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6.xml.rels" ContentType="application/vnd.openxmlformats-package.relationships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7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.1.mell. " sheetId="1" state="visible" r:id="rId2"/>
    <sheet name="1.2.mell." sheetId="2" state="visible" r:id="rId3"/>
    <sheet name="2.1.mell  " sheetId="3" state="visible" r:id="rId4"/>
    <sheet name="2.2.mell  " sheetId="4" state="visible" r:id="rId5"/>
    <sheet name="3.mell." sheetId="5" state="visible" r:id="rId6"/>
    <sheet name="4.mell." sheetId="6" state="visible" r:id="rId7"/>
    <sheet name="5. mell. " sheetId="7" state="visible" r:id="rId8"/>
    <sheet name="6.1mell" sheetId="8" state="visible" r:id="rId9"/>
    <sheet name="6.2.mell." sheetId="9" state="visible" r:id="rId10"/>
    <sheet name="7.mell." sheetId="10" state="visible" r:id="rId11"/>
    <sheet name="8. mell." sheetId="11" state="visible" r:id="rId12"/>
    <sheet name="9.mell" sheetId="12" state="visible" r:id="rId13"/>
    <sheet name="10.mell." sheetId="13" state="visible" r:id="rId14"/>
    <sheet name="11.mell." sheetId="14" state="visible" r:id="rId15"/>
    <sheet name="12.mell" sheetId="15" state="visible" r:id="rId16"/>
    <sheet name="13.mell." sheetId="16" state="visible" r:id="rId17"/>
    <sheet name="14.mell" sheetId="17" state="visible" r:id="rId18"/>
    <sheet name="15.mell." sheetId="18" state="visible" r:id="rId19"/>
    <sheet name="16.mell." sheetId="19" state="visible" r:id="rId20"/>
    <sheet name="17.mell." sheetId="20" state="visible" r:id="rId21"/>
  </sheets>
  <definedNames>
    <definedName function="false" hidden="false" name="_xlnm.Print_Titles_8" vbProcedure="false">'6.1mell'!$1:$7</definedName>
    <definedName function="false" hidden="false" name="_xlnm.Print_Area_1" vbProcedure="false">'1.1.mell. '!$A$1:$E$179</definedName>
    <definedName function="false" hidden="false" name="_xlnm.Print_Area_2" vbProcedure="false">'1.2.mell.'!$A$1:$N$183</definedName>
    <definedName function="false" hidden="false" name="_xlnm.Print_Area_11" vbProcedure="false">'8. mell.'!$A$1:$E$176</definedName>
    <definedName function="false" hidden="false" name="__shared_2_0_0" vbProcedure="false">+A2+A3+A4+A5+A6+A7</definedName>
    <definedName function="false" hidden="false" name="__shared_2_0_1" vbProcedure="false">SUM(D1,G1,J1)</definedName>
    <definedName function="false" hidden="false" name="__shared_2_0_2" vbProcedure="false">SUM(D1,G1,J1)</definedName>
    <definedName function="false" hidden="false" name="__shared_2_0_3" vbProcedure="false">+A2+A3+A4+A5+A6</definedName>
    <definedName function="false" hidden="false" name="__shared_2_0_4" vbProcedure="false">SUM(A3:A11)</definedName>
    <definedName function="false" hidden="false" name="__shared_2_0_5" vbProcedure="false">+A2+A6+A7+A8</definedName>
    <definedName function="false" hidden="false" name="__shared_2_0_6" vbProcedure="false">SUM(D1,G1,J1)</definedName>
    <definedName function="false" hidden="false" name="__shared_2_0_7" vbProcedure="false">+#HIV!+#HIV!+#HIV!+#HIV!+#HIV!+#HIV!+#HIV!+#HIV!</definedName>
    <definedName function="false" hidden="false" name="__shared_2_0_8" vbProcedure="false">SUM(A2:A3)</definedName>
    <definedName function="false" hidden="false" name="__shared_2_0_9" vbProcedure="false">+#HIV!+#HIV!+#HIV!+#HIV!+#HIV!+#HIV!+#HIV!</definedName>
    <definedName function="false" hidden="false" name="__shared_2_0_10" vbProcedure="false">+#HIV!+#HIV!</definedName>
    <definedName function="false" hidden="false" name="__shared_2_0_11" vbProcedure="false">SUM(D1,G1,J1)</definedName>
    <definedName function="false" hidden="false" name="__shared_2_0_12" vbProcedure="false">SUM(A2:A13)</definedName>
    <definedName function="false" hidden="false" name="__shared_2_0_13" vbProcedure="false">+A2+A4+A6</definedName>
    <definedName function="false" hidden="false" name="__shared_2_0_14" vbProcedure="false">SUM(A2:A9)</definedName>
    <definedName function="false" hidden="false" name="__shared_2_0_15" vbProcedure="false">+#HIV!+#HIV!</definedName>
    <definedName function="false" hidden="false" name="__shared_2_0_16" vbProcedure="false">-A2</definedName>
    <definedName function="false" hidden="false" name="__shared_5_0_0" vbProcedure="false">SUM(M1,J1,G1,D1,P1)</definedName>
    <definedName function="false" hidden="false" name="__shared_5_0_1" vbProcedure="false">SUM(D1,G1,J1,M1,P1)</definedName>
    <definedName function="false" hidden="false" name="__shared_5_0_2" vbProcedure="false">SUM(D1,G1,J1,M1,P1)</definedName>
    <definedName function="false" hidden="false" name="__shared_5_0_3" vbProcedure="false">SUM(A3,A6:A11,A25,A62:A76,A13:A23)</definedName>
    <definedName function="false" hidden="false" name="__shared_5_0_4" vbProcedure="false">SUM(M1,J1,G1,D1,P1)</definedName>
    <definedName function="false" hidden="false" name="__shared_5_0_5" vbProcedure="false">SUM(D1,G1,J1,M1,P1)</definedName>
    <definedName function="false" hidden="false" name="__shared_5_0_6" vbProcedure="false">SUM(P1,M1,J1,G1,D1)</definedName>
    <definedName function="false" hidden="false" name="__shared_5_0_7" vbProcedure="false">SUM(D1,G1,J1,M1,P1)</definedName>
    <definedName function="false" hidden="false" name="__shared_5_0_8" vbProcedure="false">SUM(D1,G1,J1,M1,P1)</definedName>
    <definedName function="false" hidden="false" name="__shared_5_0_9" vbProcedure="false">SUM(P1,M1,J1,G1,D1)</definedName>
    <definedName function="false" hidden="false" name="__shared_5_0_10" vbProcedure="false">SUM(P1,M1,J1,G1,D1)</definedName>
    <definedName function="false" hidden="false" name="__shared_5_0_11" vbProcedure="false">SUM(D1,G1,J1,M1,P1)</definedName>
    <definedName function="false" hidden="false" name="__shared_5_0_12" vbProcedure="false">SUM(D1,G1,J1,M1,P1)</definedName>
    <definedName function="false" hidden="false" name="__shared_5_0_13" vbProcedure="false">SUM(A3:A4)</definedName>
    <definedName function="false" hidden="false" name="__shared_5_0_14" vbProcedure="false">SUM(#HIV!,#HIV!)</definedName>
    <definedName function="false" hidden="false" name="__shared_6_0_0" vbProcedure="false">#HIV!-#HIV!-#HIV!</definedName>
    <definedName function="false" hidden="false" name="__shared_6_0_1" vbProcedure="false">SUM(A2:A4)</definedName>
    <definedName function="false" hidden="false" name="__shared_6_0_2" vbProcedure="false">SUM(A2:A8)</definedName>
    <definedName function="false" hidden="false" name="__shared_6_0_3" vbProcedure="false">SUM(#HIV!,#HIV!,#HIV!)</definedName>
    <definedName function="false" hidden="false" name="__shared_7_0_0" vbProcedure="false">SUM(#HIV!)</definedName>
    <definedName function="false" hidden="false" name="__shared_7_0_1" vbProcedure="false">SUM(#HIV!)</definedName>
    <definedName function="false" hidden="false" name="__shared_8_0_0" vbProcedure="false">SUM(D1,G1,J1)</definedName>
    <definedName function="false" hidden="false" name="__shared_8_0_1" vbProcedure="false">SUM(D1,G1,J1)</definedName>
    <definedName function="false" hidden="false" name="__shared_8_0_2" vbProcedure="false">SUM(A2:A7)</definedName>
    <definedName function="false" hidden="false" name="__shared_8_0_3" vbProcedure="false">+A2+A3+A4+A5+A6</definedName>
    <definedName function="false" hidden="false" name="__shared_8_0_4" vbProcedure="false">SUM(D1,G1,J1)</definedName>
    <definedName function="false" hidden="false" name="__shared_8_0_5" vbProcedure="false">SUM(D1,G1,J1)</definedName>
    <definedName function="false" hidden="false" name="__shared_8_0_6" vbProcedure="false">SUM(D1,G1,J1)</definedName>
    <definedName function="false" hidden="false" name="__shared_8_0_7" vbProcedure="false">SUM(D1,G1,J1)</definedName>
    <definedName function="false" hidden="false" name="__shared_8_0_8" vbProcedure="false">SUM(D1,G1,J1)</definedName>
    <definedName function="false" hidden="false" name="__shared_8_0_9" vbProcedure="false">SUM(D1,G1,J1)</definedName>
    <definedName function="false" hidden="false" name="__shared_8_0_10" vbProcedure="false">+A2+A3+A4+A5+A6+A19</definedName>
    <definedName function="false" hidden="false" name="__shared_8_0_11" vbProcedure="false">SUM(D1,G1,J1)</definedName>
    <definedName function="false" hidden="false" name="__shared_8_0_12" vbProcedure="false">SUM(D1,G1,J1)</definedName>
    <definedName function="false" hidden="false" name="__shared_12_0_0" vbProcedure="false">SUM(#HIV!)</definedName>
    <definedName function="false" hidden="false" name="__shared_13_0_0" vbProcedure="false">SUM(#HIV!)</definedName>
    <definedName function="false" hidden="false" name="__shared_14_0_0" vbProcedure="false">SUM(#HIV!)</definedName>
    <definedName function="false" hidden="false" name="__shared_14_0_1" vbProcedure="false">SUM(#HIV!)</definedName>
    <definedName function="false" hidden="false" name="__shared_14_0_2" vbProcedure="false">SUM(#HIV!)</definedName>
    <definedName function="false" hidden="false" name="__shared_14_0_3" vbProcedure="false">SUM(#HIV!,#HIV!)</definedName>
    <definedName function="false" hidden="false" name="__shared_14_0_4" vbProcedure="false">SUM(#HIV!)</definedName>
    <definedName function="false" hidden="false" name="__shared_14_0_5" vbProcedure="false">SUM(#HIV!)</definedName>
    <definedName function="false" hidden="false" name="__shared_14_0_6" vbProcedure="false">SUM(#HIV!,#HIV!)</definedName>
    <definedName function="false" hidden="false" name="__shared_15_0_0" vbProcedure="false">SUM(#HIV!)</definedName>
    <definedName function="false" hidden="false" name="__shared_18_0_0" vbProcedure="false">SUM(#HIV!)</definedName>
    <definedName function="false" hidden="false" name="__shared_18_0_1" vbProcedure="false">SUM(#HIV!)</definedName>
    <definedName function="false" hidden="false" name="__shared_18_0_2" vbProcedure="false">SUM(#HIV!)</definedName>
    <definedName function="false" hidden="false" name="__shared_18_0_3" vbProcedure="false">SUM(#HIV!)</definedName>
    <definedName function="false" hidden="false" name="__shared_19_0_0" vbProcedure="false">SUM(#HIV!,#HIV!,#HIV!,#HIV!)</definedName>
    <definedName function="false" hidden="false" name="__shared_19_0_1" vbProcedure="false">SUM(#HIV!)</definedName>
    <definedName function="false" hidden="false" name="__shared_19_0_2" vbProcedure="false">SUM(#HIV!)</definedName>
    <definedName function="false" hidden="false" name="__shared_19_0_3" vbProcedure="false">SUM(#HIV!,#HIV!,#HIV!)</definedName>
    <definedName function="false" hidden="false" name="__shared_19_0_4" vbProcedure="false">SUM(#HIV!,#HIV!,#HIV!,#HIV!)</definedName>
    <definedName function="false" hidden="false" name="__shared_19_0_5" vbProcedure="false">SUM(#HIV!)</definedName>
    <definedName function="false" hidden="false" name="__shared_19_0_6" vbProcedure="false">SUM(#HIV!)</definedName>
    <definedName function="false" hidden="false" name="__shared_19_0_7" vbProcedure="false">SUM(#HIV!,#HIV!,#HIV!,#HIV!)</definedName>
    <definedName function="false" hidden="false" name="__shared_19_0_8" vbProcedure="false">SUM(#HIV!,#HIV!,#HIV!,#HIV!,#HIV!,#HIV!)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<sst xmlns="http://schemas.openxmlformats.org/spreadsheetml/2006/main" count="2631" uniqueCount="1056">
  <si>
    <t>1.1. melléklet a  6/2016. (IV.28.) önkormányzati rendelethez</t>
  </si>
  <si>
    <t>Tiszajenő Községi Önkormányzat 2015. évi költségvetésének összevont mérlege</t>
  </si>
  <si>
    <t>B E V É T E L E K</t>
  </si>
  <si>
    <t>1. oldal</t>
  </si>
  <si>
    <t>Ezer forintban</t>
  </si>
  <si>
    <t>Sor-</t>
  </si>
  <si>
    <t>Bevételi jogcímek</t>
  </si>
  <si>
    <t>2015. évi  előirányzat</t>
  </si>
  <si>
    <t>Teljesítés</t>
  </si>
  <si>
    <t>szám</t>
  </si>
  <si>
    <t>Eredeti</t>
  </si>
  <si>
    <t>Módosított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</si>
  <si>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</si>
  <si>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</si>
  <si>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</si>
  <si>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</si>
  <si>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</si>
  <si>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</si>
  <si>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</si>
  <si>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</si>
  <si>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</si>
  <si>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</si>
  <si>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</si>
  <si>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</si>
  <si>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</si>
  <si>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</si>
  <si>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</si>
  <si>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</si>
  <si>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</si>
  <si>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</si>
  <si>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</si>
  <si>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</si>
  <si>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</si>
  <si>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</si>
  <si>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</si>
  <si>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</si>
  <si>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</si>
  <si>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</si>
  <si>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</si>
  <si>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</si>
  <si>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2.7.</t>
  </si>
  <si>
    <t>            egyéb fejezeti kezelésű előirányzatok: gyermekvédelmi támogatás</t>
  </si>
  <si>
    <t>2.8.</t>
  </si>
  <si>
    <t>            társadalom biztosítás pénzügyi alapjaitól: egészségügy működés finanszírozás</t>
  </si>
  <si>
    <t>2.9.</t>
  </si>
  <si>
    <t>            elkülönített állami pénzalapok: közfoglalkoztatáshoz támogatás</t>
  </si>
  <si>
    <t>2.10.</t>
  </si>
  <si>
    <t>            Vezseny Község Önkormányzat hozzájárulása Közös Hivatal működéséhez</t>
  </si>
  <si>
    <t>2.11.</t>
  </si>
  <si>
    <t>             Tiszajenői Közös Önk.Hivataltól átvatt maradvány</t>
  </si>
  <si>
    <t>2.12.</t>
  </si>
  <si>
    <t>            központi költségvetési szervtől igazgatási szolgáltatás díj visszatérítés</t>
  </si>
  <si>
    <t>2.13</t>
  </si>
  <si>
    <t>            fejezeti kezelésű előirányzatból nemzetiségi önk.képv.választás tám.</t>
  </si>
  <si>
    <t> 2.14</t>
  </si>
  <si>
    <t>            elkülönített állami pénzalapok: nyári diákfoglalkoztatás támogatás</t>
  </si>
  <si>
    <t>2.15</t>
  </si>
  <si>
    <t>            Bursa Hungarica ösztöndíj alap előző évi befizetés visszatérítés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</si>
  <si>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</si>
  <si>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</si>
  <si>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</si>
  <si>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</si>
  <si>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</si>
  <si>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</si>
  <si>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</si>
  <si>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</si>
  <si>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</si>
  <si>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</si>
  <si>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</si>
  <si>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</si>
  <si>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</si>
  <si>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</si>
  <si>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3.7.</t>
  </si>
  <si>
    <t> 3.5-bőlJNSZ Megyei Önkormányzattól parlagfűmentesítési alap támogatás</t>
  </si>
  <si>
    <t>3.8.</t>
  </si>
  <si>
    <t> 3.5.-ből Vezseny Község Önk.hozzájárulás </t>
  </si>
  <si>
    <t>3.9.</t>
  </si>
  <si>
    <t>3.5-ből közfoglalkoztatás eszközbeszerzés támogatás</t>
  </si>
  <si>
    <t>4. </t>
  </si>
  <si>
    <t>Közhatalmi bevételek (4.1.+4.2.+4.3.+4.4.)</t>
  </si>
  <si>
    <t>4.1.</t>
  </si>
  <si>
    <t>Helyi adók  (4.1.1.+...+4.1.3.)</t>
  </si>
  <si>
    <t>4.1.1.</t>
  </si>
  <si>
    <t>Vagyoni típusú adók  (építményadó)</t>
  </si>
  <si>
    <t>4.1.2.</t>
  </si>
  <si>
    <t>Termékek és szolgáltatások adói</t>
  </si>
  <si>
    <t>4.1.3.</t>
  </si>
  <si>
    <t> Értékesítési és forgalmi adók (iparűzési adó)</t>
  </si>
  <si>
    <t>4.2.</t>
  </si>
  <si>
    <t>Gépjárműadó (önkormányzatot megillető rész)</t>
  </si>
  <si>
    <t>4.3.</t>
  </si>
  <si>
    <t>Egyéb áruhasználati és szolgáltatási adók (talajterhelési díj)</t>
  </si>
  <si>
    <t>4.4.</t>
  </si>
  <si>
    <t>Egyéb közhatalmi bevételek</t>
  </si>
  <si>
    <t>4.4.1.</t>
  </si>
  <si>
    <t> ezen belül: szabálysértési, közigazgatásibírság</t>
  </si>
  <si>
    <t>4.4.2.</t>
  </si>
  <si>
    <t>                késedelmi és önellenőrzési pótlék</t>
  </si>
  <si>
    <t>4.4.3.</t>
  </si>
  <si>
    <t>                igazgatási szolgáltatás díja</t>
  </si>
  <si>
    <t>                egyéb bírság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</si>
  <si>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</si>
  <si>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</si>
  <si>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</si>
  <si>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</si>
  <si>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</si>
  <si>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</si>
  <si>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</si>
  <si>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</si>
  <si>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</si>
  <si>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</si>
  <si>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</si>
  <si>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</si>
  <si>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</si>
  <si>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</si>
  <si>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</si>
  <si>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</si>
  <si>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</si>
  <si>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</si>
  <si>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</si>
  <si>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</si>
  <si>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</si>
  <si>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</si>
  <si>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</si>
  <si>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</si>
  <si>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</si>
  <si>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</si>
  <si>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</si>
  <si>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</si>
  <si>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</si>
  <si>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</si>
  <si>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</si>
  <si>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</si>
  <si>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</si>
  <si>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</si>
  <si>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</si>
  <si>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</si>
  <si>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</si>
  <si>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</si>
  <si>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</si>
  <si>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</si>
  <si>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</si>
  <si>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</si>
  <si>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</si>
  <si>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</si>
  <si>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</si>
  <si>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</si>
  <si>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</si>
  <si>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</si>
  <si>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</si>
  <si>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</si>
  <si>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</si>
  <si>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</si>
  <si>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</si>
  <si>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</si>
  <si>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</si>
  <si>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</si>
  <si>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   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</si>
  <si>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</si>
  <si>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</si>
  <si>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</si>
  <si>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</si>
  <si>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</si>
  <si>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</si>
  <si>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</si>
  <si>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</si>
  <si>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</si>
  <si>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</si>
  <si>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</si>
  <si>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</si>
  <si>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</si>
  <si>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</si>
  <si>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</si>
  <si>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</si>
  <si>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</si>
  <si>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</si>
  <si>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</si>
  <si>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</si>
  <si>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</si>
  <si>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</si>
  <si>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</si>
  <si>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</si>
  <si>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</si>
  <si>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</si>
  <si>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</si>
  <si>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</si>
  <si>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</si>
  <si>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</si>
  <si>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</si>
  <si>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</si>
  <si>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</si>
  <si>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</si>
  <si>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</si>
  <si>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</si>
  <si>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</si>
  <si>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</si>
  <si>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</si>
  <si>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</si>
  <si>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</si>
  <si>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</si>
  <si>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</si>
  <si>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</si>
  <si>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Váltóbevételek</t>
  </si>
  <si>
    <t>    16.</t>
  </si>
  <si>
    <t>Adóssághoz nem kapcsolódó származékos ügyletek bevételei</t>
  </si>
  <si>
    <t>    17.</t>
  </si>
  <si>
    <t>FINANSZÍROZÁSI BEVÉTELEK ÖSSZESEN: (10. + … +16.)</t>
  </si>
  <si>
    <t>    18.</t>
  </si>
  <si>
    <t>KÖLTSÉGVETÉSI ÉS FINANSZÍROZÁSI BEVÉTELEK ÖSSZESEN: (9+17)</t>
  </si>
  <si>
    <t>K I A D Á S O K</t>
  </si>
  <si>
    <t>2. oldal</t>
  </si>
  <si>
    <t>Sor-
szám</t>
  </si>
  <si>
    <t>Kiadás jogcím</t>
  </si>
  <si>
    <r>
      <t xml:space="preserve">   Működési költségvetés kiadásai </t>
    </r>
    <r>
      <rPr>
        <rFont val="Times New Roman CE"/>
        <charset val="238"/>
        <family val="1"/>
        <sz val="10"/>
      </rPr>
      <t xml:space="preserve"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</si>
  <si>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</si>
  <si>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</si>
  <si>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</si>
  <si>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</si>
  <si>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</si>
  <si>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</si>
  <si>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Előző évi elszámolásból származó befizetések</t>
  </si>
  <si>
    <t>1.7.</t>
  </si>
  <si>
    <t>   - Törvényi előíráson alapuló befizetések</t>
  </si>
  <si>
    <t>1.8.</t>
  </si>
  <si>
    <t>   - Elvonások és befizetések</t>
  </si>
  <si>
    <t>1.9.</t>
  </si>
  <si>
    <t>   - Garancia- és kezességvállalásból kifizetés ÁH-n belülre</t>
  </si>
  <si>
    <t>1.10.</t>
  </si>
  <si>
    <t>   -Visszatérítendő támogatások, kölcsönök nyújtása ÁH-n belülre</t>
  </si>
  <si>
    <t>1.11.</t>
  </si>
  <si>
    <t>   - Visszatérítendő támogatások, kölcsönök törlesztése ÁH-n belülre</t>
  </si>
  <si>
    <t>1.12.</t>
  </si>
  <si>
    <t>   - Egyéb működési célú támogatások ÁH-n belülre</t>
  </si>
  <si>
    <t>1.13.</t>
  </si>
  <si>
    <t>   - Garancia és kezességvállalásból kifizetés ÁH-n kívülre</t>
  </si>
  <si>
    <t>1.14.</t>
  </si>
  <si>
    <t>   - Visszatérítendő támogatások, kölcsönök nyújtása ÁH-n kívülre</t>
  </si>
  <si>
    <t>1.15.</t>
  </si>
  <si>
    <t>   - Árkiegészítések, ártámogatások</t>
  </si>
  <si>
    <t>1.16.</t>
  </si>
  <si>
    <t>   - Kamattámogatások</t>
  </si>
  <si>
    <t>1.17.</t>
  </si>
  <si>
    <t>   - Egyéb működési célú támogatások államháztartáson kívülre</t>
  </si>
  <si>
    <t>1.18.</t>
  </si>
  <si>
    <t>Tartalékok</t>
  </si>
  <si>
    <t>1.19.</t>
  </si>
  <si>
    <t> - az 1.18-ból: - Általános tartalék</t>
  </si>
  <si>
    <t>1.20.</t>
  </si>
  <si>
    <t>       - Céltartalék</t>
  </si>
  <si>
    <r>
      <t xml:space="preserve">   Felhalmozási költségvetés kiadásai </t>
    </r>
    <r>
      <rPr>
        <rFont val="Times New Roman CE"/>
        <charset val="238"/>
        <family val="1"/>
        <sz val="10"/>
      </rPr>
      <t xml:space="preserve"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</si>
  <si>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</si>
  <si>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</si>
  <si>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</si>
  <si>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</si>
  <si>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</si>
  <si>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</si>
  <si>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   - Visszatérítendő támogatások, kölcsönök nyújtása ÁH-n belülre</t>
  </si>
  <si>
    <t>   - Egyéb felhalmozási célú támogatások ÁH-n belülre</t>
  </si>
  <si>
    <t>   - Garancia- és kezességvállalásból kifizetés ÁH-n kívülre</t>
  </si>
  <si>
    <t>   - Lakástámogatás</t>
  </si>
  <si>
    <t>2.13.</t>
  </si>
  <si>
    <t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</si>
  <si>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</si>
  <si>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</si>
  <si>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</si>
  <si>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</si>
  <si>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</si>
  <si>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</si>
  <si>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</si>
  <si>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</si>
  <si>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</si>
  <si>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</si>
  <si>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</si>
  <si>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</si>
  <si>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</si>
  <si>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</si>
  <si>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</si>
  <si>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 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</si>
  <si>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</si>
  <si>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</si>
  <si>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</si>
  <si>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</si>
  <si>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</si>
  <si>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</si>
  <si>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</si>
  <si>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</si>
  <si>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</si>
  <si>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</si>
  <si>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</si>
  <si>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</si>
  <si>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</si>
  <si>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</si>
  <si>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</si>
  <si>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</si>
  <si>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</si>
  <si>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</si>
  <si>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oldal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</si>
  <si>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</si>
  <si>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</si>
  <si>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1.2. melléklet a a  6/2016. (IV.28.) önkormányzati rendelethez</t>
  </si>
  <si>
    <t>az ellátandó feladat jellege szerint</t>
  </si>
  <si>
    <t>Ezen belül:</t>
  </si>
  <si>
    <t>2015. évi</t>
  </si>
  <si>
    <t>Kötelező feladat</t>
  </si>
  <si>
    <t>Önkéntvállalt feladat</t>
  </si>
  <si>
    <t>Állami, államigazgat.feladat</t>
  </si>
  <si>
    <t>Módosí-</t>
  </si>
  <si>
    <t>Telje-</t>
  </si>
  <si>
    <t>tott</t>
  </si>
  <si>
    <t>sítés</t>
  </si>
  <si>
    <t>előirányzat</t>
  </si>
  <si>
    <t>Működési célú kvi támogatások és kiegészítő támogatások </t>
  </si>
  <si>
    <t>            társadalom biztosítás pánzügyi alapjaitól: egészségügy működés finanszírozás</t>
  </si>
  <si>
    <t>            Vezseny Község Önkorm. hozzájárulása Közös Hivatal működéséhez     </t>
  </si>
  <si>
    <t>            Tiszajenői Közös Önk. Hivataltól átvatt maradvány</t>
  </si>
  <si>
    <t>            Központi kv-i szervtől igazgatási szolgáltatás díj visszatérítés</t>
  </si>
  <si>
    <t>            Fejezeti kezelésű előirányzatból nemzetiségi önk.képv.választás tám.</t>
  </si>
  <si>
    <t>            elkülönített állapi pénzalapok: nyári diákfoglalkoztatás támogatás</t>
  </si>
  <si>
    <t>            Bursa Hungarica ösztöndíj alapból  előző évi befizetés visszatérités</t>
  </si>
  <si>
    <t>- Vagyoni típusú adók</t>
  </si>
  <si>
    <t>- Termékek és szolgáltatások adói</t>
  </si>
  <si>
    <t>- Értékesítési és forgalmi adók (iparűzési adó)</t>
  </si>
  <si>
    <t>Gépjárműadó</t>
  </si>
  <si>
    <t>Egyéb áruhasználati és szolgáltatási adók</t>
  </si>
  <si>
    <t>Kiadási jogcímek</t>
  </si>
  <si>
    <t>   - Céltartalék</t>
  </si>
  <si>
    <t>Államháztartáson belüli megelőlegezések visszafizetése</t>
  </si>
  <si>
    <t>I. Működési célú bevételek és kiadások mérlege
</t>
  </si>
  <si>
    <t>2.1. melléklet a  6/2016. (IV.28.) önkormányzati rendelethez</t>
  </si>
  <si>
    <t> Ezer forintban !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</si>
  <si>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</si>
  <si>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</si>
  <si>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</si>
  <si>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</si>
  <si>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</si>
  <si>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</si>
  <si>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</si>
  <si>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</si>
  <si>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</si>
  <si>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</si>
  <si>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</si>
  <si>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</si>
  <si>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</si>
  <si>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</si>
  <si>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</si>
  <si>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Munkaadókat terhelő járulékok és szoc.hozzájárulási adó</t>
  </si>
  <si>
    <t>2.-ból EU-s támogatás</t>
  </si>
  <si>
    <t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</si>
  <si>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</si>
  <si>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</si>
  <si>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</si>
  <si>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</si>
  <si>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</si>
  <si>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</si>
  <si>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</si>
  <si>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</si>
  <si>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</si>
  <si>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</si>
  <si>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</si>
  <si>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</si>
  <si>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</si>
  <si>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</si>
  <si>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</si>
  <si>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</si>
  <si>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</si>
  <si>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</si>
  <si>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</si>
  <si>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</si>
  <si>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</si>
  <si>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</si>
  <si>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</si>
  <si>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</si>
  <si>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</si>
  <si>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</si>
  <si>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</si>
  <si>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</si>
  <si>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21.</t>
  </si>
  <si>
    <t>   Értékpapírok bevételei</t>
  </si>
  <si>
    <t>22.</t>
  </si>
  <si>
    <t>   Államháztartáson belüli megelőlegezések</t>
  </si>
  <si>
    <t> Államháztartáson belüli megelőlegezés törlesztés</t>
  </si>
  <si>
    <t>23.</t>
  </si>
  <si>
    <t>24.</t>
  </si>
  <si>
    <t>Adóssághoz nem kapcsolódó származékos ügyletek bev.</t>
  </si>
  <si>
    <t>25.</t>
  </si>
  <si>
    <t>Működési célú finanszírozási bevételek összesen (14.+19.+22.+23.)</t>
  </si>
  <si>
    <t>Működési célú finanszírozási kiadások összesen (14.+...+23.)</t>
  </si>
  <si>
    <t>26.</t>
  </si>
  <si>
    <t>BEVÉTEL ÖSSZESEN (13.+24.)</t>
  </si>
  <si>
    <t>KIADÁSOK ÖSSZESEN (13.+24.)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</si>
  <si>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</si>
  <si>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</si>
  <si>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</si>
  <si>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</si>
  <si>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</si>
  <si>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</si>
  <si>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II. Felhalmozási célú bevételek és kiadások mérlege
</t>
  </si>
  <si>
    <t>2.2. melléklet  a a  6/2016. (IV.28.) önkormányzati rendelethez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</si>
  <si>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</si>
  <si>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</si>
  <si>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</si>
  <si>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</si>
  <si>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</t>
  </si>
  <si>
    <t>3.-ból EU-s forrásból megvalósuló felújítás</t>
  </si>
  <si>
    <t>4.-ből EU-s támogatás (közvetlen)</t>
  </si>
  <si>
    <t>Műk.bevételből felhalmozást illető tulajdonosi bev.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</si>
  <si>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</si>
  <si>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</si>
  <si>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</si>
  <si>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</si>
  <si>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</si>
  <si>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</si>
  <si>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</si>
  <si>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</si>
  <si>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</si>
  <si>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</si>
  <si>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</si>
  <si>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</si>
  <si>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</si>
  <si>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</si>
  <si>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</si>
  <si>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</si>
  <si>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</si>
  <si>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</si>
  <si>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 (13.+...+24.)
</t>
  </si>
  <si>
    <t>BEVÉTEL ÖSSZESEN (12+25)</t>
  </si>
  <si>
    <t>KIADÁSOK ÖSSZESEN (12+25)</t>
  </si>
  <si>
    <t>3. melléklet a  6/2016. (IV.28.) önkormányzati rendelethez</t>
  </si>
  <si>
    <t>Tiszajenő Községi Önkormányzat</t>
  </si>
  <si>
    <t>2015 évi tervezett működési költségvetés kiadásainak alakulása feladatonként</t>
  </si>
  <si>
    <t>Sorszám</t>
  </si>
  <si>
    <t>2015 évi előirányzat</t>
  </si>
  <si>
    <t>Ezen belül: kiemelt kiadási előirányzatok</t>
  </si>
  <si>
    <t>Személyi </t>
  </si>
  <si>
    <t>Munkaadót </t>
  </si>
  <si>
    <t>Dologi </t>
  </si>
  <si>
    <t>Ellátottak</t>
  </si>
  <si>
    <t>Egyéb műkö-</t>
  </si>
  <si>
    <t>jellegű kiadások</t>
  </si>
  <si>
    <t>terhelő járulékok</t>
  </si>
  <si>
    <t>kiadások</t>
  </si>
  <si>
    <t>pénzbeni juttatása</t>
  </si>
  <si>
    <t>dési célú kiadás</t>
  </si>
  <si>
    <t>Mód.</t>
  </si>
  <si>
    <t>Telj.</t>
  </si>
  <si>
    <t>I. </t>
  </si>
  <si>
    <t>ÖNKORMÁNYZAT ellátandó feladatainak </t>
  </si>
  <si>
    <t>költségvetési előirányzata összesen:</t>
  </si>
  <si>
    <t>Ezen belül :</t>
  </si>
  <si>
    <t> Önkormányzati igazgatási feladatok</t>
  </si>
  <si>
    <r>
      <t xml:space="preserve">  </t>
    </r>
    <r>
      <rPr>
        <rFont val="Times New Roman"/>
        <charset val="238"/>
        <family val="1"/>
        <i val="true"/>
        <sz val="8"/>
      </rPr>
      <t xml:space="preserve">  ebből:</t>
    </r>
    <r>
      <rPr>
        <rFont val="Times New Roman"/>
        <charset val="238"/>
        <family val="1"/>
        <b val="true"/>
        <i val="true"/>
        <sz val="8"/>
      </rPr>
      <t xml:space="preserve"> </t>
    </r>
    <r>
      <rPr>
        <rFont val="Times New Roman"/>
        <charset val="238"/>
        <family val="1"/>
        <i val="true"/>
        <sz val="8"/>
      </rPr>
      <t xml:space="preserve">likviditási hitel kamata</t>
    </r>
  </si>
  <si>
    <t> Ellátandó feladatok:</t>
  </si>
  <si>
    <t>Víztermelés, kezelés és ellátás</t>
  </si>
  <si>
    <t>Nem veszélyes hulladék begyűjtése, szállítása</t>
  </si>
  <si>
    <t>Közutak fenntartása</t>
  </si>
  <si>
    <t>Lakóingatlan bérbeadás, üzemeltetés</t>
  </si>
  <si>
    <t>Önkormányzati ingatlannal való gazdálkodás</t>
  </si>
  <si>
    <t>Zöldterület kezelés, játszótér fenntartás</t>
  </si>
  <si>
    <t>   ebből: nyári diákfoglalkoztatás</t>
  </si>
  <si>
    <t>Közvilágítás</t>
  </si>
  <si>
    <t>Közterület rendjének fenntartása</t>
  </si>
  <si>
    <t>Gyermekétkeztetés támogatása köznevelési int.</t>
  </si>
  <si>
    <t>Háziorvosi ellátás</t>
  </si>
  <si>
    <t>Fogorvosi alapellátás</t>
  </si>
  <si>
    <t>Család és nővédelmi egészségügyi gondozás</t>
  </si>
  <si>
    <t>Ifjúság-egészségügyi gondozás</t>
  </si>
  <si>
    <t>Közfoglalkoztatás </t>
  </si>
  <si>
    <t>Családsegítő és gyermekvédelmi feladatok </t>
  </si>
  <si>
    <t>ellátásához hozzájárulás</t>
  </si>
  <si>
    <t>Hallgatói ösztöndíj: BURSA</t>
  </si>
  <si>
    <t>Lakosságnak juttatott támogatás,szociális</t>
  </si>
  <si>
    <t>rászorultsági jellegű ellátások összesen: </t>
  </si>
  <si>
    <t>Ezen belül : </t>
  </si>
  <si>
    <t>Családi támogatások</t>
  </si>
  <si>
    <t>   Gyermekvédelmi támog. (Erzsébet utalvány)</t>
  </si>
  <si>
    <t>   Rendkívüli gyermekv.támogatás pénzben</t>
  </si>
  <si>
    <t>   Rendkívüli gyermekv. tám. természetben</t>
  </si>
  <si>
    <t>Foglalkoztatással, munkanélk.kapcs.ellátások</t>
  </si>
  <si>
    <t>   Foglalkoztatást helyettesítő támogatás</t>
  </si>
  <si>
    <t>Lakhatással kapcsolatos ellátás</t>
  </si>
  <si>
    <t>   Lakásfenntartási támogatás normatív</t>
  </si>
  <si>
    <t>Egyéb nem intézményi ellátások</t>
  </si>
  <si>
    <t>   Aktív korú nem foglalk. rendsz. szoc.segély</t>
  </si>
  <si>
    <t>Települési létfenntartási támogatás</t>
  </si>
  <si>
    <t>   - átmeneti segély pénzbeni</t>
  </si>
  <si>
    <t>   - átmeneti segély természetbeni</t>
  </si>
  <si>
    <t>   - temetési </t>
  </si>
  <si>
    <t>  - átmeneti  természetben:szociális tüzifa 2014.</t>
  </si>
  <si>
    <t>  - átmeneti  természetben:szociális tüzifa 2015.</t>
  </si>
  <si>
    <t>Gyermekszületési támogatás</t>
  </si>
  <si>
    <t>Rendkívüli települési támogatás</t>
  </si>
  <si>
    <t>Települési lakásfenntartási támogatás</t>
  </si>
  <si>
    <t>Köztemetés</t>
  </si>
  <si>
    <t>Nyári szociális gyermekétkeztetés </t>
  </si>
  <si>
    <t>Téli szociális gyermekétkeztetés</t>
  </si>
  <si>
    <t>Önk.saját hatáskörben adott természetbeni ell.</t>
  </si>
  <si>
    <t>Könyvtári szolgáltatás</t>
  </si>
  <si>
    <t>Közművelődés, közösségi kult. érték gondozás</t>
  </si>
  <si>
    <t>Turizmus fejlesztési tevékenység</t>
  </si>
  <si>
    <t>Köztemető fenntartás</t>
  </si>
  <si>
    <t>Társadalmi szervezetek műk. támogatása:</t>
  </si>
  <si>
    <t>   -Sportegyesület</t>
  </si>
  <si>
    <t>   -Polgárőrség</t>
  </si>
  <si>
    <t>Társadalmi szerv. programjának támogatása:</t>
  </si>
  <si>
    <t>    Sportegyeslület TAO pály. önerő biztosítás</t>
  </si>
  <si>
    <t>JNK-Szolnok Megyei Katasztrófav. támogatás</t>
  </si>
  <si>
    <t>Tiszakécske Önk.Tűzoltóság támogatás</t>
  </si>
  <si>
    <t>Lakossági víz,csatorna szolgáltatás támogatás</t>
  </si>
  <si>
    <t>Befizetések központi költségvetésbe</t>
  </si>
  <si>
    <t>Általános tartalék</t>
  </si>
  <si>
    <t>Céltartalék</t>
  </si>
  <si>
    <t>II.</t>
  </si>
  <si>
    <t>TISZAJENŐ KÖZÖS ÖNK. HIVATAL</t>
  </si>
  <si>
    <r>
      <t xml:space="preserve">Tiszajenő Székhely</t>
    </r>
    <r>
      <rPr>
        <rFont val="Times New Roman"/>
        <charset val="238"/>
        <family val="1"/>
        <sz val="8"/>
      </rPr>
      <t xml:space="preserve"> igazgatási kiadása</t>
    </r>
  </si>
  <si>
    <r>
      <t xml:space="preserve">Vezseny Kirendeltség</t>
    </r>
    <r>
      <rPr>
        <rFont val="Times New Roman"/>
        <charset val="238"/>
        <family val="1"/>
        <color rgb="00000000"/>
        <sz val="8"/>
      </rPr>
      <t xml:space="preserve"> igazgatási kiadása</t>
    </r>
  </si>
  <si>
    <t>MŰKÖDÉSI KÖLTSÉGVETÉS KIADÁSAI</t>
  </si>
  <si>
    <t> ÖSSZESEN (I. +II.)</t>
  </si>
  <si>
    <t>4. melléklet aa  6/2016. (IV.28.) önkormányzati rendelethez</t>
  </si>
  <si>
    <t>Beruházási, felújítási  (felhalmozási) kiadások előirányzata </t>
  </si>
  <si>
    <t>Beruházás, felújítás  megnevezése</t>
  </si>
  <si>
    <t>Teljes költség</t>
  </si>
  <si>
    <t>Kivitelezés kezdési és befejezési éve</t>
  </si>
  <si>
    <t>Felhasználás 2014. december 31-ig </t>
  </si>
  <si>
    <t>2015. évi előirányzat</t>
  </si>
  <si>
    <t>2015. év utáni szükséglet</t>
  </si>
  <si>
    <t>H=(B-D-G)</t>
  </si>
  <si>
    <t>1. BERUHÁZÁSOK</t>
  </si>
  <si>
    <t>1.1.  Kétpó hulladékgazdálkodási rendszer</t>
  </si>
  <si>
    <t>beruházási előleg elszámolás</t>
  </si>
  <si>
    <t>2015.</t>
  </si>
  <si>
    <t>1.2.  Szelektív hulladékgyűjtó edényzet beszerzés</t>
  </si>
  <si>
    <t>pályázati saját erő</t>
  </si>
  <si>
    <t>1.3. Informatiaki eszköz beszerzés:</t>
  </si>
  <si>
    <t>   - Informatiaki eszköz beszerzés védőnő részére </t>
  </si>
  <si>
    <t>   - Informatiaki eszköz beszerzés hivatal részére </t>
  </si>
  <si>
    <t>1.4.Községháza klímaberendezés felszerelés</t>
  </si>
  <si>
    <t>1.5.Művelődésiház villámvédelem kiépítés</t>
  </si>
  <si>
    <t>1.6.Sportöltöző épület villámvédelem kiépítés</t>
  </si>
  <si>
    <t>1.7.Általános Iskola épület bejárati lépcső burkolás</t>
  </si>
  <si>
    <t>1.4. Egyéb tárgyi eszköz beszerzés:</t>
  </si>
  <si>
    <t>  fogorvosi rendelő sterilizáló beszerzés</t>
  </si>
  <si>
    <t>  fogorvosi rendelő  elhasználódott eszköz pótlása</t>
  </si>
  <si>
    <t>  orvosi rendelő egyéb elhaszn.eszköz pótlása</t>
  </si>
  <si>
    <t>  védőnő hallásvizsgáló vásárlás,  elhasználódott eszköz ótlása</t>
  </si>
  <si>
    <t>  eszköz pótlása </t>
  </si>
  <si>
    <t>  hivatal elhasználódott eszköz pótlása </t>
  </si>
  <si>
    <t>  fűkasza beszerzés parlagfű védekezés pályázat</t>
  </si>
  <si>
    <t>közfoglalkoztatáshoz eszközök beszerzése</t>
  </si>
  <si>
    <t>játszótéri játékok pótlása  (csúszda)</t>
  </si>
  <si>
    <t>akkumulátor töltő vásárlás</t>
  </si>
  <si>
    <t>vízműhöz szivattyú beszerzés</t>
  </si>
  <si>
    <t>1.5. Immateriális javak, vagyonértékű jog</t>
  </si>
  <si>
    <t>  szolgalmi jog bejegyzés</t>
  </si>
  <si>
    <t>  MS Office 2013. szoftver beszerzés</t>
  </si>
  <si>
    <t>  Közös Hivatal Vagyongazdálkodási szoftver jogdíj</t>
  </si>
  <si>
    <t>2. FELÚJÍTÁSOK</t>
  </si>
  <si>
    <t>2.1.  Ivóvíz és csatorna közműrendszer felújítás</t>
  </si>
  <si>
    <t>2.2. Hivatal épület feújítás pályázati önerő</t>
  </si>
  <si>
    <t>2.3. Belterületi burkolt utak felújítása pályázati önerő</t>
  </si>
  <si>
    <t>2.4.Művelődésiház vizesblokk felújítás</t>
  </si>
  <si>
    <t>2.5.Művelődésiház elektromos hálózat felújítás</t>
  </si>
  <si>
    <t>3. EGYÉB FELHALMOZÁSI KIADÁSOK</t>
  </si>
  <si>
    <t>3.1. Lakáshoz jutást segítő támogatás</t>
  </si>
  <si>
    <t>3.2. Mentő alapítvány eszközbeszerzés támogatás</t>
  </si>
  <si>
    <t>2014./2015.</t>
  </si>
  <si>
    <t>3.3. DUNA ASZFALT Kft. Tartozás részletfizetés</t>
  </si>
  <si>
    <t>2015./2016.</t>
  </si>
  <si>
    <t>3.4. Tiszajenő-Tiszavárkony Viziközmű beruházás</t>
  </si>
  <si>
    <t>  -  visszatérülő áfa megelőlegezéshez kölcsön</t>
  </si>
  <si>
    <t>2014/2015.</t>
  </si>
  <si>
    <t>   -  BM önerő alap támogatás továbbutalás</t>
  </si>
  <si>
    <t>3.5.Általános iskola udvar vízelvezetés ber.tám.</t>
  </si>
  <si>
    <t>ÖSSZESEN:</t>
  </si>
  <si>
    <t>5.  melléklet  a  6/2016. (IV.28.) önkormányzati rendelethez</t>
  </si>
  <si>
    <t>Európai Uniós támogatással megvalósuló projektek bevételei, kiadásai, hozzájárulások</t>
  </si>
  <si>
    <t>EU-s projekt neve, azonosítója:</t>
  </si>
  <si>
    <t>Ezer forintban!</t>
  </si>
  <si>
    <t>Források</t>
  </si>
  <si>
    <t>2013.</t>
  </si>
  <si>
    <t>2014.</t>
  </si>
  <si>
    <t>Összesen</t>
  </si>
  <si>
    <t>Saját erő</t>
  </si>
  <si>
    <t>- saját erőből központi támogatás</t>
  </si>
  <si>
    <t>EU-s forrás</t>
  </si>
  <si>
    <t>Társfinanszírozás</t>
  </si>
  <si>
    <t>NEMLEGES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</si>
  <si>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</si>
  <si>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</si>
  <si>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</si>
  <si>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</si>
  <si>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</si>
  <si>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</si>
  <si>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</si>
  <si>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</si>
  <si>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</si>
  <si>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projekthez történő hozzájárulás 2015. évi alakulása</t>
  </si>
  <si>
    <t>Támogatott neve</t>
  </si>
  <si>
    <t>Előirányzat</t>
  </si>
  <si>
    <t>Telejsítés</t>
  </si>
  <si>
    <t>Eredeti </t>
  </si>
  <si>
    <t>1. Tiszajenő-Tiszavárkony Víziközmű Beruházási Társulá részére</t>
  </si>
  <si>
    <t>    KEOP </t>
  </si>
  <si>
    <t>   1.1. BM önerő alap támogatás átadás</t>
  </si>
  <si>
    <t>   1.2. Visszatérülő áfa megelőlegezéséhez kölcsön nyújtása</t>
  </si>
  <si>
    <t>6.1. melléklet a  6/2016. (IV.28.) önkormányzati rendelethez</t>
  </si>
  <si>
    <t>Önkormányzat és ellátandó feladatainak 2015. évi bevételei és kiadásai</t>
  </si>
  <si>
    <t>1.oldal</t>
  </si>
  <si>
    <t>2015. évi </t>
  </si>
  <si>
    <t>eredeti</t>
  </si>
  <si>
    <t>módosított</t>
  </si>
  <si>
    <t>telje-</t>
  </si>
  <si>
    <t>Működési célú kvi támogatások és kiegészítő támogatások</t>
  </si>
  <si>
    <t>Helyi adók  (4.1.1.+…+4.1.3.)</t>
  </si>
  <si>
    <t> 10.</t>
  </si>
  <si>
    <t>    Rövid lejáratú  hitelek, kölcsönök felvétele</t>
  </si>
  <si>
    <t>   16.</t>
  </si>
  <si>
    <t>   17.</t>
  </si>
  <si>
    <t>   18.</t>
  </si>
  <si>
    <t>BEVÉTELEK ÖSSZESEN: (9+17)</t>
  </si>
  <si>
    <t>2.oldal</t>
  </si>
  <si>
    <r>
      <t xml:space="preserve">   Működési költségvetés kiadásai </t>
    </r>
    <r>
      <rPr>
        <rFont val="Times New Roman CE"/>
        <charset val="238"/>
        <family val="1"/>
        <sz val="10"/>
      </rPr>
      <t xml:space="preserve">(1.1+…+1.5+1.18.)</t>
    </r>
  </si>
  <si>
    <t> az 1.5-ből: - Előző évi elszámolásból származó befizetések</t>
  </si>
  <si>
    <t> az 1.18-ból: - Általános tartalék</t>
  </si>
  <si>
    <t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</si>
  <si>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</si>
  <si>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</si>
  <si>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</si>
  <si>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</si>
  <si>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</si>
  <si>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</si>
  <si>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</si>
  <si>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</si>
  <si>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6.2. számú melléklet a  6/2016. (IV.28.) önkormányzati rendelethez</t>
  </si>
  <si>
    <t>Tiszajenői Közös Önkormányzti Hivatal 2015. évi bevételei és kiadásai</t>
  </si>
  <si>
    <t>módosí-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</si>
  <si>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</si>
  <si>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</si>
  <si>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</si>
  <si>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</si>
  <si>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</si>
  <si>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</si>
  <si>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- ebből:  EU támogatás</t>
  </si>
  <si>
    <t>2.3-ból :  Vezseny Község Önkormányzatának hozzájárulása</t>
  </si>
  <si>
    <t>2.3-ból: Fejezeti kezelésű előirányzatból nemzetiségi önk.képv.választ.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</si>
  <si>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</si>
  <si>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</si>
  <si>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</si>
  <si>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4.2.-ből Vezseny Önkormányzat hozzájárulása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</si>
  <si>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</si>
  <si>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</si>
  <si>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</si>
  <si>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</si>
  <si>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</si>
  <si>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</si>
  <si>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</si>
  <si>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</si>
  <si>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</si>
  <si>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ebből: Önkormányzati hivatal működésének állami támogatása</t>
  </si>
  <si>
    <t>            Tiszajenő Község Önkormányzatának hozzájárulása</t>
  </si>
  <si>
    <t>             Bérkompenzáció állami támogatás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</si>
  <si>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</si>
  <si>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</si>
  <si>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</si>
  <si>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</si>
  <si>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- ebből EU-s forrásból tám. megvalósuló programok, projektek kiadásai</t>
  </si>
  <si>
    <t>KIADÁSOK ÖSSZESEN: (1.+2.)</t>
  </si>
  <si>
    <t>Éves engedélyezett létszám előirányzat (fő)</t>
  </si>
  <si>
    <t>A 2015. évi általános működési és ágazati feladatok támogatásának alakulás jogcímenként</t>
  </si>
  <si>
    <t>7. melléklet a  6/2016. (IV.28.) önkormányzati rendelethez</t>
  </si>
  <si>
    <t>adatok forintban</t>
  </si>
  <si>
    <t>Jogcím</t>
  </si>
  <si>
    <t>2015. évi támogatás előirányzata</t>
  </si>
  <si>
    <t>eredeti </t>
  </si>
  <si>
    <t>I. A HELYI ÖNKORMÁNYZATOK MŰKÖDÉSÉNEK ÁLTALÁNOS TÁMOGATÁSA</t>
  </si>
  <si>
    <t>    I.1.a.) Önkormányzti hivatal működésének támogatása</t>
  </si>
  <si>
    <t>    I.1.b.) Település-üzemeltetéshze kapcsolódó feladatellátás támogatása</t>
  </si>
  <si>
    <t>               I.1.ba) A zöldterület-gazdálkodással kapcsolatos feladatok</t>
  </si>
  <si>
    <t>                           ellátásának támogatása</t>
  </si>
  <si>
    <t>               I.1.bb) Közvilágítás fenntartásának támogatása </t>
  </si>
  <si>
    <t>               I.1.bc) Köztemető fenntartással kapcsolatos feladatok támogatása</t>
  </si>
  <si>
    <t>               I.1.bd) Közutak fenntartásának támogatása </t>
  </si>
  <si>
    <t>              I. 2014. évi áthúzódó kompenzáció támogatása</t>
  </si>
  <si>
    <t>     I.1.c) Egyéb önkormányzati feladatok támogatása </t>
  </si>
  <si>
    <t>     I.1.d) Lakott külterülettel kapcsolatos feladatok támogatása</t>
  </si>
  <si>
    <t>III. A TELEPÜLÉSI ÖNKORMÁNYZATOK SZOCIÁLIS ÉS GYERMEKJÓLÉTI</t>
  </si>
  <si>
    <t>ÉS GYERMEKÉTKEZTETÉSI FELADATAINAK TÁMOGATÁSA</t>
  </si>
  <si>
    <t>     III.1. Pénzbeli szociális ellátások kiegészítése</t>
  </si>
  <si>
    <t>     III.2. A települési önkormányzatok szociális feladatainak egyéb támogatása</t>
  </si>
  <si>
    <t>IV. A TELEPÜLÉSI ÖNKORMÁNYZATOK KULTURÁLIS FELADATAINAK</t>
  </si>
  <si>
    <t>TÁMOGATÁSA</t>
  </si>
  <si>
    <t>      IV.1. Könyvtári és közművelődési feladatok támogatása</t>
  </si>
  <si>
    <t>V. MŰKÖDÉSI CÉLÚ KÖLTSÉGVETÉSI TÁMOGATÁSOK ÉS KIEGÉSZÍTŐ TÁM.</t>
  </si>
  <si>
    <t>VI. FELHALMOZÁSI CÉLÚ ÖNKORMÁNYZATI TÁMOGATÁSOK</t>
  </si>
  <si>
    <t>VI.1. BM önerő alap támogatás T-T Víziközmű Beruházási Társulásnak</t>
  </si>
  <si>
    <t>8. melléklet a  6/2016. (IV.28.) önkormányzati rendelethez</t>
  </si>
  <si>
    <t>2015. évi zárszámadás pénzügyi mérlege</t>
  </si>
  <si>
    <t>2014. évi</t>
  </si>
  <si>
    <t>tény</t>
  </si>
  <si>
    <t>teljesítés</t>
  </si>
  <si>
    <t>9. melléklet a  6/2016. (IV.28.) önkormányzati rendelethez</t>
  </si>
  <si>
    <t>pénzeszközeinek 2015. évi változása</t>
  </si>
  <si>
    <t>Önkor-mányzat</t>
  </si>
  <si>
    <t>Közös Hivatal</t>
  </si>
  <si>
    <t>Pénzkészlet 2015. január 1-jén</t>
  </si>
  <si>
    <r>
      <t xml:space="preserve"> </t>
    </r>
    <r>
      <rPr>
        <rFont val="Times New Roman CE"/>
        <charset val="238"/>
        <family val="1"/>
        <sz val="10"/>
      </rPr>
      <t xml:space="preserve">Bankszámlák egyenlege</t>
    </r>
  </si>
  <si>
    <r>
      <t xml:space="preserve"> </t>
    </r>
    <r>
      <rPr>
        <rFont val="Times New Roman CE"/>
        <charset val="238"/>
        <family val="1"/>
        <sz val="10"/>
      </rPr>
      <t xml:space="preserve">Pénztárak és betétkönyvek egyenlege</t>
    </r>
  </si>
  <si>
    <t>Pénzeszközök változása:</t>
  </si>
  <si>
    <t> + Bevétel</t>
  </si>
  <si>
    <t> - Kiadás</t>
  </si>
  <si>
    <t> +,- Egyéb változás </t>
  </si>
  <si>
    <t>Záró pénzkészlet 2015. december 31-én</t>
  </si>
  <si>
    <t>10. melléklet a  6/2016. (IV.28.) önkormányzati rendelethez</t>
  </si>
  <si>
    <t>Tiszajenő Községi Önkormányzat 2015. évi maradványkimutatása</t>
  </si>
  <si>
    <t>I. Tiszajenő</t>
  </si>
  <si>
    <t>II. Tiszajenői Közös</t>
  </si>
  <si>
    <t>Önkormányzat</t>
  </si>
  <si>
    <t>Községi </t>
  </si>
  <si>
    <t>Önkormányzati</t>
  </si>
  <si>
    <t>összesen</t>
  </si>
  <si>
    <t>Hivatal</t>
  </si>
  <si>
    <t>01     01 Alaptevékenység költségvetési bevételei </t>
  </si>
  <si>
    <t>02     02 Alaptevékenység költségvetési kiadásai </t>
  </si>
  <si>
    <t>03     I.   Alaptevékenység költségvetési egyenlege (=01-02) </t>
  </si>
  <si>
    <t>04     03 Alaptevékenység finanszírozási bevételei </t>
  </si>
  <si>
    <t>05     04 Alaptevékenység finanszírozási kiadásai </t>
  </si>
  <si>
    <t>06     II.   Alaptevékenység finanszírozási egyenlege (=03-04) </t>
  </si>
  <si>
    <t>07     A) Alaptevékenység maradványa (=±I±II) </t>
  </si>
  <si>
    <t>08     05 Vállalkozási tevékenység költségvetési bevételei </t>
  </si>
  <si>
    <t>09     06 Vállalkozási tevékenység költségvetési kiadásai </t>
  </si>
  <si>
    <t>10     III.   Vállalkozási tevékenység költségvetési egyenlege (=05-06) </t>
  </si>
  <si>
    <t>11     07 Vállalkozási tevékenység finanszírozási bevételei </t>
  </si>
  <si>
    <t>12     08 Vállalkozási tevékenység finanszírozási kiadásai </t>
  </si>
  <si>
    <t>13     IV.    Vállalkozási tevékenység finanszírozási egyenlege (=07-08) </t>
  </si>
  <si>
    <t>14     B) Vállalkozási tevékenység maradványa (=±III±IV)</t>
  </si>
  <si>
    <t>15     C) Összes maradvány (=A+B) </t>
  </si>
  <si>
    <t>16     D) Alaptevékenység kötelezettségvállalással terhelt maradványa </t>
  </si>
  <si>
    <t>17     E) Alaptevékenység szabad maradványa (=A-D)</t>
  </si>
  <si>
    <t>18     F) Vállalkozási tevékenységet terhelo befizetési kötelezettség (=B*0,1) </t>
  </si>
  <si>
    <t>19     G) Vállalkozási tevékenység felhasználható maradványa (=B-F) </t>
  </si>
  <si>
    <t>11. melléklet a  6/2016. (IV.28.) önkormányzati rendelethez</t>
  </si>
  <si>
    <t>Tiszajenő Községi Önkormányzat és intézménye</t>
  </si>
  <si>
    <t>2015. évi költségvetési maradványának jóváhagyása és  felhasználása</t>
  </si>
  <si>
    <t>Ezer Ft-ban</t>
  </si>
  <si>
    <t>Tiszajenő</t>
  </si>
  <si>
    <t>Tiszajenői</t>
  </si>
  <si>
    <t>Önkor-</t>
  </si>
  <si>
    <t>M e g n e v e z é s </t>
  </si>
  <si>
    <t>Közös Önk.</t>
  </si>
  <si>
    <t>mányzat</t>
  </si>
  <si>
    <t> 1. 2015. évi összes maradvány</t>
  </si>
  <si>
    <t> 2. Elvonás</t>
  </si>
  <si>
    <t>Jóváhagyott (intézményt megillető) maradvány összesen: </t>
  </si>
  <si>
    <t>KÖLTSÉGVETÉSI MARADVÁNY  IGÉNYBEVÉTELE</t>
  </si>
  <si>
    <t>1. Működési célú</t>
  </si>
  <si>
    <t>Szakmai szolgáltatás igénybevétele miatti kötelezettség</t>
  </si>
  <si>
    <t>Kiadvány előfizetés</t>
  </si>
  <si>
    <t>Jutalom közterhek</t>
  </si>
  <si>
    <t>Lomtalanítás</t>
  </si>
  <si>
    <t>Közművagyon felértékelés</t>
  </si>
  <si>
    <t>Ifjúság egészségügyi feladatok elvégzésének díja</t>
  </si>
  <si>
    <t>Családsegítés feladatok támogatása </t>
  </si>
  <si>
    <t>Munkaügyi központ megelőlegezett közfoglalkozás támogatás</t>
  </si>
  <si>
    <t>Állami hozzájárulás 2015. évi megelőlegezésének visszapótlása</t>
  </si>
  <si>
    <t>2016. évi műk.költségvetési hiány  (tanulói étkeztetés hozzájárulás)</t>
  </si>
  <si>
    <t>1/a) Eredeti költségvetésben tervezett igénybevétel összesen:</t>
  </si>
  <si>
    <t>Szabályzatok, útmutatók beszerzése</t>
  </si>
  <si>
    <t>Munkabér téves számfejtés</t>
  </si>
  <si>
    <t>Nyugdíjazás miatt megüresedő állás betöltésének többletkiadása</t>
  </si>
  <si>
    <t>Útjavítás, kátyúzás </t>
  </si>
  <si>
    <t>Helyi Polgárőrség 2016. évi támogatás egyszeri kiegészítése</t>
  </si>
  <si>
    <t>1/b) Előirányzat módosítással járó igénybevétel összesen</t>
  </si>
  <si>
    <t>2. Felhalmozási célú</t>
  </si>
  <si>
    <t>Kétpó hulladéklerakó beruházás előleg rendezése</t>
  </si>
  <si>
    <t>DUNA ASZFALT Kft szennyvízberuházás tartozás részletfizetés</t>
  </si>
  <si>
    <t>Általános Iskola udvar vízelvezetés beruházás megvalósítás támogatás</t>
  </si>
  <si>
    <t>Vagyongazdálkodási szoftver díja</t>
  </si>
  <si>
    <t>Közművagyon felújítására fordítandó céljellegű maradvány</t>
  </si>
  <si>
    <t>Hivatal épület felújítás pályázati saját erő</t>
  </si>
  <si>
    <t>Templom orgona beszerzés támogatás </t>
  </si>
  <si>
    <t>2/a) Eredeti költségvetésben tervezett igénybevétel összesen:</t>
  </si>
  <si>
    <t>Óvoda gázkazán beszerzés többletkiadása</t>
  </si>
  <si>
    <t>Hivatal épület felújítás pályázatból nem finanszírozott rész</t>
  </si>
  <si>
    <t>Óvoda konyha rekonstrukció pályázati saját erő</t>
  </si>
  <si>
    <t>Tiszajenői Sportegyesület 2016. évi  egyszeri támogatás (TAO önerő)</t>
  </si>
  <si>
    <t>2/b) Előirányzat módosítással járó igénybevétel összesen</t>
  </si>
  <si>
    <t>MARADVÁNY FELHASZNÁLÁS ÖSSZESEN:</t>
  </si>
  <si>
    <t>SZABAD RENDELKEZÉSŰ PÉNZMARADVÁNY:</t>
  </si>
  <si>
    <t>12. melléklet a  6/2016. (IV.28.)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</si>
  <si>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</si>
  <si>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</si>
  <si>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</si>
  <si>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2015. előtti tény </t>
  </si>
  <si>
    <t>Kiadás vonzata évenként</t>
  </si>
  <si>
    <t>2016.</t>
  </si>
  <si>
    <t>2017.</t>
  </si>
  <si>
    <t>2018.</t>
  </si>
  <si>
    <t>I=(D+E+F+G+H)</t>
  </si>
  <si>
    <t>Ivóvízminőség javító beruházás Víziközmű Beruházási Társulás:                                                                                              </t>
  </si>
  <si>
    <t>1.1. BM önerő alapból igényelt támogatás átadása </t>
  </si>
  <si>
    <t>2011.</t>
  </si>
  <si>
    <t>1.2. Visszatérülő áfa megelőlegezéséhez kölcsön                          nyújtása</t>
  </si>
  <si>
    <t>DUNA ASZFALT KFT ületrész átruházás miatti részletfizetés</t>
  </si>
  <si>
    <t>2003.</t>
  </si>
  <si>
    <t>Összesen </t>
  </si>
  <si>
    <t>13. melléklet a  6/2016. (IV.28.) önkormányzati rendelethez</t>
  </si>
  <si>
    <t>2015 évi adósság- és nyújtott kölcsönállomány kimutatása</t>
  </si>
  <si>
    <t>ezer forintban</t>
  </si>
  <si>
    <t>Önkormányzat adósság állománya </t>
  </si>
  <si>
    <t>Önkormányzat által nyújtott kölcsönök állománya</t>
  </si>
  <si>
    <t>Összeg</t>
  </si>
  <si>
    <t>Lejárat</t>
  </si>
  <si>
    <t>Megnevezés            </t>
  </si>
  <si>
    <t>évi</t>
  </si>
  <si>
    <t>terv</t>
  </si>
  <si>
    <t>                         I. BELFÖLDI ADÓSSÁG</t>
  </si>
  <si>
    <t>              I. BELFÖLDI KÖLCSÖN</t>
  </si>
  <si>
    <t>1.                      Feljesztési célú hitel</t>
  </si>
  <si>
    <t> </t>
  </si>
  <si>
    <t>Hosszú lejáratú </t>
  </si>
  <si>
    <t>                        Ezen belül:</t>
  </si>
  <si>
    <t>Hosszú lejáratú szállítói tartozás</t>
  </si>
  <si>
    <t>2019.</t>
  </si>
  <si>
    <t>1.Helyi lakáscélú kölcsön lakosságnak</t>
  </si>
  <si>
    <t>     Üzletrész átruházás tartozás</t>
  </si>
  <si>
    <t>2020.</t>
  </si>
  <si>
    <t>2.Ár-belvízkárok helyreállítására lakosság-</t>
  </si>
  <si>
    <t>                               Hitelező: OTP és Kereskedelmi</t>
  </si>
  <si>
    <t>II.27.</t>
  </si>
  <si>
    <t>     VAKOND KFT Tiszakécske</t>
  </si>
  <si>
    <t>   nak nyújtott kölcsön</t>
  </si>
  <si>
    <t>3.Lakásértékesítés részletfizetéssel</t>
  </si>
  <si>
    <t>Rövid lejáratú</t>
  </si>
  <si>
    <t>   lakosságnak</t>
  </si>
  <si>
    <t>Ezen belül</t>
  </si>
  <si>
    <t>2007.</t>
  </si>
  <si>
    <t>4.Szennyvízcsatorna beruházás lakossági</t>
  </si>
  <si>
    <t>2.1. Nem lajárt:</t>
  </si>
  <si>
    <t>   érdekeltségi hozzájárulás részletfizetése</t>
  </si>
  <si>
    <t>Szállítói tartozás</t>
  </si>
  <si>
    <t>5. T-T Viziközmű Beruházási Társulásnak</t>
  </si>
  <si>
    <t>Költségvetéssel szembeni köt.</t>
  </si>
  <si>
    <t>    nyújtott felhalmozási célú kölcsön</t>
  </si>
  <si>
    <t>Támogatási prorgram előlege</t>
  </si>
  <si>
    <t>6. VETIKOM Kft-nek nújtott működési célú</t>
  </si>
  <si>
    <t>miatti kötelezettség</t>
  </si>
  <si>
    <t>    tagi kölcsön</t>
  </si>
  <si>
    <t>Előfinanszírozás miatti kötelez.</t>
  </si>
  <si>
    <t>7. Lakosság temetési kölcsön</t>
  </si>
  <si>
    <t>Egyéb kötelezettség</t>
  </si>
  <si>
    <t>ÁH-n belüli megelőlegezés visz-</t>
  </si>
  <si>
    <t>szafizetésére</t>
  </si>
  <si>
    <t>2.2. Lejárt: </t>
  </si>
  <si>
    <t>XII.15.</t>
  </si>
  <si>
    <t>               II. KÜLFÖLDI ADÓSSÁG</t>
  </si>
  <si>
    <t>II. KÜLFÖLDI KÖLCSÖN</t>
  </si>
  <si>
    <t>Összes adósság állomány:</t>
  </si>
  <si>
    <t>Összes nyújtott kölcsön állomány:</t>
  </si>
  <si>
    <t>14.melléklet a  6/2016. (IV.28.) önkormányzati rendelethez</t>
  </si>
  <si>
    <t>Az Önkormányzat által 2014. évben nyújtott közvetett támogatások</t>
  </si>
  <si>
    <t>Sor-szám</t>
  </si>
  <si>
    <t>Bevételi jogcím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</si>
  <si>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</si>
  <si>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</si>
  <si>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</si>
  <si>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</si>
  <si>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</si>
  <si>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</si>
  <si>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</si>
  <si>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-ebből:            Építményadó </t>
  </si>
  <si>
    <t>Telekadó </t>
  </si>
  <si>
    <t>Magánszemélyek kommunális adója </t>
  </si>
  <si>
    <t>Idegenforgalmi adó tartózkodás után </t>
  </si>
  <si>
    <t>Idegenforgalmi adó épület után </t>
  </si>
  <si>
    <t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</si>
  <si>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</si>
  <si>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</si>
  <si>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</si>
  <si>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</si>
  <si>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</si>
  <si>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15. melléklet a  6/2016. (IV.28.) önkormányzati rendelethez</t>
  </si>
  <si>
    <t>Tiszajenő Községi Önkormányzat összevont</t>
  </si>
  <si>
    <t>2015. évi könyvviteli mérlege</t>
  </si>
  <si>
    <t>2014. év</t>
  </si>
  <si>
    <t>2015. év</t>
  </si>
  <si>
    <t>M e g n e v e z é s</t>
  </si>
  <si>
    <t>I.Önkor-</t>
  </si>
  <si>
    <t>II. Közös</t>
  </si>
  <si>
    <t> I.  Immateriális javak összesen:</t>
  </si>
  <si>
    <t>            1.  Ingatlanok és kapcsolódó vagyoni értékű jogok</t>
  </si>
  <si>
    <t>            2.  Gépek,berendezések, felszerelések, járművek</t>
  </si>
  <si>
    <t>            3.  Tenyészállatok</t>
  </si>
  <si>
    <t>            4.  Beruházások, felújítások</t>
  </si>
  <si>
    <t>            5.  Tárgyi eszközök értékhelyesbítése</t>
  </si>
  <si>
    <t> II.        Tárgyi eszközök összesen:</t>
  </si>
  <si>
    <t> III.  Befektetett pénzügyi eszközök összesen:</t>
  </si>
  <si>
    <t> IV. Koncesszióba, vagyonkezelésbe adott eszközök összesen:</t>
  </si>
  <si>
    <t>A)  NEMZETI VAGYONBA TARTOZÓ   BEFEKTETETT ESZKÖZÖK </t>
  </si>
  <si>
    <t>  I.        Készletek összesen:</t>
  </si>
  <si>
    <t>  II.       Értékpapírok összesen:</t>
  </si>
  <si>
    <t>B) NEMZETI VAGYONBA TARTOZÓ FORGÓESZKÖZÖK ÖSSZESEN</t>
  </si>
  <si>
    <t>          I. Hosszú lejáratú betétek</t>
  </si>
  <si>
    <t>          II.  Pénztárak,csekkek, betétkönyvek</t>
  </si>
  <si>
    <t>          III.. Forintszámlák</t>
  </si>
  <si>
    <t>          IV. Devizaszámlák</t>
  </si>
  <si>
    <t>          V.  Idegen pénzeszközök</t>
  </si>
  <si>
    <t>C)       Pénzeszközök összesen: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</si>
  <si>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</si>
  <si>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</si>
  <si>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</si>
  <si>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</t>
  </si>
  <si>
    <t>E) EGYÉB SAJÁTOS ESZKÖZOLDALI ELSZÁMOLÁSOK</t>
  </si>
  <si>
    <t>F) AKTÍV IDŐBELI ELHATÁROLÁSOK</t>
  </si>
  <si>
    <t>ESZKÖZÖK ÖSSZESEN:</t>
  </si>
  <si>
    <t>15. melléklet folytatása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</si>
  <si>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</si>
  <si>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</si>
  <si>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</si>
  <si>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</si>
  <si>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</si>
  <si>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</si>
  <si>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</si>
  <si>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</si>
  <si>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</si>
  <si>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</si>
  <si>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</si>
  <si>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</si>
  <si>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</si>
  <si>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</si>
  <si>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FORRÁSOK ÖSSZESEN:</t>
  </si>
  <si>
    <t>16.  melléklet  a  6/2016. (IV.28.) önkormányzati rendelethez</t>
  </si>
  <si>
    <t>VAGYONKIMUTATÁS  (ezer forintban)  2015. év</t>
  </si>
  <si>
    <t>Sor</t>
  </si>
  <si>
    <t>darab</t>
  </si>
  <si>
    <t>Forgalomképtelen törzsvagyon</t>
  </si>
  <si>
    <t>Korlátozottan forgalomképes vagyon</t>
  </si>
  <si>
    <t>Üzleti vagyon</t>
  </si>
  <si>
    <t>Nemzetgazdasági szempontból kiemelt jelentőségű törzsvagyon</t>
  </si>
  <si>
    <t>Bruttó érték</t>
  </si>
  <si>
    <t>Nettó érték</t>
  </si>
  <si>
    <t>1. Alapítás-átszervezés aktivált értéke</t>
  </si>
  <si>
    <t>01.</t>
  </si>
  <si>
    <t>2. Kísérleti fejlesztés aktivált értéke</t>
  </si>
  <si>
    <t>02.</t>
  </si>
  <si>
    <t>3. Vagyoni értékű jogok</t>
  </si>
  <si>
    <t>03.</t>
  </si>
  <si>
    <t>4. Szellemi termékek</t>
  </si>
  <si>
    <t>04.</t>
  </si>
  <si>
    <t>5. Immateriális javakra adott előlegek</t>
  </si>
  <si>
    <t>05.</t>
  </si>
  <si>
    <t>6. Immateriális javak értékhelyesbítése</t>
  </si>
  <si>
    <t>06.</t>
  </si>
  <si>
    <t>I. Immateriális javak összesen</t>
  </si>
  <si>
    <t>1. Ingatlanok és vagyoni értékű jogok</t>
  </si>
  <si>
    <t>07.</t>
  </si>
  <si>
    <t>2. Gépek, berendezések és felszerelések</t>
  </si>
  <si>
    <t>08.</t>
  </si>
  <si>
    <t>3. Járművek</t>
  </si>
  <si>
    <t>09.</t>
  </si>
  <si>
    <t>4. Tenyészállatok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</si>
  <si>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</si>
  <si>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</si>
  <si>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</si>
  <si>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</si>
  <si>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</t>
  </si>
  <si>
    <t>1. Egyéb tartós részesedés</t>
  </si>
  <si>
    <t>2. Tartós hitelviszonyt megtestesítő értékpapír</t>
  </si>
  <si>
    <t>3. Tartósan adott kölcsön</t>
  </si>
  <si>
    <t>4. Hosszú lejáratú bankbetétek</t>
  </si>
  <si>
    <t>5. Egyéb hosszú lejáratú követelések</t>
  </si>
  <si>
    <t>6. Befektetett pénzügyi eszközök értékhelyesbítése</t>
  </si>
  <si>
    <t>III. Befektetett pénzügyi eszközök összesen</t>
  </si>
  <si>
    <t>1. Üzemeltetésre, kezelésre átadott eszközök</t>
  </si>
  <si>
    <t>2. Koncesszióba adott eszközök</t>
  </si>
  <si>
    <t>3. Vagyonkezelésbe adott eszközök</t>
  </si>
  <si>
    <t>4. Vagyonkezelésbe vett eszközök</t>
  </si>
  <si>
    <t>5. Üzemeltetésre, kezelésre átadtott v. vett eszközök</t>
  </si>
  <si>
    <t>IV. Üzemeltetésre, kezelésre eszközök összesen</t>
  </si>
  <si>
    <t>A) Nemzeti vagyonba tartozó befektetett eszközök összesen</t>
  </si>
  <si>
    <t>"0"-ra leírt Immateriális javak összesen</t>
  </si>
  <si>
    <t>"0"-ra leírt Ingatlanok és vagyoni értékű jogok összesen</t>
  </si>
  <si>
    <t>"0"-ra leírt Gépek, berendezések és felszerelések</t>
  </si>
  <si>
    <t>"0"-ra leírt Járművek</t>
  </si>
  <si>
    <t>29.</t>
  </si>
  <si>
    <t>"0"-ra leírt eszközök összesen</t>
  </si>
  <si>
    <t>"0"-ra leírt kisértékű Immateriális javak</t>
  </si>
  <si>
    <t>30.</t>
  </si>
  <si>
    <t>Kisértékű tárgyi eszközök</t>
  </si>
  <si>
    <t>31.</t>
  </si>
  <si>
    <t>Kisértékű tárgyi eszközök összesen</t>
  </si>
  <si>
    <t>I. Készletek</t>
  </si>
  <si>
    <t>32.</t>
  </si>
  <si>
    <t>II. Értékpapírok</t>
  </si>
  <si>
    <t>33.</t>
  </si>
  <si>
    <t>B) NEMZETI VAGYONBA TARTOZÓ FORGÓESZKÖZÖK</t>
  </si>
  <si>
    <t>I. Lekötött bankbetétek</t>
  </si>
  <si>
    <t>34.</t>
  </si>
  <si>
    <t>II. Pénztárak, csekkek, betétkönyvek</t>
  </si>
  <si>
    <t>35.</t>
  </si>
  <si>
    <t>III. Forintszámlák</t>
  </si>
  <si>
    <t>36.</t>
  </si>
  <si>
    <t>IV. Devizaszámlák</t>
  </si>
  <si>
    <t>37.</t>
  </si>
  <si>
    <t>C) PÉNZESZKÖZÖK (49+50+51+52)</t>
  </si>
  <si>
    <t>38.</t>
  </si>
  <si>
    <t>39.</t>
  </si>
  <si>
    <t>40.</t>
  </si>
  <si>
    <t>D) KÖVETELÉSEK (54+55+56)</t>
  </si>
  <si>
    <t>I. December havi illetmények, munkabérek elszámolása</t>
  </si>
  <si>
    <t>41.</t>
  </si>
  <si>
    <t>II. Utalványok, bérletek és más hasonló, készpénz-helyettesítő fizetési eszköznek nem minősülő eszközök elszámolásai</t>
  </si>
  <si>
    <t>42.</t>
  </si>
  <si>
    <t>E) EGYÉB SAJÁTOS ESZKÖZOLDALI ELSZÁMOLÁSOK </t>
  </si>
  <si>
    <t>43.</t>
  </si>
  <si>
    <t>44.</t>
  </si>
  <si>
    <t>KÖNYVVITELI MÉRLEGBEN ÉRTÉKKEL SZEREPLŐ ESZKÖZÖK ÖSSZESEN 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</si>
  <si>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</si>
  <si>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</si>
  <si>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</si>
  <si>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</si>
  <si>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</si>
  <si>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</si>
  <si>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</si>
  <si>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</si>
  <si>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</si>
  <si>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</t>
  </si>
  <si>
    <t> Bérbe vett készletek</t>
  </si>
  <si>
    <t> Letétbe bizományba átvett készletek</t>
  </si>
  <si>
    <t> Intervenciós készletek</t>
  </si>
  <si>
    <t>Gyűjtemény, régészeti lelet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</si>
  <si>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</si>
  <si>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</si>
  <si>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</si>
  <si>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</si>
  <si>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ÉRTÉK NÉLKÜL N YILVÁNTARTOTT ESZKÖZÖK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</si>
  <si>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</si>
  <si>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</si>
  <si>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</si>
  <si>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</si>
  <si>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</si>
  <si>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</si>
  <si>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</si>
  <si>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</si>
  <si>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</si>
  <si>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</si>
  <si>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FÜGGŐ KÖVETELÉS, KÖTELEZETTSÉG ÖSSZESEN</t>
  </si>
  <si>
    <t>17. melléklet a  6/2016. (IV.28.) önkormányzati rendelethez</t>
  </si>
  <si>
    <t>Az Önkormányzat tulajdonában álló gazdálkodó szervezetek működéséből származó kötelezettségek és részesedések alakulása 2015. évben</t>
  </si>
  <si>
    <t>Gazdálkodó szervezet megnevezése</t>
  </si>
  <si>
    <t>Részesedés         mértéke                 (%-ban)</t>
  </si>
  <si>
    <t>Részesedés         összege                    ( Ft-ban)</t>
  </si>
  <si>
    <t>Működésből származó kötelezettségek összege XII. 31-én
 ( Ft-ban)</t>
  </si>
  <si>
    <t>Folyóvíz Víz-Csatorna Szolgáltató KFT Tiszakécske</t>
  </si>
  <si>
    <t>VETIKOM Nonprofit Kft Vezseny</t>
  </si>
  <si>
    <t>SZASZR Társulás Szolnok</t>
  </si>
  <si>
    <t>TRV. Zrt Szolnok</t>
  </si>
  <si>
    <t>       ÖSSZESEN:</t>
  </si>
</sst>
</file>

<file path=xl/styles.xml><?xml version="1.0" encoding="utf-8"?>
<styleSheet xmlns="http://schemas.openxmlformats.org/spreadsheetml/2006/main">
  <numFmts count="15">
    <numFmt formatCode="GENERAL" numFmtId="164"/>
    <numFmt formatCode="GENERAL" numFmtId="165"/>
    <numFmt formatCode="_-* #,##0.00\ _F_t_-;\-* #,##0.00\ _F_t_-;_-* \-??\ _F_t_-;_-@_-" numFmtId="166"/>
    <numFmt formatCode="0%" numFmtId="167"/>
    <numFmt formatCode="#,###" numFmtId="168"/>
    <numFmt formatCode="@" numFmtId="169"/>
    <numFmt formatCode="DD/MMM" numFmtId="170"/>
    <numFmt formatCode="#,##0" numFmtId="171"/>
    <numFmt formatCode="_-* #,##0\ _F_t_-;\-* #,##0\ _F_t_-;_-* &quot;- &quot;_F_t_-;_-@_-" numFmtId="172"/>
    <numFmt formatCode="#,###__" numFmtId="173"/>
    <numFmt formatCode="00" numFmtId="174"/>
    <numFmt formatCode="#,###\ _F_t;\-#,###\ _F_t" numFmtId="175"/>
    <numFmt formatCode="0.0000" numFmtId="176"/>
    <numFmt formatCode="0" numFmtId="177"/>
    <numFmt formatCode="_-* #,##0\ _F_t_-;\-* #,##0\ _F_t_-;_-* \-??\ _F_t_-;_-@_-" numFmtId="178"/>
  </numFmts>
  <fonts count="61">
    <font>
      <name val="Arial"/>
      <charset val="238"/>
      <family val="2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color rgb="00000000"/>
      <sz val="11"/>
    </font>
    <font>
      <name val="Times New Roman CE"/>
      <charset val="238"/>
      <family val="1"/>
      <color rgb="000000FF"/>
      <sz val="12"/>
      <u val="single"/>
    </font>
    <font>
      <name val="Times New Roman CE"/>
      <charset val="238"/>
      <family val="1"/>
      <color rgb="00800080"/>
      <sz val="12"/>
      <u val="single"/>
    </font>
    <font>
      <name val="Times New Roman CE"/>
      <charset val="238"/>
      <family val="1"/>
      <sz val="10"/>
    </font>
    <font>
      <name val="Arial CE"/>
      <charset val="238"/>
      <family val="2"/>
      <sz val="10"/>
    </font>
    <font>
      <name val="Calibri"/>
      <family val="2"/>
      <color rgb="00000000"/>
      <sz val="11"/>
    </font>
    <font>
      <name val="Times New Roman CE"/>
      <charset val="238"/>
      <family val="1"/>
      <sz val="12"/>
    </font>
    <font>
      <name val="Times New Roman"/>
      <charset val="238"/>
      <family val="1"/>
      <sz val="12"/>
    </font>
    <font>
      <name val="Arial"/>
      <charset val="238"/>
      <family val="2"/>
      <color rgb="00FFFFFF"/>
      <sz val="10"/>
    </font>
    <font>
      <name val="Arial"/>
      <charset val="238"/>
      <family val="2"/>
      <color rgb="00FF0000"/>
      <sz val="10"/>
    </font>
    <font>
      <name val="Times New Roman CE"/>
      <charset val="238"/>
      <family val="1"/>
      <sz val="11"/>
    </font>
    <font>
      <name val="Times New Roman CE"/>
      <charset val="238"/>
      <family val="1"/>
      <b val="true"/>
      <sz val="10"/>
    </font>
    <font>
      <name val="Times New Roman CE"/>
      <charset val="238"/>
      <family val="1"/>
      <b val="true"/>
      <i val="true"/>
      <sz val="10"/>
    </font>
    <font>
      <name val="Times New Roman"/>
      <charset val="238"/>
      <family val="1"/>
      <b val="true"/>
      <color rgb="00000000"/>
      <sz val="10"/>
    </font>
    <font>
      <name val="Times New Roman"/>
      <charset val="238"/>
      <family val="1"/>
      <b val="true"/>
      <sz val="10"/>
    </font>
    <font>
      <name val="Times New Roman CE"/>
      <charset val="238"/>
      <family val="1"/>
      <sz val="8"/>
    </font>
    <font>
      <name val="Times New Roman"/>
      <charset val="238"/>
      <family val="1"/>
      <sz val="10"/>
    </font>
    <font>
      <name val="Times New Roman CE"/>
      <charset val="238"/>
      <family val="1"/>
      <b val="true"/>
      <color rgb="00FF0000"/>
      <sz val="12"/>
    </font>
    <font>
      <name val="Times New Roman CE"/>
      <charset val="238"/>
      <family val="1"/>
      <b val="true"/>
      <sz val="12"/>
    </font>
    <font>
      <name val="Times New Roman"/>
      <charset val="238"/>
      <family val="1"/>
      <b val="true"/>
      <color rgb="00000000"/>
      <sz val="8"/>
    </font>
    <font>
      <name val="Times New Roman"/>
      <charset val="238"/>
      <family val="1"/>
      <b val="true"/>
      <sz val="8"/>
    </font>
    <font>
      <name val="Times New Roman CE"/>
      <charset val="238"/>
      <family val="1"/>
      <b val="true"/>
      <sz val="8"/>
    </font>
    <font>
      <name val="Times New Roman CE"/>
      <charset val="238"/>
      <family val="1"/>
      <b val="true"/>
      <sz val="11"/>
    </font>
    <font>
      <name val="Times New Roman CE"/>
      <charset val="238"/>
      <family val="1"/>
      <i val="true"/>
      <sz val="10"/>
    </font>
    <font>
      <name val="Times New Roman CE"/>
      <charset val="238"/>
      <family val="1"/>
      <b val="true"/>
      <color rgb="00FF0000"/>
      <sz val="14"/>
    </font>
    <font>
      <name val="Times New Roman CE"/>
      <charset val="238"/>
      <family val="1"/>
      <b val="true"/>
      <sz val="9"/>
    </font>
    <font>
      <name val="Times New Roman"/>
      <charset val="238"/>
      <family val="1"/>
      <sz val="8"/>
    </font>
    <font>
      <name val="Times New Roman"/>
      <charset val="238"/>
      <family val="1"/>
      <i val="true"/>
      <sz val="8"/>
    </font>
    <font>
      <name val="Times New Roman"/>
      <charset val="238"/>
      <family val="1"/>
      <b val="true"/>
      <i val="true"/>
      <sz val="8"/>
    </font>
    <font>
      <name val="Times New Roman"/>
      <charset val="238"/>
      <family val="1"/>
      <color rgb="00000000"/>
      <sz val="8"/>
    </font>
    <font>
      <name val="Times New Roman"/>
      <charset val="238"/>
      <family val="1"/>
      <sz val="11"/>
    </font>
    <font>
      <name val="Times New Roman CE"/>
      <charset val="238"/>
      <family val="1"/>
      <i val="true"/>
      <sz val="8"/>
    </font>
    <font>
      <name val="Times New Roman CE"/>
      <charset val="238"/>
      <family val="1"/>
      <sz val="9"/>
    </font>
    <font>
      <name val="Times New Roman CE"/>
      <charset val="238"/>
      <family val="1"/>
      <i val="true"/>
      <sz val="11"/>
    </font>
    <font>
      <name val="Times New Roman"/>
      <charset val="238"/>
      <family val="1"/>
      <b val="true"/>
      <sz val="12"/>
    </font>
    <font>
      <name val="Times New Roman"/>
      <charset val="238"/>
      <family val="1"/>
      <b val="true"/>
      <sz val="11"/>
    </font>
    <font>
      <name val="Times New Roman"/>
      <family val="1"/>
      <b val="true"/>
      <sz val="11"/>
    </font>
    <font>
      <name val="Times New Roman"/>
      <charset val="238"/>
      <family val="1"/>
      <i val="true"/>
      <sz val="12"/>
    </font>
    <font>
      <name val="Times New Roman CE"/>
      <charset val="238"/>
      <family val="1"/>
      <i val="true"/>
      <sz val="12"/>
    </font>
    <font>
      <name val="Times New Roman CE"/>
      <charset val="238"/>
      <family val="1"/>
      <b val="true"/>
      <i val="true"/>
      <sz val="8"/>
    </font>
    <font>
      <name val="Wingdings"/>
      <charset val="2"/>
      <family val="0"/>
      <sz val="10"/>
    </font>
    <font>
      <name val="Times New Roman"/>
      <charset val="238"/>
      <family val="1"/>
      <color rgb="00000000"/>
      <sz val="11"/>
    </font>
    <font>
      <name val="Times New Roman"/>
      <charset val="238"/>
      <family val="1"/>
      <b val="true"/>
      <color rgb="00000000"/>
      <sz val="11"/>
    </font>
    <font>
      <name val="Arial"/>
      <charset val="238"/>
      <family val="2"/>
      <b val="true"/>
      <sz val="10"/>
    </font>
    <font>
      <name val="Calibri"/>
      <family val="2"/>
      <b val="true"/>
      <color rgb="00000000"/>
      <sz val="11"/>
    </font>
    <font>
      <name val="Arial"/>
      <charset val="238"/>
      <family val="2"/>
      <b val="true"/>
      <sz val="10"/>
      <u val="single"/>
    </font>
    <font>
      <name val="Arial CE"/>
      <charset val="238"/>
      <family val="2"/>
      <sz val="8"/>
    </font>
    <font>
      <name val="Arial"/>
      <charset val="238"/>
      <family val="2"/>
      <sz val="8"/>
    </font>
    <font>
      <name val="Arial"/>
      <charset val="238"/>
      <family val="2"/>
      <b val="true"/>
      <sz val="8"/>
    </font>
    <font>
      <name val="Arial CE"/>
      <charset val="238"/>
      <family val="2"/>
      <b val="true"/>
      <sz val="10"/>
    </font>
    <font>
      <name val="Arial"/>
      <charset val="238"/>
      <family val="2"/>
      <sz val="10"/>
      <u val="single"/>
    </font>
    <font>
      <name val="Calibri"/>
      <charset val="238"/>
      <family val="2"/>
      <b val="true"/>
      <color rgb="00000000"/>
      <sz val="11"/>
    </font>
    <font>
      <name val="Times New Roman CE"/>
      <charset val="238"/>
      <family val="1"/>
      <b val="true"/>
      <sz val="6"/>
    </font>
    <font>
      <name val="Times New Roman"/>
      <charset val="238"/>
      <family val="1"/>
      <b val="true"/>
      <color rgb="00000000"/>
      <sz val="14"/>
    </font>
    <font>
      <name val="Times New Roman"/>
      <charset val="238"/>
      <family val="1"/>
      <b val="true"/>
      <i val="true"/>
      <color rgb="00000000"/>
      <sz val="11"/>
    </font>
    <font>
      <name val="Times New Roman"/>
      <charset val="238"/>
      <family val="1"/>
      <b val="true"/>
      <color rgb="00000000"/>
      <sz val="12"/>
    </font>
    <font>
      <name val="Times New Roman"/>
      <charset val="238"/>
      <family val="1"/>
      <color rgb="00000000"/>
      <sz val="12"/>
    </font>
  </fonts>
  <fills count="5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  <fill>
      <patternFill patternType="solid">
        <fgColor rgb="00BFBFC0"/>
        <bgColor rgb="00CCCCFF"/>
      </patternFill>
    </fill>
    <fill>
      <patternFill patternType="solid">
        <fgColor rgb="00DFB286"/>
        <bgColor rgb="00BFBFC0"/>
      </patternFill>
    </fill>
  </fills>
  <borders count="83">
    <border diagonalDown="false" diagonalUp="false">
      <left/>
      <right/>
      <top/>
      <bottom/>
      <diagonal/>
    </border>
    <border diagonalDown="false" diagonalUp="false">
      <left/>
      <right/>
      <top/>
      <bottom style="medium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 style="medium"/>
      <bottom/>
      <diagonal/>
    </border>
    <border diagonalDown="false" diagonalUp="false">
      <left style="thin"/>
      <right/>
      <top style="medium"/>
      <bottom style="thin"/>
      <diagonal/>
    </border>
    <border diagonalDown="false" diagonalUp="false">
      <left style="thin"/>
      <right style="medium"/>
      <top style="medium"/>
      <bottom style="medium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/>
      <top style="thin"/>
      <bottom style="medium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/>
      <top style="medium"/>
      <bottom/>
      <diagonal/>
    </border>
    <border diagonalDown="false" diagonalUp="false">
      <left style="thin"/>
      <right style="medium"/>
      <top style="medium"/>
      <bottom/>
      <diagonal/>
    </border>
    <border diagonalDown="false" diagonalUp="false">
      <left style="medium"/>
      <right style="thin"/>
      <top style="medium"/>
      <bottom style="medium"/>
      <diagonal/>
    </border>
    <border diagonalDown="false" diagonalUp="false">
      <left style="thin"/>
      <right style="thin"/>
      <top style="medium"/>
      <bottom style="medium"/>
      <diagonal/>
    </border>
    <border diagonalDown="false" diagonalUp="false">
      <left style="medium"/>
      <right style="thin"/>
      <top/>
      <bottom style="thin"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 style="medium"/>
      <top/>
      <bottom style="thin"/>
      <diagonal/>
    </border>
    <border diagonalDown="false" diagonalUp="false">
      <left style="medium"/>
      <right style="thin"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medium"/>
      <right style="medium"/>
      <top style="thin"/>
      <bottom style="thin"/>
      <diagonal/>
    </border>
    <border diagonalDown="false" diagonalUp="false">
      <left style="medium"/>
      <right style="thin"/>
      <top style="thin"/>
      <bottom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thin"/>
      <right style="medium"/>
      <top style="thin"/>
      <bottom/>
      <diagonal/>
    </border>
    <border diagonalDown="false" diagonalUp="false">
      <left style="medium"/>
      <right style="medium"/>
      <top style="thin"/>
      <bottom/>
      <diagonal/>
    </border>
    <border diagonalDown="false" diagonalUp="false">
      <left style="medium"/>
      <right style="thin"/>
      <top style="thin"/>
      <bottom style="medium"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medium"/>
      <right style="medium"/>
      <top style="thin"/>
      <bottom style="medium"/>
      <diagonal/>
    </border>
    <border diagonalDown="false" diagonalUp="false">
      <left style="medium"/>
      <right style="thin"/>
      <top/>
      <bottom/>
      <diagonal/>
    </border>
    <border diagonalDown="false" diagonalUp="false">
      <left style="thin"/>
      <right style="medium"/>
      <top/>
      <bottom/>
      <diagonal/>
    </border>
    <border diagonalDown="false" diagonalUp="false">
      <left style="medium"/>
      <right style="medium"/>
      <top/>
      <bottom/>
      <diagonal/>
    </border>
    <border diagonalDown="false" diagonalUp="false">
      <left style="medium"/>
      <right style="thin"/>
      <top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/>
      <right/>
      <top style="medium"/>
      <bottom style="medium"/>
      <diagonal/>
    </border>
    <border diagonalDown="false" diagonalUp="false">
      <left style="medium"/>
      <right/>
      <top/>
      <bottom style="medium"/>
      <diagonal/>
    </border>
    <border diagonalDown="false" diagonalUp="false">
      <left/>
      <right style="medium"/>
      <top/>
      <bottom style="medium"/>
      <diagonal/>
    </border>
    <border diagonalDown="false" diagonalUp="false">
      <left style="medium"/>
      <right style="medium"/>
      <top style="medium"/>
      <bottom/>
      <diagonal/>
    </border>
    <border diagonalDown="false" diagonalUp="false">
      <left style="medium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 style="medium"/>
      <top style="medium"/>
      <bottom style="thin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/>
      <top style="thin"/>
      <bottom/>
      <diagonal/>
    </border>
    <border diagonalDown="false" diagonalUp="false">
      <left style="thin"/>
      <right/>
      <top/>
      <bottom style="medium"/>
      <diagonal/>
    </border>
    <border diagonalDown="false" diagonalUp="false">
      <left style="thin"/>
      <right style="medium"/>
      <top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 style="thin"/>
      <right/>
      <top/>
      <bottom style="thin"/>
      <diagonal/>
    </border>
    <border diagonalDown="false" diagonalUp="false">
      <left style="thin"/>
      <right/>
      <top/>
      <bottom/>
      <diagonal/>
    </border>
    <border diagonalDown="false" diagonalUp="false">
      <left/>
      <right/>
      <top style="medium"/>
      <bottom/>
      <diagonal/>
    </border>
    <border diagonalDown="false" diagonalUp="false">
      <left/>
      <right style="medium"/>
      <top style="medium"/>
      <bottom/>
      <diagonal/>
    </border>
    <border diagonalDown="false" diagonalUp="false">
      <left/>
      <right style="thin"/>
      <top style="thin"/>
      <bottom/>
      <diagonal/>
    </border>
    <border diagonalDown="false" diagonalUp="false">
      <left/>
      <right style="medium"/>
      <top style="thin"/>
      <bottom/>
      <diagonal/>
    </border>
    <border diagonalDown="false" diagonalUp="false">
      <left/>
      <right style="thin"/>
      <top/>
      <bottom/>
      <diagonal/>
    </border>
    <border diagonalDown="false" diagonalUp="false">
      <left/>
      <right style="medium"/>
      <top/>
      <bottom/>
      <diagonal/>
    </border>
    <border diagonalDown="false" diagonalUp="false">
      <left/>
      <right style="thin"/>
      <top style="medium"/>
      <bottom style="medium"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/>
      <right style="thin"/>
      <top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/>
      <right style="thin"/>
      <top/>
      <bottom style="medium"/>
      <diagonal/>
    </border>
    <border diagonalDown="false" diagonalUp="false">
      <left/>
      <right style="thin"/>
      <top style="medium"/>
      <bottom style="thin"/>
      <diagonal/>
    </border>
    <border diagonalDown="false" diagonalUp="false">
      <left/>
      <right style="thin"/>
      <top style="thin"/>
      <bottom style="medium"/>
      <diagonal/>
    </border>
    <border diagonalDown="false" diagonalUp="false">
      <left/>
      <right style="thin"/>
      <top style="medium"/>
      <bottom/>
      <diagonal/>
    </border>
    <border diagonalDown="false" diagonalUp="false">
      <left/>
      <right/>
      <top style="medium"/>
      <bottom style="medium"/>
      <diagonal/>
    </border>
    <border diagonalDown="false" diagonalUp="false">
      <left/>
      <right style="medium"/>
      <top style="thin"/>
      <bottom style="thin"/>
      <diagonal/>
    </border>
    <border diagonalDown="false" diagonalUp="false">
      <left style="medium"/>
      <right/>
      <top style="thin"/>
      <bottom style="thin"/>
      <diagonal/>
    </border>
    <border diagonalDown="false" diagonalUp="false">
      <left style="medium"/>
      <right/>
      <top style="thin"/>
      <bottom/>
      <diagonal/>
    </border>
    <border diagonalDown="false" diagonalUp="false">
      <left style="medium"/>
      <right/>
      <top/>
      <bottom style="thin"/>
      <diagonal/>
    </border>
    <border diagonalDown="false" diagonalUp="false">
      <left/>
      <right/>
      <top/>
      <bottom style="thin"/>
      <diagonal/>
    </border>
    <border diagonalDown="false" diagonalUp="false">
      <left style="medium"/>
      <right/>
      <top style="thin"/>
      <bottom style="medium"/>
      <diagonal/>
    </border>
    <border diagonalDown="false" diagonalUp="false">
      <left/>
      <right/>
      <top style="thin"/>
      <bottom style="medium"/>
      <diagonal/>
    </border>
    <border diagonalDown="false" diagonalUp="false">
      <left style="medium"/>
      <right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/>
      <right/>
      <top style="thin"/>
      <bottom/>
      <diagonal/>
    </border>
    <border diagonalDown="false" diagonalUp="false">
      <left style="medium"/>
      <right style="medium"/>
      <top/>
      <bottom style="hair"/>
      <diagonal/>
    </border>
    <border diagonalDown="false" diagonalUp="false">
      <left style="thin"/>
      <right style="medium"/>
      <top/>
      <bottom style="hair"/>
      <diagonal/>
    </border>
    <border diagonalDown="false" diagonalUp="false">
      <left style="medium"/>
      <right style="medium"/>
      <top style="hair"/>
      <bottom style="hair"/>
      <diagonal/>
    </border>
    <border diagonalDown="false" diagonalUp="false">
      <left style="thin"/>
      <right style="medium"/>
      <top style="hair"/>
      <bottom style="hair"/>
      <diagonal/>
    </border>
    <border diagonalDown="false" diagonalUp="false">
      <left style="medium"/>
      <right style="medium"/>
      <top style="hair"/>
      <bottom/>
      <diagonal/>
    </border>
    <border diagonalDown="false" diagonalUp="false">
      <left/>
      <right style="medium"/>
      <top/>
      <bottom style="thin"/>
      <diagonal/>
    </border>
    <border diagonalDown="false" diagonalUp="false">
      <left/>
      <right style="medium"/>
      <top style="thin"/>
      <bottom style="medium"/>
      <diagonal/>
    </border>
  </borders>
  <cellStyleXfs count="4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6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8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9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7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2" numFmtId="164"/>
    <xf applyAlignment="false" applyBorder="false" applyFont="true" applyProtection="false" borderId="0" fillId="0" fontId="13" numFmtId="164"/>
    <xf applyAlignment="false" applyBorder="false" applyFont="true" applyProtection="false" borderId="0" fillId="0" fontId="13" numFmtId="164"/>
    <xf applyAlignment="false" applyBorder="false" applyFont="true" applyProtection="false" borderId="0" fillId="0" fontId="13" numFmtId="164"/>
  </cellStyleXfs>
  <cellXfs count="1307">
    <xf applyAlignment="false" applyBorder="false" applyFont="false" applyProtection="false" borderId="0" fillId="0" fontId="0" numFmtId="164" xfId="0"/>
    <xf applyAlignment="false" applyBorder="false" applyFont="true" applyProtection="true" borderId="0" fillId="0" fontId="10" numFmtId="165" xfId="33">
      <protection hidden="false" locked="true"/>
    </xf>
    <xf applyAlignment="true" applyBorder="false" applyFont="true" applyProtection="true" borderId="0" fillId="0" fontId="10" numFmtId="165" xfId="33">
      <alignment horizontal="right" indent="1" shrinkToFit="false" textRotation="0" vertical="center" wrapText="false"/>
      <protection hidden="false" locked="true"/>
    </xf>
    <xf applyAlignment="false" applyBorder="false" applyFont="false" applyProtection="true" borderId="0" fillId="0" fontId="10" numFmtId="165" xfId="33">
      <protection hidden="false" locked="true"/>
    </xf>
    <xf applyAlignment="true" applyBorder="true" applyFont="true" applyProtection="true" borderId="0" fillId="0" fontId="4" numFmtId="165" xfId="33">
      <alignment horizontal="right" indent="0" shrinkToFit="false" textRotation="0" vertical="bottom" wrapText="false"/>
      <protection hidden="false" locked="true"/>
    </xf>
    <xf applyAlignment="false" applyBorder="false" applyFont="true" applyProtection="true" borderId="0" fillId="0" fontId="14" numFmtId="165" xfId="33">
      <protection hidden="false" locked="true"/>
    </xf>
    <xf applyAlignment="true" applyBorder="true" applyFont="true" applyProtection="true" borderId="0" fillId="0" fontId="15" numFmtId="165" xfId="33">
      <alignment horizontal="center" indent="0" shrinkToFit="false" textRotation="0" vertical="bottom" wrapText="false"/>
      <protection hidden="false" locked="true"/>
    </xf>
    <xf applyAlignment="true" applyBorder="false" applyFont="true" applyProtection="true" borderId="0" fillId="0" fontId="15" numFmtId="165" xfId="33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0" fillId="0" fontId="15" numFmtId="168" xfId="33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16" numFmtId="168" xfId="33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" fillId="0" fontId="16" numFmtId="165" xfId="24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2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3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4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5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6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7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8" fillId="0" fontId="17" numFmtId="165" xfId="25">
      <alignment horizontal="center" indent="0" shrinkToFit="false" textRotation="0" vertical="bottom" wrapText="false"/>
    </xf>
    <xf applyAlignment="true" applyBorder="true" applyFont="true" applyProtection="false" borderId="9" fillId="0" fontId="17" numFmtId="165" xfId="25">
      <alignment horizontal="center" indent="0" shrinkToFit="false" textRotation="0" vertical="bottom" wrapText="false"/>
    </xf>
    <xf applyAlignment="true" applyBorder="true" applyFont="true" applyProtection="true" borderId="10" fillId="0" fontId="18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0" fontId="18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0" fontId="18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2" fillId="0" fontId="18" numFmtId="165" xfId="33">
      <alignment horizontal="center" indent="0" shrinkToFit="false" textRotation="0" vertical="center" wrapText="true"/>
      <protection hidden="false" locked="true"/>
    </xf>
    <xf applyAlignment="false" applyBorder="false" applyFont="true" applyProtection="true" borderId="0" fillId="0" fontId="19" numFmtId="165" xfId="33">
      <protection hidden="false" locked="true"/>
    </xf>
    <xf applyAlignment="true" applyBorder="true" applyFont="true" applyProtection="true" borderId="13" fillId="0" fontId="15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4" fillId="0" fontId="15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33">
      <alignment horizontal="right" indent="1" shrinkToFit="false" textRotation="0" vertical="center" wrapText="true"/>
      <protection hidden="false" locked="true"/>
    </xf>
    <xf applyAlignment="false" applyBorder="false" applyFont="true" applyProtection="true" borderId="0" fillId="0" fontId="7" numFmtId="165" xfId="33">
      <protection hidden="false" locked="true"/>
    </xf>
    <xf applyAlignment="true" applyBorder="true" applyFont="true" applyProtection="true" borderId="15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6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7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8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9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0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20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1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2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0" fillId="0" fontId="20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3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4" fillId="0" fontId="20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4" fillId="0" fontId="18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5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0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4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24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6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7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3" fillId="0" fontId="7" numFmtId="169" xfId="33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9" fillId="0" fontId="7" numFmtId="169" xfId="33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28" fillId="0" fontId="7" numFmtId="169" xfId="33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8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8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9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0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8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8" fillId="0" fontId="20" numFmtId="170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6" fillId="0" fontId="7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7" fillId="0" fontId="7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8" fillId="0" fontId="7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1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7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7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2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3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3" fillId="0" fontId="15" numFmtId="165" xfId="33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13" fillId="0" fontId="18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4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5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9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3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4" fillId="0" fontId="15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" fillId="0" fontId="15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5" fillId="0" fontId="15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4" fillId="0" fontId="18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34" fillId="0" fontId="18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5" fillId="0" fontId="18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36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3" fillId="0" fontId="15" numFmtId="168" xfId="33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37" fillId="0" fontId="16" numFmtId="168" xfId="33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1" fillId="0" fontId="16" numFmtId="168" xfId="33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38" fillId="0" fontId="16" numFmtId="165" xfId="24">
      <alignment horizontal="right" indent="0" shrinkToFit="false" textRotation="0" vertical="bottom" wrapText="false"/>
      <protection hidden="false" locked="true"/>
    </xf>
    <xf applyAlignment="true" applyBorder="false" applyFont="false" applyProtection="true" borderId="0" fillId="0" fontId="10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3" fillId="0" fontId="15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15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" fillId="0" fontId="15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15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1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1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2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9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0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1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2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3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3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4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0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3" fillId="0" fontId="7" numFmtId="165" xfId="33">
      <alignment horizontal="left" indent="4" shrinkToFit="false" textRotation="0" vertical="center" wrapText="true"/>
      <protection hidden="false" locked="true"/>
    </xf>
    <xf applyAlignment="true" applyBorder="true" applyFont="true" applyProtection="true" borderId="45" fillId="0" fontId="7" numFmtId="165" xfId="33">
      <alignment horizontal="left" indent="4" shrinkToFit="false" textRotation="0" vertical="center" wrapText="true"/>
      <protection hidden="false" locked="true"/>
    </xf>
    <xf applyAlignment="true" applyBorder="true" applyFont="true" applyProtection="true" borderId="43" fillId="0" fontId="7" numFmtId="165" xfId="33">
      <alignment horizontal="left" indent="4" shrinkToFit="false" textRotation="0" vertical="bottom" wrapText="false"/>
      <protection hidden="false" locked="true"/>
    </xf>
    <xf applyAlignment="true" applyBorder="true" applyFont="true" applyProtection="true" borderId="45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9" fillId="0" fontId="7" numFmtId="165" xfId="33">
      <alignment horizontal="left" indent="5" shrinkToFit="false" textRotation="0" vertical="center" wrapText="true"/>
      <protection hidden="false" locked="true"/>
    </xf>
    <xf applyAlignment="true" applyBorder="true" applyFont="true" applyProtection="true" borderId="9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4" fillId="0" fontId="15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6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6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7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8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9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5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5" fillId="0" fontId="20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3" fillId="0" fontId="20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9" fillId="0" fontId="7" numFmtId="165" xfId="33">
      <alignment horizontal="left" indent="4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9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0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6" fillId="0" fontId="18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" fillId="0" fontId="18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5" fillId="0" fontId="18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6" fillId="0" fontId="18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" fillId="0" fontId="18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5" fillId="0" fontId="18" numFmtId="168" xfId="24">
      <alignment horizontal="right" indent="1" shrinkToFit="false" textRotation="0" vertical="center" wrapText="true"/>
      <protection hidden="false" locked="false"/>
    </xf>
    <xf applyAlignment="false" applyBorder="false" applyFont="true" applyProtection="true" borderId="0" fillId="0" fontId="21" numFmtId="165" xfId="33">
      <protection hidden="false" locked="true"/>
    </xf>
    <xf applyAlignment="false" applyBorder="false" applyFont="true" applyProtection="true" borderId="0" fillId="0" fontId="22" numFmtId="165" xfId="33">
      <protection hidden="false" locked="true"/>
    </xf>
    <xf applyAlignment="true" applyBorder="true" applyFont="true" applyProtection="true" borderId="34" fillId="0" fontId="18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6" fillId="0" fontId="18" numFmtId="165" xfId="24">
      <alignment horizontal="left" indent="1" shrinkToFit="false" textRotation="0" vertical="center" wrapText="true"/>
      <protection hidden="false" locked="true"/>
    </xf>
    <xf applyAlignment="false" applyBorder="true" applyFont="true" applyProtection="true" borderId="6" fillId="0" fontId="7" numFmtId="165" xfId="33">
      <protection hidden="false" locked="true"/>
    </xf>
    <xf applyAlignment="false" applyBorder="true" applyFont="true" applyProtection="true" borderId="0" fillId="0" fontId="7" numFmtId="165" xfId="33">
      <protection hidden="false" locked="true"/>
    </xf>
    <xf applyAlignment="false" applyBorder="true" applyFont="true" applyProtection="true" borderId="51" fillId="0" fontId="7" numFmtId="165" xfId="33">
      <protection hidden="false" locked="true"/>
    </xf>
    <xf applyAlignment="true" applyBorder="true" applyFont="true" applyProtection="true" borderId="52" fillId="0" fontId="7" numFmtId="165" xfId="33">
      <alignment horizontal="right" indent="1" shrinkToFit="false" textRotation="0" vertical="center" wrapText="false"/>
      <protection hidden="false" locked="true"/>
    </xf>
    <xf applyAlignment="true" applyBorder="true" applyFont="true" applyProtection="true" borderId="33" fillId="0" fontId="15" numFmtId="165" xfId="33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37" fillId="0" fontId="16" numFmtId="168" xfId="33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38" fillId="0" fontId="16" numFmtId="165" xfId="24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14" fillId="0" fontId="15" numFmtId="165" xfId="33">
      <alignment horizontal="general" indent="0" shrinkToFit="false" textRotation="0" vertical="center" wrapText="true"/>
      <protection hidden="false" locked="true"/>
    </xf>
    <xf applyAlignment="false" applyBorder="true" applyFont="false" applyProtection="true" borderId="0" fillId="0" fontId="10" numFmtId="165" xfId="33">
      <protection hidden="false" locked="true"/>
    </xf>
    <xf applyAlignment="true" applyBorder="false" applyFont="true" applyProtection="true" borderId="0" fillId="0" fontId="7" numFmtId="165" xfId="33">
      <alignment horizontal="right" indent="1" shrinkToFit="false" textRotation="0" vertical="center" wrapText="false"/>
      <protection hidden="false" locked="true"/>
    </xf>
    <xf applyAlignment="true" applyBorder="true" applyFont="true" applyProtection="true" borderId="0" fillId="0" fontId="4" numFmtId="165" xfId="33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3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12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6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7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16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20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21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24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53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54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55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56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35" fillId="0" fontId="23" numFmtId="165" xfId="29">
      <alignment horizontal="center" indent="0" shrinkToFit="false" textRotation="0" vertical="bottom" wrapText="false"/>
    </xf>
    <xf applyAlignment="true" applyBorder="true" applyFont="true" applyProtection="false" borderId="8" fillId="0" fontId="23" numFmtId="165" xfId="29">
      <alignment horizontal="center" indent="0" shrinkToFit="false" textRotation="0" vertical="bottom" wrapText="false"/>
    </xf>
    <xf applyAlignment="true" applyBorder="true" applyFont="true" applyProtection="true" borderId="13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3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7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5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9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40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8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9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6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6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7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8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3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9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0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0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0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0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1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0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0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8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8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1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3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8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1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3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4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6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0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4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6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7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5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50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55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7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7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2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3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4" fillId="0" fontId="7" numFmtId="169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6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29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1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5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5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7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8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7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3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4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59" fillId="0" fontId="7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6" fillId="0" fontId="7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7" fillId="0" fontId="7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8" fillId="0" fontId="7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3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0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0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1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2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9" fillId="0" fontId="20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55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7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2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3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57" fillId="0" fontId="18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8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5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2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63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" fillId="0" fontId="15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5" fillId="0" fontId="15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6" fillId="0" fontId="18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46" fillId="0" fontId="18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0" fillId="0" fontId="15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" fillId="0" fontId="16" numFmtId="165" xfId="24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10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2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4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1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9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2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8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1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2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0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0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3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3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3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4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5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5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3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4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45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3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8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9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9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9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0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1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5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6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7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8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9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6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9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9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5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7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0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3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8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8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" fillId="0" fontId="18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5" fillId="0" fontId="18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8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" fillId="0" fontId="18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5" fillId="0" fontId="18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7" fillId="0" fontId="18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8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5" fillId="0" fontId="18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6" fillId="0" fontId="18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3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" fillId="0" fontId="15" numFmtId="165" xfId="33">
      <alignment horizontal="general" indent="0" shrinkToFit="false" textRotation="0" vertical="center" wrapText="true"/>
      <protection hidden="false" locked="true"/>
    </xf>
    <xf applyAlignment="true" applyBorder="false" applyFont="false" applyProtection="true" borderId="0" fillId="0" fontId="7" numFmtId="168" xfId="24">
      <alignment horizontal="general" indent="0" shrinkToFit="false" textRotation="0" vertical="center" wrapText="true"/>
      <protection hidden="false" locked="true"/>
    </xf>
    <xf applyAlignment="true" applyBorder="false" applyFont="false" applyProtection="true" borderId="0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7" numFmtId="168" xfId="24">
      <alignment horizontal="center" indent="0" shrinkToFit="false" textRotation="180" vertical="bottom" wrapText="true"/>
      <protection hidden="false" locked="true"/>
    </xf>
    <xf applyAlignment="true" applyBorder="false" applyFont="true" applyProtection="true" borderId="0" fillId="0" fontId="7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7" numFmtId="168" xfId="24">
      <alignment horizontal="general" indent="0" shrinkToFit="false" textRotation="0" vertical="center" wrapText="true"/>
      <protection hidden="false" locked="true"/>
    </xf>
    <xf applyAlignment="true" applyBorder="false" applyFont="true" applyProtection="true" borderId="0" fillId="0" fontId="16" numFmtId="168" xfId="24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25" fillId="0" fontId="2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3" fillId="0" fontId="25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5" fillId="0" fontId="2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0" fontId="2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0" fontId="2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25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6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8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5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9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1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2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9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0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3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1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6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9" fillId="0" fontId="7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0" fillId="0" fontId="7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23" fillId="0" fontId="7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24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5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6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5" fillId="0" fontId="15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15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6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3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1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7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0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2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7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0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2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0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3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1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1" fillId="0" fontId="7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65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7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1" fillId="0" fontId="28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28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5" fillId="0" fontId="29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3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5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5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8" fillId="0" fontId="14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2" fillId="0" fontId="14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9" fillId="0" fontId="7" numFmtId="168" xfId="24">
      <alignment horizontal="left" indent="4" shrinkToFit="false" textRotation="0" vertical="center" wrapText="true"/>
      <protection hidden="false" locked="false"/>
    </xf>
    <xf applyAlignment="true" applyBorder="true" applyFont="true" applyProtection="true" borderId="19" fillId="0" fontId="7" numFmtId="168" xfId="24">
      <alignment horizontal="left" indent="2" shrinkToFit="false" textRotation="0" vertical="center" wrapText="true"/>
      <protection hidden="false" locked="false"/>
    </xf>
    <xf applyAlignment="true" applyBorder="true" applyFont="true" applyProtection="true" borderId="33" fillId="0" fontId="14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5" fillId="0" fontId="26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1" fillId="0" fontId="2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9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7" fillId="0" fontId="27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7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0" fillId="0" fontId="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0" fillId="0" fontId="27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5" fillId="0" fontId="7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23" fillId="0" fontId="7" numFmtId="168" xfId="24">
      <alignment horizontal="left" indent="1" shrinkToFit="false" textRotation="0" vertical="center" wrapText="true"/>
      <protection hidden="false" locked="true"/>
    </xf>
    <xf applyAlignment="false" applyBorder="false" applyFont="false" applyProtection="false" borderId="0" fillId="0" fontId="7" numFmtId="165" xfId="24"/>
    <xf applyAlignment="true" applyBorder="true" applyFont="true" applyProtection="false" borderId="0" fillId="0" fontId="20" numFmtId="165" xfId="28">
      <alignment horizontal="right" indent="0" shrinkToFit="false" textRotation="0" vertical="bottom" wrapText="false"/>
    </xf>
    <xf applyAlignment="false" applyBorder="false" applyFont="true" applyProtection="false" borderId="0" fillId="0" fontId="20" numFmtId="165" xfId="28"/>
    <xf applyAlignment="true" applyBorder="true" applyFont="true" applyProtection="false" borderId="0" fillId="0" fontId="18" numFmtId="165" xfId="28">
      <alignment horizontal="center" indent="0" shrinkToFit="false" textRotation="0" vertical="bottom" wrapText="false"/>
    </xf>
    <xf applyAlignment="true" applyBorder="false" applyFont="true" applyProtection="false" borderId="0" fillId="0" fontId="20" numFmtId="165" xfId="28">
      <alignment horizontal="center" indent="0" shrinkToFit="false" textRotation="0" vertical="bottom" wrapText="false"/>
    </xf>
    <xf applyAlignment="true" applyBorder="true" applyFont="true" applyProtection="false" borderId="40" fillId="0" fontId="20" numFmtId="165" xfId="28">
      <alignment horizontal="center" indent="0" shrinkToFit="false" textRotation="90" vertical="bottom" wrapText="false"/>
    </xf>
    <xf applyAlignment="true" applyBorder="true" applyFont="true" applyProtection="false" borderId="3" fillId="0" fontId="18" numFmtId="165" xfId="28">
      <alignment horizontal="center" indent="0" shrinkToFit="false" textRotation="0" vertical="bottom" wrapText="false"/>
    </xf>
    <xf applyAlignment="true" applyBorder="true" applyFont="true" applyProtection="false" borderId="41" fillId="0" fontId="18" numFmtId="165" xfId="28">
      <alignment horizontal="center" indent="0" shrinkToFit="false" textRotation="0" vertical="bottom" wrapText="false"/>
    </xf>
    <xf applyAlignment="true" applyBorder="true" applyFont="true" applyProtection="false" borderId="7" fillId="0" fontId="20" numFmtId="165" xfId="28">
      <alignment horizontal="center" indent="0" shrinkToFit="false" textRotation="0" vertical="bottom" wrapText="false"/>
    </xf>
    <xf applyAlignment="true" applyBorder="true" applyFont="true" applyProtection="false" borderId="24" fillId="0" fontId="20" numFmtId="165" xfId="28">
      <alignment horizontal="center" indent="0" shrinkToFit="false" textRotation="0" vertical="bottom" wrapText="false"/>
    </xf>
    <xf applyAlignment="true" applyBorder="true" applyFont="true" applyProtection="false" borderId="26" fillId="0" fontId="20" numFmtId="165" xfId="28">
      <alignment horizontal="center" indent="0" shrinkToFit="false" textRotation="0" vertical="bottom" wrapText="false"/>
    </xf>
    <xf applyAlignment="true" applyBorder="true" applyFont="true" applyProtection="false" borderId="16" fillId="0" fontId="20" numFmtId="165" xfId="28">
      <alignment horizontal="center" indent="0" shrinkToFit="false" textRotation="0" vertical="bottom" wrapText="false"/>
    </xf>
    <xf applyAlignment="true" applyBorder="true" applyFont="true" applyProtection="false" borderId="20" fillId="0" fontId="18" numFmtId="165" xfId="28">
      <alignment horizontal="center" indent="0" shrinkToFit="false" textRotation="0" vertical="bottom" wrapText="false"/>
    </xf>
    <xf applyAlignment="true" applyBorder="true" applyFont="true" applyProtection="false" borderId="24" fillId="0" fontId="18" numFmtId="165" xfId="28">
      <alignment horizontal="center" indent="0" shrinkToFit="false" textRotation="0" vertical="bottom" wrapText="false"/>
    </xf>
    <xf applyAlignment="true" applyBorder="true" applyFont="true" applyProtection="false" borderId="24" fillId="0" fontId="18" numFmtId="165" xfId="28">
      <alignment horizontal="general" indent="0" shrinkToFit="false" textRotation="0" vertical="bottom" wrapText="false"/>
    </xf>
    <xf applyAlignment="true" applyBorder="true" applyFont="true" applyProtection="false" borderId="17" fillId="0" fontId="20" numFmtId="165" xfId="28">
      <alignment horizontal="center" indent="0" shrinkToFit="false" textRotation="0" vertical="bottom" wrapText="false"/>
    </xf>
    <xf applyAlignment="true" applyBorder="true" applyFont="true" applyProtection="false" borderId="16" fillId="0" fontId="18" numFmtId="165" xfId="28">
      <alignment horizontal="center" indent="0" shrinkToFit="false" textRotation="0" vertical="bottom" wrapText="false"/>
    </xf>
    <xf applyAlignment="true" applyBorder="true" applyFont="true" applyProtection="false" borderId="16" fillId="0" fontId="18" numFmtId="165" xfId="28">
      <alignment horizontal="general" indent="0" shrinkToFit="false" textRotation="0" vertical="bottom" wrapText="false"/>
    </xf>
    <xf applyAlignment="true" applyBorder="true" applyFont="true" applyProtection="false" borderId="20" fillId="0" fontId="30" numFmtId="165" xfId="28">
      <alignment horizontal="center" indent="0" shrinkToFit="false" textRotation="0" vertical="bottom" wrapText="false"/>
    </xf>
    <xf applyAlignment="true" applyBorder="true" applyFont="true" applyProtection="false" borderId="21" fillId="0" fontId="30" numFmtId="165" xfId="28">
      <alignment horizontal="center" indent="0" shrinkToFit="false" textRotation="0" vertical="bottom" wrapText="false"/>
    </xf>
    <xf applyAlignment="false" applyBorder="true" applyFont="true" applyProtection="false" borderId="23" fillId="0" fontId="24" numFmtId="165" xfId="28"/>
    <xf applyAlignment="false" applyBorder="true" applyFont="true" applyProtection="false" borderId="24" fillId="0" fontId="24" numFmtId="165" xfId="28"/>
    <xf applyAlignment="false" applyBorder="true" applyFont="true" applyProtection="false" borderId="24" fillId="0" fontId="30" numFmtId="171" xfId="28"/>
    <xf applyAlignment="false" applyBorder="true" applyFont="true" applyProtection="false" borderId="45" fillId="0" fontId="30" numFmtId="171" xfId="28"/>
    <xf applyAlignment="false" applyBorder="true" applyFont="true" applyProtection="false" borderId="26" fillId="0" fontId="30" numFmtId="171" xfId="28"/>
    <xf applyAlignment="false" applyBorder="false" applyFont="true" applyProtection="false" borderId="0" fillId="0" fontId="19" numFmtId="165" xfId="24"/>
    <xf applyAlignment="false" applyBorder="true" applyFont="true" applyProtection="false" borderId="31" fillId="0" fontId="24" numFmtId="165" xfId="28"/>
    <xf applyAlignment="false" applyBorder="true" applyFont="true" applyProtection="false" borderId="16" fillId="0" fontId="24" numFmtId="165" xfId="28"/>
    <xf applyAlignment="false" applyBorder="true" applyFont="true" applyProtection="false" borderId="16" fillId="0" fontId="24" numFmtId="171" xfId="28"/>
    <xf applyAlignment="false" applyBorder="true" applyFont="true" applyProtection="false" borderId="49" fillId="0" fontId="24" numFmtId="171" xfId="28"/>
    <xf applyAlignment="false" applyBorder="true" applyFont="true" applyProtection="false" borderId="17" fillId="0" fontId="24" numFmtId="171" xfId="28"/>
    <xf applyAlignment="false" applyBorder="true" applyFont="true" applyProtection="false" borderId="31" fillId="0" fontId="30" numFmtId="165" xfId="28"/>
    <xf applyAlignment="false" applyBorder="true" applyFont="true" applyProtection="false" borderId="7" fillId="0" fontId="31" numFmtId="165" xfId="28"/>
    <xf applyAlignment="false" applyBorder="true" applyFont="true" applyProtection="false" borderId="24" fillId="0" fontId="24" numFmtId="171" xfId="28"/>
    <xf applyAlignment="false" applyBorder="true" applyFont="true" applyProtection="false" borderId="7" fillId="0" fontId="30" numFmtId="171" xfId="28"/>
    <xf applyAlignment="false" applyBorder="true" applyFont="true" applyProtection="false" borderId="50" fillId="0" fontId="30" numFmtId="171" xfId="28"/>
    <xf applyAlignment="false" applyBorder="true" applyFont="true" applyProtection="false" borderId="32" fillId="0" fontId="30" numFmtId="171" xfId="28"/>
    <xf applyAlignment="false" applyBorder="true" applyFont="true" applyProtection="false" borderId="7" fillId="0" fontId="24" numFmtId="165" xfId="28"/>
    <xf applyAlignment="false" applyBorder="true" applyFont="true" applyProtection="false" borderId="7" fillId="0" fontId="24" numFmtId="171" xfId="28"/>
    <xf applyAlignment="false" applyBorder="true" applyFont="true" applyProtection="false" borderId="50" fillId="0" fontId="24" numFmtId="171" xfId="28"/>
    <xf applyAlignment="false" applyBorder="true" applyFont="true" applyProtection="false" borderId="32" fillId="0" fontId="24" numFmtId="171" xfId="28"/>
    <xf applyAlignment="false" applyBorder="true" applyFont="true" applyProtection="false" borderId="7" fillId="0" fontId="32" numFmtId="165" xfId="28"/>
    <xf applyAlignment="false" applyBorder="true" applyFont="true" applyProtection="false" borderId="7" fillId="0" fontId="31" numFmtId="171" xfId="28"/>
    <xf applyAlignment="false" applyBorder="true" applyFont="true" applyProtection="false" borderId="50" fillId="0" fontId="31" numFmtId="171" xfId="28"/>
    <xf applyAlignment="false" applyBorder="true" applyFont="true" applyProtection="false" borderId="32" fillId="0" fontId="31" numFmtId="171" xfId="28"/>
    <xf applyAlignment="false" applyBorder="true" applyFont="true" applyProtection="false" borderId="7" fillId="0" fontId="30" numFmtId="165" xfId="28"/>
    <xf applyAlignment="false" applyBorder="true" applyFont="true" applyProtection="false" borderId="7" fillId="0" fontId="30" numFmtId="171" xfId="28"/>
    <xf applyAlignment="false" applyBorder="true" applyFont="true" applyProtection="false" borderId="6" fillId="0" fontId="30" numFmtId="165" xfId="28"/>
    <xf applyAlignment="false" applyBorder="true" applyFont="true" applyProtection="false" borderId="16" fillId="0" fontId="30" numFmtId="165" xfId="28"/>
    <xf applyAlignment="false" applyBorder="true" applyFont="true" applyProtection="false" borderId="6" fillId="0" fontId="24" numFmtId="165" xfId="28"/>
    <xf applyAlignment="false" applyBorder="true" applyFont="true" applyProtection="false" borderId="24" fillId="0" fontId="24" numFmtId="165" xfId="28"/>
    <xf applyAlignment="false" applyBorder="true" applyFont="true" applyProtection="false" borderId="16" fillId="0" fontId="24" numFmtId="165" xfId="28"/>
    <xf applyAlignment="false" applyBorder="true" applyFont="true" applyProtection="false" borderId="7" fillId="0" fontId="31" numFmtId="165" xfId="28"/>
    <xf applyAlignment="false" applyBorder="true" applyFont="true" applyProtection="false" borderId="7" fillId="0" fontId="30" numFmtId="165" xfId="28"/>
    <xf applyAlignment="false" applyBorder="true" applyFont="true" applyProtection="false" borderId="50" fillId="0" fontId="30" numFmtId="165" xfId="28"/>
    <xf applyAlignment="false" applyBorder="true" applyFont="true" applyProtection="false" borderId="32" fillId="0" fontId="30" numFmtId="165" xfId="28"/>
    <xf applyAlignment="false" applyBorder="true" applyFont="true" applyProtection="false" borderId="37" fillId="0" fontId="30" numFmtId="165" xfId="28"/>
    <xf applyAlignment="false" applyBorder="true" applyFont="true" applyProtection="false" borderId="35" fillId="0" fontId="30" numFmtId="165" xfId="28"/>
    <xf applyAlignment="false" applyBorder="true" applyFont="true" applyProtection="false" borderId="35" fillId="0" fontId="24" numFmtId="171" xfId="28"/>
    <xf applyAlignment="false" applyBorder="true" applyFont="true" applyProtection="false" borderId="35" fillId="0" fontId="30" numFmtId="171" xfId="28"/>
    <xf applyAlignment="false" applyBorder="true" applyFont="true" applyProtection="false" borderId="46" fillId="0" fontId="30" numFmtId="171" xfId="28"/>
    <xf applyAlignment="false" applyBorder="true" applyFont="true" applyProtection="false" borderId="46" fillId="0" fontId="30" numFmtId="165" xfId="28"/>
    <xf applyAlignment="false" applyBorder="true" applyFont="true" applyProtection="false" borderId="47" fillId="0" fontId="30" numFmtId="165" xfId="28"/>
    <xf applyAlignment="false" applyBorder="true" applyFont="true" applyProtection="false" borderId="51" fillId="0" fontId="20" numFmtId="165" xfId="28"/>
    <xf applyAlignment="false" applyBorder="true" applyFont="true" applyProtection="false" borderId="51" fillId="0" fontId="18" numFmtId="171" xfId="28"/>
    <xf applyAlignment="false" applyBorder="true" applyFont="true" applyProtection="false" borderId="51" fillId="0" fontId="20" numFmtId="171" xfId="28"/>
    <xf applyAlignment="false" applyBorder="true" applyFont="true" applyProtection="false" borderId="0" fillId="0" fontId="20" numFmtId="165" xfId="28"/>
    <xf applyAlignment="false" applyBorder="true" applyFont="true" applyProtection="false" borderId="0" fillId="0" fontId="18" numFmtId="171" xfId="28"/>
    <xf applyAlignment="false" applyBorder="true" applyFont="true" applyProtection="false" borderId="0" fillId="0" fontId="20" numFmtId="171" xfId="28"/>
    <xf applyAlignment="false" applyBorder="false" applyFont="true" applyProtection="false" borderId="0" fillId="0" fontId="8" numFmtId="165" xfId="28"/>
    <xf applyAlignment="false" applyBorder="true" applyFont="true" applyProtection="false" borderId="1" fillId="0" fontId="18" numFmtId="171" xfId="28"/>
    <xf applyAlignment="false" applyBorder="false" applyFont="true" applyProtection="false" borderId="0" fillId="0" fontId="20" numFmtId="171" xfId="28"/>
    <xf applyAlignment="true" applyBorder="false" applyFont="true" applyProtection="false" borderId="0" fillId="0" fontId="20" numFmtId="171" xfId="28">
      <alignment horizontal="general" indent="0" shrinkToFit="false" textRotation="0" vertical="bottom" wrapText="false"/>
    </xf>
    <xf applyAlignment="true" applyBorder="true" applyFont="true" applyProtection="false" borderId="1" fillId="0" fontId="20" numFmtId="171" xfId="28">
      <alignment horizontal="center" indent="0" shrinkToFit="false" textRotation="0" vertical="bottom" wrapText="false"/>
    </xf>
    <xf applyAlignment="false" applyBorder="true" applyFont="true" applyProtection="false" borderId="50" fillId="0" fontId="30" numFmtId="165" xfId="28"/>
    <xf applyAlignment="true" applyBorder="true" applyFont="true" applyProtection="false" borderId="7" fillId="0" fontId="30" numFmtId="171" xfId="28">
      <alignment horizontal="center" indent="0" shrinkToFit="false" textRotation="0" vertical="bottom" wrapText="false"/>
    </xf>
    <xf applyAlignment="true" applyBorder="true" applyFont="true" applyProtection="false" borderId="7" fillId="0" fontId="30" numFmtId="171" xfId="28">
      <alignment horizontal="right" indent="0" shrinkToFit="false" textRotation="0" vertical="bottom" wrapText="false"/>
    </xf>
    <xf applyAlignment="true" applyBorder="true" applyFont="true" applyProtection="false" borderId="50" fillId="0" fontId="30" numFmtId="171" xfId="28">
      <alignment horizontal="center" indent="0" shrinkToFit="false" textRotation="0" vertical="bottom" wrapText="false"/>
    </xf>
    <xf applyAlignment="true" applyBorder="true" applyFont="true" applyProtection="false" borderId="32" fillId="0" fontId="30" numFmtId="171" xfId="28">
      <alignment horizontal="center" indent="0" shrinkToFit="false" textRotation="0" vertical="bottom" wrapText="false"/>
    </xf>
    <xf applyAlignment="true" applyBorder="true" applyFont="true" applyProtection="false" borderId="7" fillId="0" fontId="30" numFmtId="171" xfId="28">
      <alignment horizontal="general" indent="0" shrinkToFit="false" textRotation="0" vertical="bottom" wrapText="false"/>
    </xf>
    <xf applyAlignment="true" applyBorder="true" applyFont="true" applyProtection="false" borderId="50" fillId="0" fontId="30" numFmtId="171" xfId="28">
      <alignment horizontal="general" indent="0" shrinkToFit="false" textRotation="0" vertical="bottom" wrapText="false"/>
    </xf>
    <xf applyAlignment="true" applyBorder="true" applyFont="true" applyProtection="false" borderId="32" fillId="0" fontId="30" numFmtId="171" xfId="28">
      <alignment horizontal="general" indent="0" shrinkToFit="false" textRotation="0" vertical="bottom" wrapText="false"/>
    </xf>
    <xf applyAlignment="false" applyBorder="true" applyFont="true" applyProtection="false" borderId="24" fillId="0" fontId="30" numFmtId="165" xfId="28"/>
    <xf applyAlignment="false" applyBorder="true" applyFont="true" applyProtection="false" borderId="24" fillId="0" fontId="30" numFmtId="171" xfId="28"/>
    <xf applyAlignment="false" applyBorder="true" applyFont="true" applyProtection="false" borderId="35" fillId="0" fontId="24" numFmtId="165" xfId="28"/>
    <xf applyAlignment="false" applyBorder="true" applyFont="true" applyProtection="false" borderId="10" fillId="0" fontId="24" numFmtId="165" xfId="28"/>
    <xf applyAlignment="false" applyBorder="true" applyFont="true" applyProtection="false" borderId="3" fillId="0" fontId="24" numFmtId="165" xfId="28"/>
    <xf applyAlignment="false" applyBorder="true" applyFont="true" applyProtection="false" borderId="3" fillId="0" fontId="30" numFmtId="171" xfId="28"/>
    <xf applyAlignment="false" applyBorder="true" applyFont="true" applyProtection="false" borderId="11" fillId="0" fontId="30" numFmtId="171" xfId="28"/>
    <xf applyAlignment="false" applyBorder="true" applyFont="true" applyProtection="false" borderId="12" fillId="0" fontId="30" numFmtId="171" xfId="28"/>
    <xf applyAlignment="false" applyBorder="true" applyFont="true" applyProtection="false" borderId="15" fillId="0" fontId="24" numFmtId="165" xfId="28"/>
    <xf applyAlignment="false" applyBorder="true" applyFont="true" applyProtection="false" borderId="16" fillId="0" fontId="30" numFmtId="171" xfId="28"/>
    <xf applyAlignment="false" applyBorder="true" applyFont="true" applyProtection="false" borderId="49" fillId="0" fontId="30" numFmtId="171" xfId="28"/>
    <xf applyAlignment="false" applyBorder="true" applyFont="true" applyProtection="false" borderId="17" fillId="0" fontId="30" numFmtId="171" xfId="28"/>
    <xf applyAlignment="false" applyBorder="true" applyFont="true" applyProtection="false" borderId="7" fillId="0" fontId="24" numFmtId="165" xfId="28"/>
    <xf applyAlignment="false" applyBorder="true" applyFont="true" applyProtection="false" borderId="34" fillId="0" fontId="30" numFmtId="165" xfId="28"/>
    <xf applyAlignment="false" applyBorder="true" applyFont="true" applyProtection="false" borderId="35" fillId="0" fontId="24" numFmtId="165" xfId="28"/>
    <xf applyAlignment="false" applyBorder="true" applyFont="true" applyProtection="false" borderId="46" fillId="0" fontId="24" numFmtId="171" xfId="28"/>
    <xf applyAlignment="false" applyBorder="true" applyFont="true" applyProtection="false" borderId="47" fillId="0" fontId="24" numFmtId="171" xfId="28"/>
    <xf applyAlignment="false" applyBorder="false" applyFont="true" applyProtection="false" borderId="0" fillId="0" fontId="30" numFmtId="165" xfId="28"/>
    <xf applyAlignment="false" applyBorder="true" applyFont="true" applyProtection="false" borderId="0" fillId="0" fontId="30" numFmtId="165" xfId="28"/>
    <xf applyAlignment="false" applyBorder="true" applyFont="true" applyProtection="false" borderId="0" fillId="0" fontId="24" numFmtId="172" xfId="28"/>
    <xf applyAlignment="false" applyBorder="true" applyFont="true" applyProtection="false" borderId="0" fillId="0" fontId="18" numFmtId="172" xfId="28"/>
    <xf applyAlignment="false" applyBorder="false" applyFont="true" applyProtection="false" borderId="0" fillId="0" fontId="34" numFmtId="165" xfId="28"/>
    <xf applyAlignment="true" applyBorder="false" applyFont="false" applyProtection="false" borderId="0" fillId="0" fontId="7" numFmtId="168" xfId="24">
      <alignment horizontal="center" indent="0" shrinkToFit="false" textRotation="0" vertical="center" wrapText="true"/>
    </xf>
    <xf applyAlignment="true" applyBorder="false" applyFont="false" applyProtection="false" borderId="0" fillId="0" fontId="7" numFmtId="168" xfId="24">
      <alignment horizontal="general" indent="0" shrinkToFit="false" textRotation="0" vertical="center" wrapText="true"/>
    </xf>
    <xf applyAlignment="true" applyBorder="true" applyFont="true" applyProtection="false" borderId="0" fillId="0" fontId="15" numFmtId="168" xfId="24">
      <alignment horizontal="center" indent="0" shrinkToFit="false" textRotation="0" vertical="center" wrapText="true"/>
    </xf>
    <xf applyAlignment="true" applyBorder="false" applyFont="true" applyProtection="true" borderId="0" fillId="0" fontId="16" numFmtId="168" xfId="24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39" fillId="0" fontId="15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15" numFmtId="168" xfId="24">
      <alignment horizontal="center" indent="0" shrinkToFit="false" textRotation="0" vertical="center" wrapText="true"/>
    </xf>
    <xf applyAlignment="true" applyBorder="true" applyFont="true" applyProtection="true" borderId="34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5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6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8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8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9" fillId="0" fontId="15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0" fillId="0" fontId="15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3" fillId="0" fontId="15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15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6" fillId="0" fontId="15" numFmtId="168" xfId="24">
      <alignment horizontal="general" indent="0" shrinkToFit="false" textRotation="0" vertical="center" wrapText="true"/>
      <protection hidden="false" locked="false"/>
    </xf>
    <xf applyAlignment="true" applyBorder="false" applyFont="true" applyProtection="false" borderId="0" fillId="0" fontId="15" numFmtId="168" xfId="24">
      <alignment horizontal="general" indent="0" shrinkToFit="false" textRotation="0" vertical="center" wrapText="true"/>
    </xf>
    <xf applyAlignment="true" applyBorder="true" applyFont="true" applyProtection="true" borderId="23" fillId="0" fontId="7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4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4" fillId="0" fontId="7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45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7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4" fillId="0" fontId="7" numFmtId="168" xfId="24">
      <alignment horizontal="general" indent="0" shrinkToFit="false" textRotation="0" vertical="center" wrapText="true"/>
      <protection hidden="false" locked="true"/>
    </xf>
    <xf applyAlignment="true" applyBorder="false" applyFont="true" applyProtection="false" borderId="0" fillId="0" fontId="7" numFmtId="168" xfId="24">
      <alignment horizontal="general" indent="0" shrinkToFit="false" textRotation="0" vertical="center" wrapText="true"/>
    </xf>
    <xf applyAlignment="true" applyBorder="true" applyFont="true" applyProtection="true" borderId="31" fillId="0" fontId="7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7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7" fillId="0" fontId="7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50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3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6" fillId="0" fontId="7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5" fillId="0" fontId="7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6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9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8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9" fillId="0" fontId="7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0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3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7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6" fillId="0" fontId="7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34" fillId="0" fontId="7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35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5" fillId="0" fontId="7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46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8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8" fillId="0" fontId="7" numFmtId="168" xfId="24">
      <alignment horizontal="general" indent="0" shrinkToFit="false" textRotation="0" vertical="center" wrapText="true"/>
      <protection hidden="false" locked="true"/>
    </xf>
    <xf applyAlignment="true" applyBorder="true" applyFont="false" applyProtection="true" borderId="0" fillId="0" fontId="7" numFmtId="168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false" applyProtection="true" borderId="0" fillId="0" fontId="7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8" xfId="24">
      <alignment horizontal="general" indent="0" shrinkToFit="false" textRotation="0" vertical="center" wrapText="true"/>
      <protection hidden="false" locked="true"/>
    </xf>
    <xf applyAlignment="true" applyBorder="false" applyFont="true" applyProtection="true" borderId="0" fillId="0" fontId="7" numFmtId="168" xfId="24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6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3" fillId="0" fontId="7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7" fillId="0" fontId="15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8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7" fillId="0" fontId="7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4" fillId="0" fontId="7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37" fillId="0" fontId="7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3" fillId="0" fontId="15" numFmtId="168" xfId="24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5" fillId="0" fontId="15" numFmtId="168" xfId="24">
      <alignment horizontal="general" indent="0" shrinkToFit="false" textRotation="0" vertical="center" wrapText="true"/>
      <protection hidden="false" locked="true"/>
    </xf>
    <xf applyAlignment="true" applyBorder="false" applyFont="true" applyProtection="false" borderId="0" fillId="0" fontId="7" numFmtId="168" xfId="24">
      <alignment horizontal="center" indent="0" shrinkToFit="false" textRotation="0" vertical="center" wrapText="true"/>
    </xf>
    <xf applyAlignment="false" applyBorder="false" applyFont="false" applyProtection="false" borderId="0" fillId="0" fontId="7" numFmtId="165" xfId="24"/>
    <xf applyAlignment="true" applyBorder="true" applyFont="true" applyProtection="true" borderId="0" fillId="0" fontId="14" numFmtId="165" xfId="24">
      <alignment horizontal="right" indent="0" shrinkToFit="false" textRotation="0" vertical="bottom" wrapText="false"/>
      <protection hidden="false" locked="true"/>
    </xf>
    <xf applyAlignment="false" applyBorder="false" applyFont="true" applyProtection="false" borderId="0" fillId="0" fontId="14" numFmtId="165" xfId="24"/>
    <xf applyAlignment="true" applyBorder="true" applyFont="true" applyProtection="false" borderId="0" fillId="0" fontId="22" numFmtId="165" xfId="24">
      <alignment horizontal="left" indent="0" shrinkToFit="false" textRotation="0" vertical="bottom" wrapText="false"/>
    </xf>
    <xf applyAlignment="false" applyBorder="false" applyFont="true" applyProtection="false" borderId="0" fillId="0" fontId="22" numFmtId="165" xfId="24"/>
    <xf applyAlignment="false" applyBorder="false" applyFont="true" applyProtection="true" borderId="0" fillId="0" fontId="22" numFmtId="165" xfId="24">
      <protection hidden="false" locked="true"/>
    </xf>
    <xf applyAlignment="true" applyBorder="false" applyFont="false" applyProtection="true" borderId="0" fillId="0" fontId="7" numFmtId="165" xfId="24">
      <alignment horizontal="left" indent="0" shrinkToFit="false" textRotation="0" vertical="bottom" wrapText="false"/>
      <protection hidden="false" locked="true"/>
    </xf>
    <xf applyAlignment="false" applyBorder="false" applyFont="false" applyProtection="true" borderId="0" fillId="0" fontId="7" numFmtId="165" xfId="24">
      <protection hidden="false" locked="true"/>
    </xf>
    <xf applyAlignment="true" applyBorder="true" applyFont="true" applyProtection="true" borderId="1" fillId="0" fontId="16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0" fillId="0" fontId="29" numFmtId="165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3" fillId="0" fontId="29" numFmtId="165" xfId="2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36" fillId="0" fontId="29" numFmtId="165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6" fillId="0" fontId="29" numFmtId="165" xfId="24">
      <alignment horizontal="general" indent="0" shrinkToFit="false" textRotation="0" vertical="center" wrapText="false"/>
      <protection hidden="false" locked="true"/>
    </xf>
    <xf applyAlignment="true" applyBorder="false" applyFont="false" applyProtection="false" borderId="0" fillId="0" fontId="7" numFmtId="165" xfId="24">
      <alignment horizontal="center" indent="0" shrinkToFit="false" textRotation="0" vertical="bottom" wrapText="false"/>
    </xf>
    <xf applyAlignment="true" applyBorder="true" applyFont="true" applyProtection="true" borderId="40" fillId="0" fontId="19" numFmtId="169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8" fillId="0" fontId="19" numFmtId="171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4" fillId="0" fontId="19" numFmtId="171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6" fillId="0" fontId="19" numFmtId="171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9" fillId="0" fontId="35" numFmtId="169" xfId="24">
      <alignment horizontal="left" indent="1" shrinkToFit="false" textRotation="0" vertical="center" wrapText="false"/>
      <protection hidden="false" locked="true"/>
    </xf>
    <xf applyAlignment="true" applyBorder="true" applyFont="true" applyProtection="true" borderId="20" fillId="0" fontId="35" numFmtId="171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43" fillId="0" fontId="35" numFmtId="171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6" fillId="0" fontId="35" numFmtId="171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9" fillId="0" fontId="19" numFmtId="169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0" fillId="0" fontId="19" numFmtId="171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43" fillId="0" fontId="19" numFmtId="171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19" numFmtId="169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4" fillId="0" fontId="19" numFmtId="171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13" fillId="0" fontId="29" numFmtId="169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4" fillId="0" fontId="19" numFmtId="171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36" fillId="0" fontId="19" numFmtId="171" xfId="24">
      <alignment horizontal="general" indent="0" shrinkToFit="false" textRotation="0" vertical="center" wrapText="false"/>
      <protection hidden="false" locked="true"/>
    </xf>
    <xf applyAlignment="true" applyBorder="false" applyFont="false" applyProtection="true" borderId="0" fillId="0" fontId="7" numFmtId="165" xfId="24">
      <alignment horizontal="general" indent="0" shrinkToFit="false" textRotation="0" vertical="center" wrapText="false"/>
      <protection hidden="false" locked="true"/>
    </xf>
    <xf applyAlignment="true" applyBorder="true" applyFont="false" applyProtection="true" borderId="6" fillId="0" fontId="7" numFmtId="165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9" fillId="0" fontId="19" numFmtId="169" xfId="24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9" fillId="0" fontId="19" numFmtId="169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0" fontId="22" numFmtId="165" xfId="24">
      <alignment horizontal="center" indent="0" shrinkToFit="false" textRotation="0" vertical="center" wrapText="false"/>
      <protection hidden="false" locked="true"/>
    </xf>
    <xf applyAlignment="false" applyBorder="false" applyFont="true" applyProtection="true" borderId="0" fillId="0" fontId="10" numFmtId="165" xfId="24">
      <protection hidden="false" locked="true"/>
    </xf>
    <xf applyAlignment="true" applyBorder="true" applyFont="true" applyProtection="true" borderId="10" fillId="0" fontId="22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58" fillId="0" fontId="10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41" fillId="0" fontId="10" numFmtId="165" xfId="24">
      <alignment horizontal="center" indent="0" shrinkToFit="false" textRotation="0" vertical="bottom" wrapText="false"/>
      <protection hidden="false" locked="true"/>
    </xf>
    <xf applyAlignment="true" applyBorder="false" applyFont="false" applyProtection="false" borderId="0" fillId="0" fontId="7" numFmtId="165" xfId="24">
      <alignment horizontal="general" indent="0" shrinkToFit="false" textRotation="0" vertical="bottom" wrapText="false"/>
    </xf>
    <xf applyAlignment="true" applyBorder="true" applyFont="true" applyProtection="true" borderId="37" fillId="0" fontId="22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" fillId="0" fontId="22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61" fillId="0" fontId="22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35" fillId="0" fontId="10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47" fillId="0" fontId="10" numFmtId="165" xfId="24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2" fillId="0" fontId="10" numFmtId="165" xfId="24">
      <alignment horizontal="left" indent="1" shrinkToFit="false" textRotation="0" vertical="bottom" wrapText="false"/>
      <protection hidden="false" locked="false"/>
    </xf>
    <xf applyAlignment="false" applyBorder="true" applyFont="false" applyProtection="false" borderId="3" fillId="0" fontId="7" numFmtId="165" xfId="24"/>
    <xf applyAlignment="false" applyBorder="true" applyFont="false" applyProtection="false" borderId="12" fillId="0" fontId="7" numFmtId="165" xfId="24"/>
    <xf applyAlignment="true" applyBorder="true" applyFont="true" applyProtection="true" borderId="69" fillId="0" fontId="10" numFmtId="165" xfId="24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70" fillId="0" fontId="10" numFmtId="165" xfId="24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16" fillId="0" fontId="10" numFmtId="165" xfId="24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7" fillId="0" fontId="10" numFmtId="165" xfId="24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23" fillId="0" fontId="10" numFmtId="165" xfId="24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24" fillId="0" fontId="10" numFmtId="165" xfId="24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26" fillId="0" fontId="10" numFmtId="165" xfId="24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71" fillId="0" fontId="10" numFmtId="165" xfId="24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72" fillId="0" fontId="10" numFmtId="165" xfId="24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63" fillId="0" fontId="10" numFmtId="165" xfId="24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8" fillId="0" fontId="10" numFmtId="165" xfId="24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29" fillId="0" fontId="10" numFmtId="165" xfId="24">
      <alignment horizontal="right" indent="1" shrinkToFit="false" textRotation="0" vertical="bottom" wrapText="false"/>
      <protection hidden="false" locked="false"/>
    </xf>
    <xf applyAlignment="true" applyBorder="true" applyFont="true" applyProtection="true" borderId="13" fillId="0" fontId="22" numFmtId="165" xfId="24">
      <alignment horizontal="left" indent="1" shrinkToFit="false" textRotation="0" vertical="bottom" wrapText="false"/>
      <protection hidden="false" locked="true"/>
    </xf>
    <xf applyAlignment="true" applyBorder="true" applyFont="true" applyProtection="true" borderId="14" fillId="0" fontId="22" numFmtId="165" xfId="2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5" fillId="0" fontId="22" numFmtId="165" xfId="24">
      <alignment horizontal="general" indent="0" shrinkToFit="false" textRotation="0" vertical="bottom" wrapText="false"/>
      <protection hidden="false" locked="true"/>
    </xf>
    <xf applyAlignment="true" applyBorder="false" applyFont="true" applyProtection="true" borderId="0" fillId="0" fontId="7" numFmtId="165" xfId="24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7" numFmtId="165" xfId="24">
      <alignment horizontal="general" indent="0" shrinkToFit="false" textRotation="0" vertical="center" wrapText="true"/>
      <protection hidden="false" locked="true"/>
    </xf>
    <xf applyAlignment="true" applyBorder="false" applyFont="true" applyProtection="true" borderId="0" fillId="0" fontId="7" numFmtId="165" xfId="24">
      <alignment horizontal="right" indent="1" shrinkToFit="false" textRotation="0" vertical="center" wrapText="true"/>
      <protection hidden="false" locked="true"/>
    </xf>
    <xf applyAlignment="true" applyBorder="false" applyFont="false" applyProtection="false" borderId="0" fillId="0" fontId="7" numFmtId="165" xfId="24">
      <alignment horizontal="general" indent="0" shrinkToFit="false" textRotation="0" vertical="center" wrapText="true"/>
    </xf>
    <xf applyAlignment="true" applyBorder="true" applyFont="true" applyProtection="true" borderId="0" fillId="0" fontId="20" numFmtId="165" xfId="24">
      <alignment horizontal="right" indent="0" shrinkToFit="false" textRotation="0" vertical="top" wrapText="false"/>
      <protection hidden="false" locked="false"/>
    </xf>
    <xf applyAlignment="true" applyBorder="false" applyFont="true" applyProtection="false" borderId="0" fillId="0" fontId="10" numFmtId="168" xfId="24">
      <alignment horizontal="general" indent="0" shrinkToFit="false" textRotation="0" vertical="center" wrapText="true"/>
    </xf>
    <xf applyAlignment="true" applyBorder="true" applyFont="true" applyProtection="true" borderId="1" fillId="0" fontId="36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" fillId="0" fontId="7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" fillId="0" fontId="7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8" fillId="0" fontId="23" numFmtId="165" xfId="29">
      <alignment horizontal="center" indent="0" shrinkToFit="false" textRotation="0" vertical="bottom" wrapText="false"/>
    </xf>
    <xf applyAlignment="true" applyBorder="true" applyFont="true" applyProtection="true" borderId="3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2" fillId="0" fontId="24" numFmtId="165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73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5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74" fillId="0" fontId="15" numFmtId="168" xfId="24">
      <alignment horizontal="right" indent="1" shrinkToFit="false" textRotation="0" vertical="center" wrapText="true"/>
      <protection hidden="false" locked="true"/>
    </xf>
    <xf applyAlignment="true" applyBorder="false" applyFont="true" applyProtection="false" borderId="0" fillId="0" fontId="22" numFmtId="165" xfId="24">
      <alignment horizontal="center" indent="0" shrinkToFit="false" textRotation="0" vertical="center" wrapText="true"/>
    </xf>
    <xf applyAlignment="true" applyBorder="true" applyFont="true" applyProtection="true" borderId="25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73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4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5" fillId="0" fontId="7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8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42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5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59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16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49" fillId="0" fontId="20" numFmtId="165" xfId="24">
      <alignment horizontal="right" indent="1" shrinkToFit="false" textRotation="0" vertical="bottom" wrapText="true"/>
      <protection hidden="false" locked="true"/>
    </xf>
    <xf applyAlignment="true" applyBorder="false" applyFont="true" applyProtection="false" borderId="0" fillId="0" fontId="37" numFmtId="165" xfId="24">
      <alignment horizontal="general" indent="0" shrinkToFit="false" textRotation="0" vertical="center" wrapText="true"/>
    </xf>
    <xf applyAlignment="true" applyBorder="true" applyFont="true" applyProtection="true" borderId="19" fillId="0" fontId="7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2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22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9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60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20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43" fillId="0" fontId="20" numFmtId="165" xfId="24">
      <alignment horizontal="right" indent="1" shrinkToFit="false" textRotation="0" vertical="bottom" wrapText="true"/>
      <protection hidden="false" locked="true"/>
    </xf>
    <xf applyAlignment="true" applyBorder="false" applyFont="true" applyProtection="false" borderId="0" fillId="0" fontId="14" numFmtId="165" xfId="24">
      <alignment horizontal="general" indent="0" shrinkToFit="false" textRotation="0" vertical="center" wrapText="true"/>
    </xf>
    <xf applyAlignment="true" applyBorder="true" applyFont="true" applyProtection="true" borderId="23" fillId="0" fontId="7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7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30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3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53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24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45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73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69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67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68" fillId="0" fontId="20" numFmtId="165" xfId="24">
      <alignment horizontal="right" indent="1" shrinkToFit="false" textRotation="0" vertical="bottom" wrapText="true"/>
      <protection hidden="false" locked="true"/>
    </xf>
    <xf applyAlignment="true" applyBorder="true" applyFont="true" applyProtection="true" borderId="49" fillId="0" fontId="7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3" fillId="0" fontId="4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1" fillId="0" fontId="4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5" fillId="0" fontId="4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6" fillId="0" fontId="4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3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7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9" fillId="0" fontId="4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7" fillId="0" fontId="4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3" fillId="0" fontId="18" numFmtId="165" xfId="24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25" fillId="0" fontId="18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3" fillId="0" fontId="18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7" fillId="0" fontId="18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4" fillId="0" fontId="18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6" fillId="0" fontId="18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5" fillId="0" fontId="20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7" fillId="0" fontId="20" numFmtId="165" xfId="24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27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3" fillId="0" fontId="20" numFmtId="165" xfId="24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53" fillId="0" fontId="20" numFmtId="165" xfId="24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24" fillId="0" fontId="20" numFmtId="165" xfId="24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45" fillId="0" fontId="20" numFmtId="165" xfId="24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18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9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5" fillId="0" fontId="20" numFmtId="165" xfId="24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9" fillId="0" fontId="20" numFmtId="165" xfId="24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23" fillId="0" fontId="20" numFmtId="165" xfId="24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36" fillId="0" fontId="15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4" fillId="0" fontId="18" numFmtId="165" xfId="24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0" fillId="0" fontId="7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1" fillId="0" fontId="15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65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1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73" fillId="0" fontId="29" numFmtId="165" xfId="24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27" numFmtId="165" xfId="24">
      <alignment horizontal="general" indent="0" shrinkToFit="false" textRotation="0" vertical="center" wrapText="true"/>
    </xf>
    <xf applyAlignment="true" applyBorder="true" applyFont="true" applyProtection="true" borderId="40" fillId="0" fontId="7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2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8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7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9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1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3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7" fillId="0" fontId="7" numFmtId="165" xfId="3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1" fillId="0" fontId="7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8" fillId="0" fontId="7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9" fillId="0" fontId="7" numFmtId="165" xfId="33">
      <alignment horizontal="left" indent="4" shrinkToFit="false" textRotation="0" vertical="center" wrapText="true"/>
      <protection hidden="false" locked="true"/>
    </xf>
    <xf applyAlignment="true" applyBorder="true" applyFont="true" applyProtection="true" borderId="30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8" fillId="0" fontId="7" numFmtId="168" xfId="33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8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3" fillId="0" fontId="7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7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2" fillId="0" fontId="20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5" fillId="0" fontId="15" numFmtId="165" xfId="33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5" fillId="0" fontId="15" numFmtId="168" xfId="33">
      <alignment horizontal="general" indent="0" shrinkToFit="false" textRotation="0" vertical="center" wrapText="true"/>
      <protection hidden="false" locked="true"/>
    </xf>
    <xf applyAlignment="true" applyBorder="false" applyFont="false" applyProtection="false" borderId="0" fillId="0" fontId="7" numFmtId="170" xfId="24">
      <alignment horizontal="general" indent="0" shrinkToFit="false" textRotation="0" vertical="center" wrapText="true"/>
    </xf>
    <xf applyAlignment="true" applyBorder="true" applyFont="true" applyProtection="true" borderId="13" fillId="0" fontId="15" numFmtId="169" xfId="33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4" fillId="0" fontId="18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5" fillId="0" fontId="7" numFmtId="165" xfId="24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65" fillId="0" fontId="7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5" fillId="0" fontId="7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6" fillId="0" fontId="7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3" fillId="0" fontId="15" numFmtId="165" xfId="24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65" fillId="0" fontId="15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5" fillId="0" fontId="15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7" fillId="0" fontId="15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71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6" fillId="0" fontId="15" numFmtId="171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" fillId="0" fontId="15" numFmtId="171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0" fillId="0" fontId="20" numFmtId="165" xfId="24">
      <alignment horizontal="right" indent="0" shrinkToFit="false" textRotation="0" vertical="top" wrapText="false"/>
      <protection hidden="false" locked="true"/>
    </xf>
    <xf applyAlignment="true" applyBorder="false" applyFont="true" applyProtection="true" borderId="0" fillId="0" fontId="15" numFmtId="165" xfId="24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16" numFmtId="165" xfId="24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68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75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8" fillId="0" fontId="15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3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4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7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0" fillId="0" fontId="7" numFmtId="169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8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8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8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62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8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9" fillId="0" fontId="7" numFmtId="169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0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0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3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60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0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3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8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8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9" fillId="0" fontId="15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8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63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8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9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9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9" fillId="0" fontId="7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4" fillId="0" fontId="15" numFmtId="165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9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6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9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1" fillId="0" fontId="7" numFmtId="169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7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5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7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0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4" fillId="0" fontId="15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6" fillId="0" fontId="15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7" fillId="0" fontId="15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" fillId="0" fontId="15" numFmtId="168" xfId="24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5" fillId="0" fontId="7" numFmtId="169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3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4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5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5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18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6" fillId="0" fontId="7" numFmtId="165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4" fillId="0" fontId="7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7" fillId="0" fontId="17" numFmtId="165" xfId="24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0" fillId="0" fontId="7" numFmtId="165" xfId="24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0" fillId="0" fontId="7" numFmtId="165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7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1" fillId="0" fontId="7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0" fillId="0" fontId="7" numFmtId="165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1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5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" fillId="0" fontId="15" numFmtId="165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34" fillId="0" fontId="15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5" fillId="0" fontId="15" numFmtId="165" xfId="33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73" fillId="0" fontId="7" numFmtId="165" xfId="24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14" fillId="0" fontId="7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65" fillId="0" fontId="7" numFmtId="165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5" fillId="0" fontId="7" numFmtId="165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7" fillId="0" fontId="15" numFmtId="165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14" fillId="0" fontId="15" numFmtId="165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36" fillId="0" fontId="15" numFmtId="165" xfId="24">
      <alignment horizontal="right" indent="0" shrinkToFit="false" textRotation="0" vertical="center" wrapText="true"/>
      <protection hidden="false" locked="true"/>
    </xf>
    <xf applyAlignment="true" applyBorder="false" applyFont="true" applyProtection="true" borderId="0" fillId="0" fontId="10" numFmtId="165" xfId="24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10" numFmtId="165" xfId="24">
      <alignment horizontal="general" indent="0" shrinkToFit="false" textRotation="0" vertical="center" wrapText="true"/>
      <protection hidden="false" locked="true"/>
    </xf>
    <xf applyAlignment="false" applyBorder="false" applyFont="true" applyProtection="false" borderId="0" fillId="0" fontId="10" numFmtId="165" xfId="24"/>
    <xf applyAlignment="true" applyBorder="true" applyFont="true" applyProtection="true" borderId="0" fillId="0" fontId="38" numFmtId="165" xfId="24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10" numFmtId="165" xfId="24">
      <alignment horizontal="general" indent="0" shrinkToFit="false" textRotation="180" vertical="bottom" wrapText="false"/>
    </xf>
    <xf applyAlignment="true" applyBorder="true" applyFont="true" applyProtection="true" borderId="0" fillId="0" fontId="38" numFmtId="165" xfId="24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10" fillId="0" fontId="39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2" fontId="39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0" fontId="40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4" fillId="0" fontId="40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0" fontId="40" numFmtId="165" xfId="24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27" numFmtId="165" xfId="24">
      <alignment horizontal="general" indent="0" shrinkToFit="false" textRotation="0" vertical="center" wrapText="false"/>
    </xf>
    <xf applyAlignment="true" applyBorder="true" applyFont="true" applyProtection="true" borderId="2" fillId="0" fontId="40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5" fillId="0" fontId="40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74" fillId="0" fontId="40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9" fillId="0" fontId="11" numFmtId="165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32" fillId="0" fontId="1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33" fillId="0" fontId="1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22" fillId="0" fontId="11" numFmtId="165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1" fillId="0" fontId="1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22" fillId="0" fontId="1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76" fillId="0" fontId="11" numFmtId="165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77" fillId="0" fontId="1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76" fillId="0" fontId="1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78" fillId="0" fontId="41" numFmtId="165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77" fillId="0" fontId="4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76" fillId="0" fontId="4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79" fillId="0" fontId="4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78" fillId="0" fontId="4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80" fillId="0" fontId="41" numFmtId="165" xfId="24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32" fillId="0" fontId="4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33" fillId="0" fontId="41" numFmtId="168" xfId="24">
      <alignment horizontal="right" indent="0" shrinkToFit="false" textRotation="0" vertical="center" wrapText="true"/>
      <protection hidden="false" locked="false"/>
    </xf>
    <xf applyAlignment="false" applyBorder="true" applyFont="true" applyProtection="false" borderId="33" fillId="0" fontId="42" numFmtId="165" xfId="24"/>
    <xf applyAlignment="false" applyBorder="true" applyFont="true" applyProtection="false" borderId="18" fillId="0" fontId="42" numFmtId="165" xfId="24"/>
    <xf applyAlignment="true" applyBorder="true" applyFont="true" applyProtection="true" borderId="81" fillId="0" fontId="41" numFmtId="168" xfId="24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18" fillId="0" fontId="41" numFmtId="168" xfId="24">
      <alignment horizontal="right" indent="0" shrinkToFit="false" textRotation="0" vertical="center" wrapText="true"/>
      <protection hidden="false" locked="false"/>
    </xf>
    <xf applyAlignment="false" applyBorder="true" applyFont="true" applyProtection="false" borderId="22" fillId="0" fontId="10" numFmtId="165" xfId="24"/>
    <xf applyAlignment="false" applyBorder="true" applyFont="true" applyProtection="false" borderId="27" fillId="0" fontId="10" numFmtId="165" xfId="24"/>
    <xf applyAlignment="false" applyBorder="true" applyFont="true" applyProtection="false" borderId="18" fillId="0" fontId="10" numFmtId="165" xfId="24"/>
    <xf applyAlignment="true" applyBorder="true" applyFont="true" applyProtection="true" borderId="22" fillId="0" fontId="41" numFmtId="168" xfId="24">
      <alignment horizontal="right" indent="0" shrinkToFit="false" textRotation="0" vertical="center" wrapText="true"/>
      <protection hidden="false" locked="false"/>
    </xf>
    <xf applyAlignment="false" applyBorder="true" applyFont="true" applyProtection="false" borderId="22" fillId="0" fontId="42" numFmtId="165" xfId="24"/>
    <xf applyAlignment="true" applyBorder="true" applyFont="true" applyProtection="true" borderId="56" fillId="0" fontId="11" numFmtId="168" xfId="24">
      <alignment horizontal="right" indent="0" shrinkToFit="false" textRotation="0" vertical="center" wrapText="true"/>
      <protection hidden="false" locked="false"/>
    </xf>
    <xf applyAlignment="false" applyBorder="true" applyFont="true" applyProtection="false" borderId="33" fillId="0" fontId="10" numFmtId="165" xfId="24"/>
    <xf applyAlignment="true" applyBorder="true" applyFont="true" applyProtection="false" borderId="25" fillId="0" fontId="22" numFmtId="165" xfId="24">
      <alignment horizontal="center" indent="0" shrinkToFit="false" textRotation="0" vertical="bottom" wrapText="false"/>
    </xf>
    <xf applyAlignment="true" applyBorder="true" applyFont="true" applyProtection="true" borderId="5" fillId="0" fontId="38" numFmtId="168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25" fillId="0" fontId="38" numFmtId="168" xfId="24">
      <alignment horizontal="right" indent="0" shrinkToFit="false" textRotation="0" vertical="center" wrapText="true"/>
      <protection hidden="false" locked="true"/>
    </xf>
    <xf applyAlignment="true" applyBorder="true" applyFont="true" applyProtection="false" borderId="2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3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52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6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7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24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82" fillId="0" fontId="17" numFmtId="165" xfId="27">
      <alignment horizontal="center" indent="0" shrinkToFit="false" textRotation="0" vertical="bottom" wrapText="false"/>
    </xf>
    <xf applyAlignment="true" applyBorder="true" applyFont="true" applyProtection="false" borderId="35" fillId="0" fontId="17" numFmtId="165" xfId="27">
      <alignment horizontal="center" indent="0" shrinkToFit="false" textRotation="0" vertical="bottom" wrapText="false"/>
    </xf>
    <xf applyAlignment="true" applyBorder="true" applyFont="true" applyProtection="true" borderId="50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8" fillId="0" fontId="7" numFmtId="168" xfId="33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5" fillId="0" fontId="15" numFmtId="168" xfId="33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4" fillId="0" fontId="18" numFmtId="168" xfId="24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4" fillId="0" fontId="18" numFmtId="168" xfId="24">
      <alignment horizontal="right" indent="1" shrinkToFit="false" textRotation="0" vertical="center" wrapText="true"/>
      <protection hidden="false" locked="false"/>
    </xf>
    <xf applyAlignment="false" applyBorder="false" applyFont="false" applyProtection="false" borderId="0" fillId="0" fontId="4" numFmtId="165" xfId="20"/>
    <xf applyAlignment="true" applyBorder="true" applyFont="true" applyProtection="false" borderId="0" fillId="0" fontId="14" numFmtId="165" xfId="24">
      <alignment horizontal="right" indent="0" shrinkToFit="false" textRotation="0" vertical="bottom" wrapText="false"/>
    </xf>
    <xf applyAlignment="true" applyBorder="true" applyFont="true" applyProtection="false" borderId="0" fillId="0" fontId="14" numFmtId="165" xfId="24">
      <alignment horizontal="center" indent="0" shrinkToFit="false" textRotation="0" vertical="bottom" wrapText="false"/>
    </xf>
    <xf applyAlignment="true" applyBorder="true" applyFont="true" applyProtection="false" borderId="0" fillId="0" fontId="26" numFmtId="165" xfId="24">
      <alignment horizontal="center" indent="0" shrinkToFit="false" textRotation="0" vertical="bottom" wrapText="false"/>
    </xf>
    <xf applyAlignment="true" applyBorder="false" applyFont="true" applyProtection="false" borderId="0" fillId="0" fontId="26" numFmtId="165" xfId="24">
      <alignment horizontal="center" indent="0" shrinkToFit="false" textRotation="0" vertical="bottom" wrapText="false"/>
    </xf>
    <xf applyAlignment="true" applyBorder="false" applyFont="true" applyProtection="false" borderId="0" fillId="0" fontId="43" numFmtId="165" xfId="24">
      <alignment horizontal="right" indent="0" shrinkToFit="false" textRotation="0" vertical="bottom" wrapText="false"/>
    </xf>
    <xf applyAlignment="false" applyBorder="true" applyFont="false" applyProtection="false" borderId="1" fillId="0" fontId="7" numFmtId="165" xfId="24"/>
    <xf applyAlignment="true" applyBorder="true" applyFont="true" applyProtection="false" borderId="13" fillId="0" fontId="15" numFmtId="165" xfId="24">
      <alignment horizontal="center" indent="0" shrinkToFit="false" textRotation="0" vertical="center" wrapText="true"/>
    </xf>
    <xf applyAlignment="true" applyBorder="true" applyFont="true" applyProtection="false" borderId="36" fillId="0" fontId="26" numFmtId="165" xfId="24">
      <alignment horizontal="center" indent="0" shrinkToFit="false" textRotation="0" vertical="center" wrapText="false"/>
    </xf>
    <xf applyAlignment="true" applyBorder="true" applyFont="true" applyProtection="false" borderId="3" fillId="0" fontId="26" numFmtId="165" xfId="24">
      <alignment horizontal="center" indent="0" shrinkToFit="false" textRotation="0" vertical="center" wrapText="true"/>
    </xf>
    <xf applyAlignment="true" applyBorder="true" applyFont="true" applyProtection="false" borderId="5" fillId="0" fontId="26" numFmtId="165" xfId="24">
      <alignment horizontal="center" indent="0" shrinkToFit="false" textRotation="0" vertical="center" wrapText="true"/>
    </xf>
    <xf applyAlignment="true" applyBorder="true" applyFont="true" applyProtection="false" borderId="15" fillId="0" fontId="7" numFmtId="165" xfId="24">
      <alignment horizontal="center" indent="0" shrinkToFit="false" textRotation="0" vertical="center" wrapText="false"/>
    </xf>
    <xf applyAlignment="true" applyBorder="true" applyFont="true" applyProtection="true" borderId="49" fillId="0" fontId="7" numFmtId="165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58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1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false" applyProtection="false" borderId="23" fillId="0" fontId="7" numFmtId="165" xfId="24">
      <alignment horizontal="center" indent="0" shrinkToFit="false" textRotation="0" vertical="center" wrapText="false"/>
    </xf>
    <xf applyAlignment="true" applyBorder="true" applyFont="true" applyProtection="false" borderId="45" fillId="0" fontId="44" numFmtId="165" xfId="24">
      <alignment horizontal="left" indent="4" shrinkToFit="false" textRotation="0" vertical="center" wrapText="false"/>
    </xf>
    <xf applyAlignment="true" applyBorder="true" applyFont="true" applyProtection="true" borderId="24" fillId="0" fontId="36" numFmtId="173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6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false" applyProtection="false" borderId="34" fillId="0" fontId="7" numFmtId="165" xfId="24">
      <alignment horizontal="center" indent="0" shrinkToFit="false" textRotation="0" vertical="center" wrapText="false"/>
    </xf>
    <xf applyAlignment="true" applyBorder="true" applyFont="true" applyProtection="false" borderId="46" fillId="0" fontId="44" numFmtId="165" xfId="24">
      <alignment horizontal="left" indent="4" shrinkToFit="false" textRotation="0" vertical="center" wrapText="false"/>
    </xf>
    <xf applyAlignment="true" applyBorder="true" applyFont="true" applyProtection="true" borderId="35" fillId="0" fontId="36" numFmtId="173" xfId="2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47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0" fillId="0" fontId="7" numFmtId="165" xfId="24">
      <alignment horizontal="center" indent="0" shrinkToFit="false" textRotation="0" vertical="center" wrapText="false"/>
    </xf>
    <xf applyAlignment="false" applyBorder="true" applyFont="true" applyProtection="false" borderId="51" fillId="0" fontId="15" numFmtId="165" xfId="24"/>
    <xf applyAlignment="true" applyBorder="true" applyFont="true" applyProtection="false" borderId="3" fillId="0" fontId="15" numFmtId="165" xfId="24">
      <alignment horizontal="general" indent="0" shrinkToFit="false" textRotation="0" vertical="bottom" wrapText="false"/>
    </xf>
    <xf applyAlignment="true" applyBorder="true" applyFont="true" applyProtection="true" borderId="5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false" applyProtection="false" borderId="10" fillId="0" fontId="7" numFmtId="165" xfId="24">
      <alignment horizontal="center" indent="0" shrinkToFit="false" textRotation="0" vertical="center" wrapText="false"/>
    </xf>
    <xf applyAlignment="true" applyBorder="true" applyFont="true" applyProtection="false" borderId="11" fillId="0" fontId="7" numFmtId="165" xfId="24">
      <alignment horizontal="left" indent="1" shrinkToFit="false" textRotation="0" vertical="center" wrapText="false"/>
    </xf>
    <xf applyAlignment="true" applyBorder="true" applyFont="true" applyProtection="false" borderId="3" fillId="0" fontId="7" numFmtId="165" xfId="24">
      <alignment horizontal="general" indent="0" shrinkToFit="false" textRotation="0" vertical="center" wrapText="false"/>
    </xf>
    <xf applyAlignment="true" applyBorder="true" applyFont="true" applyProtection="true" borderId="12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false" applyProtection="false" borderId="31" fillId="0" fontId="7" numFmtId="165" xfId="24">
      <alignment horizontal="center" indent="0" shrinkToFit="false" textRotation="0" vertical="center" wrapText="false"/>
    </xf>
    <xf applyAlignment="true" applyBorder="true" applyFont="true" applyProtection="false" borderId="50" fillId="0" fontId="7" numFmtId="165" xfId="24">
      <alignment horizontal="left" indent="1" shrinkToFit="false" textRotation="0" vertical="center" wrapText="false"/>
    </xf>
    <xf applyAlignment="true" applyBorder="true" applyFont="true" applyProtection="false" borderId="7" fillId="0" fontId="7" numFmtId="165" xfId="24">
      <alignment horizontal="general" indent="0" shrinkToFit="false" textRotation="0" vertical="center" wrapText="false"/>
    </xf>
    <xf applyAlignment="true" applyBorder="true" applyFont="true" applyProtection="true" borderId="32" fillId="0" fontId="29" numFmtId="173" xfId="24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46" fillId="0" fontId="7" numFmtId="165" xfId="24">
      <alignment horizontal="left" indent="1" shrinkToFit="false" textRotation="0" vertical="center" wrapText="false"/>
    </xf>
    <xf applyAlignment="true" applyBorder="true" applyFont="true" applyProtection="false" borderId="35" fillId="0" fontId="7" numFmtId="173" xfId="24">
      <alignment horizontal="general" indent="0" shrinkToFit="false" textRotation="0" vertical="center" wrapText="false"/>
    </xf>
    <xf applyAlignment="true" applyBorder="true" applyFont="true" applyProtection="false" borderId="35" fillId="0" fontId="7" numFmtId="165" xfId="24">
      <alignment horizontal="general" indent="0" shrinkToFit="false" textRotation="0" vertical="center" wrapText="false"/>
    </xf>
    <xf applyAlignment="true" applyBorder="true" applyFont="true" applyProtection="false" borderId="40" fillId="0" fontId="7" numFmtId="165" xfId="24">
      <alignment horizontal="center" indent="0" shrinkToFit="false" textRotation="0" vertical="center" wrapText="false"/>
    </xf>
    <xf applyAlignment="true" applyBorder="true" applyFont="true" applyProtection="true" borderId="4" fillId="0" fontId="7" numFmtId="165" xfId="24">
      <alignment horizontal="left" indent="1" shrinkToFit="false" textRotation="0" vertical="center" wrapText="true"/>
      <protection hidden="false" locked="false"/>
    </xf>
    <xf applyAlignment="false" applyBorder="false" applyFont="false" applyProtection="false" borderId="0" fillId="0" fontId="9" numFmtId="165" xfId="31"/>
    <xf applyAlignment="true" applyBorder="true" applyFont="true" applyProtection="false" borderId="0" fillId="0" fontId="45" numFmtId="165" xfId="31">
      <alignment horizontal="right" indent="0" shrinkToFit="false" textRotation="0" vertical="bottom" wrapText="false"/>
    </xf>
    <xf applyAlignment="false" applyBorder="false" applyFont="true" applyProtection="false" borderId="0" fillId="0" fontId="45" numFmtId="165" xfId="31"/>
    <xf applyAlignment="true" applyBorder="true" applyFont="true" applyProtection="false" borderId="0" fillId="0" fontId="46" numFmtId="165" xfId="31">
      <alignment horizontal="center" indent="0" shrinkToFit="false" textRotation="0" vertical="bottom" wrapText="false"/>
    </xf>
    <xf applyAlignment="true" applyBorder="false" applyFont="true" applyProtection="false" borderId="0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2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51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64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3" fillId="0" fontId="0" numFmtId="165" xfId="28">
      <alignment horizontal="center" indent="0" shrinkToFit="false" textRotation="0" vertical="bottom" wrapText="false"/>
    </xf>
    <xf applyAlignment="true" applyBorder="true" applyFont="true" applyProtection="false" borderId="12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6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0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55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7" fillId="0" fontId="0" numFmtId="165" xfId="28">
      <alignment horizontal="center" indent="0" shrinkToFit="false" textRotation="0" vertical="bottom" wrapText="false"/>
    </xf>
    <xf applyAlignment="true" applyBorder="true" applyFont="true" applyProtection="false" borderId="32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15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16" fillId="0" fontId="0" numFmtId="165" xfId="28">
      <alignment horizontal="center" indent="0" shrinkToFit="false" textRotation="0" vertical="bottom" wrapText="false"/>
    </xf>
    <xf applyAlignment="true" applyBorder="true" applyFont="true" applyProtection="false" borderId="17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69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70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16" fillId="0" fontId="45" numFmtId="165" xfId="31">
      <alignment horizontal="center" indent="0" shrinkToFit="false" textRotation="0" vertical="bottom" wrapText="false"/>
    </xf>
    <xf applyAlignment="true" applyBorder="true" applyFont="true" applyProtection="false" borderId="17" fillId="0" fontId="45" numFmtId="165" xfId="31">
      <alignment horizontal="center" indent="0" shrinkToFit="false" textRotation="0" vertical="bottom" wrapText="false"/>
    </xf>
    <xf applyAlignment="false" applyBorder="true" applyFont="true" applyProtection="false" borderId="6" fillId="0" fontId="45" numFmtId="165" xfId="31"/>
    <xf applyAlignment="false" applyBorder="true" applyFont="true" applyProtection="false" borderId="0" fillId="0" fontId="45" numFmtId="165" xfId="31"/>
    <xf applyAlignment="false" applyBorder="true" applyFont="true" applyProtection="false" borderId="7" fillId="0" fontId="45" numFmtId="165" xfId="31"/>
    <xf applyAlignment="false" applyBorder="true" applyFont="true" applyProtection="false" borderId="32" fillId="0" fontId="46" numFmtId="165" xfId="31"/>
    <xf applyAlignment="false" applyBorder="true" applyFont="true" applyProtection="false" borderId="67" fillId="0" fontId="45" numFmtId="165" xfId="31"/>
    <xf applyAlignment="false" applyBorder="true" applyFont="true" applyProtection="false" borderId="44" fillId="0" fontId="45" numFmtId="165" xfId="31"/>
    <xf applyAlignment="false" applyBorder="true" applyFont="true" applyProtection="false" borderId="20" fillId="0" fontId="45" numFmtId="165" xfId="31"/>
    <xf applyAlignment="false" applyBorder="true" applyFont="true" applyProtection="false" borderId="21" fillId="0" fontId="46" numFmtId="165" xfId="31"/>
    <xf applyAlignment="false" applyBorder="true" applyFont="true" applyProtection="false" borderId="6" fillId="0" fontId="46" numFmtId="165" xfId="31"/>
    <xf applyAlignment="false" applyBorder="true" applyFont="true" applyProtection="false" borderId="0" fillId="0" fontId="46" numFmtId="165" xfId="31"/>
    <xf applyAlignment="false" applyBorder="true" applyFont="true" applyProtection="false" borderId="7" fillId="0" fontId="46" numFmtId="165" xfId="31"/>
    <xf applyAlignment="false" applyBorder="true" applyFont="true" applyProtection="false" borderId="67" fillId="0" fontId="46" numFmtId="165" xfId="31"/>
    <xf applyAlignment="false" applyBorder="true" applyFont="true" applyProtection="false" borderId="44" fillId="0" fontId="46" numFmtId="165" xfId="31"/>
    <xf applyAlignment="false" applyBorder="true" applyFont="true" applyProtection="false" borderId="20" fillId="0" fontId="46" numFmtId="165" xfId="31"/>
    <xf applyAlignment="false" applyBorder="false" applyFont="true" applyProtection="false" borderId="0" fillId="0" fontId="48" numFmtId="165" xfId="31"/>
    <xf applyAlignment="false" applyBorder="true" applyFont="true" applyProtection="false" borderId="37" fillId="0" fontId="45" numFmtId="165" xfId="31"/>
    <xf applyAlignment="false" applyBorder="true" applyFont="true" applyProtection="false" borderId="1" fillId="0" fontId="45" numFmtId="165" xfId="31"/>
    <xf applyAlignment="false" applyBorder="true" applyFont="true" applyProtection="false" borderId="35" fillId="0" fontId="45" numFmtId="165" xfId="31"/>
    <xf applyAlignment="false" applyBorder="true" applyFont="true" applyProtection="false" borderId="47" fillId="0" fontId="46" numFmtId="165" xfId="31"/>
    <xf applyAlignment="false" applyBorder="false" applyFont="false" applyProtection="false" borderId="0" fillId="0" fontId="8" numFmtId="165" xfId="28"/>
    <xf applyAlignment="true" applyBorder="true" applyFont="true" applyProtection="false" borderId="0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0" fillId="0" fontId="49" numFmtId="165" xfId="28">
      <alignment horizontal="center" indent="0" shrinkToFit="false" textRotation="0" vertical="bottom" wrapText="false"/>
    </xf>
    <xf applyAlignment="true" applyBorder="true" applyFont="true" applyProtection="false" borderId="1" fillId="0" fontId="8" numFmtId="165" xfId="28">
      <alignment horizontal="right" indent="0" shrinkToFit="false" textRotation="0" vertical="bottom" wrapText="false"/>
    </xf>
    <xf applyAlignment="false" applyBorder="true" applyFont="true" applyProtection="false" borderId="2" fillId="0" fontId="50" numFmtId="165" xfId="28"/>
    <xf applyAlignment="false" applyBorder="true" applyFont="true" applyProtection="false" borderId="51" fillId="0" fontId="50" numFmtId="165" xfId="28"/>
    <xf applyAlignment="true" applyBorder="true" applyFont="true" applyProtection="false" borderId="3" fillId="0" fontId="51" numFmtId="165" xfId="28">
      <alignment horizontal="center" indent="0" shrinkToFit="false" textRotation="0" vertical="bottom" wrapText="false"/>
    </xf>
    <xf applyAlignment="true" applyBorder="true" applyFont="true" applyProtection="false" borderId="12" fillId="0" fontId="52" numFmtId="165" xfId="28">
      <alignment horizontal="center" indent="0" shrinkToFit="false" textRotation="0" vertical="bottom" wrapText="false"/>
    </xf>
    <xf applyAlignment="false" applyBorder="true" applyFont="true" applyProtection="false" borderId="6" fillId="0" fontId="47" numFmtId="165" xfId="28"/>
    <xf applyAlignment="false" applyBorder="true" applyFont="true" applyProtection="false" borderId="0" fillId="0" fontId="8" numFmtId="165" xfId="28"/>
    <xf applyAlignment="false" applyBorder="true" applyFont="true" applyProtection="false" borderId="0" fillId="0" fontId="47" numFmtId="165" xfId="28"/>
    <xf applyAlignment="true" applyBorder="true" applyFont="true" applyProtection="false" borderId="7" fillId="0" fontId="51" numFmtId="165" xfId="28">
      <alignment horizontal="center" indent="0" shrinkToFit="false" textRotation="0" vertical="bottom" wrapText="false"/>
    </xf>
    <xf applyAlignment="true" applyBorder="true" applyFont="true" applyProtection="false" borderId="32" fillId="0" fontId="52" numFmtId="165" xfId="28">
      <alignment horizontal="center" indent="0" shrinkToFit="false" textRotation="0" vertical="bottom" wrapText="false"/>
    </xf>
    <xf applyAlignment="false" applyBorder="true" applyFont="true" applyProtection="false" borderId="37" fillId="0" fontId="50" numFmtId="165" xfId="28"/>
    <xf applyAlignment="false" applyBorder="true" applyFont="true" applyProtection="false" borderId="1" fillId="0" fontId="50" numFmtId="165" xfId="28"/>
    <xf applyAlignment="true" applyBorder="true" applyFont="true" applyProtection="false" borderId="35" fillId="0" fontId="51" numFmtId="165" xfId="28">
      <alignment horizontal="center" indent="0" shrinkToFit="false" textRotation="0" vertical="bottom" wrapText="false"/>
    </xf>
    <xf applyAlignment="true" applyBorder="true" applyFont="true" applyProtection="false" borderId="47" fillId="0" fontId="52" numFmtId="165" xfId="28">
      <alignment horizontal="center" indent="0" shrinkToFit="false" textRotation="0" vertical="bottom" wrapText="false"/>
    </xf>
    <xf applyAlignment="false" applyBorder="true" applyFont="true" applyProtection="false" borderId="6" fillId="0" fontId="8" numFmtId="165" xfId="28"/>
    <xf applyAlignment="false" applyBorder="true" applyFont="false" applyProtection="false" borderId="0" fillId="0" fontId="8" numFmtId="165" xfId="28"/>
    <xf applyAlignment="true" applyBorder="true" applyFont="true" applyProtection="false" borderId="7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50" fillId="0" fontId="8" numFmtId="165" xfId="28">
      <alignment horizontal="right" indent="0" shrinkToFit="false" textRotation="0" vertical="bottom" wrapText="false"/>
    </xf>
    <xf applyAlignment="true" applyBorder="true" applyFont="false" applyProtection="false" borderId="32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73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14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36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5" fillId="0" fontId="53" numFmtId="165" xfId="28">
      <alignment horizontal="right" indent="0" shrinkToFit="false" textRotation="0" vertical="bottom" wrapText="false"/>
    </xf>
    <xf applyAlignment="true" applyBorder="true" applyFont="true" applyProtection="false" borderId="39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2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51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11" fillId="0" fontId="47" numFmtId="165" xfId="28">
      <alignment horizontal="right" indent="0" shrinkToFit="false" textRotation="0" vertical="bottom" wrapText="false"/>
    </xf>
    <xf applyAlignment="false" applyBorder="true" applyFont="true" applyProtection="false" borderId="11" fillId="0" fontId="47" numFmtId="165" xfId="28"/>
    <xf applyAlignment="true" applyBorder="true" applyFont="true" applyProtection="false" borderId="12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6" fillId="0" fontId="0" numFmtId="165" xfId="28">
      <alignment horizontal="left" indent="0" shrinkToFit="false" textRotation="0" vertical="bottom" wrapText="false"/>
    </xf>
    <xf applyAlignment="true" applyBorder="true" applyFont="true" applyProtection="false" borderId="0" fillId="0" fontId="0" numFmtId="165" xfId="28">
      <alignment horizontal="left" indent="0" shrinkToFit="false" textRotation="0" vertical="bottom" wrapText="false"/>
    </xf>
    <xf applyAlignment="true" applyBorder="true" applyFont="true" applyProtection="false" borderId="50" fillId="0" fontId="0" numFmtId="165" xfId="28">
      <alignment horizontal="right" indent="0" shrinkToFit="false" textRotation="0" vertical="bottom" wrapText="false"/>
    </xf>
    <xf applyAlignment="false" applyBorder="true" applyFont="true" applyProtection="false" borderId="50" fillId="0" fontId="0" numFmtId="165" xfId="28"/>
    <xf applyAlignment="true" applyBorder="true" applyFont="true" applyProtection="false" borderId="32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7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67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44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20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43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21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67" fillId="0" fontId="0" numFmtId="165" xfId="28">
      <alignment horizontal="left" indent="0" shrinkToFit="false" textRotation="0" vertical="bottom" wrapText="false"/>
    </xf>
    <xf applyAlignment="true" applyBorder="true" applyFont="true" applyProtection="false" borderId="44" fillId="0" fontId="0" numFmtId="165" xfId="28">
      <alignment horizontal="left" indent="0" shrinkToFit="false" textRotation="0" vertical="bottom" wrapText="false"/>
    </xf>
    <xf applyAlignment="true" applyBorder="true" applyFont="true" applyProtection="false" borderId="20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21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7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50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29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51" fillId="0" fontId="0" numFmtId="165" xfId="28">
      <alignment horizontal="left" indent="0" shrinkToFit="false" textRotation="0" vertical="bottom" wrapText="false"/>
    </xf>
    <xf applyAlignment="true" applyBorder="true" applyFont="true" applyProtection="false" borderId="11" fillId="0" fontId="0" numFmtId="165" xfId="28">
      <alignment horizontal="right" indent="0" shrinkToFit="false" textRotation="0" vertical="bottom" wrapText="false"/>
    </xf>
    <xf applyAlignment="false" applyBorder="true" applyFont="true" applyProtection="false" borderId="11" fillId="0" fontId="0" numFmtId="165" xfId="28"/>
    <xf applyAlignment="true" applyBorder="true" applyFont="true" applyProtection="false" borderId="12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0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32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5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6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37" fillId="0" fontId="47" numFmtId="165" xfId="28">
      <alignment horizontal="left" indent="0" shrinkToFit="false" textRotation="0" vertical="bottom" wrapText="false"/>
    </xf>
    <xf applyAlignment="true" applyBorder="true" applyFont="true" applyProtection="false" borderId="46" fillId="0" fontId="0" numFmtId="165" xfId="28">
      <alignment horizontal="right" indent="0" shrinkToFit="false" textRotation="0" vertical="bottom" wrapText="false"/>
    </xf>
    <xf applyAlignment="false" applyBorder="true" applyFont="true" applyProtection="false" borderId="35" fillId="0" fontId="0" numFmtId="165" xfId="28"/>
    <xf applyAlignment="true" applyBorder="true" applyFont="true" applyProtection="false" borderId="47" fillId="0" fontId="0" numFmtId="165" xfId="28">
      <alignment horizontal="right" indent="0" shrinkToFit="false" textRotation="0" vertical="bottom" wrapText="false"/>
    </xf>
    <xf applyAlignment="true" applyBorder="true" applyFont="true" applyProtection="true" borderId="0" fillId="0" fontId="7" numFmtId="168" xfId="24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0" fontId="22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14" numFmtId="168" xfId="24">
      <alignment horizontal="general" indent="0" shrinkToFit="false" textRotation="0" vertical="center" wrapText="true"/>
      <protection hidden="false" locked="true"/>
    </xf>
    <xf applyAlignment="true" applyBorder="false" applyFont="true" applyProtection="true" borderId="0" fillId="0" fontId="16" numFmtId="168" xfId="24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25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5" fillId="0" fontId="26" numFmtId="168" xfId="2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42" fillId="0" fontId="26" numFmtId="168" xfId="24">
      <alignment horizontal="center" indent="0" shrinkToFit="false" textRotation="0" vertical="center" wrapText="false"/>
      <protection hidden="false" locked="true"/>
    </xf>
    <xf applyAlignment="true" applyBorder="false" applyFont="true" applyProtection="true" borderId="0" fillId="0" fontId="26" numFmtId="168" xfId="2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8" fillId="0" fontId="26" numFmtId="168" xfId="2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9" fillId="0" fontId="26" numFmtId="168" xfId="2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9" fillId="0" fontId="26" numFmtId="168" xfId="24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6" numFmtId="168" xfId="2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73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3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2" fillId="0" fontId="14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9" fillId="0" fontId="14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" fillId="0" fontId="14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39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0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2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2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0" fillId="0" fontId="14" numFmtId="169" xfId="24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19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0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1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9" fillId="0" fontId="14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2" fillId="0" fontId="14" numFmtId="168" xfId="24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22" fillId="0" fontId="14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9" fillId="0" fontId="14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0" fillId="0" fontId="14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1" fillId="0" fontId="14" numFmtId="168" xfId="24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" fillId="0" fontId="14" numFmtId="168" xfId="24">
      <alignment horizontal="center" indent="0" shrinkToFit="false" textRotation="180" vertical="bottom" wrapText="true"/>
      <protection hidden="false" locked="true"/>
    </xf>
    <xf applyAlignment="true" applyBorder="true" applyFont="true" applyProtection="true" borderId="19" fillId="0" fontId="26" numFmtId="168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6" fillId="3" fontId="14" numFmtId="168" xfId="24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5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3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14" numFmtId="168" xfId="24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" fillId="0" fontId="14" numFmtId="168" xfId="24">
      <alignment horizontal="general" indent="0" shrinkToFit="false" textRotation="0" vertical="center" wrapText="true"/>
      <protection hidden="false" locked="true"/>
    </xf>
    <xf applyAlignment="true" applyBorder="false" applyFont="false" applyProtection="false" borderId="0" fillId="0" fontId="8" numFmtId="165" xfId="28">
      <alignment horizontal="general" indent="0" shrinkToFit="false" textRotation="0" vertical="bottom" wrapText="false"/>
    </xf>
    <xf applyAlignment="false" applyBorder="false" applyFont="true" applyProtection="false" borderId="0" fillId="0" fontId="54" numFmtId="165" xfId="28"/>
    <xf applyAlignment="true" applyBorder="true" applyFont="true" applyProtection="false" borderId="73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25" fillId="0" fontId="47" numFmtId="165" xfId="28">
      <alignment horizontal="center" indent="0" shrinkToFit="false" textRotation="0" vertical="bottom" wrapText="false"/>
    </xf>
    <xf applyAlignment="false" applyBorder="true" applyFont="false" applyProtection="false" borderId="7" fillId="0" fontId="8" numFmtId="165" xfId="28"/>
    <xf applyAlignment="true" applyBorder="true" applyFont="true" applyProtection="false" borderId="50" fillId="0" fontId="8" numFmtId="165" xfId="28">
      <alignment horizontal="center" indent="0" shrinkToFit="false" textRotation="0" vertical="bottom" wrapText="false"/>
    </xf>
    <xf applyAlignment="true" applyBorder="true" applyFont="true" applyProtection="false" borderId="12" fillId="0" fontId="8" numFmtId="165" xfId="28">
      <alignment horizontal="center" indent="0" shrinkToFit="false" textRotation="0" vertical="bottom" wrapText="false"/>
    </xf>
    <xf applyAlignment="true" applyBorder="true" applyFont="true" applyProtection="false" borderId="7" fillId="0" fontId="8" numFmtId="165" xfId="28">
      <alignment horizontal="center" indent="0" shrinkToFit="false" textRotation="0" vertical="bottom" wrapText="false"/>
    </xf>
    <xf applyAlignment="true" applyBorder="true" applyFont="true" applyProtection="false" borderId="45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26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24" fillId="0" fontId="8" numFmtId="165" xfId="28">
      <alignment horizontal="center" indent="0" shrinkToFit="false" textRotation="0" vertical="bottom" wrapText="false"/>
    </xf>
    <xf applyAlignment="true" applyBorder="true" applyFont="true" applyProtection="false" borderId="75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54" fillId="0" fontId="47" numFmtId="165" xfId="28">
      <alignment horizontal="center" indent="0" shrinkToFit="false" textRotation="0" vertical="bottom" wrapText="false"/>
    </xf>
    <xf applyAlignment="false" applyBorder="true" applyFont="false" applyProtection="false" borderId="69" fillId="0" fontId="8" numFmtId="165" xfId="28"/>
    <xf applyAlignment="false" applyBorder="true" applyFont="false" applyProtection="false" borderId="16" fillId="0" fontId="8" numFmtId="165" xfId="28"/>
    <xf applyAlignment="false" applyBorder="true" applyFont="false" applyProtection="false" borderId="70" fillId="0" fontId="8" numFmtId="165" xfId="28"/>
    <xf applyAlignment="true" applyBorder="true" applyFont="true" applyProtection="false" borderId="49" fillId="0" fontId="8" numFmtId="165" xfId="28">
      <alignment horizontal="center" indent="0" shrinkToFit="false" textRotation="0" vertical="bottom" wrapText="false"/>
    </xf>
    <xf applyAlignment="false" applyBorder="true" applyFont="false" applyProtection="false" borderId="81" fillId="0" fontId="8" numFmtId="165" xfId="28"/>
    <xf applyAlignment="true" applyBorder="true" applyFont="true" applyProtection="false" borderId="19" fillId="0" fontId="53" numFmtId="165" xfId="28">
      <alignment horizontal="center" indent="0" shrinkToFit="false" textRotation="0" vertical="bottom" wrapText="false"/>
    </xf>
    <xf applyAlignment="false" applyBorder="true" applyFont="true" applyProtection="false" borderId="43" fillId="0" fontId="53" numFmtId="165" xfId="28"/>
    <xf applyAlignment="false" applyBorder="true" applyFont="true" applyProtection="false" borderId="20" fillId="0" fontId="8" numFmtId="165" xfId="28"/>
    <xf applyAlignment="false" applyBorder="true" applyFont="true" applyProtection="false" borderId="21" fillId="0" fontId="53" numFmtId="165" xfId="28"/>
    <xf applyAlignment="true" applyBorder="true" applyFont="true" applyProtection="false" borderId="60" fillId="0" fontId="53" numFmtId="165" xfId="28">
      <alignment horizontal="center" indent="0" shrinkToFit="false" textRotation="0" vertical="bottom" wrapText="false"/>
    </xf>
    <xf applyAlignment="false" applyBorder="true" applyFont="true" applyProtection="false" borderId="20" fillId="0" fontId="53" numFmtId="165" xfId="28"/>
    <xf applyAlignment="false" applyBorder="true" applyFont="true" applyProtection="false" borderId="60" fillId="0" fontId="8" numFmtId="165" xfId="28"/>
    <xf applyAlignment="false" applyBorder="true" applyFont="false" applyProtection="false" borderId="68" fillId="0" fontId="8" numFmtId="165" xfId="28"/>
    <xf applyAlignment="false" applyBorder="true" applyFont="false" applyProtection="false" borderId="75" fillId="0" fontId="8" numFmtId="165" xfId="28"/>
    <xf applyAlignment="false" applyBorder="true" applyFont="true" applyProtection="false" borderId="45" fillId="0" fontId="53" numFmtId="165" xfId="28"/>
    <xf applyAlignment="false" applyBorder="true" applyFont="false" applyProtection="false" borderId="24" fillId="0" fontId="8" numFmtId="165" xfId="28"/>
    <xf applyAlignment="false" applyBorder="true" applyFont="true" applyProtection="false" borderId="26" fillId="0" fontId="53" numFmtId="165" xfId="28"/>
    <xf applyAlignment="false" applyBorder="true" applyFont="true" applyProtection="false" borderId="7" fillId="0" fontId="53" numFmtId="165" xfId="28"/>
    <xf applyAlignment="false" applyBorder="true" applyFont="false" applyProtection="false" borderId="55" fillId="0" fontId="8" numFmtId="165" xfId="28"/>
    <xf applyAlignment="false" applyBorder="true" applyFont="true" applyProtection="false" borderId="32" fillId="0" fontId="53" numFmtId="165" xfId="28"/>
    <xf applyAlignment="false" applyBorder="true" applyFont="true" applyProtection="false" borderId="69" fillId="0" fontId="47" numFmtId="165" xfId="28"/>
    <xf applyAlignment="true" applyBorder="true" applyFont="true" applyProtection="false" borderId="59" fillId="0" fontId="47" numFmtId="165" xfId="28">
      <alignment horizontal="left" indent="0" shrinkToFit="false" textRotation="0" vertical="bottom" wrapText="false"/>
    </xf>
    <xf applyAlignment="false" applyBorder="true" applyFont="true" applyProtection="false" borderId="49" fillId="0" fontId="47" numFmtId="165" xfId="28"/>
    <xf applyAlignment="false" applyBorder="true" applyFont="true" applyProtection="false" borderId="17" fillId="0" fontId="47" numFmtId="165" xfId="28"/>
    <xf applyAlignment="false" applyBorder="true" applyFont="true" applyProtection="false" borderId="70" fillId="0" fontId="47" numFmtId="165" xfId="28"/>
    <xf applyAlignment="false" applyBorder="true" applyFont="true" applyProtection="false" borderId="16" fillId="0" fontId="47" numFmtId="165" xfId="28"/>
    <xf applyAlignment="false" applyBorder="true" applyFont="true" applyProtection="false" borderId="59" fillId="0" fontId="0" numFmtId="165" xfId="28"/>
    <xf applyAlignment="false" applyBorder="true" applyFont="true" applyProtection="false" borderId="50" fillId="0" fontId="47" numFmtId="165" xfId="28"/>
    <xf applyAlignment="false" applyBorder="true" applyFont="true" applyProtection="false" borderId="32" fillId="0" fontId="47" numFmtId="165" xfId="28"/>
    <xf applyAlignment="false" applyBorder="true" applyFont="false" applyProtection="false" borderId="53" fillId="0" fontId="8" numFmtId="165" xfId="28"/>
    <xf applyAlignment="true" applyBorder="true" applyFont="true" applyProtection="false" borderId="0" fillId="0" fontId="8" numFmtId="165" xfId="28">
      <alignment horizontal="left" indent="0" shrinkToFit="false" textRotation="0" vertical="bottom" wrapText="false"/>
    </xf>
    <xf applyAlignment="false" applyBorder="true" applyFont="true" applyProtection="false" borderId="7" fillId="0" fontId="47" numFmtId="165" xfId="28"/>
    <xf applyAlignment="false" applyBorder="true" applyFont="true" applyProtection="false" borderId="55" fillId="0" fontId="0" numFmtId="165" xfId="28"/>
    <xf applyAlignment="false" applyBorder="true" applyFont="true" applyProtection="false" borderId="50" fillId="0" fontId="53" numFmtId="165" xfId="28"/>
    <xf applyAlignment="true" applyBorder="true" applyFont="true" applyProtection="false" borderId="55" fillId="0" fontId="8" numFmtId="165" xfId="28">
      <alignment horizontal="left" indent="0" shrinkToFit="false" textRotation="0" vertical="bottom" wrapText="false"/>
    </xf>
    <xf applyAlignment="false" applyBorder="true" applyFont="true" applyProtection="false" borderId="67" fillId="0" fontId="47" numFmtId="165" xfId="28"/>
    <xf applyAlignment="false" applyBorder="true" applyFont="false" applyProtection="false" borderId="44" fillId="0" fontId="8" numFmtId="165" xfId="28"/>
    <xf applyAlignment="false" applyBorder="true" applyFont="true" applyProtection="false" borderId="43" fillId="0" fontId="47" numFmtId="165" xfId="28"/>
    <xf applyAlignment="false" applyBorder="true" applyFont="false" applyProtection="false" borderId="20" fillId="0" fontId="8" numFmtId="165" xfId="28"/>
    <xf applyAlignment="false" applyBorder="true" applyFont="true" applyProtection="false" borderId="21" fillId="0" fontId="47" numFmtId="165" xfId="28"/>
    <xf applyAlignment="true" applyBorder="true" applyFont="true" applyProtection="false" borderId="55" fillId="0" fontId="47" numFmtId="165" xfId="28">
      <alignment horizontal="left" indent="0" shrinkToFit="false" textRotation="0" vertical="bottom" wrapText="false"/>
    </xf>
    <xf applyAlignment="false" applyBorder="true" applyFont="true" applyProtection="false" borderId="7" fillId="0" fontId="0" numFmtId="165" xfId="28"/>
    <xf applyAlignment="false" applyBorder="true" applyFont="true" applyProtection="false" borderId="0" fillId="0" fontId="53" numFmtId="165" xfId="28"/>
    <xf applyAlignment="false" applyBorder="true" applyFont="true" applyProtection="false" borderId="0" fillId="0" fontId="8" numFmtId="165" xfId="28"/>
    <xf applyAlignment="true" applyBorder="true" applyFont="true" applyProtection="false" borderId="0" fillId="0" fontId="53" numFmtId="165" xfId="28">
      <alignment horizontal="left" indent="0" shrinkToFit="false" textRotation="0" vertical="bottom" wrapText="false"/>
    </xf>
    <xf applyAlignment="true" applyBorder="true" applyFont="true" applyProtection="false" borderId="28" fillId="0" fontId="53" numFmtId="165" xfId="28">
      <alignment horizontal="center" indent="0" shrinkToFit="false" textRotation="0" vertical="bottom" wrapText="false"/>
    </xf>
    <xf applyAlignment="false" applyBorder="true" applyFont="true" applyProtection="false" borderId="9" fillId="0" fontId="53" numFmtId="165" xfId="28"/>
    <xf applyAlignment="false" applyBorder="true" applyFont="true" applyProtection="false" borderId="8" fillId="0" fontId="53" numFmtId="165" xfId="28"/>
    <xf applyAlignment="false" applyBorder="true" applyFont="true" applyProtection="false" borderId="29" fillId="0" fontId="53" numFmtId="165" xfId="28"/>
    <xf applyAlignment="false" applyBorder="true" applyFont="true" applyProtection="false" borderId="71" fillId="0" fontId="53" numFmtId="165" xfId="28"/>
    <xf applyAlignment="true" applyBorder="true" applyFont="true" applyProtection="false" borderId="72" fillId="0" fontId="53" numFmtId="165" xfId="28">
      <alignment horizontal="left" indent="0" shrinkToFit="false" textRotation="0" vertical="bottom" wrapText="false"/>
    </xf>
    <xf applyAlignment="false" applyBorder="true" applyFont="true" applyProtection="false" borderId="72" fillId="0" fontId="53" numFmtId="165" xfId="28"/>
    <xf applyAlignment="false" applyBorder="true" applyFont="true" applyProtection="false" borderId="72" fillId="0" fontId="53" numFmtId="165" xfId="28"/>
    <xf applyAlignment="false" applyBorder="true" applyFont="true" applyProtection="false" borderId="8" fillId="0" fontId="47" numFmtId="165" xfId="28"/>
    <xf applyAlignment="false" applyBorder="true" applyFont="true" applyProtection="false" borderId="63" fillId="0" fontId="47" numFmtId="165" xfId="28"/>
    <xf applyAlignment="false" applyBorder="true" applyFont="true" applyProtection="false" borderId="29" fillId="0" fontId="47" numFmtId="165" xfId="28"/>
    <xf applyAlignment="false" applyBorder="true" applyFont="false" applyProtection="false" borderId="2" fillId="0" fontId="8" numFmtId="165" xfId="28"/>
    <xf applyAlignment="false" applyBorder="true" applyFont="false" applyProtection="false" borderId="51" fillId="0" fontId="8" numFmtId="165" xfId="28"/>
    <xf applyAlignment="false" applyBorder="true" applyFont="true" applyProtection="false" borderId="11" fillId="0" fontId="53" numFmtId="165" xfId="28"/>
    <xf applyAlignment="false" applyBorder="true" applyFont="false" applyProtection="false" borderId="3" fillId="0" fontId="8" numFmtId="165" xfId="28"/>
    <xf applyAlignment="false" applyBorder="true" applyFont="true" applyProtection="false" borderId="12" fillId="0" fontId="53" numFmtId="165" xfId="28"/>
    <xf applyAlignment="false" applyBorder="true" applyFont="true" applyProtection="false" borderId="3" fillId="0" fontId="47" numFmtId="165" xfId="28"/>
    <xf applyAlignment="false" applyBorder="true" applyFont="true" applyProtection="false" borderId="64" fillId="0" fontId="0" numFmtId="165" xfId="28"/>
    <xf applyAlignment="false" applyBorder="true" applyFont="true" applyProtection="false" borderId="12" fillId="0" fontId="47" numFmtId="165" xfId="28"/>
    <xf applyAlignment="true" applyBorder="true" applyFont="true" applyProtection="false" borderId="6" fillId="0" fontId="47" numFmtId="165" xfId="28">
      <alignment horizontal="center" indent="0" shrinkToFit="false" textRotation="0" vertical="bottom" wrapText="false"/>
    </xf>
    <xf applyAlignment="true" applyBorder="true" applyFont="true" applyProtection="false" borderId="0" fillId="0" fontId="47" numFmtId="165" xfId="28">
      <alignment horizontal="center" indent="0" shrinkToFit="false" textRotation="0" vertical="bottom" wrapText="false"/>
    </xf>
    <xf applyAlignment="false" applyBorder="true" applyFont="false" applyProtection="false" borderId="37" fillId="0" fontId="8" numFmtId="165" xfId="28"/>
    <xf applyAlignment="false" applyBorder="true" applyFont="false" applyProtection="false" borderId="1" fillId="0" fontId="8" numFmtId="165" xfId="28"/>
    <xf applyAlignment="false" applyBorder="true" applyFont="true" applyProtection="false" borderId="46" fillId="0" fontId="53" numFmtId="165" xfId="28"/>
    <xf applyAlignment="false" applyBorder="true" applyFont="false" applyProtection="false" borderId="35" fillId="0" fontId="8" numFmtId="165" xfId="28"/>
    <xf applyAlignment="false" applyBorder="true" applyFont="true" applyProtection="false" borderId="47" fillId="0" fontId="53" numFmtId="165" xfId="28"/>
    <xf applyAlignment="false" applyBorder="true" applyFont="true" applyProtection="false" borderId="35" fillId="0" fontId="53" numFmtId="165" xfId="28"/>
    <xf applyAlignment="false" applyBorder="true" applyFont="true" applyProtection="false" borderId="61" fillId="0" fontId="0" numFmtId="165" xfId="28"/>
    <xf applyAlignment="true" applyBorder="false" applyFont="false" applyProtection="false" borderId="0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0" fillId="0" fontId="55" numFmtId="165" xfId="28">
      <alignment horizontal="center" indent="0" shrinkToFit="false" textRotation="0" vertical="bottom" wrapText="false"/>
    </xf>
    <xf applyAlignment="true" applyBorder="false" applyFont="true" applyProtection="false" borderId="0" fillId="0" fontId="55" numFmtId="165" xfId="28">
      <alignment horizontal="center" indent="0" shrinkToFit="false" textRotation="0" vertical="bottom" wrapText="false"/>
    </xf>
    <xf applyAlignment="true" applyBorder="true" applyFont="true" applyProtection="false" borderId="13" fillId="0" fontId="29" numFmtId="165" xfId="20">
      <alignment horizontal="center" indent="0" shrinkToFit="false" textRotation="0" vertical="center" wrapText="true"/>
    </xf>
    <xf applyAlignment="true" applyBorder="true" applyFont="true" applyProtection="false" borderId="14" fillId="0" fontId="29" numFmtId="165" xfId="20">
      <alignment horizontal="center" indent="0" shrinkToFit="false" textRotation="0" vertical="center" wrapText="true"/>
    </xf>
    <xf applyAlignment="true" applyBorder="true" applyFont="true" applyProtection="false" borderId="5" fillId="0" fontId="29" numFmtId="165" xfId="20">
      <alignment horizontal="center" indent="0" shrinkToFit="false" textRotation="0" vertical="center" wrapText="true"/>
    </xf>
    <xf applyAlignment="true" applyBorder="true" applyFont="true" applyProtection="false" borderId="13" fillId="0" fontId="56" numFmtId="165" xfId="20">
      <alignment horizontal="center" indent="0" shrinkToFit="false" textRotation="0" vertical="center" wrapText="true"/>
    </xf>
    <xf applyAlignment="true" applyBorder="true" applyFont="true" applyProtection="false" borderId="14" fillId="0" fontId="56" numFmtId="165" xfId="20">
      <alignment horizontal="center" indent="0" shrinkToFit="false" textRotation="0" vertical="center" wrapText="true"/>
    </xf>
    <xf applyAlignment="true" applyBorder="true" applyFont="true" applyProtection="false" borderId="5" fillId="0" fontId="56" numFmtId="165" xfId="20">
      <alignment horizontal="center" indent="0" shrinkToFit="false" textRotation="0" vertical="center" wrapText="true"/>
    </xf>
    <xf applyAlignment="true" applyBorder="false" applyFont="true" applyProtection="false" borderId="0" fillId="0" fontId="15" numFmtId="165" xfId="20">
      <alignment horizontal="center" indent="0" shrinkToFit="false" textRotation="0" vertical="center" wrapText="true"/>
    </xf>
    <xf applyAlignment="true" applyBorder="true" applyFont="true" applyProtection="true" borderId="15" fillId="0" fontId="19" numFmtId="165" xfId="20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9" fillId="0" fontId="30" numFmtId="165" xfId="20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16" fillId="0" fontId="19" numFmtId="168" xfId="20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7" fillId="0" fontId="19" numFmtId="168" xfId="20">
      <alignment horizontal="right" indent="1" shrinkToFit="false" textRotation="0" vertical="center" wrapText="true"/>
      <protection hidden="false" locked="false"/>
    </xf>
    <xf applyAlignment="true" applyBorder="false" applyFont="false" applyProtection="false" borderId="0" fillId="0" fontId="4" numFmtId="165" xfId="20">
      <alignment horizontal="general" indent="0" shrinkToFit="false" textRotation="0" vertical="center" wrapText="true"/>
    </xf>
    <xf applyAlignment="true" applyBorder="true" applyFont="true" applyProtection="true" borderId="19" fillId="0" fontId="19" numFmtId="165" xfId="20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60" fillId="0" fontId="30" numFmtId="165" xfId="20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20" fillId="0" fontId="19" numFmtId="168" xfId="20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1" fillId="0" fontId="19" numFmtId="168" xfId="20">
      <alignment horizontal="right" indent="1" shrinkToFit="false" textRotation="0" vertical="center" wrapText="true"/>
      <protection hidden="false" locked="false"/>
    </xf>
    <xf applyAlignment="true" applyBorder="true" applyFont="true" applyProtection="false" borderId="19" fillId="0" fontId="19" numFmtId="165" xfId="20">
      <alignment horizontal="right" indent="1" shrinkToFit="false" textRotation="0" vertical="center" wrapText="true"/>
    </xf>
    <xf applyAlignment="true" applyBorder="true" applyFont="true" applyProtection="true" borderId="60" fillId="0" fontId="30" numFmtId="165" xfId="20">
      <alignment horizontal="left" indent="6" shrinkToFit="false" textRotation="0" vertical="center" wrapText="true"/>
      <protection hidden="false" locked="false"/>
    </xf>
    <xf applyAlignment="true" applyBorder="true" applyFont="true" applyProtection="false" borderId="13" fillId="0" fontId="25" numFmtId="165" xfId="20">
      <alignment horizontal="right" indent="1" shrinkToFit="false" textRotation="0" vertical="center" wrapText="true"/>
    </xf>
    <xf applyAlignment="true" applyBorder="true" applyFont="true" applyProtection="false" borderId="14" fillId="0" fontId="25" numFmtId="165" xfId="20">
      <alignment horizontal="general" indent="0" shrinkToFit="false" textRotation="0" vertical="center" wrapText="true"/>
    </xf>
    <xf applyAlignment="true" applyBorder="true" applyFont="true" applyProtection="false" borderId="14" fillId="0" fontId="25" numFmtId="168" xfId="20">
      <alignment horizontal="right" indent="1" shrinkToFit="false" textRotation="0" vertical="center" wrapText="true"/>
    </xf>
    <xf applyAlignment="true" applyBorder="true" applyFont="true" applyProtection="false" borderId="5" fillId="0" fontId="25" numFmtId="168" xfId="20">
      <alignment horizontal="right" indent="1" shrinkToFit="false" textRotation="0" vertical="center" wrapText="true"/>
    </xf>
    <xf applyAlignment="true" applyBorder="false" applyFont="false" applyProtection="false" borderId="0" fillId="0" fontId="4" numFmtId="165" xfId="20">
      <alignment horizontal="right" indent="0" shrinkToFit="false" textRotation="0" vertical="center" wrapText="true"/>
    </xf>
    <xf applyAlignment="true" applyBorder="true" applyFont="true" applyProtection="false" borderId="51" fillId="0" fontId="19" numFmtId="165" xfId="20">
      <alignment horizontal="justify" indent="0" shrinkToFit="false" textRotation="0" vertical="center" wrapText="true"/>
    </xf>
    <xf applyAlignment="true" applyBorder="false" applyFont="false" applyProtection="false" borderId="0" fillId="0" fontId="4" numFmtId="165" xfId="20">
      <alignment horizontal="center" indent="0" shrinkToFit="false" textRotation="0" vertical="center" wrapText="true"/>
    </xf>
    <xf applyAlignment="true" applyBorder="false" applyFont="true" applyProtection="false" borderId="0" fillId="0" fontId="49" numFmtId="165" xfId="28">
      <alignment horizontal="general" indent="0" shrinkToFit="false" textRotation="0" vertical="bottom" wrapText="false"/>
    </xf>
    <xf applyAlignment="true" applyBorder="true" applyFont="true" applyProtection="false" borderId="0" fillId="0" fontId="8" numFmtId="165" xfId="28">
      <alignment horizontal="center" indent="0" shrinkToFit="false" textRotation="0" vertical="bottom" wrapText="false"/>
    </xf>
    <xf applyAlignment="true" applyBorder="true" applyFont="true" applyProtection="false" borderId="39" fillId="0" fontId="8" numFmtId="165" xfId="28">
      <alignment horizontal="center" indent="0" shrinkToFit="false" textRotation="0" vertical="bottom" wrapText="false"/>
    </xf>
    <xf applyAlignment="true" applyBorder="true" applyFont="true" applyProtection="false" borderId="10" fillId="0" fontId="0" numFmtId="165" xfId="28">
      <alignment horizontal="center" indent="0" shrinkToFit="false" textRotation="0" vertical="bottom" wrapText="false"/>
    </xf>
    <xf applyAlignment="true" applyBorder="true" applyFont="true" applyProtection="false" borderId="12" fillId="0" fontId="0" numFmtId="165" xfId="28">
      <alignment horizontal="center" indent="0" shrinkToFit="false" textRotation="0" vertical="bottom" wrapText="false"/>
    </xf>
    <xf applyAlignment="false" applyBorder="true" applyFont="true" applyProtection="false" borderId="37" fillId="0" fontId="47" numFmtId="165" xfId="28"/>
    <xf applyAlignment="false" applyBorder="true" applyFont="true" applyProtection="false" borderId="1" fillId="0" fontId="47" numFmtId="165" xfId="28"/>
    <xf applyAlignment="true" applyBorder="true" applyFont="true" applyProtection="false" borderId="34" fillId="0" fontId="0" numFmtId="165" xfId="28">
      <alignment horizontal="center" indent="0" shrinkToFit="false" textRotation="0" vertical="bottom" wrapText="false"/>
    </xf>
    <xf applyAlignment="true" applyBorder="true" applyFont="true" applyProtection="false" borderId="35" fillId="0" fontId="0" numFmtId="165" xfId="28">
      <alignment horizontal="center" indent="0" shrinkToFit="false" textRotation="0" vertical="bottom" wrapText="false"/>
    </xf>
    <xf applyAlignment="true" applyBorder="true" applyFont="true" applyProtection="false" borderId="47" fillId="0" fontId="0" numFmtId="165" xfId="28">
      <alignment horizontal="center" indent="0" shrinkToFit="false" textRotation="0" vertical="bottom" wrapText="false"/>
    </xf>
    <xf applyAlignment="false" applyBorder="true" applyFont="true" applyProtection="false" borderId="40" fillId="0" fontId="47" numFmtId="165" xfId="28"/>
    <xf applyAlignment="false" applyBorder="true" applyFont="true" applyProtection="false" borderId="58" fillId="0" fontId="47" numFmtId="165" xfId="28"/>
    <xf applyAlignment="false" applyBorder="true" applyFont="true" applyProtection="false" borderId="41" fillId="0" fontId="47" numFmtId="165" xfId="28"/>
    <xf applyAlignment="false" applyBorder="true" applyFont="true" applyProtection="false" borderId="31" fillId="0" fontId="8" numFmtId="165" xfId="28"/>
    <xf applyAlignment="false" applyBorder="true" applyFont="true" applyProtection="false" borderId="7" fillId="0" fontId="8" numFmtId="165" xfId="28"/>
    <xf applyAlignment="false" applyBorder="true" applyFont="true" applyProtection="false" borderId="31" fillId="0" fontId="8" numFmtId="165" xfId="28"/>
    <xf applyAlignment="false" applyBorder="true" applyFont="true" applyProtection="false" borderId="7" fillId="0" fontId="8" numFmtId="165" xfId="28"/>
    <xf applyAlignment="false" applyBorder="true" applyFont="true" applyProtection="false" borderId="31" fillId="0" fontId="47" numFmtId="165" xfId="28"/>
    <xf applyAlignment="false" applyBorder="true" applyFont="true" applyProtection="false" borderId="44" fillId="0" fontId="47" numFmtId="165" xfId="28"/>
    <xf applyAlignment="false" applyBorder="true" applyFont="true" applyProtection="false" borderId="19" fillId="0" fontId="47" numFmtId="165" xfId="28"/>
    <xf applyAlignment="false" applyBorder="true" applyFont="true" applyProtection="false" borderId="20" fillId="0" fontId="47" numFmtId="165" xfId="28"/>
    <xf applyAlignment="false" applyBorder="true" applyFont="true" applyProtection="false" borderId="6" fillId="0" fontId="0" numFmtId="165" xfId="28"/>
    <xf applyAlignment="false" applyBorder="true" applyFont="true" applyProtection="false" borderId="0" fillId="0" fontId="0" numFmtId="165" xfId="28"/>
    <xf applyAlignment="false" applyBorder="true" applyFont="true" applyProtection="false" borderId="31" fillId="0" fontId="0" numFmtId="165" xfId="28"/>
    <xf applyAlignment="false" applyBorder="true" applyFont="true" applyProtection="false" borderId="68" fillId="0" fontId="47" numFmtId="165" xfId="28"/>
    <xf applyAlignment="false" applyBorder="true" applyFont="true" applyProtection="false" borderId="75" fillId="0" fontId="47" numFmtId="165" xfId="28"/>
    <xf applyAlignment="false" applyBorder="true" applyFont="true" applyProtection="false" borderId="60" fillId="0" fontId="47" numFmtId="165" xfId="28"/>
    <xf applyAlignment="false" applyBorder="true" applyFont="true" applyProtection="false" borderId="28" fillId="0" fontId="47" numFmtId="165" xfId="28"/>
    <xf applyAlignment="true" applyBorder="true" applyFont="true" applyProtection="false" borderId="2" fillId="0" fontId="8" numFmtId="165" xfId="28">
      <alignment horizontal="center" indent="0" shrinkToFit="false" textRotation="0" vertical="bottom" wrapText="false"/>
    </xf>
    <xf applyAlignment="false" applyBorder="true" applyFont="true" applyProtection="false" borderId="10" fillId="0" fontId="8" numFmtId="165" xfId="28"/>
    <xf applyAlignment="true" applyBorder="true" applyFont="true" applyProtection="false" borderId="3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12" fillId="0" fontId="53" numFmtId="165" xfId="28">
      <alignment horizontal="right" indent="0" shrinkToFit="false" textRotation="0" vertical="bottom" wrapText="false"/>
    </xf>
    <xf applyAlignment="false" applyBorder="true" applyFont="true" applyProtection="false" borderId="31" fillId="0" fontId="0" numFmtId="165" xfId="28"/>
    <xf applyAlignment="true" applyBorder="true" applyFont="true" applyProtection="false" borderId="32" fillId="0" fontId="53" numFmtId="165" xfId="28">
      <alignment horizontal="right" indent="0" shrinkToFit="false" textRotation="0" vertical="bottom" wrapText="false"/>
    </xf>
    <xf applyAlignment="false" applyBorder="false" applyFont="true" applyProtection="false" borderId="0" fillId="0" fontId="53" numFmtId="165" xfId="28"/>
    <xf applyAlignment="false" applyBorder="true" applyFont="true" applyProtection="false" borderId="67" fillId="0" fontId="53" numFmtId="165" xfId="28"/>
    <xf applyAlignment="false" applyBorder="true" applyFont="true" applyProtection="false" borderId="44" fillId="0" fontId="53" numFmtId="165" xfId="28"/>
    <xf applyAlignment="false" applyBorder="true" applyFont="true" applyProtection="false" borderId="19" fillId="0" fontId="47" numFmtId="165" xfId="28"/>
    <xf applyAlignment="false" applyBorder="true" applyFont="true" applyProtection="false" borderId="20" fillId="0" fontId="47" numFmtId="165" xfId="28"/>
    <xf applyAlignment="true" applyBorder="true" applyFont="true" applyProtection="false" borderId="21" fillId="0" fontId="53" numFmtId="165" xfId="28">
      <alignment horizontal="right" indent="0" shrinkToFit="false" textRotation="0" vertical="bottom" wrapText="false"/>
    </xf>
    <xf applyAlignment="false" applyBorder="true" applyFont="true" applyProtection="false" borderId="23" fillId="0" fontId="0" numFmtId="165" xfId="28"/>
    <xf applyAlignment="true" applyBorder="true" applyFont="true" applyProtection="false" borderId="24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26" fillId="0" fontId="53" numFmtId="165" xfId="28">
      <alignment horizontal="right" indent="0" shrinkToFit="false" textRotation="0" vertical="bottom" wrapText="false"/>
    </xf>
    <xf applyAlignment="true" applyBorder="true" applyFont="true" applyProtection="false" borderId="19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22" fillId="0" fontId="0" numFmtId="165" xfId="28">
      <alignment horizontal="right" indent="0" shrinkToFit="false" textRotation="0" vertical="bottom" wrapText="false"/>
    </xf>
    <xf applyAlignment="false" applyBorder="true" applyFont="true" applyProtection="false" borderId="15" fillId="0" fontId="0" numFmtId="165" xfId="28"/>
    <xf applyAlignment="true" applyBorder="true" applyFont="true" applyProtection="false" borderId="16" fillId="0" fontId="0" numFmtId="165" xfId="28">
      <alignment horizontal="right" indent="0" shrinkToFit="false" textRotation="0" vertical="bottom" wrapText="false"/>
    </xf>
    <xf applyAlignment="true" applyBorder="true" applyFont="true" applyProtection="false" borderId="17" fillId="0" fontId="53" numFmtId="165" xfId="28">
      <alignment horizontal="right" indent="0" shrinkToFit="false" textRotation="0" vertical="bottom" wrapText="false"/>
    </xf>
    <xf applyAlignment="false" applyBorder="true" applyFont="true" applyProtection="false" borderId="19" fillId="0" fontId="0" numFmtId="165" xfId="28"/>
    <xf applyAlignment="false" applyBorder="true" applyFont="true" applyProtection="false" borderId="23" fillId="0" fontId="0" numFmtId="165" xfId="28"/>
    <xf applyAlignment="true" applyBorder="true" applyFont="true" applyProtection="false" borderId="24" fillId="0" fontId="47" numFmtId="165" xfId="28">
      <alignment horizontal="right" indent="0" shrinkToFit="false" textRotation="0" vertical="bottom" wrapText="false"/>
    </xf>
    <xf applyAlignment="true" applyBorder="true" applyFont="true" applyProtection="false" borderId="31" fillId="0" fontId="47" numFmtId="165" xfId="28">
      <alignment horizontal="right" indent="0" shrinkToFit="false" textRotation="0" vertical="bottom" wrapText="false"/>
    </xf>
    <xf applyAlignment="false" applyBorder="true" applyFont="true" applyProtection="false" borderId="34" fillId="0" fontId="8" numFmtId="165" xfId="28"/>
    <xf applyAlignment="true" applyBorder="true" applyFont="true" applyProtection="false" borderId="35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47" fillId="0" fontId="53" numFmtId="165" xfId="28">
      <alignment horizontal="right" indent="0" shrinkToFit="false" textRotation="0" vertical="bottom" wrapText="false"/>
    </xf>
    <xf applyAlignment="true" applyBorder="false" applyFont="true" applyProtection="false" borderId="0" fillId="0" fontId="8" numFmtId="165" xfId="28">
      <alignment horizontal="right" indent="0" shrinkToFit="false" textRotation="0" vertical="bottom" wrapText="false"/>
    </xf>
    <xf applyAlignment="true" applyBorder="true" applyFont="true" applyProtection="false" borderId="42" fillId="0" fontId="57" numFmtId="165" xfId="20">
      <alignment horizontal="center" indent="0" shrinkToFit="false" textRotation="0" vertical="bottom" wrapText="false"/>
    </xf>
    <xf applyAlignment="true" applyBorder="true" applyFont="true" applyProtection="false" borderId="19" fillId="0" fontId="46" numFmtId="165" xfId="20">
      <alignment horizontal="center" indent="0" shrinkToFit="false" textRotation="0" vertical="bottom" wrapText="false"/>
    </xf>
    <xf applyAlignment="true" applyBorder="true" applyFont="true" applyProtection="false" borderId="20" fillId="0" fontId="46" numFmtId="165" xfId="20">
      <alignment horizontal="center" indent="0" shrinkToFit="false" textRotation="0" vertical="bottom" wrapText="false"/>
    </xf>
    <xf applyAlignment="true" applyBorder="true" applyFont="true" applyProtection="false" borderId="20" fillId="0" fontId="46" numFmtId="165" xfId="20">
      <alignment horizontal="center" indent="0" shrinkToFit="false" textRotation="0" vertical="bottom" wrapText="true"/>
    </xf>
    <xf applyAlignment="true" applyBorder="true" applyFont="true" applyProtection="false" borderId="21" fillId="0" fontId="46" numFmtId="165" xfId="20">
      <alignment horizontal="center" indent="0" shrinkToFit="false" textRotation="0" vertical="bottom" wrapText="false"/>
    </xf>
    <xf applyAlignment="false" applyBorder="false" applyFont="true" applyProtection="false" borderId="0" fillId="0" fontId="4" numFmtId="165" xfId="20"/>
    <xf applyAlignment="false" applyBorder="true" applyFont="true" applyProtection="false" borderId="20" fillId="0" fontId="46" numFmtId="165" xfId="20"/>
    <xf applyAlignment="false" applyBorder="true" applyFont="true" applyProtection="false" borderId="21" fillId="0" fontId="46" numFmtId="165" xfId="20"/>
    <xf applyAlignment="false" applyBorder="true" applyFont="true" applyProtection="false" borderId="19" fillId="0" fontId="45" numFmtId="165" xfId="20"/>
    <xf applyAlignment="true" applyBorder="true" applyFont="true" applyProtection="false" borderId="20" fillId="0" fontId="45" numFmtId="165" xfId="20">
      <alignment horizontal="center" indent="0" shrinkToFit="false" textRotation="0" vertical="bottom" wrapText="false"/>
    </xf>
    <xf applyAlignment="false" applyBorder="true" applyFont="true" applyProtection="false" borderId="20" fillId="0" fontId="45" numFmtId="165" xfId="20"/>
    <xf applyAlignment="false" applyBorder="true" applyFont="true" applyProtection="false" borderId="20" fillId="0" fontId="45" numFmtId="171" xfId="20"/>
    <xf applyAlignment="false" applyBorder="true" applyFont="true" applyProtection="false" borderId="21" fillId="0" fontId="45" numFmtId="171" xfId="20"/>
    <xf applyAlignment="false" applyBorder="true" applyFont="true" applyProtection="false" borderId="19" fillId="0" fontId="46" numFmtId="165" xfId="20"/>
    <xf applyAlignment="false" applyBorder="true" applyFont="true" applyProtection="false" borderId="20" fillId="0" fontId="46" numFmtId="171" xfId="20"/>
    <xf applyAlignment="false" applyBorder="true" applyFont="true" applyProtection="false" borderId="21" fillId="0" fontId="46" numFmtId="171" xfId="20"/>
    <xf applyAlignment="false" applyBorder="true" applyFont="true" applyProtection="false" borderId="19" fillId="0" fontId="58" numFmtId="165" xfId="20"/>
    <xf applyAlignment="true" applyBorder="true" applyFont="true" applyProtection="true" borderId="19" fillId="0" fontId="39" numFmtId="165" xfId="35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3" fillId="0" fontId="39" numFmtId="165" xfId="35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4" fillId="0" fontId="45" numFmtId="165" xfId="20">
      <alignment horizontal="center" indent="0" shrinkToFit="false" textRotation="0" vertical="bottom" wrapText="false"/>
    </xf>
    <xf applyAlignment="false" applyBorder="true" applyFont="true" applyProtection="false" borderId="24" fillId="0" fontId="46" numFmtId="165" xfId="20"/>
    <xf applyAlignment="false" applyBorder="true" applyFont="true" applyProtection="false" borderId="24" fillId="0" fontId="46" numFmtId="171" xfId="20"/>
    <xf applyAlignment="false" applyBorder="true" applyFont="true" applyProtection="false" borderId="26" fillId="0" fontId="46" numFmtId="171" xfId="20"/>
    <xf applyAlignment="true" applyBorder="true" applyFont="true" applyProtection="true" borderId="13" fillId="0" fontId="39" numFmtId="165" xfId="35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14" fillId="0" fontId="45" numFmtId="165" xfId="20">
      <alignment horizontal="center" indent="0" shrinkToFit="false" textRotation="0" vertical="bottom" wrapText="false"/>
    </xf>
    <xf applyAlignment="false" applyBorder="true" applyFont="true" applyProtection="false" borderId="14" fillId="0" fontId="46" numFmtId="165" xfId="20"/>
    <xf applyAlignment="false" applyBorder="true" applyFont="true" applyProtection="false" borderId="5" fillId="0" fontId="46" numFmtId="165" xfId="20"/>
    <xf applyAlignment="true" applyBorder="true" applyFont="true" applyProtection="true" borderId="51" fillId="0" fontId="39" numFmtId="165" xfId="35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51" fillId="0" fontId="45" numFmtId="165" xfId="20">
      <alignment horizontal="center" indent="0" shrinkToFit="false" textRotation="0" vertical="bottom" wrapText="false"/>
    </xf>
    <xf applyAlignment="false" applyBorder="true" applyFont="true" applyProtection="false" borderId="51" fillId="0" fontId="46" numFmtId="165" xfId="20"/>
    <xf applyAlignment="true" applyBorder="true" applyFont="true" applyProtection="false" borderId="40" fillId="0" fontId="46" numFmtId="165" xfId="20">
      <alignment horizontal="center" indent="0" shrinkToFit="false" textRotation="0" vertical="bottom" wrapText="false"/>
    </xf>
    <xf applyAlignment="true" applyBorder="true" applyFont="true" applyProtection="false" borderId="58" fillId="0" fontId="45" numFmtId="165" xfId="20">
      <alignment horizontal="center" indent="0" shrinkToFit="false" textRotation="0" vertical="bottom" wrapText="false"/>
    </xf>
    <xf applyAlignment="true" applyBorder="true" applyFont="true" applyProtection="false" borderId="58" fillId="0" fontId="46" numFmtId="165" xfId="20">
      <alignment horizontal="center" indent="0" shrinkToFit="false" textRotation="0" vertical="bottom" wrapText="false"/>
    </xf>
    <xf applyAlignment="true" applyBorder="true" applyFont="true" applyProtection="false" borderId="58" fillId="0" fontId="46" numFmtId="165" xfId="20">
      <alignment horizontal="center" indent="0" shrinkToFit="false" textRotation="0" vertical="bottom" wrapText="true"/>
    </xf>
    <xf applyAlignment="true" applyBorder="true" applyFont="true" applyProtection="false" borderId="41" fillId="0" fontId="46" numFmtId="165" xfId="20">
      <alignment horizontal="center" indent="0" shrinkToFit="false" textRotation="0" vertical="bottom" wrapText="false"/>
    </xf>
    <xf applyAlignment="false" applyBorder="true" applyFont="true" applyProtection="true" borderId="15" fillId="0" fontId="34" numFmtId="165" xfId="35">
      <protection hidden="false" locked="false"/>
    </xf>
    <xf applyAlignment="true" applyBorder="true" applyFont="true" applyProtection="false" borderId="16" fillId="0" fontId="45" numFmtId="165" xfId="20">
      <alignment horizontal="center" indent="0" shrinkToFit="false" textRotation="0" vertical="bottom" wrapText="false"/>
    </xf>
    <xf applyAlignment="false" applyBorder="true" applyFont="true" applyProtection="false" borderId="16" fillId="0" fontId="45" numFmtId="165" xfId="20"/>
    <xf applyAlignment="false" applyBorder="true" applyFont="true" applyProtection="false" borderId="16" fillId="0" fontId="46" numFmtId="171" xfId="20"/>
    <xf applyAlignment="false" applyBorder="true" applyFont="true" applyProtection="false" borderId="17" fillId="0" fontId="45" numFmtId="165" xfId="20"/>
    <xf applyAlignment="false" applyBorder="true" applyFont="true" applyProtection="true" borderId="19" fillId="0" fontId="34" numFmtId="165" xfId="35">
      <protection hidden="false" locked="false"/>
    </xf>
    <xf applyAlignment="false" applyBorder="true" applyFont="true" applyProtection="false" borderId="21" fillId="0" fontId="45" numFmtId="165" xfId="20"/>
    <xf applyAlignment="false" applyBorder="true" applyFont="true" applyProtection="true" borderId="23" fillId="0" fontId="34" numFmtId="165" xfId="35">
      <protection hidden="false" locked="false"/>
    </xf>
    <xf applyAlignment="false" applyBorder="true" applyFont="true" applyProtection="true" borderId="19" fillId="0" fontId="39" numFmtId="165" xfId="35">
      <protection hidden="false" locked="false"/>
    </xf>
    <xf applyAlignment="false" applyBorder="true" applyFont="true" applyProtection="true" borderId="23" fillId="0" fontId="39" numFmtId="165" xfId="35">
      <protection hidden="false" locked="false"/>
    </xf>
    <xf applyAlignment="false" applyBorder="true" applyFont="true" applyProtection="true" borderId="31" fillId="0" fontId="39" numFmtId="165" xfId="35">
      <protection hidden="false" locked="false"/>
    </xf>
    <xf applyAlignment="false" applyBorder="true" applyFont="true" applyProtection="false" borderId="24" fillId="0" fontId="45" numFmtId="165" xfId="20"/>
    <xf applyAlignment="false" applyBorder="true" applyFont="true" applyProtection="false" borderId="26" fillId="0" fontId="45" numFmtId="165" xfId="20"/>
    <xf applyAlignment="false" applyBorder="true" applyFont="true" applyProtection="true" borderId="13" fillId="0" fontId="39" numFmtId="165" xfId="35">
      <protection hidden="false" locked="false"/>
    </xf>
    <xf applyAlignment="false" applyBorder="true" applyFont="true" applyProtection="false" borderId="14" fillId="0" fontId="46" numFmtId="171" xfId="20"/>
    <xf applyAlignment="false" applyBorder="false" applyFont="true" applyProtection="false" borderId="0" fillId="0" fontId="55" numFmtId="165" xfId="20"/>
    <xf applyAlignment="true" applyBorder="true" applyFont="true" applyProtection="true" borderId="15" fillId="0" fontId="34" numFmtId="165" xfId="35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19" fillId="0" fontId="34" numFmtId="165" xfId="35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23" fillId="0" fontId="34" numFmtId="165" xfId="35">
      <alignment horizontal="left" indent="1" shrinkToFit="false" textRotation="0" vertical="bottom" wrapText="false"/>
      <protection hidden="false" locked="false"/>
    </xf>
    <xf applyAlignment="false" applyBorder="true" applyFont="true" applyProtection="true" borderId="28" fillId="0" fontId="39" numFmtId="165" xfId="35">
      <protection hidden="false" locked="false"/>
    </xf>
    <xf applyAlignment="true" applyBorder="true" applyFont="true" applyProtection="true" borderId="20" fillId="0" fontId="34" numFmtId="174" xfId="3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0" fillId="0" fontId="39" numFmtId="175" xfId="34">
      <alignment horizontal="general" indent="0" shrinkToFit="false" textRotation="0" vertical="center" wrapText="false"/>
      <protection hidden="false" locked="false"/>
    </xf>
    <xf applyAlignment="false" applyBorder="true" applyFont="true" applyProtection="false" borderId="60" fillId="0" fontId="46" numFmtId="171" xfId="20"/>
    <xf applyAlignment="true" applyBorder="true" applyFont="true" applyProtection="true" borderId="20" fillId="0" fontId="34" numFmtId="175" xfId="34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8" fillId="0" fontId="39" numFmtId="165" xfId="35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8" fillId="0" fontId="34" numFmtId="174" xfId="34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8" fillId="0" fontId="39" numFmtId="175" xfId="34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63" fillId="0" fontId="46" numFmtId="171" xfId="20"/>
    <xf applyAlignment="false" applyBorder="true" applyFont="true" applyProtection="false" borderId="8" fillId="0" fontId="46" numFmtId="171" xfId="20"/>
    <xf applyAlignment="false" applyBorder="true" applyFont="true" applyProtection="false" borderId="29" fillId="0" fontId="46" numFmtId="171" xfId="20"/>
    <xf applyAlignment="false" applyBorder="false" applyFont="true" applyProtection="false" borderId="0" fillId="0" fontId="45" numFmtId="165" xfId="20"/>
    <xf applyAlignment="false" applyBorder="false" applyFont="false" applyProtection="true" borderId="0" fillId="0" fontId="7" numFmtId="165" xfId="24">
      <protection hidden="false" locked="true"/>
    </xf>
    <xf applyAlignment="true" applyBorder="true" applyFont="true" applyProtection="false" borderId="0" fillId="0" fontId="11" numFmtId="165" xfId="28">
      <alignment horizontal="right" indent="0" shrinkToFit="false" textRotation="0" vertical="bottom" wrapText="false"/>
    </xf>
    <xf applyAlignment="true" applyBorder="true" applyFont="true" applyProtection="true" borderId="0" fillId="0" fontId="27" numFmtId="165" xfId="24">
      <alignment horizontal="center" indent="0" shrinkToFit="false" textRotation="180" vertical="bottom" wrapText="false"/>
      <protection hidden="false" locked="true"/>
    </xf>
    <xf applyAlignment="true" applyBorder="true" applyFont="true" applyProtection="true" borderId="0" fillId="0" fontId="59" numFmtId="165" xfId="24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59" numFmtId="165" xfId="24">
      <alignment horizontal="center" indent="0" shrinkToFit="false" textRotation="0" vertical="bottom" wrapText="false"/>
      <protection hidden="false" locked="true"/>
    </xf>
    <xf applyAlignment="false" applyBorder="false" applyFont="true" applyProtection="true" borderId="0" fillId="0" fontId="11" numFmtId="165" xfId="24">
      <protection hidden="false" locked="true"/>
    </xf>
    <xf applyAlignment="true" applyBorder="true" applyFont="true" applyProtection="true" borderId="13" fillId="0" fontId="59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59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" fillId="0" fontId="59" numFmtId="165" xfId="24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0" fillId="0" fontId="59" numFmtId="165" xfId="24">
      <alignment horizontal="center" indent="0" shrinkToFit="false" textRotation="0" vertical="top" wrapText="true"/>
      <protection hidden="false" locked="true"/>
    </xf>
    <xf applyAlignment="false" applyBorder="true" applyFont="true" applyProtection="false" borderId="58" fillId="0" fontId="11" numFmtId="165" xfId="28"/>
    <xf applyAlignment="false" applyBorder="true" applyFont="true" applyProtection="false" borderId="58" fillId="0" fontId="11" numFmtId="176" xfId="28"/>
    <xf applyAlignment="true" applyBorder="true" applyFont="true" applyProtection="false" borderId="58" fillId="0" fontId="11" numFmtId="177" xfId="28">
      <alignment horizontal="right" indent="0" shrinkToFit="false" textRotation="0" vertical="bottom" wrapText="false"/>
    </xf>
    <xf applyAlignment="true" applyBorder="true" applyFont="true" applyProtection="false" borderId="41" fillId="0" fontId="11" numFmtId="165" xfId="28">
      <alignment horizontal="right" indent="0" shrinkToFit="false" textRotation="0" vertical="bottom" wrapText="false"/>
    </xf>
    <xf applyAlignment="true" applyBorder="true" applyFont="true" applyProtection="true" borderId="19" fillId="0" fontId="59" numFmtId="165" xfId="24">
      <alignment horizontal="center" indent="0" shrinkToFit="false" textRotation="0" vertical="top" wrapText="true"/>
      <protection hidden="false" locked="true"/>
    </xf>
    <xf applyAlignment="false" applyBorder="true" applyFont="true" applyProtection="false" borderId="20" fillId="0" fontId="11" numFmtId="165" xfId="28"/>
    <xf applyAlignment="false" applyBorder="true" applyFont="true" applyProtection="false" borderId="20" fillId="0" fontId="11" numFmtId="176" xfId="28"/>
    <xf applyAlignment="true" applyBorder="true" applyFont="true" applyProtection="false" borderId="20" fillId="0" fontId="11" numFmtId="177" xfId="28">
      <alignment horizontal="right" indent="0" shrinkToFit="false" textRotation="0" vertical="bottom" wrapText="false"/>
    </xf>
    <xf applyAlignment="true" applyBorder="true" applyFont="true" applyProtection="false" borderId="21" fillId="0" fontId="11" numFmtId="165" xfId="28">
      <alignment horizontal="right" indent="0" shrinkToFit="false" textRotation="0" vertical="bottom" wrapText="false"/>
    </xf>
    <xf applyAlignment="false" applyBorder="false" applyFont="true" applyProtection="true" borderId="0" fillId="0" fontId="14" numFmtId="165" xfId="24">
      <protection hidden="false" locked="true"/>
    </xf>
    <xf applyAlignment="true" applyBorder="true" applyFont="true" applyProtection="true" borderId="13" fillId="0" fontId="59" numFmtId="165" xfId="24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4" fillId="4" fontId="59" numFmtId="165" xfId="24">
      <alignment horizontal="center" indent="0" shrinkToFit="false" textRotation="0" vertical="top" wrapText="true"/>
      <protection hidden="false" locked="true"/>
    </xf>
    <xf applyAlignment="true" applyBorder="true" applyFont="true" applyProtection="true" borderId="14" fillId="0" fontId="60" numFmtId="177" xfId="21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5" fillId="0" fontId="60" numFmtId="178" xfId="21">
      <alignment horizontal="right" indent="0" shrinkToFit="false" textRotation="0" vertical="top" wrapText="true"/>
      <protection hidden="false" locked="true"/>
    </xf>
  </cellXfs>
  <cellStyles count="2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255" customBuiltin="true" name="Excel Built-in Normal" xfId="20"/>
    <cellStyle builtinId="255" customBuiltin="true" name="Ezres 2" xfId="21"/>
    <cellStyle builtinId="255" customBuiltin="true" name="Hiperhivatkozás" xfId="22"/>
    <cellStyle builtinId="255" customBuiltin="true" name="Már látott hiperhivatkozás" xfId="23"/>
    <cellStyle builtinId="255" customBuiltin="true" name="Normál 2" xfId="24"/>
    <cellStyle builtinId="255" customBuiltin="true" name="Normál 2 2" xfId="25"/>
    <cellStyle builtinId="255" customBuiltin="true" name="Normál 2 2 2" xfId="26"/>
    <cellStyle builtinId="255" customBuiltin="true" name="Normál 2 2_Mellékletek 2015. önk. zárszámadás" xfId="27"/>
    <cellStyle builtinId="255" customBuiltin="true" name="Normál 3" xfId="28"/>
    <cellStyle builtinId="255" customBuiltin="true" name="Normál 3 2" xfId="29"/>
    <cellStyle builtinId="255" customBuiltin="true" name="Normál 3 3" xfId="30"/>
    <cellStyle builtinId="255" customBuiltin="true" name="Normál 4" xfId="31"/>
    <cellStyle builtinId="255" customBuiltin="true" name="Normál 5" xfId="32"/>
    <cellStyle builtinId="255" customBuiltin="true" name="Normál_KVRENMUNKA" xfId="33"/>
    <cellStyle builtinId="255" customBuiltin="true" name="Normál_VAGYONK" xfId="34"/>
    <cellStyle builtinId="255" customBuiltin="true" name="Normál_VAGYONKIM" xfId="35"/>
    <cellStyle builtinId="255" customBuiltin="true" name="Százalék 2" xfId="36"/>
    <cellStyle builtinId="255" customBuiltin="true" name="ConditionalStyle_4" xfId="37"/>
    <cellStyle builtinId="255" customBuiltin="true" name="ConditionalStyle_3" xfId="38"/>
    <cellStyle builtinId="255" customBuiltin="true" name="ConditionalStyle_2" xfId="39"/>
    <cellStyle builtinId="255" customBuiltin="true" name="ConditionalStyle_1" xfId="4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DFB28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1</xdr:col>
      <xdr:colOff>27000</xdr:colOff>
      <xdr:row>11</xdr:row>
      <xdr:rowOff>162360</xdr:rowOff>
    </xdr:from>
    <xdr:to>
      <xdr:col>1</xdr:col>
      <xdr:colOff>27000</xdr:colOff>
      <xdr:row>34</xdr:row>
      <xdr:rowOff>162360</xdr:rowOff>
    </xdr:to>
    <xdr:sp>
      <xdr:nvSpPr>
        <xdr:cNvPr id="0" name="Line 1"/>
        <xdr:cNvSpPr/>
      </xdr:nvSpPr>
      <xdr:spPr>
        <a:xfrm>
          <a:off x="389880" y="2048040"/>
          <a:ext cx="0" cy="3943080"/>
        </a:xfrm>
        <a:prstGeom prst="line">
          <a:avLst/>
        </a:prstGeom>
        <a:ln w="9360">
          <a:solidFill>
            <a:srgbClr val="000000"/>
          </a:solidFill>
          <a:round/>
        </a:ln>
      </xdr:spPr>
    </xdr:sp>
    <xdr:clientData/>
  </xdr:twoCellAnchor>
  <xdr:twoCellAnchor editAs="oneCell">
    <xdr:from>
      <xdr:col>2</xdr:col>
      <xdr:colOff>27000</xdr:colOff>
      <xdr:row>11</xdr:row>
      <xdr:rowOff>162360</xdr:rowOff>
    </xdr:from>
    <xdr:to>
      <xdr:col>2</xdr:col>
      <xdr:colOff>27000</xdr:colOff>
      <xdr:row>34</xdr:row>
      <xdr:rowOff>162360</xdr:rowOff>
    </xdr:to>
    <xdr:sp>
      <xdr:nvSpPr>
        <xdr:cNvPr id="1" name="Line 1"/>
        <xdr:cNvSpPr/>
      </xdr:nvSpPr>
      <xdr:spPr>
        <a:xfrm>
          <a:off x="914400" y="2048040"/>
          <a:ext cx="0" cy="3943080"/>
        </a:xfrm>
        <a:prstGeom prst="line">
          <a:avLst/>
        </a:prstGeom>
        <a:ln w="9360">
          <a:solidFill>
            <a:srgbClr val="000000"/>
          </a:solidFill>
          <a:round/>
        </a:ln>
      </xdr:spPr>
    </xdr:sp>
    <xdr:clientData/>
  </xdr:twoCellAnchor>
  <xdr:twoCellAnchor editAs="oneCell">
    <xdr:from>
      <xdr:col>9</xdr:col>
      <xdr:colOff>27000</xdr:colOff>
      <xdr:row>6</xdr:row>
      <xdr:rowOff>162360</xdr:rowOff>
    </xdr:from>
    <xdr:to>
      <xdr:col>9</xdr:col>
      <xdr:colOff>27000</xdr:colOff>
      <xdr:row>34</xdr:row>
      <xdr:rowOff>162360</xdr:rowOff>
    </xdr:to>
    <xdr:sp>
      <xdr:nvSpPr>
        <xdr:cNvPr id="2" name="Line 1"/>
        <xdr:cNvSpPr/>
      </xdr:nvSpPr>
      <xdr:spPr>
        <a:xfrm>
          <a:off x="4960080" y="1190880"/>
          <a:ext cx="0" cy="4800240"/>
        </a:xfrm>
        <a:prstGeom prst="line">
          <a:avLst/>
        </a:prstGeom>
        <a:ln w="9360">
          <a:solidFill>
            <a:srgbClr val="000000"/>
          </a:solidFill>
          <a:round/>
        </a:ln>
      </xdr:spPr>
    </xdr:sp>
    <xdr:clientData/>
  </xdr:twoCellAnchor>
  <xdr:twoCellAnchor editAs="oneCell">
    <xdr:from>
      <xdr:col>10</xdr:col>
      <xdr:colOff>27000</xdr:colOff>
      <xdr:row>6</xdr:row>
      <xdr:rowOff>162360</xdr:rowOff>
    </xdr:from>
    <xdr:to>
      <xdr:col>10</xdr:col>
      <xdr:colOff>27000</xdr:colOff>
      <xdr:row>34</xdr:row>
      <xdr:rowOff>162360</xdr:rowOff>
    </xdr:to>
    <xdr:sp>
      <xdr:nvSpPr>
        <xdr:cNvPr id="3" name="Line 1"/>
        <xdr:cNvSpPr/>
      </xdr:nvSpPr>
      <xdr:spPr>
        <a:xfrm>
          <a:off x="5464800" y="1190880"/>
          <a:ext cx="0" cy="4800240"/>
        </a:xfrm>
        <a:prstGeom prst="line">
          <a:avLst/>
        </a:prstGeom>
        <a:ln w="9360">
          <a:solidFill>
            <a:srgbClr val="000000"/>
          </a:solidFill>
          <a:round/>
        </a:ln>
      </xdr:spPr>
    </xdr:sp>
    <xdr:clientData/>
  </xdr:twoCellAnchor>
</xdr:wsDr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5.91372549019608"/>
    <col collapsed="false" hidden="false" max="2" min="2" style="1" width="61.7647058823529"/>
    <col collapsed="false" hidden="false" max="3" min="3" style="1" width="12.4078431372549"/>
    <col collapsed="false" hidden="false" max="4" min="4" style="1" width="11.6862745098039"/>
    <col collapsed="false" hidden="false" max="5" min="5" style="2" width="11.2509803921569"/>
    <col collapsed="false" hidden="false" max="6" min="6" style="3" width="7.78823529411765"/>
    <col collapsed="false" hidden="false" max="257" min="7" style="3" width="9.23529411764706"/>
  </cols>
  <sheetData>
    <row collapsed="false" customFormat="true" customHeight="true" hidden="false" ht="14.25" outlineLevel="0" r="1" s="5">
      <c r="A1" s="4" t="s">
        <v>0</v>
      </c>
      <c r="B1" s="4"/>
      <c r="C1" s="4"/>
      <c r="D1" s="4"/>
      <c r="E1" s="4"/>
    </row>
    <row collapsed="false" customFormat="true" customHeight="true" hidden="false" ht="14.25" outlineLevel="0" r="2" s="5">
      <c r="A2" s="6" t="s">
        <v>1</v>
      </c>
      <c r="B2" s="6"/>
      <c r="C2" s="6"/>
      <c r="D2" s="6"/>
      <c r="E2" s="6"/>
    </row>
    <row collapsed="false" customFormat="true" customHeight="true" hidden="false" ht="14.25" outlineLevel="0" r="3" s="5">
      <c r="A3" s="7"/>
      <c r="B3" s="7"/>
      <c r="C3" s="7"/>
      <c r="D3" s="7"/>
      <c r="E3" s="7"/>
    </row>
    <row collapsed="false" customFormat="true" customHeight="true" hidden="false" ht="14.25" outlineLevel="0" r="4" s="5">
      <c r="A4" s="8" t="s">
        <v>2</v>
      </c>
      <c r="B4" s="8"/>
      <c r="C4" s="8"/>
      <c r="D4" s="8"/>
      <c r="E4" s="8"/>
    </row>
    <row collapsed="false" customFormat="false" customHeight="true" hidden="false" ht="12.75" outlineLevel="0" r="5">
      <c r="A5" s="9" t="s">
        <v>3</v>
      </c>
      <c r="B5" s="9"/>
      <c r="C5" s="9"/>
      <c r="D5" s="9"/>
      <c r="E5" s="10" t="s">
        <v>4</v>
      </c>
    </row>
    <row collapsed="false" customFormat="false" customHeight="true" hidden="false" ht="19.5" outlineLevel="0" r="6">
      <c r="A6" s="11" t="s">
        <v>5</v>
      </c>
      <c r="B6" s="12" t="s">
        <v>6</v>
      </c>
      <c r="C6" s="13" t="s">
        <v>7</v>
      </c>
      <c r="D6" s="13"/>
      <c r="E6" s="14" t="s">
        <v>8</v>
      </c>
    </row>
    <row collapsed="false" customFormat="false" customHeight="true" hidden="false" ht="29.25" outlineLevel="0" r="7">
      <c r="A7" s="15" t="s">
        <v>9</v>
      </c>
      <c r="B7" s="16"/>
      <c r="C7" s="17" t="s">
        <v>10</v>
      </c>
      <c r="D7" s="18" t="s">
        <v>11</v>
      </c>
      <c r="E7" s="14"/>
    </row>
    <row collapsed="false" customFormat="true" customHeight="true" hidden="false" ht="12.6" outlineLevel="0" r="8" s="23">
      <c r="A8" s="19" t="n">
        <v>1</v>
      </c>
      <c r="B8" s="20" t="n">
        <v>2</v>
      </c>
      <c r="C8" s="20" t="n">
        <v>3</v>
      </c>
      <c r="D8" s="21" t="n">
        <v>4</v>
      </c>
      <c r="E8" s="22" t="n">
        <v>5</v>
      </c>
      <c r="G8" s="5"/>
    </row>
    <row collapsed="false" customFormat="true" customHeight="true" hidden="false" ht="15.75" outlineLevel="0" r="9" s="27">
      <c r="A9" s="24" t="s">
        <v>12</v>
      </c>
      <c r="B9" s="25" t="s">
        <v>13</v>
      </c>
      <c r="C9" s="26" t="n">
        <f aca="false">+C10+C11+C12+C13+C14+C15</f>
        <v>68239</v>
      </c>
      <c r="D9" s="26" t="n">
        <f aca="false">+D10+D11+D12+D13+D14+D15</f>
        <v>83609</v>
      </c>
      <c r="E9" s="26" t="n">
        <f aca="false">+E10+E11+E12+E13+E14+E15</f>
        <v>83609</v>
      </c>
    </row>
    <row collapsed="false" customFormat="true" customHeight="true" hidden="false" ht="12.6" outlineLevel="0" r="10" s="27">
      <c r="A10" s="28" t="s">
        <v>14</v>
      </c>
      <c r="B10" s="29" t="s">
        <v>15</v>
      </c>
      <c r="C10" s="30" t="n">
        <v>55674</v>
      </c>
      <c r="D10" s="31" t="n">
        <v>55763</v>
      </c>
      <c r="E10" s="32" t="n">
        <v>55763</v>
      </c>
    </row>
    <row collapsed="false" customFormat="true" customHeight="true" hidden="false" ht="12.6" outlineLevel="0" r="11" s="27">
      <c r="A11" s="33" t="s">
        <v>16</v>
      </c>
      <c r="B11" s="34" t="s">
        <v>17</v>
      </c>
      <c r="C11" s="35" t="n">
        <v>0</v>
      </c>
      <c r="D11" s="36" t="n">
        <v>0</v>
      </c>
      <c r="E11" s="37" t="n">
        <v>0</v>
      </c>
    </row>
    <row collapsed="false" customFormat="true" customHeight="true" hidden="false" ht="12.6" outlineLevel="0" r="12" s="27">
      <c r="A12" s="33" t="s">
        <v>18</v>
      </c>
      <c r="B12" s="34" t="s">
        <v>19</v>
      </c>
      <c r="C12" s="35" t="n">
        <v>10716</v>
      </c>
      <c r="D12" s="36" t="n">
        <v>10666</v>
      </c>
      <c r="E12" s="37" t="n">
        <v>10666</v>
      </c>
    </row>
    <row collapsed="false" customFormat="true" customHeight="true" hidden="false" ht="12.6" outlineLevel="0" r="13" s="27">
      <c r="A13" s="33" t="s">
        <v>20</v>
      </c>
      <c r="B13" s="34" t="s">
        <v>21</v>
      </c>
      <c r="C13" s="35" t="n">
        <v>1849</v>
      </c>
      <c r="D13" s="36" t="n">
        <v>1849</v>
      </c>
      <c r="E13" s="37" t="n">
        <v>1849</v>
      </c>
    </row>
    <row collapsed="false" customFormat="true" customHeight="true" hidden="false" ht="12.6" outlineLevel="0" r="14" s="27">
      <c r="A14" s="33" t="s">
        <v>22</v>
      </c>
      <c r="B14" s="38" t="s">
        <v>23</v>
      </c>
      <c r="C14" s="35"/>
      <c r="D14" s="36" t="n">
        <v>15331</v>
      </c>
      <c r="E14" s="37" t="n">
        <v>15331</v>
      </c>
    </row>
    <row collapsed="false" customFormat="true" customHeight="true" hidden="false" ht="12.6" outlineLevel="0" r="15" s="27">
      <c r="A15" s="39" t="s">
        <v>24</v>
      </c>
      <c r="B15" s="40" t="s">
        <v>25</v>
      </c>
      <c r="C15" s="35"/>
      <c r="D15" s="36"/>
      <c r="E15" s="37"/>
    </row>
    <row collapsed="false" customFormat="true" customHeight="true" hidden="false" ht="15.75" outlineLevel="0" r="16" s="27">
      <c r="A16" s="24" t="s">
        <v>26</v>
      </c>
      <c r="B16" s="41" t="s">
        <v>27</v>
      </c>
      <c r="C16" s="26" t="n">
        <f aca="false">+C17+C18+C19+C20+C21</f>
        <v>21079</v>
      </c>
      <c r="D16" s="42" t="n">
        <f aca="false">+D17+D18+D19+D20+D21</f>
        <v>22350</v>
      </c>
      <c r="E16" s="43" t="n">
        <f aca="false">+E17+E18+E19+E20+E21</f>
        <v>21069</v>
      </c>
    </row>
    <row collapsed="false" customFormat="true" customHeight="true" hidden="false" ht="12.6" outlineLevel="0" r="17" s="27">
      <c r="A17" s="28" t="s">
        <v>28</v>
      </c>
      <c r="B17" s="29" t="s">
        <v>29</v>
      </c>
      <c r="C17" s="30"/>
      <c r="D17" s="31"/>
      <c r="E17" s="32"/>
    </row>
    <row collapsed="false" customFormat="true" customHeight="true" hidden="false" ht="12.6" outlineLevel="0" r="18" s="27">
      <c r="A18" s="33" t="s">
        <v>30</v>
      </c>
      <c r="B18" s="34" t="s">
        <v>31</v>
      </c>
      <c r="C18" s="35"/>
      <c r="D18" s="36"/>
      <c r="E18" s="37"/>
    </row>
    <row collapsed="false" customFormat="true" customHeight="true" hidden="false" ht="12.6" outlineLevel="0" r="19" s="27">
      <c r="A19" s="33" t="s">
        <v>32</v>
      </c>
      <c r="B19" s="34" t="s">
        <v>33</v>
      </c>
      <c r="C19" s="35" t="n">
        <v>0</v>
      </c>
      <c r="D19" s="36" t="n">
        <v>0</v>
      </c>
      <c r="E19" s="37" t="n">
        <v>0</v>
      </c>
    </row>
    <row collapsed="false" customFormat="true" customHeight="true" hidden="false" ht="12.6" outlineLevel="0" r="20" s="27">
      <c r="A20" s="33" t="s">
        <v>34</v>
      </c>
      <c r="B20" s="34" t="s">
        <v>35</v>
      </c>
      <c r="C20" s="35"/>
      <c r="D20" s="36"/>
      <c r="E20" s="37"/>
    </row>
    <row collapsed="false" customFormat="true" customHeight="true" hidden="false" ht="12.6" outlineLevel="0" r="21" s="27">
      <c r="A21" s="33" t="s">
        <v>36</v>
      </c>
      <c r="B21" s="34" t="s">
        <v>37</v>
      </c>
      <c r="C21" s="35" t="n">
        <f aca="false">SUM(C23:C29)</f>
        <v>21079</v>
      </c>
      <c r="D21" s="36" t="n">
        <f aca="false">SUM(D23:D31)</f>
        <v>22350</v>
      </c>
      <c r="E21" s="37" t="n">
        <f aca="false">SUM(E23:E31)</f>
        <v>21069</v>
      </c>
      <c r="F21" s="44" t="n">
        <f aca="false">SUM(F23:F29)</f>
        <v>0</v>
      </c>
    </row>
    <row collapsed="false" customFormat="true" customHeight="true" hidden="false" ht="12.6" outlineLevel="0" r="22" s="27">
      <c r="A22" s="33" t="s">
        <v>38</v>
      </c>
      <c r="B22" s="40" t="s">
        <v>39</v>
      </c>
      <c r="C22" s="35"/>
      <c r="D22" s="36"/>
      <c r="E22" s="37"/>
    </row>
    <row collapsed="false" customFormat="true" customHeight="true" hidden="false" ht="12.6" outlineLevel="0" r="23" s="27">
      <c r="A23" s="33" t="s">
        <v>40</v>
      </c>
      <c r="B23" s="34" t="s">
        <v>41</v>
      </c>
      <c r="C23" s="35" t="n">
        <v>1740</v>
      </c>
      <c r="D23" s="36" t="n">
        <v>1740</v>
      </c>
      <c r="E23" s="37" t="n">
        <v>1296</v>
      </c>
    </row>
    <row collapsed="false" customFormat="true" customHeight="true" hidden="false" ht="12.6" outlineLevel="0" r="24" s="27">
      <c r="A24" s="33" t="s">
        <v>42</v>
      </c>
      <c r="B24" s="34" t="s">
        <v>43</v>
      </c>
      <c r="C24" s="35" t="n">
        <v>5348</v>
      </c>
      <c r="D24" s="36" t="n">
        <v>5348</v>
      </c>
      <c r="E24" s="37" t="n">
        <v>5211</v>
      </c>
    </row>
    <row collapsed="false" customFormat="true" customHeight="true" hidden="false" ht="12.6" outlineLevel="0" r="25" s="27">
      <c r="A25" s="39" t="s">
        <v>44</v>
      </c>
      <c r="B25" s="45" t="s">
        <v>45</v>
      </c>
      <c r="C25" s="46" t="n">
        <v>11015</v>
      </c>
      <c r="D25" s="47" t="n">
        <v>11015</v>
      </c>
      <c r="E25" s="48" t="n">
        <v>10315</v>
      </c>
    </row>
    <row collapsed="false" customFormat="true" customHeight="true" hidden="false" ht="12.6" outlineLevel="0" r="26" s="27">
      <c r="A26" s="33" t="s">
        <v>46</v>
      </c>
      <c r="B26" s="34" t="s">
        <v>47</v>
      </c>
      <c r="C26" s="35" t="n">
        <v>2976</v>
      </c>
      <c r="D26" s="36" t="n">
        <v>3055</v>
      </c>
      <c r="E26" s="37" t="n">
        <v>3055</v>
      </c>
    </row>
    <row collapsed="false" customFormat="true" customHeight="true" hidden="false" ht="12.6" outlineLevel="0" r="27" s="27">
      <c r="A27" s="33" t="s">
        <v>48</v>
      </c>
      <c r="B27" s="34" t="s">
        <v>49</v>
      </c>
      <c r="C27" s="35"/>
      <c r="D27" s="36" t="n">
        <v>965</v>
      </c>
      <c r="E27" s="37" t="n">
        <v>965</v>
      </c>
    </row>
    <row collapsed="false" customFormat="true" customHeight="true" hidden="false" ht="12.6" outlineLevel="0" r="28" s="27">
      <c r="A28" s="33" t="s">
        <v>50</v>
      </c>
      <c r="B28" s="34" t="s">
        <v>51</v>
      </c>
      <c r="C28" s="35"/>
      <c r="D28" s="36" t="n">
        <v>0</v>
      </c>
      <c r="E28" s="37" t="n">
        <v>0</v>
      </c>
    </row>
    <row collapsed="false" customFormat="true" customHeight="true" hidden="false" ht="14.25" outlineLevel="0" r="29" s="27">
      <c r="A29" s="49" t="s">
        <v>52</v>
      </c>
      <c r="B29" s="45" t="s">
        <v>53</v>
      </c>
      <c r="C29" s="46"/>
      <c r="D29" s="47" t="n">
        <v>7</v>
      </c>
      <c r="E29" s="48" t="n">
        <v>7</v>
      </c>
    </row>
    <row collapsed="false" customFormat="true" customHeight="true" hidden="false" ht="14.25" outlineLevel="0" r="30" s="27">
      <c r="A30" s="50" t="s">
        <v>54</v>
      </c>
      <c r="B30" s="34" t="s">
        <v>55</v>
      </c>
      <c r="C30" s="35"/>
      <c r="D30" s="36" t="n">
        <v>200</v>
      </c>
      <c r="E30" s="37" t="n">
        <v>200</v>
      </c>
    </row>
    <row collapsed="false" customFormat="true" customHeight="true" hidden="false" ht="14.25" outlineLevel="0" r="31" s="27">
      <c r="A31" s="51" t="s">
        <v>56</v>
      </c>
      <c r="B31" s="52" t="s">
        <v>57</v>
      </c>
      <c r="C31" s="53"/>
      <c r="D31" s="54" t="n">
        <v>20</v>
      </c>
      <c r="E31" s="55" t="n">
        <v>20</v>
      </c>
    </row>
    <row collapsed="false" customFormat="true" customHeight="true" hidden="false" ht="14.25" outlineLevel="0" r="32" s="27">
      <c r="A32" s="24" t="s">
        <v>58</v>
      </c>
      <c r="B32" s="25" t="s">
        <v>59</v>
      </c>
      <c r="C32" s="26" t="n">
        <f aca="false">+C33+C34+C35+C36+C37</f>
        <v>40198</v>
      </c>
      <c r="D32" s="42" t="n">
        <f aca="false">+D33+D34+D35+D36+D37</f>
        <v>40631</v>
      </c>
      <c r="E32" s="43" t="n">
        <f aca="false">+E33+E34+E35+E36+E37</f>
        <v>40542</v>
      </c>
    </row>
    <row collapsed="false" customFormat="true" customHeight="true" hidden="false" ht="12.6" outlineLevel="0" r="33" s="27">
      <c r="A33" s="28" t="s">
        <v>60</v>
      </c>
      <c r="B33" s="29" t="s">
        <v>61</v>
      </c>
      <c r="C33" s="30" t="n">
        <v>40198</v>
      </c>
      <c r="D33" s="31" t="n">
        <v>39864</v>
      </c>
      <c r="E33" s="32" t="n">
        <v>39864</v>
      </c>
    </row>
    <row collapsed="false" customFormat="true" customHeight="true" hidden="false" ht="12.6" outlineLevel="0" r="34" s="27">
      <c r="A34" s="33" t="s">
        <v>62</v>
      </c>
      <c r="B34" s="34" t="s">
        <v>63</v>
      </c>
      <c r="C34" s="35"/>
      <c r="D34" s="36"/>
      <c r="E34" s="37"/>
    </row>
    <row collapsed="false" customFormat="true" customHeight="true" hidden="false" ht="12.6" outlineLevel="0" r="35" s="27">
      <c r="A35" s="33" t="s">
        <v>64</v>
      </c>
      <c r="B35" s="34" t="s">
        <v>65</v>
      </c>
      <c r="C35" s="35"/>
      <c r="D35" s="36"/>
      <c r="E35" s="37"/>
    </row>
    <row collapsed="false" customFormat="true" customHeight="true" hidden="false" ht="12.6" outlineLevel="0" r="36" s="27">
      <c r="A36" s="33" t="s">
        <v>66</v>
      </c>
      <c r="B36" s="34" t="s">
        <v>67</v>
      </c>
      <c r="C36" s="35"/>
      <c r="D36" s="36"/>
      <c r="E36" s="37"/>
    </row>
    <row collapsed="false" customFormat="true" customHeight="true" hidden="false" ht="12.6" outlineLevel="0" r="37" s="27">
      <c r="A37" s="33" t="s">
        <v>68</v>
      </c>
      <c r="B37" s="34" t="s">
        <v>69</v>
      </c>
      <c r="C37" s="35"/>
      <c r="D37" s="36" t="n">
        <f aca="false">SUM(D38:D41)</f>
        <v>767</v>
      </c>
      <c r="E37" s="37" t="n">
        <v>678</v>
      </c>
    </row>
    <row collapsed="false" customFormat="true" customHeight="true" hidden="false" ht="12.6" outlineLevel="0" r="38" s="27">
      <c r="A38" s="33" t="s">
        <v>70</v>
      </c>
      <c r="B38" s="34" t="s">
        <v>71</v>
      </c>
      <c r="C38" s="35"/>
      <c r="D38" s="36"/>
      <c r="E38" s="37"/>
    </row>
    <row collapsed="false" customFormat="true" customHeight="true" hidden="false" ht="12.6" outlineLevel="0" r="39" s="27">
      <c r="A39" s="33" t="s">
        <v>72</v>
      </c>
      <c r="B39" s="34" t="s">
        <v>73</v>
      </c>
      <c r="C39" s="35"/>
      <c r="D39" s="36" t="n">
        <v>201</v>
      </c>
      <c r="E39" s="37" t="n">
        <v>201</v>
      </c>
    </row>
    <row collapsed="false" customFormat="true" customHeight="true" hidden="false" ht="12.6" outlineLevel="0" r="40" s="27">
      <c r="A40" s="39" t="s">
        <v>74</v>
      </c>
      <c r="B40" s="45" t="s">
        <v>75</v>
      </c>
      <c r="C40" s="46"/>
      <c r="D40" s="47" t="n">
        <v>89</v>
      </c>
      <c r="E40" s="48" t="n">
        <v>0</v>
      </c>
    </row>
    <row collapsed="false" customFormat="true" customHeight="true" hidden="false" ht="12.6" outlineLevel="0" r="41" s="27">
      <c r="A41" s="56" t="s">
        <v>76</v>
      </c>
      <c r="B41" s="57" t="s">
        <v>77</v>
      </c>
      <c r="C41" s="53"/>
      <c r="D41" s="54" t="n">
        <v>477</v>
      </c>
      <c r="E41" s="55" t="n">
        <v>477</v>
      </c>
    </row>
    <row collapsed="false" customFormat="true" customHeight="true" hidden="false" ht="18" outlineLevel="0" r="42" s="27">
      <c r="A42" s="24" t="s">
        <v>78</v>
      </c>
      <c r="B42" s="25" t="s">
        <v>79</v>
      </c>
      <c r="C42" s="26" t="n">
        <f aca="false">+C43+C47+C48+C49</f>
        <v>31832</v>
      </c>
      <c r="D42" s="42" t="n">
        <f aca="false">+D43+D47+D48+D49</f>
        <v>31842</v>
      </c>
      <c r="E42" s="43" t="n">
        <f aca="false">+E43+E47+E48+E49</f>
        <v>39871</v>
      </c>
    </row>
    <row collapsed="false" customFormat="true" customHeight="true" hidden="false" ht="12.6" outlineLevel="0" r="43" s="27">
      <c r="A43" s="28" t="s">
        <v>80</v>
      </c>
      <c r="B43" s="29" t="s">
        <v>81</v>
      </c>
      <c r="C43" s="58" t="n">
        <f aca="false">+C44+C45+C46</f>
        <v>27552</v>
      </c>
      <c r="D43" s="59" t="n">
        <f aca="false">+D44+D45+D46</f>
        <v>27562</v>
      </c>
      <c r="E43" s="60" t="n">
        <f aca="false">+E44+E45+E46</f>
        <v>35369</v>
      </c>
    </row>
    <row collapsed="false" customFormat="true" customHeight="true" hidden="false" ht="12.6" outlineLevel="0" r="44" s="27">
      <c r="A44" s="33" t="s">
        <v>82</v>
      </c>
      <c r="B44" s="34" t="s">
        <v>83</v>
      </c>
      <c r="C44" s="35" t="n">
        <v>1320</v>
      </c>
      <c r="D44" s="36" t="n">
        <v>1320</v>
      </c>
      <c r="E44" s="37" t="n">
        <v>1252</v>
      </c>
    </row>
    <row collapsed="false" customFormat="true" customHeight="true" hidden="false" ht="12.6" outlineLevel="0" r="45" s="27">
      <c r="A45" s="33" t="s">
        <v>84</v>
      </c>
      <c r="B45" s="34" t="s">
        <v>85</v>
      </c>
      <c r="C45" s="35"/>
      <c r="D45" s="36"/>
      <c r="E45" s="37"/>
    </row>
    <row collapsed="false" customFormat="true" customHeight="true" hidden="false" ht="12.6" outlineLevel="0" r="46" s="27">
      <c r="A46" s="33" t="s">
        <v>86</v>
      </c>
      <c r="B46" s="34" t="s">
        <v>87</v>
      </c>
      <c r="C46" s="35" t="n">
        <v>26232</v>
      </c>
      <c r="D46" s="36" t="n">
        <v>26242</v>
      </c>
      <c r="E46" s="37" t="n">
        <v>34117</v>
      </c>
    </row>
    <row collapsed="false" customFormat="true" customHeight="true" hidden="false" ht="12.6" outlineLevel="0" r="47" s="27">
      <c r="A47" s="33" t="s">
        <v>88</v>
      </c>
      <c r="B47" s="34" t="s">
        <v>89</v>
      </c>
      <c r="C47" s="35" t="n">
        <v>3610</v>
      </c>
      <c r="D47" s="36" t="n">
        <v>3610</v>
      </c>
      <c r="E47" s="37" t="n">
        <v>3718</v>
      </c>
    </row>
    <row collapsed="false" customFormat="true" customHeight="true" hidden="false" ht="12.6" outlineLevel="0" r="48" s="27">
      <c r="A48" s="33" t="s">
        <v>90</v>
      </c>
      <c r="B48" s="34" t="s">
        <v>91</v>
      </c>
      <c r="C48" s="35" t="n">
        <v>240</v>
      </c>
      <c r="D48" s="36" t="n">
        <v>240</v>
      </c>
      <c r="E48" s="37" t="n">
        <v>167</v>
      </c>
    </row>
    <row collapsed="false" customFormat="true" customHeight="true" hidden="false" ht="12.6" outlineLevel="0" r="49" s="27">
      <c r="A49" s="39" t="s">
        <v>92</v>
      </c>
      <c r="B49" s="45" t="s">
        <v>93</v>
      </c>
      <c r="C49" s="46" t="n">
        <f aca="false">SUM(C50:C52)</f>
        <v>430</v>
      </c>
      <c r="D49" s="47" t="n">
        <f aca="false">SUM(D50:D52)</f>
        <v>430</v>
      </c>
      <c r="E49" s="48" t="n">
        <f aca="false">SUM(E50:E53)</f>
        <v>617</v>
      </c>
    </row>
    <row collapsed="false" customFormat="true" customHeight="true" hidden="false" ht="12.6" outlineLevel="0" r="50" s="27">
      <c r="A50" s="33" t="s">
        <v>94</v>
      </c>
      <c r="B50" s="34" t="s">
        <v>95</v>
      </c>
      <c r="C50" s="35" t="n">
        <v>180</v>
      </c>
      <c r="D50" s="36" t="n">
        <v>180</v>
      </c>
      <c r="E50" s="37" t="n">
        <v>40</v>
      </c>
    </row>
    <row collapsed="false" customFormat="true" customHeight="true" hidden="false" ht="12.6" outlineLevel="0" r="51" s="27">
      <c r="A51" s="33" t="s">
        <v>96</v>
      </c>
      <c r="B51" s="34" t="s">
        <v>97</v>
      </c>
      <c r="C51" s="35" t="n">
        <v>210</v>
      </c>
      <c r="D51" s="36" t="n">
        <v>210</v>
      </c>
      <c r="E51" s="37" t="n">
        <v>486</v>
      </c>
    </row>
    <row collapsed="false" customFormat="true" customHeight="true" hidden="false" ht="12.6" outlineLevel="0" r="52" s="27">
      <c r="A52" s="61" t="s">
        <v>98</v>
      </c>
      <c r="B52" s="62" t="s">
        <v>99</v>
      </c>
      <c r="C52" s="63" t="n">
        <v>40</v>
      </c>
      <c r="D52" s="64" t="n">
        <v>40</v>
      </c>
      <c r="E52" s="65" t="n">
        <v>24</v>
      </c>
    </row>
    <row collapsed="false" customFormat="true" customHeight="true" hidden="false" ht="12.6" outlineLevel="0" r="53" s="27">
      <c r="A53" s="61"/>
      <c r="B53" s="62" t="s">
        <v>100</v>
      </c>
      <c r="C53" s="63"/>
      <c r="D53" s="64"/>
      <c r="E53" s="65" t="n">
        <v>67</v>
      </c>
    </row>
    <row collapsed="false" customFormat="true" customHeight="true" hidden="false" ht="15.75" outlineLevel="0" r="54" s="27">
      <c r="A54" s="24" t="s">
        <v>101</v>
      </c>
      <c r="B54" s="25" t="s">
        <v>102</v>
      </c>
      <c r="C54" s="26" t="n">
        <f aca="false">SUM(C55:C65)</f>
        <v>3235</v>
      </c>
      <c r="D54" s="42" t="n">
        <f aca="false">SUM(D55:D65)</f>
        <v>3735</v>
      </c>
      <c r="E54" s="43" t="n">
        <f aca="false">SUM(E55:E65)</f>
        <v>4128</v>
      </c>
    </row>
    <row collapsed="false" customFormat="true" customHeight="true" hidden="false" ht="12.6" outlineLevel="0" r="55" s="27">
      <c r="A55" s="28" t="s">
        <v>103</v>
      </c>
      <c r="B55" s="29" t="s">
        <v>104</v>
      </c>
      <c r="C55" s="30"/>
      <c r="D55" s="31"/>
      <c r="E55" s="32" t="n">
        <v>75</v>
      </c>
    </row>
    <row collapsed="false" customFormat="true" customHeight="true" hidden="false" ht="12.6" outlineLevel="0" r="56" s="27">
      <c r="A56" s="33" t="s">
        <v>105</v>
      </c>
      <c r="B56" s="34" t="s">
        <v>106</v>
      </c>
      <c r="C56" s="35" t="n">
        <v>1437</v>
      </c>
      <c r="D56" s="36" t="n">
        <v>1437</v>
      </c>
      <c r="E56" s="37" t="n">
        <v>1522</v>
      </c>
    </row>
    <row collapsed="false" customFormat="true" customHeight="true" hidden="false" ht="12.6" outlineLevel="0" r="57" s="27">
      <c r="A57" s="33" t="s">
        <v>107</v>
      </c>
      <c r="B57" s="34" t="s">
        <v>108</v>
      </c>
      <c r="C57" s="35" t="n">
        <v>400</v>
      </c>
      <c r="D57" s="36" t="n">
        <v>400</v>
      </c>
      <c r="E57" s="37" t="n">
        <v>756</v>
      </c>
    </row>
    <row collapsed="false" customFormat="true" customHeight="true" hidden="false" ht="12.6" outlineLevel="0" r="58" s="27">
      <c r="A58" s="33" t="s">
        <v>109</v>
      </c>
      <c r="B58" s="34" t="s">
        <v>110</v>
      </c>
      <c r="C58" s="35" t="n">
        <v>602</v>
      </c>
      <c r="D58" s="36" t="n">
        <v>602</v>
      </c>
      <c r="E58" s="37" t="n">
        <v>389</v>
      </c>
    </row>
    <row collapsed="false" customFormat="true" customHeight="true" hidden="false" ht="12.6" outlineLevel="0" r="59" s="27">
      <c r="A59" s="33" t="s">
        <v>111</v>
      </c>
      <c r="B59" s="34" t="s">
        <v>112</v>
      </c>
      <c r="C59" s="35"/>
      <c r="D59" s="36"/>
      <c r="E59" s="37"/>
    </row>
    <row collapsed="false" customFormat="true" customHeight="true" hidden="false" ht="12.6" outlineLevel="0" r="60" s="27">
      <c r="A60" s="33" t="s">
        <v>113</v>
      </c>
      <c r="B60" s="34" t="s">
        <v>114</v>
      </c>
      <c r="C60" s="35" t="n">
        <v>650</v>
      </c>
      <c r="D60" s="36" t="n">
        <v>650</v>
      </c>
      <c r="E60" s="37" t="n">
        <v>610</v>
      </c>
    </row>
    <row collapsed="false" customFormat="true" customHeight="true" hidden="false" ht="12.6" outlineLevel="0" r="61" s="27">
      <c r="A61" s="33" t="s">
        <v>115</v>
      </c>
      <c r="B61" s="34" t="s">
        <v>116</v>
      </c>
      <c r="C61" s="35" t="n">
        <v>40</v>
      </c>
      <c r="D61" s="36" t="n">
        <v>40</v>
      </c>
      <c r="E61" s="37" t="n">
        <v>171</v>
      </c>
    </row>
    <row collapsed="false" customFormat="true" customHeight="true" hidden="false" ht="12.6" outlineLevel="0" r="62" s="27">
      <c r="A62" s="33" t="s">
        <v>117</v>
      </c>
      <c r="B62" s="34" t="s">
        <v>118</v>
      </c>
      <c r="C62" s="35" t="n">
        <v>100</v>
      </c>
      <c r="D62" s="36" t="n">
        <v>100</v>
      </c>
      <c r="E62" s="37" t="n">
        <v>104</v>
      </c>
    </row>
    <row collapsed="false" customFormat="true" customHeight="true" hidden="false" ht="12.6" outlineLevel="0" r="63" s="27">
      <c r="A63" s="33" t="s">
        <v>119</v>
      </c>
      <c r="B63" s="34" t="s">
        <v>120</v>
      </c>
      <c r="C63" s="35"/>
      <c r="D63" s="36"/>
      <c r="E63" s="37"/>
    </row>
    <row collapsed="false" customFormat="true" customHeight="true" hidden="false" ht="12.6" outlineLevel="0" r="64" s="27">
      <c r="A64" s="33" t="s">
        <v>121</v>
      </c>
      <c r="B64" s="45" t="s">
        <v>122</v>
      </c>
      <c r="C64" s="35"/>
      <c r="D64" s="36"/>
      <c r="E64" s="37"/>
    </row>
    <row collapsed="false" customFormat="true" customHeight="true" hidden="false" ht="12.6" outlineLevel="0" r="65" s="27">
      <c r="A65" s="39" t="s">
        <v>123</v>
      </c>
      <c r="B65" s="40" t="s">
        <v>124</v>
      </c>
      <c r="C65" s="46" t="n">
        <v>6</v>
      </c>
      <c r="D65" s="47" t="n">
        <v>506</v>
      </c>
      <c r="E65" s="48" t="n">
        <v>501</v>
      </c>
    </row>
    <row collapsed="false" customFormat="true" customHeight="true" hidden="false" ht="15.75" outlineLevel="0" r="66" s="27">
      <c r="A66" s="24" t="s">
        <v>125</v>
      </c>
      <c r="B66" s="25" t="s">
        <v>126</v>
      </c>
      <c r="C66" s="26" t="n">
        <f aca="false">SUM(C67:C71)</f>
        <v>0</v>
      </c>
      <c r="D66" s="42" t="n">
        <f aca="false">SUM(D67:D71)</f>
        <v>0</v>
      </c>
      <c r="E66" s="43" t="n">
        <f aca="false">SUM(E67:E71)</f>
        <v>8</v>
      </c>
    </row>
    <row collapsed="false" customFormat="true" customHeight="true" hidden="false" ht="12.6" outlineLevel="0" r="67" s="27">
      <c r="A67" s="28" t="s">
        <v>127</v>
      </c>
      <c r="B67" s="29" t="s">
        <v>128</v>
      </c>
      <c r="C67" s="30"/>
      <c r="D67" s="31"/>
      <c r="E67" s="32"/>
    </row>
    <row collapsed="false" customFormat="true" customHeight="true" hidden="false" ht="12.6" outlineLevel="0" r="68" s="27">
      <c r="A68" s="33" t="s">
        <v>129</v>
      </c>
      <c r="B68" s="34" t="s">
        <v>130</v>
      </c>
      <c r="C68" s="35"/>
      <c r="D68" s="36"/>
      <c r="E68" s="37"/>
    </row>
    <row collapsed="false" customFormat="true" customHeight="true" hidden="false" ht="12.6" outlineLevel="0" r="69" s="27">
      <c r="A69" s="33" t="s">
        <v>131</v>
      </c>
      <c r="B69" s="34" t="s">
        <v>132</v>
      </c>
      <c r="C69" s="35"/>
      <c r="D69" s="36"/>
      <c r="E69" s="37" t="n">
        <v>8</v>
      </c>
    </row>
    <row collapsed="false" customFormat="true" customHeight="true" hidden="false" ht="12.6" outlineLevel="0" r="70" s="27">
      <c r="A70" s="33" t="s">
        <v>133</v>
      </c>
      <c r="B70" s="34" t="s">
        <v>134</v>
      </c>
      <c r="C70" s="35"/>
      <c r="D70" s="36"/>
      <c r="E70" s="37"/>
    </row>
    <row collapsed="false" customFormat="true" customHeight="true" hidden="false" ht="12.6" outlineLevel="0" r="71" s="27">
      <c r="A71" s="39" t="s">
        <v>135</v>
      </c>
      <c r="B71" s="40" t="s">
        <v>136</v>
      </c>
      <c r="C71" s="46"/>
      <c r="D71" s="47"/>
      <c r="E71" s="48"/>
    </row>
    <row collapsed="false" customFormat="true" customHeight="true" hidden="false" ht="15.75" outlineLevel="0" r="72" s="27">
      <c r="A72" s="24" t="s">
        <v>137</v>
      </c>
      <c r="B72" s="25" t="s">
        <v>138</v>
      </c>
      <c r="C72" s="26" t="n">
        <f aca="false">SUM(C73:C75)</f>
        <v>25</v>
      </c>
      <c r="D72" s="42" t="n">
        <f aca="false">SUM(D73:D75)</f>
        <v>25</v>
      </c>
      <c r="E72" s="43" t="n">
        <f aca="false">SUM(E73:E75)</f>
        <v>0</v>
      </c>
    </row>
    <row collapsed="false" customFormat="true" customHeight="true" hidden="false" ht="12.6" outlineLevel="0" r="73" s="27">
      <c r="A73" s="28" t="s">
        <v>139</v>
      </c>
      <c r="B73" s="29" t="s">
        <v>140</v>
      </c>
      <c r="C73" s="30"/>
      <c r="D73" s="31"/>
      <c r="E73" s="32"/>
    </row>
    <row collapsed="false" customFormat="true" customHeight="true" hidden="false" ht="12.6" outlineLevel="0" r="74" s="27">
      <c r="A74" s="33" t="s">
        <v>141</v>
      </c>
      <c r="B74" s="34" t="s">
        <v>142</v>
      </c>
      <c r="C74" s="35" t="n">
        <v>25</v>
      </c>
      <c r="D74" s="36" t="n">
        <v>25</v>
      </c>
      <c r="E74" s="37" t="n">
        <v>0</v>
      </c>
    </row>
    <row collapsed="false" customFormat="true" customHeight="true" hidden="false" ht="12.6" outlineLevel="0" r="75" s="27">
      <c r="A75" s="33" t="s">
        <v>143</v>
      </c>
      <c r="B75" s="34" t="s">
        <v>144</v>
      </c>
      <c r="C75" s="35"/>
      <c r="D75" s="36"/>
      <c r="E75" s="37"/>
    </row>
    <row collapsed="false" customFormat="true" customHeight="true" hidden="false" ht="12.6" outlineLevel="0" r="76" s="27">
      <c r="A76" s="39" t="s">
        <v>145</v>
      </c>
      <c r="B76" s="40" t="s">
        <v>146</v>
      </c>
      <c r="C76" s="46"/>
      <c r="D76" s="47"/>
      <c r="E76" s="48"/>
    </row>
    <row collapsed="false" customFormat="true" customHeight="true" hidden="false" ht="18.75" outlineLevel="0" r="77" s="27">
      <c r="A77" s="24" t="s">
        <v>147</v>
      </c>
      <c r="B77" s="41" t="s">
        <v>148</v>
      </c>
      <c r="C77" s="26" t="n">
        <f aca="false">SUM(C78:C80)</f>
        <v>3530</v>
      </c>
      <c r="D77" s="42" t="n">
        <f aca="false">SUM(D78:D80)</f>
        <v>3530</v>
      </c>
      <c r="E77" s="43" t="n">
        <f aca="false">SUM(E78:E80)</f>
        <v>3604</v>
      </c>
    </row>
    <row collapsed="false" customFormat="true" customHeight="true" hidden="false" ht="12.6" outlineLevel="0" r="78" s="27">
      <c r="A78" s="28" t="s">
        <v>149</v>
      </c>
      <c r="B78" s="29" t="s">
        <v>150</v>
      </c>
      <c r="C78" s="35"/>
      <c r="D78" s="36"/>
      <c r="E78" s="37"/>
    </row>
    <row collapsed="false" customFormat="true" customHeight="true" hidden="false" ht="12.6" outlineLevel="0" r="79" s="27">
      <c r="A79" s="33" t="s">
        <v>151</v>
      </c>
      <c r="B79" s="34" t="s">
        <v>152</v>
      </c>
      <c r="C79" s="35" t="n">
        <v>3530</v>
      </c>
      <c r="D79" s="36" t="n">
        <v>3530</v>
      </c>
      <c r="E79" s="37" t="n">
        <v>3604</v>
      </c>
    </row>
    <row collapsed="false" customFormat="true" customHeight="true" hidden="false" ht="12.6" outlineLevel="0" r="80" s="27">
      <c r="A80" s="33" t="s">
        <v>153</v>
      </c>
      <c r="B80" s="34" t="s">
        <v>154</v>
      </c>
      <c r="C80" s="35"/>
      <c r="D80" s="36"/>
      <c r="E80" s="37"/>
    </row>
    <row collapsed="false" customFormat="true" customHeight="true" hidden="false" ht="12.6" outlineLevel="0" r="81" s="27">
      <c r="A81" s="39" t="s">
        <v>155</v>
      </c>
      <c r="B81" s="40" t="s">
        <v>156</v>
      </c>
      <c r="C81" s="35"/>
      <c r="D81" s="36"/>
      <c r="E81" s="37"/>
    </row>
    <row collapsed="false" customFormat="true" customHeight="true" hidden="false" ht="12.6" outlineLevel="0" r="82" s="27">
      <c r="A82" s="66" t="s">
        <v>157</v>
      </c>
      <c r="B82" s="25" t="s">
        <v>158</v>
      </c>
      <c r="C82" s="26" t="n">
        <f aca="false">+C9+C16+C32+C42+C54+C66+C72+C77</f>
        <v>168138</v>
      </c>
      <c r="D82" s="42" t="n">
        <f aca="false">+D9+D16+D32+D42+D54+D66+D72+D77</f>
        <v>185722</v>
      </c>
      <c r="E82" s="43" t="n">
        <f aca="false">+E9+E16+E32+E42+E54+E66+E72+E77</f>
        <v>192831</v>
      </c>
    </row>
    <row collapsed="false" customFormat="true" customHeight="true" hidden="false" ht="17.25" outlineLevel="0" r="83" s="27">
      <c r="A83" s="67" t="s">
        <v>159</v>
      </c>
      <c r="B83" s="41" t="s">
        <v>160</v>
      </c>
      <c r="C83" s="26" t="n">
        <f aca="false">SUM(C84:C86)</f>
        <v>0</v>
      </c>
      <c r="D83" s="42" t="n">
        <f aca="false">SUM(D84:D86)</f>
        <v>0</v>
      </c>
      <c r="E83" s="43" t="n">
        <f aca="false">SUM(E84:E86)</f>
        <v>0</v>
      </c>
    </row>
    <row collapsed="false" customFormat="true" customHeight="true" hidden="false" ht="12.6" outlineLevel="0" r="84" s="27">
      <c r="A84" s="28" t="s">
        <v>161</v>
      </c>
      <c r="B84" s="29" t="s">
        <v>162</v>
      </c>
      <c r="C84" s="35"/>
      <c r="D84" s="36"/>
      <c r="E84" s="37"/>
    </row>
    <row collapsed="false" customFormat="true" customHeight="true" hidden="false" ht="12.6" outlineLevel="0" r="85" s="27">
      <c r="A85" s="33" t="s">
        <v>163</v>
      </c>
      <c r="B85" s="34" t="s">
        <v>164</v>
      </c>
      <c r="C85" s="35"/>
      <c r="D85" s="36"/>
      <c r="E85" s="37"/>
    </row>
    <row collapsed="false" customFormat="true" customHeight="true" hidden="false" ht="12.6" outlineLevel="0" r="86" s="27">
      <c r="A86" s="39" t="s">
        <v>165</v>
      </c>
      <c r="B86" s="68" t="s">
        <v>166</v>
      </c>
      <c r="C86" s="35"/>
      <c r="D86" s="36"/>
      <c r="E86" s="37"/>
    </row>
    <row collapsed="false" customFormat="true" customHeight="true" hidden="false" ht="15.75" outlineLevel="0" r="87" s="27">
      <c r="A87" s="67" t="s">
        <v>167</v>
      </c>
      <c r="B87" s="41" t="s">
        <v>168</v>
      </c>
      <c r="C87" s="26" t="n">
        <f aca="false">SUM(C88:C91)</f>
        <v>0</v>
      </c>
      <c r="D87" s="42" t="n">
        <f aca="false">SUM(D88:D91)</f>
        <v>0</v>
      </c>
      <c r="E87" s="43" t="n">
        <f aca="false">SUM(E88:E91)</f>
        <v>0</v>
      </c>
    </row>
    <row collapsed="false" customFormat="true" customHeight="true" hidden="false" ht="12.6" outlineLevel="0" r="88" s="27">
      <c r="A88" s="28" t="s">
        <v>169</v>
      </c>
      <c r="B88" s="29" t="s">
        <v>170</v>
      </c>
      <c r="C88" s="35"/>
      <c r="D88" s="36"/>
      <c r="E88" s="37"/>
    </row>
    <row collapsed="false" customFormat="true" customHeight="true" hidden="false" ht="12.6" outlineLevel="0" r="89" s="27">
      <c r="A89" s="33" t="s">
        <v>171</v>
      </c>
      <c r="B89" s="34" t="s">
        <v>172</v>
      </c>
      <c r="C89" s="35"/>
      <c r="D89" s="36"/>
      <c r="E89" s="37"/>
    </row>
    <row collapsed="false" customFormat="true" customHeight="true" hidden="false" ht="12.6" outlineLevel="0" r="90" s="27">
      <c r="A90" s="33" t="s">
        <v>173</v>
      </c>
      <c r="B90" s="34" t="s">
        <v>174</v>
      </c>
      <c r="C90" s="35"/>
      <c r="D90" s="36"/>
      <c r="E90" s="37"/>
    </row>
    <row collapsed="false" customFormat="true" customHeight="true" hidden="false" ht="12.6" outlineLevel="0" r="91" s="27">
      <c r="A91" s="39" t="s">
        <v>175</v>
      </c>
      <c r="B91" s="40" t="s">
        <v>176</v>
      </c>
      <c r="C91" s="35"/>
      <c r="D91" s="36"/>
      <c r="E91" s="37"/>
    </row>
    <row collapsed="false" customFormat="true" customHeight="true" hidden="false" ht="16.5" outlineLevel="0" r="92" s="27">
      <c r="A92" s="67" t="s">
        <v>177</v>
      </c>
      <c r="B92" s="41" t="s">
        <v>178</v>
      </c>
      <c r="C92" s="26" t="n">
        <f aca="false">SUM(C93:C94)</f>
        <v>26221</v>
      </c>
      <c r="D92" s="42" t="n">
        <f aca="false">SUM(D93:D94)</f>
        <v>50154</v>
      </c>
      <c r="E92" s="43" t="n">
        <f aca="false">SUM(E93:E94)</f>
        <v>50154</v>
      </c>
    </row>
    <row collapsed="false" customFormat="true" customHeight="true" hidden="false" ht="12.6" outlineLevel="0" r="93" s="27">
      <c r="A93" s="28" t="s">
        <v>179</v>
      </c>
      <c r="B93" s="29" t="s">
        <v>180</v>
      </c>
      <c r="C93" s="35" t="n">
        <v>26221</v>
      </c>
      <c r="D93" s="36" t="n">
        <v>50154</v>
      </c>
      <c r="E93" s="37" t="n">
        <v>50154</v>
      </c>
    </row>
    <row collapsed="false" customFormat="true" customHeight="true" hidden="false" ht="12.6" outlineLevel="0" r="94" s="27">
      <c r="A94" s="39" t="s">
        <v>181</v>
      </c>
      <c r="B94" s="40" t="s">
        <v>182</v>
      </c>
      <c r="C94" s="35"/>
      <c r="D94" s="36"/>
      <c r="E94" s="37"/>
    </row>
    <row collapsed="false" customFormat="true" customHeight="true" hidden="false" ht="15" outlineLevel="0" r="95" s="27">
      <c r="A95" s="67" t="s">
        <v>183</v>
      </c>
      <c r="B95" s="41" t="s">
        <v>184</v>
      </c>
      <c r="C95" s="26" t="n">
        <f aca="false">SUM(C96:C98)</f>
        <v>0</v>
      </c>
      <c r="D95" s="42" t="n">
        <f aca="false">SUM(D96:D98)</f>
        <v>0</v>
      </c>
      <c r="E95" s="43" t="n">
        <f aca="false">SUM(E96:E98)</f>
        <v>2734</v>
      </c>
    </row>
    <row collapsed="false" customFormat="true" customHeight="true" hidden="false" ht="12.6" outlineLevel="0" r="96" s="27">
      <c r="A96" s="28" t="s">
        <v>185</v>
      </c>
      <c r="B96" s="29" t="s">
        <v>186</v>
      </c>
      <c r="C96" s="35"/>
      <c r="D96" s="36" t="n">
        <v>0</v>
      </c>
      <c r="E96" s="37" t="n">
        <v>2734</v>
      </c>
    </row>
    <row collapsed="false" customFormat="true" customHeight="true" hidden="false" ht="12.6" outlineLevel="0" r="97" s="27">
      <c r="A97" s="33" t="s">
        <v>187</v>
      </c>
      <c r="B97" s="34" t="s">
        <v>188</v>
      </c>
      <c r="C97" s="35"/>
      <c r="D97" s="36"/>
      <c r="E97" s="37"/>
    </row>
    <row collapsed="false" customFormat="true" customHeight="true" hidden="false" ht="12.6" outlineLevel="0" r="98" s="27">
      <c r="A98" s="39" t="s">
        <v>189</v>
      </c>
      <c r="B98" s="40" t="s">
        <v>190</v>
      </c>
      <c r="C98" s="35"/>
      <c r="D98" s="36"/>
      <c r="E98" s="37"/>
    </row>
    <row collapsed="false" customFormat="true" customHeight="true" hidden="false" ht="18.75" outlineLevel="0" r="99" s="27">
      <c r="A99" s="67" t="s">
        <v>191</v>
      </c>
      <c r="B99" s="41" t="s">
        <v>192</v>
      </c>
      <c r="C99" s="26" t="n">
        <f aca="false">SUM(C100:C103)</f>
        <v>0</v>
      </c>
      <c r="D99" s="42" t="n">
        <f aca="false">SUM(D100:D103)</f>
        <v>0</v>
      </c>
      <c r="E99" s="43" t="n">
        <f aca="false">SUM(E100:E103)</f>
        <v>0</v>
      </c>
    </row>
    <row collapsed="false" customFormat="true" customHeight="true" hidden="false" ht="12.6" outlineLevel="0" r="100" s="27">
      <c r="A100" s="69" t="s">
        <v>193</v>
      </c>
      <c r="B100" s="29" t="s">
        <v>194</v>
      </c>
      <c r="C100" s="35"/>
      <c r="D100" s="36"/>
      <c r="E100" s="37"/>
    </row>
    <row collapsed="false" customFormat="true" customHeight="true" hidden="false" ht="12.6" outlineLevel="0" r="101" s="27">
      <c r="A101" s="70" t="s">
        <v>195</v>
      </c>
      <c r="B101" s="34" t="s">
        <v>196</v>
      </c>
      <c r="C101" s="35"/>
      <c r="D101" s="36"/>
      <c r="E101" s="37"/>
    </row>
    <row collapsed="false" customFormat="true" customHeight="true" hidden="false" ht="12.6" outlineLevel="0" r="102" s="27">
      <c r="A102" s="70" t="s">
        <v>197</v>
      </c>
      <c r="B102" s="34" t="s">
        <v>198</v>
      </c>
      <c r="C102" s="35"/>
      <c r="D102" s="36"/>
      <c r="E102" s="37"/>
    </row>
    <row collapsed="false" customFormat="true" customHeight="true" hidden="false" ht="15" outlineLevel="0" r="103" s="27">
      <c r="A103" s="71" t="s">
        <v>199</v>
      </c>
      <c r="B103" s="40" t="s">
        <v>200</v>
      </c>
      <c r="C103" s="35"/>
      <c r="D103" s="36"/>
      <c r="E103" s="37"/>
    </row>
    <row collapsed="false" customFormat="true" customHeight="true" hidden="false" ht="18" outlineLevel="0" r="104" s="27">
      <c r="A104" s="67" t="s">
        <v>201</v>
      </c>
      <c r="B104" s="41" t="s">
        <v>202</v>
      </c>
      <c r="C104" s="72"/>
      <c r="D104" s="73"/>
      <c r="E104" s="74"/>
    </row>
    <row collapsed="false" customFormat="true" customHeight="true" hidden="false" ht="16.5" outlineLevel="0" r="105" s="27">
      <c r="A105" s="67" t="s">
        <v>203</v>
      </c>
      <c r="B105" s="41" t="s">
        <v>204</v>
      </c>
      <c r="C105" s="72"/>
      <c r="D105" s="73"/>
      <c r="E105" s="74"/>
    </row>
    <row collapsed="false" customFormat="true" customHeight="true" hidden="false" ht="14.25" outlineLevel="0" r="106" s="27">
      <c r="A106" s="67" t="s">
        <v>205</v>
      </c>
      <c r="B106" s="75" t="s">
        <v>206</v>
      </c>
      <c r="C106" s="26" t="n">
        <f aca="false">+C83+C87+C92+C95+C99+C105+C104</f>
        <v>26221</v>
      </c>
      <c r="D106" s="42" t="n">
        <f aca="false">+D83+D87+D92+D95+D99+D105+D104</f>
        <v>50154</v>
      </c>
      <c r="E106" s="43" t="n">
        <f aca="false">+E83+E87+E92+E95+E99+E105+E104</f>
        <v>52888</v>
      </c>
    </row>
    <row collapsed="false" customFormat="true" customHeight="true" hidden="false" ht="33" outlineLevel="0" r="107" s="27">
      <c r="A107" s="76" t="s">
        <v>207</v>
      </c>
      <c r="B107" s="77" t="s">
        <v>208</v>
      </c>
      <c r="C107" s="26" t="n">
        <f aca="false">+C82+C106</f>
        <v>194359</v>
      </c>
      <c r="D107" s="78" t="n">
        <f aca="false">+D82+D106</f>
        <v>235876</v>
      </c>
      <c r="E107" s="42" t="n">
        <f aca="false">+E82+E106</f>
        <v>245719</v>
      </c>
    </row>
    <row collapsed="false" customFormat="true" customHeight="true" hidden="false" ht="12.6" outlineLevel="0" r="108" s="5">
      <c r="A108" s="79" t="s">
        <v>209</v>
      </c>
      <c r="B108" s="79"/>
      <c r="C108" s="79"/>
      <c r="D108" s="79"/>
      <c r="E108" s="79"/>
    </row>
    <row collapsed="false" customFormat="true" customHeight="true" hidden="false" ht="12.6" outlineLevel="0" r="109" s="83">
      <c r="A109" s="80" t="s">
        <v>210</v>
      </c>
      <c r="B109" s="80"/>
      <c r="C109" s="81"/>
      <c r="D109" s="81"/>
      <c r="E109" s="82" t="s">
        <v>4</v>
      </c>
    </row>
    <row collapsed="false" customFormat="false" customHeight="true" hidden="false" ht="18" outlineLevel="0" r="110">
      <c r="A110" s="84" t="s">
        <v>211</v>
      </c>
      <c r="B110" s="85" t="s">
        <v>212</v>
      </c>
      <c r="C110" s="13" t="s">
        <v>7</v>
      </c>
      <c r="D110" s="13"/>
      <c r="E110" s="14" t="s">
        <v>8</v>
      </c>
    </row>
    <row collapsed="false" customFormat="false" customHeight="true" hidden="false" ht="15" outlineLevel="0" r="111">
      <c r="A111" s="84"/>
      <c r="B111" s="85"/>
      <c r="C111" s="17" t="s">
        <v>10</v>
      </c>
      <c r="D111" s="18" t="s">
        <v>11</v>
      </c>
      <c r="E111" s="14"/>
    </row>
    <row collapsed="false" customFormat="true" customHeight="true" hidden="false" ht="12.6" outlineLevel="0" r="112" s="23">
      <c r="A112" s="86" t="n">
        <v>1</v>
      </c>
      <c r="B112" s="87" t="n">
        <v>2</v>
      </c>
      <c r="C112" s="20" t="n">
        <v>3</v>
      </c>
      <c r="D112" s="21" t="n">
        <v>4</v>
      </c>
      <c r="E112" s="22" t="n">
        <v>5</v>
      </c>
    </row>
    <row collapsed="false" customFormat="false" customHeight="true" hidden="false" ht="15.75" outlineLevel="0" r="113">
      <c r="A113" s="88" t="s">
        <v>12</v>
      </c>
      <c r="B113" s="89" t="s">
        <v>213</v>
      </c>
      <c r="C113" s="90" t="n">
        <f aca="false">C114+C115+C116+C117+C118+C131</f>
        <v>127031</v>
      </c>
      <c r="D113" s="91" t="n">
        <f aca="false">D114+D115+D116+D117+D118+D131</f>
        <v>146540</v>
      </c>
      <c r="E113" s="92" t="n">
        <f aca="false">E114+E115+E116+E117+E118+E131</f>
        <v>126824</v>
      </c>
    </row>
    <row collapsed="false" customFormat="false" customHeight="true" hidden="false" ht="12.6" outlineLevel="0" r="114">
      <c r="A114" s="93" t="s">
        <v>14</v>
      </c>
      <c r="B114" s="94" t="s">
        <v>214</v>
      </c>
      <c r="C114" s="95" t="n">
        <v>50037</v>
      </c>
      <c r="D114" s="96" t="n">
        <v>52482</v>
      </c>
      <c r="E114" s="97" t="n">
        <v>49912</v>
      </c>
    </row>
    <row collapsed="false" customFormat="false" customHeight="true" hidden="false" ht="12.6" outlineLevel="0" r="115">
      <c r="A115" s="33" t="s">
        <v>16</v>
      </c>
      <c r="B115" s="98" t="s">
        <v>215</v>
      </c>
      <c r="C115" s="99" t="n">
        <v>12319</v>
      </c>
      <c r="D115" s="36" t="n">
        <v>13394</v>
      </c>
      <c r="E115" s="37" t="n">
        <v>12554</v>
      </c>
    </row>
    <row collapsed="false" customFormat="false" customHeight="true" hidden="false" ht="12.6" outlineLevel="0" r="116">
      <c r="A116" s="33" t="s">
        <v>18</v>
      </c>
      <c r="B116" s="98" t="s">
        <v>216</v>
      </c>
      <c r="C116" s="99" t="n">
        <v>38260</v>
      </c>
      <c r="D116" s="36" t="n">
        <v>37310</v>
      </c>
      <c r="E116" s="37" t="n">
        <v>26895</v>
      </c>
    </row>
    <row collapsed="false" customFormat="false" customHeight="true" hidden="false" ht="12.6" outlineLevel="0" r="117">
      <c r="A117" s="33" t="s">
        <v>20</v>
      </c>
      <c r="B117" s="100" t="s">
        <v>217</v>
      </c>
      <c r="C117" s="99" t="n">
        <v>14307</v>
      </c>
      <c r="D117" s="36" t="n">
        <v>18384</v>
      </c>
      <c r="E117" s="37" t="n">
        <v>17778</v>
      </c>
    </row>
    <row collapsed="false" customFormat="false" customHeight="true" hidden="false" ht="12.6" outlineLevel="0" r="118">
      <c r="A118" s="33" t="s">
        <v>218</v>
      </c>
      <c r="B118" s="101" t="s">
        <v>219</v>
      </c>
      <c r="C118" s="99" t="n">
        <f aca="false">SUM(C119:C130)</f>
        <v>12108</v>
      </c>
      <c r="D118" s="36" t="n">
        <f aca="false">SUM(D119:D130)</f>
        <v>24970</v>
      </c>
      <c r="E118" s="37" t="n">
        <f aca="false">SUM(E119:E130)</f>
        <v>19685</v>
      </c>
    </row>
    <row collapsed="false" customFormat="false" customHeight="true" hidden="false" ht="12.6" outlineLevel="0" r="119">
      <c r="A119" s="33" t="s">
        <v>24</v>
      </c>
      <c r="B119" s="98" t="s">
        <v>220</v>
      </c>
      <c r="C119" s="99"/>
      <c r="D119" s="36"/>
      <c r="E119" s="37"/>
    </row>
    <row collapsed="false" customFormat="false" customHeight="true" hidden="false" ht="12.6" outlineLevel="0" r="120">
      <c r="A120" s="33" t="s">
        <v>221</v>
      </c>
      <c r="B120" s="102" t="s">
        <v>222</v>
      </c>
      <c r="C120" s="99" t="n">
        <v>354</v>
      </c>
      <c r="D120" s="36" t="n">
        <v>0</v>
      </c>
      <c r="E120" s="37" t="n">
        <v>0</v>
      </c>
    </row>
    <row collapsed="false" customFormat="false" customHeight="true" hidden="false" ht="12.6" outlineLevel="0" r="121">
      <c r="A121" s="33" t="s">
        <v>223</v>
      </c>
      <c r="B121" s="103" t="s">
        <v>224</v>
      </c>
      <c r="C121" s="99"/>
      <c r="D121" s="36" t="n">
        <v>28</v>
      </c>
      <c r="E121" s="37" t="n">
        <v>13</v>
      </c>
    </row>
    <row collapsed="false" customFormat="false" customHeight="true" hidden="false" ht="12.6" outlineLevel="0" r="122">
      <c r="A122" s="33" t="s">
        <v>225</v>
      </c>
      <c r="B122" s="104" t="s">
        <v>226</v>
      </c>
      <c r="C122" s="99"/>
      <c r="D122" s="36"/>
      <c r="E122" s="37"/>
    </row>
    <row collapsed="false" customFormat="false" customHeight="true" hidden="false" ht="12.6" outlineLevel="0" r="123">
      <c r="A123" s="33" t="s">
        <v>227</v>
      </c>
      <c r="B123" s="102" t="s">
        <v>228</v>
      </c>
      <c r="C123" s="99"/>
      <c r="D123" s="36"/>
      <c r="E123" s="37"/>
    </row>
    <row collapsed="false" customFormat="false" customHeight="true" hidden="false" ht="12.6" outlineLevel="0" r="124">
      <c r="A124" s="33" t="s">
        <v>229</v>
      </c>
      <c r="B124" s="102" t="s">
        <v>230</v>
      </c>
      <c r="C124" s="99"/>
      <c r="D124" s="36"/>
      <c r="E124" s="37"/>
    </row>
    <row collapsed="false" customFormat="false" customHeight="true" hidden="false" ht="12.6" outlineLevel="0" r="125">
      <c r="A125" s="33" t="s">
        <v>231</v>
      </c>
      <c r="B125" s="104" t="s">
        <v>232</v>
      </c>
      <c r="C125" s="99" t="n">
        <v>1604</v>
      </c>
      <c r="D125" s="36" t="n">
        <v>2790</v>
      </c>
      <c r="E125" s="37" t="n">
        <v>2757</v>
      </c>
    </row>
    <row collapsed="false" customFormat="false" customHeight="true" hidden="false" ht="12.6" outlineLevel="0" r="126">
      <c r="A126" s="33" t="s">
        <v>233</v>
      </c>
      <c r="B126" s="104" t="s">
        <v>234</v>
      </c>
      <c r="C126" s="99"/>
      <c r="D126" s="36"/>
      <c r="E126" s="37"/>
    </row>
    <row collapsed="false" customFormat="false" customHeight="true" hidden="false" ht="12.6" outlineLevel="0" r="127">
      <c r="A127" s="33" t="s">
        <v>235</v>
      </c>
      <c r="B127" s="102" t="s">
        <v>236</v>
      </c>
      <c r="C127" s="99"/>
      <c r="D127" s="36"/>
      <c r="E127" s="37"/>
    </row>
    <row collapsed="false" customFormat="false" customHeight="true" hidden="false" ht="12.6" outlineLevel="0" r="128">
      <c r="A128" s="61" t="s">
        <v>237</v>
      </c>
      <c r="B128" s="102" t="s">
        <v>238</v>
      </c>
      <c r="C128" s="99"/>
      <c r="D128" s="36"/>
      <c r="E128" s="37"/>
    </row>
    <row collapsed="false" customFormat="false" customHeight="true" hidden="false" ht="12.6" outlineLevel="0" r="129">
      <c r="A129" s="33" t="s">
        <v>239</v>
      </c>
      <c r="B129" s="102" t="s">
        <v>240</v>
      </c>
      <c r="C129" s="99"/>
      <c r="D129" s="36"/>
      <c r="E129" s="37"/>
    </row>
    <row collapsed="false" customFormat="false" customHeight="true" hidden="false" ht="12.6" outlineLevel="0" r="130">
      <c r="A130" s="39" t="s">
        <v>241</v>
      </c>
      <c r="B130" s="103" t="s">
        <v>242</v>
      </c>
      <c r="C130" s="105" t="n">
        <v>10150</v>
      </c>
      <c r="D130" s="47" t="n">
        <v>22152</v>
      </c>
      <c r="E130" s="48" t="n">
        <v>16915</v>
      </c>
    </row>
    <row collapsed="false" customFormat="false" customHeight="true" hidden="false" ht="12.6" outlineLevel="0" r="131">
      <c r="A131" s="33" t="s">
        <v>243</v>
      </c>
      <c r="B131" s="100" t="s">
        <v>244</v>
      </c>
      <c r="C131" s="99"/>
      <c r="D131" s="36" t="n">
        <v>0</v>
      </c>
      <c r="E131" s="37" t="n">
        <v>0</v>
      </c>
    </row>
    <row collapsed="false" customFormat="false" customHeight="true" hidden="false" ht="12.6" outlineLevel="0" r="132">
      <c r="A132" s="33" t="s">
        <v>245</v>
      </c>
      <c r="B132" s="98" t="s">
        <v>246</v>
      </c>
      <c r="C132" s="99"/>
      <c r="D132" s="36" t="n">
        <v>0</v>
      </c>
      <c r="E132" s="37" t="n">
        <v>0</v>
      </c>
    </row>
    <row collapsed="false" customFormat="false" customHeight="true" hidden="false" ht="12.6" outlineLevel="0" r="133">
      <c r="A133" s="56" t="s">
        <v>247</v>
      </c>
      <c r="B133" s="106" t="s">
        <v>248</v>
      </c>
      <c r="C133" s="107"/>
      <c r="D133" s="54"/>
      <c r="E133" s="55"/>
    </row>
    <row collapsed="false" customFormat="false" customHeight="true" hidden="false" ht="18.75" outlineLevel="0" r="134">
      <c r="A134" s="108" t="s">
        <v>26</v>
      </c>
      <c r="B134" s="109" t="s">
        <v>249</v>
      </c>
      <c r="C134" s="110" t="n">
        <f aca="false">+C135+C137+C139</f>
        <v>67328</v>
      </c>
      <c r="D134" s="111" t="n">
        <f aca="false">+D135+D137+D139</f>
        <v>86770</v>
      </c>
      <c r="E134" s="112" t="n">
        <f aca="false">+E135+E137+E139</f>
        <v>46083</v>
      </c>
    </row>
    <row collapsed="false" customFormat="false" customHeight="true" hidden="false" ht="12.6" outlineLevel="0" r="135">
      <c r="A135" s="28" t="s">
        <v>28</v>
      </c>
      <c r="B135" s="98" t="s">
        <v>250</v>
      </c>
      <c r="C135" s="113" t="n">
        <v>7607</v>
      </c>
      <c r="D135" s="31" t="n">
        <v>10672</v>
      </c>
      <c r="E135" s="32" t="n">
        <v>4601</v>
      </c>
    </row>
    <row collapsed="false" customFormat="false" customHeight="true" hidden="false" ht="12.6" outlineLevel="0" r="136">
      <c r="A136" s="33" t="s">
        <v>30</v>
      </c>
      <c r="B136" s="98" t="s">
        <v>251</v>
      </c>
      <c r="C136" s="99"/>
      <c r="D136" s="36"/>
      <c r="E136" s="37"/>
    </row>
    <row collapsed="false" customFormat="false" customHeight="true" hidden="false" ht="12.6" outlineLevel="0" r="137">
      <c r="A137" s="33" t="s">
        <v>32</v>
      </c>
      <c r="B137" s="98" t="s">
        <v>252</v>
      </c>
      <c r="C137" s="99" t="n">
        <v>2000</v>
      </c>
      <c r="D137" s="36" t="n">
        <v>7053</v>
      </c>
      <c r="E137" s="37" t="n">
        <v>1058</v>
      </c>
    </row>
    <row collapsed="false" customFormat="false" customHeight="true" hidden="false" ht="12.6" outlineLevel="0" r="138">
      <c r="A138" s="33" t="s">
        <v>34</v>
      </c>
      <c r="B138" s="114" t="s">
        <v>253</v>
      </c>
      <c r="C138" s="99"/>
      <c r="D138" s="36"/>
      <c r="E138" s="37"/>
    </row>
    <row collapsed="false" customFormat="false" customHeight="true" hidden="false" ht="12.6" outlineLevel="0" r="139">
      <c r="A139" s="33" t="s">
        <v>36</v>
      </c>
      <c r="B139" s="115" t="s">
        <v>254</v>
      </c>
      <c r="C139" s="99" t="n">
        <f aca="false">SUM(C140:C147)</f>
        <v>57721</v>
      </c>
      <c r="D139" s="36" t="n">
        <f aca="false">SUM(D140:D147)</f>
        <v>69045</v>
      </c>
      <c r="E139" s="37" t="n">
        <f aca="false">SUM(E140:E147)</f>
        <v>40424</v>
      </c>
    </row>
    <row collapsed="false" customFormat="false" customHeight="true" hidden="false" ht="12.6" outlineLevel="0" r="140">
      <c r="A140" s="33" t="s">
        <v>38</v>
      </c>
      <c r="B140" s="116" t="s">
        <v>255</v>
      </c>
      <c r="C140" s="99"/>
      <c r="D140" s="36"/>
      <c r="E140" s="37"/>
    </row>
    <row collapsed="false" customFormat="false" customHeight="true" hidden="false" ht="12.6" outlineLevel="0" r="141">
      <c r="A141" s="33" t="s">
        <v>40</v>
      </c>
      <c r="B141" s="117" t="s">
        <v>256</v>
      </c>
      <c r="C141" s="99" t="n">
        <v>48255</v>
      </c>
      <c r="D141" s="36" t="n">
        <v>4932</v>
      </c>
      <c r="E141" s="37" t="n">
        <v>570</v>
      </c>
    </row>
    <row collapsed="false" customFormat="false" customHeight="true" hidden="false" ht="12.6" outlineLevel="0" r="142">
      <c r="A142" s="33" t="s">
        <v>42</v>
      </c>
      <c r="B142" s="102" t="s">
        <v>230</v>
      </c>
      <c r="C142" s="99"/>
      <c r="D142" s="36" t="n">
        <v>0</v>
      </c>
      <c r="E142" s="37" t="n">
        <v>0</v>
      </c>
    </row>
    <row collapsed="false" customFormat="false" customHeight="true" hidden="false" ht="12.6" outlineLevel="0" r="143">
      <c r="A143" s="33" t="s">
        <v>44</v>
      </c>
      <c r="B143" s="102" t="s">
        <v>257</v>
      </c>
      <c r="C143" s="99"/>
      <c r="D143" s="36" t="n">
        <v>39864</v>
      </c>
      <c r="E143" s="37" t="n">
        <v>39854</v>
      </c>
    </row>
    <row collapsed="false" customFormat="false" customHeight="true" hidden="false" ht="12.6" outlineLevel="0" r="144">
      <c r="A144" s="33" t="s">
        <v>46</v>
      </c>
      <c r="B144" s="102" t="s">
        <v>258</v>
      </c>
      <c r="C144" s="99"/>
      <c r="D144" s="36"/>
      <c r="E144" s="37"/>
    </row>
    <row collapsed="false" customFormat="false" customHeight="true" hidden="false" ht="12.6" outlineLevel="0" r="145">
      <c r="A145" s="33" t="s">
        <v>48</v>
      </c>
      <c r="B145" s="102" t="s">
        <v>236</v>
      </c>
      <c r="C145" s="99"/>
      <c r="D145" s="36" t="n">
        <v>0</v>
      </c>
      <c r="E145" s="37" t="n">
        <v>0</v>
      </c>
    </row>
    <row collapsed="false" customFormat="false" customHeight="true" hidden="false" ht="12.6" outlineLevel="0" r="146">
      <c r="A146" s="33" t="s">
        <v>50</v>
      </c>
      <c r="B146" s="102" t="s">
        <v>259</v>
      </c>
      <c r="C146" s="99"/>
      <c r="D146" s="36" t="n">
        <v>0</v>
      </c>
      <c r="E146" s="37" t="n">
        <v>0</v>
      </c>
    </row>
    <row collapsed="false" customFormat="false" customHeight="true" hidden="false" ht="12.6" outlineLevel="0" r="147">
      <c r="A147" s="61" t="s">
        <v>260</v>
      </c>
      <c r="B147" s="102" t="s">
        <v>261</v>
      </c>
      <c r="C147" s="105" t="n">
        <v>9466</v>
      </c>
      <c r="D147" s="47" t="n">
        <v>24249</v>
      </c>
      <c r="E147" s="48" t="n">
        <v>0</v>
      </c>
    </row>
    <row collapsed="false" customFormat="false" customHeight="true" hidden="false" ht="17.25" outlineLevel="0" r="148">
      <c r="A148" s="24" t="s">
        <v>58</v>
      </c>
      <c r="B148" s="118" t="s">
        <v>262</v>
      </c>
      <c r="C148" s="78" t="n">
        <f aca="false">+C113+C134</f>
        <v>194359</v>
      </c>
      <c r="D148" s="42" t="n">
        <f aca="false">+D113+D134</f>
        <v>233310</v>
      </c>
      <c r="E148" s="43" t="n">
        <f aca="false">+E113+E134</f>
        <v>172907</v>
      </c>
    </row>
    <row collapsed="false" customFormat="false" customHeight="true" hidden="false" ht="16.5" outlineLevel="0" r="149">
      <c r="A149" s="24" t="s">
        <v>263</v>
      </c>
      <c r="B149" s="118" t="s">
        <v>264</v>
      </c>
      <c r="C149" s="78" t="n">
        <f aca="false">+C150+C151+C152</f>
        <v>0</v>
      </c>
      <c r="D149" s="42" t="n">
        <f aca="false">+D150+D151+D152</f>
        <v>0</v>
      </c>
      <c r="E149" s="43" t="n">
        <f aca="false">+E150+E151+E152</f>
        <v>0</v>
      </c>
    </row>
    <row collapsed="false" customFormat="false" customHeight="true" hidden="false" ht="12.6" outlineLevel="0" r="150">
      <c r="A150" s="28" t="s">
        <v>80</v>
      </c>
      <c r="B150" s="98" t="s">
        <v>265</v>
      </c>
      <c r="C150" s="99"/>
      <c r="D150" s="36"/>
      <c r="E150" s="37"/>
    </row>
    <row collapsed="false" customFormat="false" customHeight="true" hidden="false" ht="12.6" outlineLevel="0" r="151">
      <c r="A151" s="33" t="s">
        <v>88</v>
      </c>
      <c r="B151" s="98" t="s">
        <v>266</v>
      </c>
      <c r="C151" s="99"/>
      <c r="D151" s="36"/>
      <c r="E151" s="37"/>
    </row>
    <row collapsed="false" customFormat="false" customHeight="true" hidden="false" ht="12.6" outlineLevel="0" r="152">
      <c r="A152" s="61" t="s">
        <v>90</v>
      </c>
      <c r="B152" s="114" t="s">
        <v>267</v>
      </c>
      <c r="C152" s="99"/>
      <c r="D152" s="36"/>
      <c r="E152" s="37"/>
    </row>
    <row collapsed="false" customFormat="false" customHeight="true" hidden="false" ht="20.25" outlineLevel="0" r="153">
      <c r="A153" s="24" t="s">
        <v>101</v>
      </c>
      <c r="B153" s="118" t="s">
        <v>268</v>
      </c>
      <c r="C153" s="78" t="n">
        <f aca="false">SUM(C154:C159)</f>
        <v>0</v>
      </c>
      <c r="D153" s="42" t="n">
        <f aca="false">SUM(D154:D159)</f>
        <v>0</v>
      </c>
      <c r="E153" s="43" t="n">
        <f aca="false">SUM(E154:E159)</f>
        <v>0</v>
      </c>
    </row>
    <row collapsed="false" customFormat="false" customHeight="true" hidden="false" ht="12.6" outlineLevel="0" r="154">
      <c r="A154" s="28" t="s">
        <v>103</v>
      </c>
      <c r="B154" s="119" t="s">
        <v>269</v>
      </c>
      <c r="C154" s="99"/>
      <c r="D154" s="36"/>
      <c r="E154" s="37"/>
    </row>
    <row collapsed="false" customFormat="false" customHeight="true" hidden="false" ht="12.6" outlineLevel="0" r="155">
      <c r="A155" s="33" t="s">
        <v>105</v>
      </c>
      <c r="B155" s="98" t="s">
        <v>270</v>
      </c>
      <c r="C155" s="99"/>
      <c r="D155" s="36"/>
      <c r="E155" s="37"/>
    </row>
    <row collapsed="false" customFormat="false" customHeight="true" hidden="false" ht="12.6" outlineLevel="0" r="156">
      <c r="A156" s="33" t="s">
        <v>107</v>
      </c>
      <c r="B156" s="98" t="s">
        <v>271</v>
      </c>
      <c r="C156" s="99"/>
      <c r="D156" s="36"/>
      <c r="E156" s="37"/>
    </row>
    <row collapsed="false" customFormat="false" customHeight="true" hidden="false" ht="12.6" outlineLevel="0" r="157">
      <c r="A157" s="33" t="s">
        <v>109</v>
      </c>
      <c r="B157" s="98" t="s">
        <v>272</v>
      </c>
      <c r="C157" s="99"/>
      <c r="D157" s="36"/>
      <c r="E157" s="37"/>
    </row>
    <row collapsed="false" customFormat="false" customHeight="true" hidden="false" ht="12.6" outlineLevel="0" r="158">
      <c r="A158" s="33" t="s">
        <v>111</v>
      </c>
      <c r="B158" s="98" t="s">
        <v>273</v>
      </c>
      <c r="C158" s="99"/>
      <c r="D158" s="36"/>
      <c r="E158" s="37"/>
    </row>
    <row collapsed="false" customFormat="false" customHeight="true" hidden="false" ht="12.6" outlineLevel="0" r="159">
      <c r="A159" s="61" t="s">
        <v>113</v>
      </c>
      <c r="B159" s="98" t="s">
        <v>274</v>
      </c>
      <c r="C159" s="99"/>
      <c r="D159" s="36"/>
      <c r="E159" s="37"/>
    </row>
    <row collapsed="false" customFormat="false" customHeight="true" hidden="false" ht="15" outlineLevel="0" r="160">
      <c r="A160" s="24" t="s">
        <v>125</v>
      </c>
      <c r="B160" s="118" t="s">
        <v>275</v>
      </c>
      <c r="C160" s="78" t="n">
        <f aca="false">+C161+C162+C163+C164</f>
        <v>0</v>
      </c>
      <c r="D160" s="42" t="n">
        <f aca="false">+D161+D162+D163+D164</f>
        <v>2566</v>
      </c>
      <c r="E160" s="43" t="n">
        <f aca="false">+E161+E162+E163+E164</f>
        <v>2566</v>
      </c>
    </row>
    <row collapsed="false" customFormat="false" customHeight="true" hidden="false" ht="12.6" outlineLevel="0" r="161">
      <c r="A161" s="28" t="s">
        <v>127</v>
      </c>
      <c r="B161" s="119" t="s">
        <v>276</v>
      </c>
      <c r="C161" s="99"/>
      <c r="D161" s="36"/>
      <c r="E161" s="37"/>
    </row>
    <row collapsed="false" customFormat="false" customHeight="true" hidden="false" ht="12.6" outlineLevel="0" r="162">
      <c r="A162" s="33" t="s">
        <v>129</v>
      </c>
      <c r="B162" s="98" t="s">
        <v>277</v>
      </c>
      <c r="C162" s="99" t="n">
        <v>0</v>
      </c>
      <c r="D162" s="36" t="n">
        <v>2566</v>
      </c>
      <c r="E162" s="37" t="n">
        <v>2566</v>
      </c>
    </row>
    <row collapsed="false" customFormat="false" customHeight="true" hidden="false" ht="12.6" outlineLevel="0" r="163">
      <c r="A163" s="33" t="s">
        <v>131</v>
      </c>
      <c r="B163" s="98" t="s">
        <v>278</v>
      </c>
      <c r="C163" s="99"/>
      <c r="D163" s="36"/>
      <c r="E163" s="37"/>
    </row>
    <row collapsed="false" customFormat="false" customHeight="true" hidden="false" ht="12.6" outlineLevel="0" r="164">
      <c r="A164" s="61" t="s">
        <v>133</v>
      </c>
      <c r="B164" s="120" t="s">
        <v>279</v>
      </c>
      <c r="C164" s="99"/>
      <c r="D164" s="36"/>
      <c r="E164" s="37"/>
    </row>
    <row collapsed="false" customFormat="false" customHeight="true" hidden="false" ht="14.25" outlineLevel="0" r="165">
      <c r="A165" s="24" t="s">
        <v>280</v>
      </c>
      <c r="B165" s="118" t="s">
        <v>281</v>
      </c>
      <c r="C165" s="121" t="n">
        <f aca="false">SUM(C166:C170)</f>
        <v>0</v>
      </c>
      <c r="D165" s="122" t="n">
        <f aca="false">SUM(D166:D170)</f>
        <v>0</v>
      </c>
      <c r="E165" s="123" t="n">
        <f aca="false">SUM(E166:E170)</f>
        <v>0</v>
      </c>
    </row>
    <row collapsed="false" customFormat="false" customHeight="true" hidden="false" ht="12.6" outlineLevel="0" r="166">
      <c r="A166" s="28" t="s">
        <v>139</v>
      </c>
      <c r="B166" s="119" t="s">
        <v>282</v>
      </c>
      <c r="C166" s="99"/>
      <c r="D166" s="36"/>
      <c r="E166" s="37"/>
    </row>
    <row collapsed="false" customFormat="false" customHeight="true" hidden="false" ht="12.6" outlineLevel="0" r="167">
      <c r="A167" s="33" t="s">
        <v>141</v>
      </c>
      <c r="B167" s="98" t="s">
        <v>283</v>
      </c>
      <c r="C167" s="99"/>
      <c r="D167" s="36"/>
      <c r="E167" s="37"/>
    </row>
    <row collapsed="false" customFormat="false" customHeight="true" hidden="false" ht="12.6" outlineLevel="0" r="168">
      <c r="A168" s="33" t="s">
        <v>143</v>
      </c>
      <c r="B168" s="98" t="s">
        <v>284</v>
      </c>
      <c r="C168" s="99"/>
      <c r="D168" s="36"/>
      <c r="E168" s="37"/>
    </row>
    <row collapsed="false" customFormat="false" customHeight="true" hidden="false" ht="12.6" outlineLevel="0" r="169">
      <c r="A169" s="33" t="s">
        <v>145</v>
      </c>
      <c r="B169" s="98" t="s">
        <v>285</v>
      </c>
      <c r="C169" s="99"/>
      <c r="D169" s="36"/>
      <c r="E169" s="37"/>
    </row>
    <row collapsed="false" customFormat="false" customHeight="true" hidden="false" ht="12.6" outlineLevel="0" r="170">
      <c r="A170" s="33" t="s">
        <v>286</v>
      </c>
      <c r="B170" s="98" t="s">
        <v>287</v>
      </c>
      <c r="C170" s="99"/>
      <c r="D170" s="36"/>
      <c r="E170" s="37"/>
    </row>
    <row collapsed="false" customFormat="false" customHeight="true" hidden="false" ht="13.5" outlineLevel="0" r="171">
      <c r="A171" s="24" t="s">
        <v>147</v>
      </c>
      <c r="B171" s="118" t="s">
        <v>288</v>
      </c>
      <c r="C171" s="124"/>
      <c r="D171" s="125"/>
      <c r="E171" s="126"/>
    </row>
    <row collapsed="false" customFormat="false" customHeight="true" hidden="false" ht="15" outlineLevel="0" r="172">
      <c r="A172" s="24" t="s">
        <v>289</v>
      </c>
      <c r="B172" s="118" t="s">
        <v>290</v>
      </c>
      <c r="C172" s="124"/>
      <c r="D172" s="125"/>
      <c r="E172" s="126"/>
    </row>
    <row collapsed="false" customFormat="false" customHeight="true" hidden="false" ht="18" outlineLevel="0" r="173">
      <c r="A173" s="24" t="s">
        <v>291</v>
      </c>
      <c r="B173" s="118" t="s">
        <v>292</v>
      </c>
      <c r="C173" s="121" t="n">
        <f aca="false">+C149+C153+C160+C165+C171+C172</f>
        <v>0</v>
      </c>
      <c r="D173" s="122" t="n">
        <f aca="false">+D149+D153+D160+D165+D171+D172</f>
        <v>2566</v>
      </c>
      <c r="E173" s="123" t="n">
        <f aca="false">+E149+E153+E160+E165+E171+E172</f>
        <v>2566</v>
      </c>
      <c r="H173" s="127"/>
      <c r="I173" s="128"/>
      <c r="J173" s="128"/>
      <c r="K173" s="128"/>
    </row>
    <row collapsed="false" customFormat="true" customHeight="true" hidden="false" ht="21" outlineLevel="0" r="174" s="27">
      <c r="A174" s="129" t="s">
        <v>293</v>
      </c>
      <c r="B174" s="130" t="s">
        <v>294</v>
      </c>
      <c r="C174" s="121" t="n">
        <f aca="false">+C148+C173</f>
        <v>194359</v>
      </c>
      <c r="D174" s="122" t="n">
        <f aca="false">+D148+D173</f>
        <v>235876</v>
      </c>
      <c r="E174" s="123" t="n">
        <f aca="false">+E148+E173</f>
        <v>175473</v>
      </c>
    </row>
    <row collapsed="false" customFormat="false" customHeight="true" hidden="false" ht="12.6" outlineLevel="0" r="175">
      <c r="A175" s="131"/>
      <c r="B175" s="132"/>
      <c r="C175" s="132"/>
      <c r="D175" s="133"/>
      <c r="E175" s="134"/>
    </row>
    <row collapsed="false" customFormat="false" customHeight="true" hidden="false" ht="12.6" outlineLevel="0" r="176">
      <c r="A176" s="135" t="s">
        <v>295</v>
      </c>
      <c r="B176" s="135"/>
      <c r="C176" s="135"/>
      <c r="D176" s="135"/>
      <c r="E176" s="135"/>
    </row>
    <row collapsed="false" customFormat="false" customHeight="true" hidden="false" ht="12.6" outlineLevel="0" r="177">
      <c r="A177" s="136" t="s">
        <v>296</v>
      </c>
      <c r="B177" s="136"/>
      <c r="C177" s="9"/>
      <c r="D177" s="9"/>
      <c r="E177" s="137" t="s">
        <v>4</v>
      </c>
    </row>
    <row collapsed="false" customFormat="false" customHeight="true" hidden="false" ht="33.75" outlineLevel="0" r="178">
      <c r="A178" s="24" t="n">
        <v>1</v>
      </c>
      <c r="B178" s="138" t="s">
        <v>297</v>
      </c>
      <c r="C178" s="26" t="n">
        <f aca="false">+C82-C148</f>
        <v>-26221</v>
      </c>
      <c r="D178" s="78" t="n">
        <f aca="false">+D82-D148</f>
        <v>-47588</v>
      </c>
      <c r="E178" s="42" t="n">
        <f aca="false">+E82-E148</f>
        <v>19924</v>
      </c>
      <c r="F178" s="139"/>
    </row>
    <row collapsed="false" customFormat="false" customHeight="true" hidden="false" ht="36.75" outlineLevel="0" r="179">
      <c r="A179" s="24" t="s">
        <v>26</v>
      </c>
      <c r="B179" s="138" t="s">
        <v>298</v>
      </c>
      <c r="C179" s="26" t="n">
        <f aca="false">+C106-C173</f>
        <v>26221</v>
      </c>
      <c r="D179" s="78" t="n">
        <f aca="false">+D106-D173</f>
        <v>47588</v>
      </c>
      <c r="E179" s="42" t="n">
        <f aca="false">+E106-E173</f>
        <v>50322</v>
      </c>
    </row>
    <row collapsed="false" customFormat="false" customHeight="true" hidden="false" ht="12.6" outlineLevel="0" r="180">
      <c r="A180" s="27"/>
      <c r="B180" s="27"/>
      <c r="C180" s="27"/>
      <c r="D180" s="27"/>
      <c r="E180" s="140"/>
    </row>
    <row collapsed="false" customFormat="false" customHeight="true" hidden="false" ht="12.6" outlineLevel="0" r="181">
      <c r="A181" s="27"/>
      <c r="B181" s="27"/>
      <c r="C181" s="27"/>
      <c r="D181" s="27"/>
      <c r="E181" s="140"/>
    </row>
    <row collapsed="false" customFormat="false" customHeight="false" hidden="false" ht="15.95" outlineLevel="0" r="182">
      <c r="A182" s="27"/>
      <c r="B182" s="27"/>
      <c r="C182" s="27"/>
      <c r="D182" s="27"/>
      <c r="E182" s="140"/>
    </row>
    <row collapsed="false" customFormat="false" customHeight="false" hidden="false" ht="15.95" outlineLevel="0" r="183">
      <c r="A183" s="27"/>
      <c r="B183" s="27"/>
      <c r="C183" s="27"/>
      <c r="D183" s="27"/>
      <c r="E183" s="140"/>
    </row>
    <row collapsed="false" customFormat="false" customHeight="false" hidden="false" ht="15.95" outlineLevel="0" r="184">
      <c r="A184" s="27"/>
      <c r="B184" s="27"/>
      <c r="C184" s="27"/>
      <c r="D184" s="27"/>
      <c r="E184" s="140"/>
    </row>
    <row collapsed="false" customFormat="false" customHeight="false" hidden="false" ht="15.95" outlineLevel="0" r="185">
      <c r="A185" s="27"/>
      <c r="B185" s="27"/>
      <c r="C185" s="27"/>
      <c r="D185" s="27"/>
      <c r="E185" s="140"/>
    </row>
    <row collapsed="false" customFormat="false" customHeight="false" hidden="false" ht="15.95" outlineLevel="0" r="186">
      <c r="A186" s="27"/>
      <c r="B186" s="27"/>
      <c r="C186" s="27"/>
      <c r="D186" s="27"/>
      <c r="E186" s="140"/>
    </row>
    <row collapsed="false" customFormat="false" customHeight="false" hidden="false" ht="15.95" outlineLevel="0" r="187">
      <c r="A187" s="27"/>
      <c r="B187" s="27"/>
      <c r="C187" s="27"/>
      <c r="D187" s="27"/>
      <c r="E187" s="140"/>
    </row>
    <row collapsed="false" customFormat="false" customHeight="false" hidden="false" ht="15.95" outlineLevel="0" r="188">
      <c r="A188" s="27"/>
      <c r="B188" s="27"/>
      <c r="C188" s="27"/>
      <c r="D188" s="27"/>
      <c r="E188" s="140"/>
    </row>
    <row collapsed="false" customFormat="false" customHeight="false" hidden="false" ht="15.95" outlineLevel="0" r="189">
      <c r="A189" s="27"/>
      <c r="B189" s="27"/>
      <c r="C189" s="27"/>
      <c r="D189" s="27"/>
      <c r="E189" s="140"/>
    </row>
    <row collapsed="false" customFormat="false" customHeight="false" hidden="false" ht="15.95" outlineLevel="0" r="190">
      <c r="A190" s="27"/>
      <c r="B190" s="27"/>
      <c r="C190" s="27"/>
      <c r="D190" s="27"/>
      <c r="E190" s="140"/>
    </row>
    <row collapsed="false" customFormat="false" customHeight="false" hidden="false" ht="15.95" outlineLevel="0" r="191">
      <c r="A191" s="27"/>
      <c r="B191" s="27"/>
      <c r="C191" s="27"/>
      <c r="D191" s="27"/>
      <c r="E191" s="140"/>
    </row>
    <row collapsed="false" customFormat="false" customHeight="false" hidden="false" ht="15.95" outlineLevel="0" r="192">
      <c r="A192" s="27"/>
      <c r="B192" s="27"/>
      <c r="C192" s="27"/>
      <c r="D192" s="27"/>
      <c r="E192" s="140"/>
    </row>
    <row collapsed="false" customFormat="false" customHeight="false" hidden="false" ht="15.95" outlineLevel="0" r="193">
      <c r="A193" s="27"/>
      <c r="B193" s="27"/>
      <c r="C193" s="27"/>
      <c r="D193" s="27"/>
      <c r="E193" s="140"/>
    </row>
    <row collapsed="false" customFormat="false" customHeight="false" hidden="false" ht="15.95" outlineLevel="0" r="194">
      <c r="A194" s="27"/>
      <c r="B194" s="27"/>
      <c r="C194" s="27"/>
      <c r="D194" s="27"/>
      <c r="E194" s="140"/>
    </row>
    <row collapsed="false" customFormat="false" customHeight="false" hidden="false" ht="15.95" outlineLevel="0" r="195">
      <c r="A195" s="27"/>
      <c r="B195" s="27"/>
      <c r="C195" s="27"/>
      <c r="D195" s="27"/>
      <c r="E195" s="140"/>
    </row>
    <row collapsed="false" customFormat="false" customHeight="false" hidden="false" ht="15.95" outlineLevel="0" r="196">
      <c r="A196" s="27"/>
      <c r="B196" s="27"/>
      <c r="C196" s="27"/>
      <c r="D196" s="27"/>
      <c r="E196" s="140"/>
    </row>
    <row collapsed="false" customFormat="false" customHeight="false" hidden="false" ht="15.95" outlineLevel="0" r="197">
      <c r="A197" s="27"/>
      <c r="B197" s="27"/>
      <c r="C197" s="27"/>
      <c r="D197" s="27"/>
      <c r="E197" s="140"/>
    </row>
    <row collapsed="false" customFormat="false" customHeight="false" hidden="false" ht="15.95" outlineLevel="0" r="198">
      <c r="A198" s="27"/>
      <c r="B198" s="27"/>
      <c r="C198" s="27"/>
      <c r="D198" s="27"/>
      <c r="E198" s="140"/>
    </row>
    <row collapsed="false" customFormat="false" customHeight="false" hidden="false" ht="15.95" outlineLevel="0" r="199">
      <c r="A199" s="27"/>
      <c r="B199" s="27"/>
      <c r="C199" s="27"/>
      <c r="D199" s="27"/>
      <c r="E199" s="140"/>
    </row>
    <row collapsed="false" customFormat="false" customHeight="false" hidden="false" ht="15.95" outlineLevel="0" r="200">
      <c r="A200" s="27"/>
      <c r="B200" s="27"/>
      <c r="C200" s="27"/>
      <c r="D200" s="27"/>
      <c r="E200" s="140"/>
    </row>
    <row collapsed="false" customFormat="false" customHeight="false" hidden="false" ht="15.95" outlineLevel="0" r="201">
      <c r="A201" s="27"/>
      <c r="B201" s="27"/>
      <c r="C201" s="27"/>
      <c r="D201" s="27"/>
      <c r="E201" s="140"/>
    </row>
    <row collapsed="false" customFormat="false" customHeight="false" hidden="false" ht="15.95" outlineLevel="0" r="202">
      <c r="A202" s="27"/>
      <c r="B202" s="27"/>
      <c r="C202" s="27"/>
      <c r="D202" s="27"/>
      <c r="E202" s="140"/>
    </row>
    <row collapsed="false" customFormat="false" customHeight="false" hidden="false" ht="15.95" outlineLevel="0" r="203">
      <c r="A203" s="27"/>
      <c r="B203" s="27"/>
      <c r="C203" s="27"/>
      <c r="D203" s="27"/>
      <c r="E203" s="140"/>
    </row>
    <row collapsed="false" customFormat="false" customHeight="false" hidden="false" ht="15.95" outlineLevel="0" r="204">
      <c r="A204" s="27"/>
      <c r="B204" s="27"/>
      <c r="C204" s="27"/>
      <c r="D204" s="27"/>
      <c r="E204" s="140"/>
    </row>
    <row collapsed="false" customFormat="false" customHeight="false" hidden="false" ht="15.95" outlineLevel="0" r="205">
      <c r="A205" s="27"/>
      <c r="B205" s="27"/>
      <c r="C205" s="27"/>
      <c r="D205" s="27"/>
      <c r="E205" s="140"/>
    </row>
    <row collapsed="false" customFormat="false" customHeight="false" hidden="false" ht="15.95" outlineLevel="0" r="206">
      <c r="A206" s="27"/>
      <c r="B206" s="27"/>
      <c r="C206" s="27"/>
      <c r="D206" s="27"/>
      <c r="E206" s="140"/>
    </row>
    <row collapsed="false" customFormat="false" customHeight="false" hidden="false" ht="15.95" outlineLevel="0" r="207">
      <c r="A207" s="27"/>
      <c r="B207" s="27"/>
      <c r="C207" s="27"/>
      <c r="D207" s="27"/>
      <c r="E207" s="140"/>
    </row>
    <row collapsed="false" customFormat="false" customHeight="false" hidden="false" ht="15.95" outlineLevel="0" r="208">
      <c r="A208" s="27"/>
      <c r="B208" s="27"/>
      <c r="C208" s="27"/>
      <c r="D208" s="27"/>
      <c r="E208" s="140"/>
    </row>
    <row collapsed="false" customFormat="false" customHeight="false" hidden="false" ht="15.95" outlineLevel="0" r="209">
      <c r="A209" s="27"/>
      <c r="B209" s="27"/>
      <c r="C209" s="27"/>
      <c r="D209" s="27"/>
      <c r="E209" s="140"/>
    </row>
    <row collapsed="false" customFormat="false" customHeight="false" hidden="false" ht="15.95" outlineLevel="0" r="210">
      <c r="A210" s="27"/>
      <c r="B210" s="27"/>
      <c r="C210" s="27"/>
      <c r="D210" s="27"/>
      <c r="E210" s="140"/>
    </row>
    <row collapsed="false" customFormat="false" customHeight="false" hidden="false" ht="15.95" outlineLevel="0" r="211">
      <c r="A211" s="27"/>
      <c r="B211" s="27"/>
      <c r="C211" s="27"/>
      <c r="D211" s="27"/>
      <c r="E211" s="140"/>
    </row>
    <row collapsed="false" customFormat="false" customHeight="false" hidden="false" ht="15.95" outlineLevel="0" r="212">
      <c r="A212" s="27"/>
      <c r="B212" s="27"/>
      <c r="C212" s="27"/>
      <c r="D212" s="27"/>
      <c r="E212" s="140"/>
    </row>
    <row collapsed="false" customFormat="false" customHeight="false" hidden="false" ht="15.95" outlineLevel="0" r="213">
      <c r="A213" s="27"/>
      <c r="B213" s="27"/>
      <c r="C213" s="27"/>
      <c r="D213" s="27"/>
      <c r="E213" s="140"/>
    </row>
    <row collapsed="false" customFormat="false" customHeight="false" hidden="false" ht="15.95" outlineLevel="0" r="214">
      <c r="A214" s="27"/>
      <c r="B214" s="27"/>
      <c r="C214" s="27"/>
      <c r="D214" s="27"/>
      <c r="E214" s="140"/>
    </row>
    <row collapsed="false" customFormat="false" customHeight="false" hidden="false" ht="15.95" outlineLevel="0" r="215">
      <c r="A215" s="27"/>
      <c r="B215" s="27"/>
      <c r="C215" s="27"/>
      <c r="D215" s="27"/>
      <c r="E215" s="140"/>
    </row>
    <row collapsed="false" customFormat="false" customHeight="false" hidden="false" ht="15.95" outlineLevel="0" r="216">
      <c r="A216" s="27"/>
      <c r="B216" s="27"/>
      <c r="C216" s="27"/>
      <c r="D216" s="27"/>
      <c r="E216" s="140"/>
    </row>
    <row collapsed="false" customFormat="false" customHeight="false" hidden="false" ht="15.95" outlineLevel="0" r="217">
      <c r="A217" s="27"/>
      <c r="B217" s="27"/>
      <c r="C217" s="27"/>
      <c r="D217" s="27"/>
      <c r="E217" s="140"/>
    </row>
    <row collapsed="false" customFormat="false" customHeight="false" hidden="false" ht="15.95" outlineLevel="0" r="218">
      <c r="A218" s="27"/>
      <c r="B218" s="27"/>
      <c r="C218" s="27"/>
      <c r="D218" s="27"/>
      <c r="E218" s="140"/>
    </row>
    <row collapsed="false" customFormat="false" customHeight="false" hidden="false" ht="15.95" outlineLevel="0" r="219">
      <c r="A219" s="27"/>
      <c r="B219" s="27"/>
      <c r="C219" s="27"/>
      <c r="D219" s="27"/>
      <c r="E219" s="140"/>
    </row>
    <row collapsed="false" customFormat="false" customHeight="false" hidden="false" ht="15.95" outlineLevel="0" r="220">
      <c r="A220" s="27"/>
      <c r="B220" s="27"/>
      <c r="C220" s="27"/>
      <c r="D220" s="27"/>
      <c r="E220" s="140"/>
    </row>
    <row collapsed="false" customFormat="false" customHeight="false" hidden="false" ht="15.95" outlineLevel="0" r="221">
      <c r="A221" s="27"/>
      <c r="B221" s="27"/>
      <c r="C221" s="27"/>
      <c r="D221" s="27"/>
      <c r="E221" s="140"/>
    </row>
    <row collapsed="false" customFormat="false" customHeight="false" hidden="false" ht="15.95" outlineLevel="0" r="222">
      <c r="A222" s="27"/>
      <c r="B222" s="27"/>
      <c r="C222" s="27"/>
      <c r="D222" s="27"/>
      <c r="E222" s="140"/>
    </row>
    <row collapsed="false" customFormat="false" customHeight="false" hidden="false" ht="15.95" outlineLevel="0" r="223">
      <c r="A223" s="27"/>
      <c r="B223" s="27"/>
      <c r="C223" s="27"/>
      <c r="D223" s="27"/>
      <c r="E223" s="140"/>
    </row>
    <row collapsed="false" customFormat="false" customHeight="false" hidden="false" ht="15.95" outlineLevel="0" r="224">
      <c r="A224" s="27"/>
      <c r="B224" s="27"/>
      <c r="C224" s="27"/>
      <c r="D224" s="27"/>
      <c r="E224" s="140"/>
    </row>
    <row collapsed="false" customFormat="false" customHeight="false" hidden="false" ht="15.95" outlineLevel="0" r="225">
      <c r="A225" s="27"/>
      <c r="B225" s="27"/>
      <c r="C225" s="27"/>
      <c r="D225" s="27"/>
      <c r="E225" s="140"/>
    </row>
    <row collapsed="false" customFormat="false" customHeight="false" hidden="false" ht="15.95" outlineLevel="0" r="226">
      <c r="A226" s="27"/>
      <c r="B226" s="27"/>
      <c r="C226" s="27"/>
      <c r="D226" s="27"/>
      <c r="E226" s="140"/>
    </row>
    <row collapsed="false" customFormat="false" customHeight="false" hidden="false" ht="15.95" outlineLevel="0" r="227">
      <c r="A227" s="27"/>
      <c r="B227" s="27"/>
      <c r="C227" s="27"/>
      <c r="D227" s="27"/>
      <c r="E227" s="140"/>
    </row>
    <row collapsed="false" customFormat="false" customHeight="false" hidden="false" ht="15.95" outlineLevel="0" r="228">
      <c r="A228" s="27"/>
      <c r="B228" s="27"/>
      <c r="C228" s="27"/>
      <c r="D228" s="27"/>
      <c r="E228" s="140"/>
    </row>
    <row collapsed="false" customFormat="false" customHeight="false" hidden="false" ht="15.95" outlineLevel="0" r="229">
      <c r="A229" s="27"/>
      <c r="B229" s="27"/>
      <c r="C229" s="27"/>
      <c r="D229" s="27"/>
      <c r="E229" s="140"/>
    </row>
    <row collapsed="false" customFormat="false" customHeight="false" hidden="false" ht="15.95" outlineLevel="0" r="230">
      <c r="A230" s="27"/>
      <c r="B230" s="27"/>
      <c r="C230" s="27"/>
      <c r="D230" s="27"/>
      <c r="E230" s="140"/>
    </row>
    <row collapsed="false" customFormat="false" customHeight="false" hidden="false" ht="15.95" outlineLevel="0" r="231">
      <c r="A231" s="27"/>
      <c r="B231" s="27"/>
      <c r="C231" s="27"/>
      <c r="D231" s="27"/>
      <c r="E231" s="140"/>
    </row>
    <row collapsed="false" customFormat="false" customHeight="false" hidden="false" ht="15.95" outlineLevel="0" r="232">
      <c r="A232" s="27"/>
      <c r="B232" s="27"/>
      <c r="C232" s="27"/>
      <c r="D232" s="27"/>
      <c r="E232" s="140"/>
    </row>
    <row collapsed="false" customFormat="false" customHeight="false" hidden="false" ht="15.95" outlineLevel="0" r="233">
      <c r="A233" s="27"/>
      <c r="B233" s="27"/>
      <c r="C233" s="27"/>
      <c r="D233" s="27"/>
      <c r="E233" s="140"/>
    </row>
    <row collapsed="false" customFormat="false" customHeight="false" hidden="false" ht="15.95" outlineLevel="0" r="234">
      <c r="A234" s="27"/>
      <c r="B234" s="27"/>
      <c r="C234" s="27"/>
      <c r="D234" s="27"/>
      <c r="E234" s="140"/>
    </row>
    <row collapsed="false" customFormat="false" customHeight="false" hidden="false" ht="15.95" outlineLevel="0" r="235">
      <c r="A235" s="27"/>
      <c r="B235" s="27"/>
      <c r="C235" s="27"/>
      <c r="D235" s="27"/>
      <c r="E235" s="140"/>
    </row>
    <row collapsed="false" customFormat="false" customHeight="false" hidden="false" ht="15.95" outlineLevel="0" r="236">
      <c r="A236" s="27"/>
      <c r="B236" s="27"/>
      <c r="C236" s="27"/>
      <c r="D236" s="27"/>
      <c r="E236" s="140"/>
    </row>
    <row collapsed="false" customFormat="false" customHeight="false" hidden="false" ht="15.95" outlineLevel="0" r="237">
      <c r="A237" s="27"/>
      <c r="B237" s="27"/>
      <c r="C237" s="27"/>
      <c r="D237" s="27"/>
      <c r="E237" s="140"/>
    </row>
    <row collapsed="false" customFormat="false" customHeight="false" hidden="false" ht="15.95" outlineLevel="0" r="238">
      <c r="A238" s="27"/>
      <c r="B238" s="27"/>
      <c r="C238" s="27"/>
      <c r="D238" s="27"/>
      <c r="E238" s="140"/>
    </row>
    <row collapsed="false" customFormat="false" customHeight="false" hidden="false" ht="15.95" outlineLevel="0" r="239">
      <c r="A239" s="27"/>
      <c r="B239" s="27"/>
      <c r="C239" s="27"/>
      <c r="D239" s="27"/>
      <c r="E239" s="140"/>
    </row>
    <row collapsed="false" customFormat="false" customHeight="false" hidden="false" ht="15.95" outlineLevel="0" r="240">
      <c r="A240" s="27"/>
      <c r="B240" s="27"/>
      <c r="C240" s="27"/>
      <c r="D240" s="27"/>
      <c r="E240" s="140"/>
    </row>
    <row collapsed="false" customFormat="false" customHeight="false" hidden="false" ht="15.95" outlineLevel="0" r="241">
      <c r="A241" s="27"/>
      <c r="B241" s="27"/>
      <c r="C241" s="27"/>
      <c r="D241" s="27"/>
      <c r="E241" s="140"/>
    </row>
    <row collapsed="false" customFormat="false" customHeight="false" hidden="false" ht="15.95" outlineLevel="0" r="242">
      <c r="A242" s="27"/>
      <c r="B242" s="27"/>
      <c r="C242" s="27"/>
      <c r="D242" s="27"/>
      <c r="E242" s="140"/>
    </row>
    <row collapsed="false" customFormat="false" customHeight="false" hidden="false" ht="15.95" outlineLevel="0" r="243">
      <c r="A243" s="27"/>
      <c r="B243" s="27"/>
      <c r="C243" s="27"/>
      <c r="D243" s="27"/>
      <c r="E243" s="140"/>
    </row>
    <row collapsed="false" customFormat="false" customHeight="false" hidden="false" ht="15.95" outlineLevel="0" r="244">
      <c r="A244" s="27"/>
      <c r="B244" s="27"/>
      <c r="C244" s="27"/>
      <c r="D244" s="27"/>
      <c r="E244" s="140"/>
    </row>
    <row collapsed="false" customFormat="false" customHeight="false" hidden="false" ht="15.95" outlineLevel="0" r="245">
      <c r="A245" s="27"/>
      <c r="B245" s="27"/>
      <c r="C245" s="27"/>
      <c r="D245" s="27"/>
      <c r="E245" s="140"/>
    </row>
    <row collapsed="false" customFormat="false" customHeight="false" hidden="false" ht="15.95" outlineLevel="0" r="246">
      <c r="A246" s="27"/>
      <c r="B246" s="27"/>
      <c r="C246" s="27"/>
      <c r="D246" s="27"/>
      <c r="E246" s="140"/>
    </row>
    <row collapsed="false" customFormat="false" customHeight="false" hidden="false" ht="15.95" outlineLevel="0" r="247">
      <c r="A247" s="27"/>
      <c r="B247" s="27"/>
      <c r="C247" s="27"/>
      <c r="D247" s="27"/>
      <c r="E247" s="140"/>
    </row>
    <row collapsed="false" customFormat="false" customHeight="false" hidden="false" ht="15.95" outlineLevel="0" r="248">
      <c r="A248" s="27"/>
      <c r="B248" s="27"/>
      <c r="C248" s="27"/>
      <c r="D248" s="27"/>
      <c r="E248" s="140"/>
    </row>
    <row collapsed="false" customFormat="false" customHeight="false" hidden="false" ht="15.95" outlineLevel="0" r="249">
      <c r="A249" s="27"/>
      <c r="B249" s="27"/>
      <c r="C249" s="27"/>
      <c r="D249" s="27"/>
      <c r="E249" s="140"/>
    </row>
    <row collapsed="false" customFormat="false" customHeight="false" hidden="false" ht="15.95" outlineLevel="0" r="250">
      <c r="A250" s="27"/>
      <c r="B250" s="27"/>
      <c r="C250" s="27"/>
      <c r="D250" s="27"/>
      <c r="E250" s="140"/>
    </row>
    <row collapsed="false" customFormat="false" customHeight="false" hidden="false" ht="15.95" outlineLevel="0" r="251">
      <c r="A251" s="27"/>
      <c r="B251" s="27"/>
      <c r="C251" s="27"/>
      <c r="D251" s="27"/>
      <c r="E251" s="140"/>
    </row>
    <row collapsed="false" customFormat="false" customHeight="false" hidden="false" ht="15.95" outlineLevel="0" r="252">
      <c r="A252" s="27"/>
      <c r="B252" s="27"/>
      <c r="C252" s="27"/>
      <c r="D252" s="27"/>
      <c r="E252" s="140"/>
    </row>
    <row collapsed="false" customFormat="false" customHeight="false" hidden="false" ht="15.95" outlineLevel="0" r="253">
      <c r="A253" s="27"/>
      <c r="B253" s="27"/>
      <c r="C253" s="27"/>
      <c r="D253" s="27"/>
      <c r="E253" s="140"/>
    </row>
    <row collapsed="false" customFormat="false" customHeight="false" hidden="false" ht="15.95" outlineLevel="0" r="254">
      <c r="A254" s="27"/>
      <c r="B254" s="27"/>
      <c r="C254" s="27"/>
      <c r="D254" s="27"/>
      <c r="E254" s="140"/>
    </row>
    <row collapsed="false" customFormat="false" customHeight="false" hidden="false" ht="15.95" outlineLevel="0" r="255">
      <c r="A255" s="27"/>
      <c r="B255" s="27"/>
      <c r="C255" s="27"/>
      <c r="D255" s="27"/>
      <c r="E255" s="140"/>
    </row>
    <row collapsed="false" customFormat="false" customHeight="false" hidden="false" ht="15.95" outlineLevel="0" r="256">
      <c r="A256" s="27"/>
      <c r="B256" s="27"/>
      <c r="C256" s="27"/>
      <c r="D256" s="27"/>
      <c r="E256" s="140"/>
    </row>
    <row collapsed="false" customFormat="false" customHeight="false" hidden="false" ht="15.95" outlineLevel="0" r="257">
      <c r="A257" s="27"/>
      <c r="B257" s="27"/>
      <c r="C257" s="27"/>
      <c r="D257" s="27"/>
      <c r="E257" s="140"/>
    </row>
    <row collapsed="false" customFormat="false" customHeight="false" hidden="false" ht="15.95" outlineLevel="0" r="258">
      <c r="A258" s="27"/>
      <c r="B258" s="27"/>
      <c r="C258" s="27"/>
      <c r="D258" s="27"/>
      <c r="E258" s="140"/>
    </row>
    <row collapsed="false" customFormat="false" customHeight="false" hidden="false" ht="15.95" outlineLevel="0" r="259">
      <c r="A259" s="27"/>
      <c r="B259" s="27"/>
      <c r="C259" s="27"/>
      <c r="D259" s="27"/>
      <c r="E259" s="140"/>
    </row>
    <row collapsed="false" customFormat="false" customHeight="false" hidden="false" ht="15.95" outlineLevel="0" r="260">
      <c r="A260" s="27"/>
      <c r="B260" s="27"/>
      <c r="C260" s="27"/>
      <c r="D260" s="27"/>
      <c r="E260" s="140"/>
    </row>
    <row collapsed="false" customFormat="false" customHeight="false" hidden="false" ht="15.95" outlineLevel="0" r="261">
      <c r="A261" s="27"/>
      <c r="B261" s="27"/>
      <c r="C261" s="27"/>
      <c r="D261" s="27"/>
      <c r="E261" s="140"/>
    </row>
    <row collapsed="false" customFormat="false" customHeight="false" hidden="false" ht="15.95" outlineLevel="0" r="262">
      <c r="A262" s="27"/>
      <c r="B262" s="27"/>
      <c r="C262" s="27"/>
      <c r="D262" s="27"/>
      <c r="E262" s="140"/>
    </row>
    <row collapsed="false" customFormat="false" customHeight="false" hidden="false" ht="15.95" outlineLevel="0" r="263">
      <c r="A263" s="27"/>
      <c r="B263" s="27"/>
      <c r="C263" s="27"/>
      <c r="D263" s="27"/>
      <c r="E263" s="140"/>
    </row>
    <row collapsed="false" customFormat="false" customHeight="false" hidden="false" ht="15.95" outlineLevel="0" r="264">
      <c r="A264" s="27"/>
      <c r="B264" s="27"/>
      <c r="C264" s="27"/>
      <c r="D264" s="27"/>
      <c r="E264" s="140"/>
    </row>
    <row collapsed="false" customFormat="false" customHeight="false" hidden="false" ht="15.95" outlineLevel="0" r="265">
      <c r="A265" s="27"/>
      <c r="B265" s="27"/>
      <c r="C265" s="27"/>
      <c r="D265" s="27"/>
      <c r="E265" s="140"/>
    </row>
    <row collapsed="false" customFormat="false" customHeight="false" hidden="false" ht="15.95" outlineLevel="0" r="266">
      <c r="A266" s="27"/>
      <c r="B266" s="27"/>
      <c r="C266" s="27"/>
      <c r="D266" s="27"/>
      <c r="E266" s="140"/>
    </row>
    <row collapsed="false" customFormat="false" customHeight="false" hidden="false" ht="15.95" outlineLevel="0" r="267">
      <c r="A267" s="27"/>
      <c r="B267" s="27"/>
      <c r="C267" s="27"/>
      <c r="D267" s="27"/>
      <c r="E267" s="140"/>
    </row>
    <row collapsed="false" customFormat="false" customHeight="false" hidden="false" ht="15.95" outlineLevel="0" r="268">
      <c r="A268" s="27"/>
      <c r="B268" s="27"/>
      <c r="C268" s="27"/>
      <c r="D268" s="27"/>
      <c r="E268" s="140"/>
    </row>
    <row collapsed="false" customFormat="false" customHeight="false" hidden="false" ht="15.95" outlineLevel="0" r="269">
      <c r="A269" s="27"/>
      <c r="B269" s="27"/>
      <c r="C269" s="27"/>
      <c r="D269" s="27"/>
      <c r="E269" s="140"/>
    </row>
    <row collapsed="false" customFormat="false" customHeight="false" hidden="false" ht="15.95" outlineLevel="0" r="270">
      <c r="A270" s="27"/>
      <c r="B270" s="27"/>
      <c r="C270" s="27"/>
      <c r="D270" s="27"/>
      <c r="E270" s="140"/>
    </row>
    <row collapsed="false" customFormat="false" customHeight="false" hidden="false" ht="15.95" outlineLevel="0" r="271">
      <c r="A271" s="27"/>
      <c r="B271" s="27"/>
      <c r="C271" s="27"/>
      <c r="D271" s="27"/>
      <c r="E271" s="140"/>
    </row>
  </sheetData>
  <mergeCells count="14">
    <mergeCell ref="A1:E1"/>
    <mergeCell ref="A2:E2"/>
    <mergeCell ref="A4:E4"/>
    <mergeCell ref="A5:B5"/>
    <mergeCell ref="C6:D6"/>
    <mergeCell ref="E6:E7"/>
    <mergeCell ref="A108:E108"/>
    <mergeCell ref="A109:B109"/>
    <mergeCell ref="A110:A111"/>
    <mergeCell ref="B110:B111"/>
    <mergeCell ref="C110:D110"/>
    <mergeCell ref="E110:E111"/>
    <mergeCell ref="A176:E176"/>
    <mergeCell ref="A177:B177"/>
  </mergeCells>
  <printOptions headings="false" gridLines="false" gridLinesSet="true" horizontalCentered="true" verticalCentered="false"/>
  <pageMargins left="0.7875" right="0.7875" top="0.275694444444444" bottom="0" header="0.511805555555555" footer="0.511805555555555"/>
  <pageSetup blackAndWhite="false" cellComments="none" copies="1" draft="false" firstPageNumber="0" fitToHeight="1" fitToWidth="1" horizontalDpi="300" orientation="portrait" pageOrder="downThenOver" paperSize="9" scale="80" useFirstPageNumber="false" usePrinterDefaults="false" verticalDpi="300"/>
  <headerFooter differentFirst="false" differentOddEven="false">
    <oddHeader/>
    <oddFooter/>
  </headerFooter>
  <rowBreaks count="1" manualBreakCount="1">
    <brk id="107" man="true" max="255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542" width="84.1294117647059"/>
    <col collapsed="false" hidden="false" max="2" min="2" style="542" width="21.9333333333333"/>
    <col collapsed="false" hidden="false" max="3" min="3" style="542" width="17.1764705882353"/>
    <col collapsed="false" hidden="false" max="4" min="4" style="542" width="16.7333333333333"/>
    <col collapsed="false" hidden="false" max="5" min="5" style="804" width="3.03137254901961"/>
    <col collapsed="false" hidden="false" max="257" min="6" style="542" width="9.23529411764706"/>
  </cols>
  <sheetData>
    <row collapsed="false" customFormat="false" customHeight="true" hidden="false" ht="47.25" outlineLevel="0" r="1">
      <c r="A1" s="805" t="s">
        <v>667</v>
      </c>
      <c r="B1" s="805"/>
      <c r="C1" s="805"/>
      <c r="D1" s="805"/>
      <c r="E1" s="806" t="s">
        <v>668</v>
      </c>
    </row>
    <row collapsed="false" customFormat="false" customHeight="true" hidden="false" ht="22.5" outlineLevel="0" r="2">
      <c r="A2" s="805"/>
      <c r="B2" s="805"/>
      <c r="C2" s="805"/>
      <c r="D2" s="807" t="s">
        <v>669</v>
      </c>
      <c r="E2" s="806"/>
    </row>
    <row collapsed="false" customFormat="true" customHeight="true" hidden="false" ht="50.25" outlineLevel="0" r="3" s="581">
      <c r="A3" s="808" t="s">
        <v>670</v>
      </c>
      <c r="B3" s="809" t="s">
        <v>671</v>
      </c>
      <c r="C3" s="809"/>
      <c r="D3" s="810" t="s">
        <v>8</v>
      </c>
      <c r="E3" s="806"/>
    </row>
    <row collapsed="false" customFormat="true" customHeight="true" hidden="false" ht="16.5" outlineLevel="0" r="4" s="813">
      <c r="A4" s="811"/>
      <c r="B4" s="810" t="s">
        <v>672</v>
      </c>
      <c r="C4" s="812" t="s">
        <v>609</v>
      </c>
      <c r="D4" s="810"/>
      <c r="E4" s="806"/>
    </row>
    <row collapsed="false" customFormat="true" customHeight="true" hidden="false" ht="16.5" outlineLevel="0" r="5" s="813">
      <c r="A5" s="814" t="n">
        <v>1</v>
      </c>
      <c r="B5" s="815" t="n">
        <v>2</v>
      </c>
      <c r="C5" s="816" t="n">
        <v>3</v>
      </c>
      <c r="D5" s="815" t="n">
        <v>4</v>
      </c>
      <c r="E5" s="806"/>
    </row>
    <row collapsed="false" customFormat="false" customHeight="false" hidden="false" ht="15.95" outlineLevel="0" r="6">
      <c r="A6" s="817" t="s">
        <v>673</v>
      </c>
      <c r="B6" s="818" t="n">
        <f aca="false">SUM(B7,B8,B15,B16)</f>
        <v>55674323</v>
      </c>
      <c r="C6" s="819" t="n">
        <v>55763350</v>
      </c>
      <c r="D6" s="819" t="n">
        <v>55763350</v>
      </c>
      <c r="E6" s="806"/>
    </row>
    <row collapsed="false" customFormat="false" customHeight="true" hidden="false" ht="15" outlineLevel="0" r="7">
      <c r="A7" s="820" t="s">
        <v>674</v>
      </c>
      <c r="B7" s="821" t="n">
        <v>34350000</v>
      </c>
      <c r="C7" s="822" t="n">
        <v>34350000</v>
      </c>
      <c r="D7" s="822" t="n">
        <v>34350000</v>
      </c>
      <c r="E7" s="806"/>
    </row>
    <row collapsed="false" customFormat="false" customHeight="false" hidden="false" ht="15.95" outlineLevel="0" r="8">
      <c r="A8" s="823" t="s">
        <v>675</v>
      </c>
      <c r="B8" s="824" t="n">
        <f aca="false">SUM(B9:B13)</f>
        <v>15342573</v>
      </c>
      <c r="C8" s="825" t="n">
        <f aca="false">SUM(C9:C13)</f>
        <v>15342573</v>
      </c>
      <c r="D8" s="825" t="n">
        <f aca="false">SUM(D9:D13)</f>
        <v>15342573</v>
      </c>
      <c r="E8" s="806"/>
    </row>
    <row collapsed="false" customFormat="false" customHeight="false" hidden="false" ht="15.95" outlineLevel="0" r="9">
      <c r="A9" s="826" t="s">
        <v>676</v>
      </c>
      <c r="B9" s="827"/>
      <c r="C9" s="828"/>
      <c r="D9" s="828"/>
      <c r="E9" s="806"/>
    </row>
    <row collapsed="false" customFormat="false" customHeight="false" hidden="false" ht="15.95" outlineLevel="0" r="10">
      <c r="A10" s="826" t="s">
        <v>677</v>
      </c>
      <c r="B10" s="829" t="n">
        <v>3567063</v>
      </c>
      <c r="C10" s="830" t="n">
        <v>3567063</v>
      </c>
      <c r="D10" s="830" t="n">
        <v>3567063</v>
      </c>
      <c r="E10" s="806"/>
    </row>
    <row collapsed="false" customFormat="false" customHeight="false" hidden="false" ht="15.95" outlineLevel="0" r="11">
      <c r="A11" s="826" t="s">
        <v>678</v>
      </c>
      <c r="B11" s="829" t="n">
        <v>9376000</v>
      </c>
      <c r="C11" s="830" t="n">
        <v>9376000</v>
      </c>
      <c r="D11" s="830" t="n">
        <v>9376000</v>
      </c>
      <c r="E11" s="806"/>
    </row>
    <row collapsed="false" customFormat="false" customHeight="false" hidden="false" ht="15.95" outlineLevel="0" r="12">
      <c r="A12" s="831" t="s">
        <v>679</v>
      </c>
      <c r="B12" s="832" t="n">
        <v>100000</v>
      </c>
      <c r="C12" s="833" t="n">
        <v>100000</v>
      </c>
      <c r="D12" s="833" t="n">
        <v>100000</v>
      </c>
      <c r="E12" s="806"/>
    </row>
    <row collapsed="false" customFormat="false" customHeight="false" hidden="false" ht="15.95" outlineLevel="0" r="13">
      <c r="A13" s="834" t="s">
        <v>680</v>
      </c>
      <c r="B13" s="832" t="n">
        <v>2299510</v>
      </c>
      <c r="C13" s="833" t="n">
        <v>2299510</v>
      </c>
      <c r="D13" s="833" t="n">
        <v>2299510</v>
      </c>
      <c r="E13" s="806"/>
    </row>
    <row collapsed="false" customFormat="false" customHeight="false" hidden="false" ht="15.95" outlineLevel="0" r="14">
      <c r="A14" s="835" t="s">
        <v>681</v>
      </c>
      <c r="B14" s="836"/>
      <c r="C14" s="837" t="n">
        <v>89027</v>
      </c>
      <c r="D14" s="837" t="n">
        <v>89027</v>
      </c>
      <c r="E14" s="806"/>
    </row>
    <row collapsed="false" customFormat="false" customHeight="true" hidden="false" ht="15.75" outlineLevel="0" r="15">
      <c r="A15" s="838" t="s">
        <v>682</v>
      </c>
      <c r="B15" s="822" t="n">
        <v>5000000</v>
      </c>
      <c r="C15" s="822" t="n">
        <v>5000000</v>
      </c>
      <c r="D15" s="822" t="n">
        <v>5000000</v>
      </c>
      <c r="E15" s="806"/>
    </row>
    <row collapsed="false" customFormat="false" customHeight="false" hidden="false" ht="15.95" outlineLevel="0" r="16">
      <c r="A16" s="838" t="s">
        <v>683</v>
      </c>
      <c r="B16" s="822" t="n">
        <v>981750</v>
      </c>
      <c r="C16" s="822" t="n">
        <v>981750</v>
      </c>
      <c r="D16" s="822" t="n">
        <v>981750</v>
      </c>
      <c r="E16" s="806"/>
    </row>
    <row collapsed="false" customFormat="false" customHeight="false" hidden="false" ht="15.95" outlineLevel="0" r="17">
      <c r="A17" s="839" t="s">
        <v>684</v>
      </c>
      <c r="B17" s="824"/>
      <c r="C17" s="825"/>
      <c r="D17" s="825"/>
      <c r="E17" s="806"/>
    </row>
    <row collapsed="false" customFormat="false" customHeight="false" hidden="false" ht="15.95" outlineLevel="0" r="18">
      <c r="A18" s="840" t="s">
        <v>685</v>
      </c>
      <c r="B18" s="818" t="n">
        <f aca="false">SUM(B19:B20)</f>
        <v>10715600</v>
      </c>
      <c r="C18" s="819" t="n">
        <f aca="false">SUM(C19:C20)</f>
        <v>10666266</v>
      </c>
      <c r="D18" s="819" t="n">
        <f aca="false">SUM(D19:D20)</f>
        <v>10666266</v>
      </c>
      <c r="E18" s="806"/>
    </row>
    <row collapsed="false" customFormat="false" customHeight="false" hidden="false" ht="15.95" outlineLevel="0" r="19">
      <c r="A19" s="835" t="s">
        <v>686</v>
      </c>
      <c r="B19" s="841" t="n">
        <v>3469000</v>
      </c>
      <c r="C19" s="841" t="n">
        <v>3419666</v>
      </c>
      <c r="D19" s="841" t="n">
        <v>3419666</v>
      </c>
      <c r="E19" s="806"/>
    </row>
    <row collapsed="false" customFormat="false" customHeight="false" hidden="false" ht="15.95" outlineLevel="0" r="20">
      <c r="A20" s="842" t="s">
        <v>687</v>
      </c>
      <c r="B20" s="841" t="n">
        <v>7246600</v>
      </c>
      <c r="C20" s="841" t="n">
        <v>7246600</v>
      </c>
      <c r="D20" s="841" t="n">
        <v>7246600</v>
      </c>
      <c r="E20" s="806"/>
    </row>
    <row collapsed="false" customFormat="false" customHeight="false" hidden="false" ht="15.95" outlineLevel="0" r="21">
      <c r="A21" s="839" t="s">
        <v>688</v>
      </c>
      <c r="B21" s="824"/>
      <c r="C21" s="825"/>
      <c r="D21" s="825"/>
      <c r="E21" s="806"/>
    </row>
    <row collapsed="false" customFormat="false" customHeight="false" hidden="false" ht="15.95" outlineLevel="0" r="22">
      <c r="A22" s="840" t="s">
        <v>689</v>
      </c>
      <c r="B22" s="818"/>
      <c r="C22" s="819"/>
      <c r="D22" s="819"/>
      <c r="E22" s="806"/>
    </row>
    <row collapsed="false" customFormat="false" customHeight="false" hidden="false" ht="15.95" outlineLevel="0" r="23">
      <c r="A23" s="838" t="s">
        <v>690</v>
      </c>
      <c r="B23" s="822" t="n">
        <v>1849080</v>
      </c>
      <c r="C23" s="822" t="n">
        <v>1849080</v>
      </c>
      <c r="D23" s="822" t="n">
        <v>1849080</v>
      </c>
      <c r="E23" s="806"/>
    </row>
    <row collapsed="false" customFormat="false" customHeight="false" hidden="false" ht="15.95" outlineLevel="0" r="24">
      <c r="A24" s="839" t="s">
        <v>691</v>
      </c>
      <c r="B24" s="843" t="n">
        <v>0</v>
      </c>
      <c r="C24" s="819" t="n">
        <v>15331177</v>
      </c>
      <c r="D24" s="819" t="n">
        <v>15331177</v>
      </c>
      <c r="E24" s="806"/>
    </row>
    <row collapsed="false" customFormat="false" customHeight="false" hidden="false" ht="15.95" outlineLevel="0" r="25">
      <c r="A25" s="838" t="s">
        <v>692</v>
      </c>
      <c r="B25" s="821"/>
      <c r="C25" s="822"/>
      <c r="D25" s="822"/>
      <c r="E25" s="806"/>
    </row>
    <row collapsed="false" customFormat="false" customHeight="false" hidden="false" ht="15.95" outlineLevel="0" r="26">
      <c r="A26" s="844" t="s">
        <v>693</v>
      </c>
      <c r="B26" s="818" t="n">
        <v>40198000</v>
      </c>
      <c r="C26" s="819" t="n">
        <v>39864456</v>
      </c>
      <c r="D26" s="819" t="n">
        <v>39864456</v>
      </c>
      <c r="E26" s="806"/>
    </row>
    <row collapsed="false" customFormat="true" customHeight="true" hidden="false" ht="19.5" outlineLevel="0" r="27" s="572">
      <c r="A27" s="845" t="s">
        <v>594</v>
      </c>
      <c r="B27" s="846" t="n">
        <f aca="false">SUM(B6,B18,B24,B23,B26)</f>
        <v>108437003</v>
      </c>
      <c r="C27" s="847" t="n">
        <f aca="false">SUM(C6,C18,C24,C23,C26)</f>
        <v>123474329</v>
      </c>
      <c r="D27" s="847" t="n">
        <f aca="false">SUM(D6,D18,D24,D23,D26)</f>
        <v>123474329</v>
      </c>
      <c r="E27" s="806"/>
    </row>
  </sheetData>
  <mergeCells count="4">
    <mergeCell ref="A1:D1"/>
    <mergeCell ref="E1:E27"/>
    <mergeCell ref="B3:C3"/>
    <mergeCell ref="D3:D4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5.91372549019608"/>
    <col collapsed="false" hidden="false" max="2" min="2" style="1" width="61.7647058823529"/>
    <col collapsed="false" hidden="false" max="3" min="3" style="1" width="12.4078431372549"/>
    <col collapsed="false" hidden="false" max="4" min="4" style="1" width="11.6862745098039"/>
    <col collapsed="false" hidden="false" max="5" min="5" style="2" width="11.2509803921569"/>
    <col collapsed="false" hidden="false" max="6" min="6" style="3" width="7.78823529411765"/>
    <col collapsed="false" hidden="false" max="257" min="7" style="3" width="9.23529411764706"/>
  </cols>
  <sheetData>
    <row collapsed="false" customFormat="true" customHeight="true" hidden="false" ht="14.25" outlineLevel="0" r="1" s="5">
      <c r="A1" s="4" t="s">
        <v>694</v>
      </c>
      <c r="B1" s="4"/>
      <c r="C1" s="4"/>
      <c r="D1" s="4"/>
      <c r="E1" s="4"/>
    </row>
    <row collapsed="false" customFormat="true" customHeight="true" hidden="false" ht="14.25" outlineLevel="0" r="2" s="5">
      <c r="A2" s="6" t="s">
        <v>695</v>
      </c>
      <c r="B2" s="6"/>
      <c r="C2" s="6"/>
      <c r="D2" s="6"/>
      <c r="E2" s="6"/>
    </row>
    <row collapsed="false" customFormat="true" customHeight="true" hidden="false" ht="14.25" outlineLevel="0" r="3" s="5">
      <c r="A3" s="7"/>
      <c r="B3" s="7"/>
      <c r="C3" s="7"/>
      <c r="D3" s="7"/>
      <c r="E3" s="7"/>
    </row>
    <row collapsed="false" customFormat="true" customHeight="true" hidden="false" ht="14.25" outlineLevel="0" r="4" s="5">
      <c r="A4" s="8" t="s">
        <v>2</v>
      </c>
      <c r="B4" s="8"/>
      <c r="C4" s="8"/>
      <c r="D4" s="8"/>
      <c r="E4" s="8"/>
    </row>
    <row collapsed="false" customFormat="false" customHeight="true" hidden="false" ht="12.75" outlineLevel="0" r="5">
      <c r="A5" s="9" t="s">
        <v>3</v>
      </c>
      <c r="B5" s="9"/>
      <c r="C5" s="9"/>
      <c r="D5" s="9"/>
      <c r="E5" s="10" t="s">
        <v>4</v>
      </c>
    </row>
    <row collapsed="false" customFormat="false" customHeight="true" hidden="false" ht="12.95" outlineLevel="0" r="6">
      <c r="A6" s="848" t="s">
        <v>5</v>
      </c>
      <c r="B6" s="849"/>
      <c r="C6" s="849" t="s">
        <v>696</v>
      </c>
      <c r="D6" s="850" t="s">
        <v>302</v>
      </c>
      <c r="E6" s="850"/>
    </row>
    <row collapsed="false" customFormat="false" customHeight="true" hidden="false" ht="12.95" outlineLevel="0" r="7">
      <c r="A7" s="851" t="s">
        <v>9</v>
      </c>
      <c r="B7" s="852" t="s">
        <v>6</v>
      </c>
      <c r="C7" s="852" t="s">
        <v>697</v>
      </c>
      <c r="D7" s="853" t="s">
        <v>609</v>
      </c>
      <c r="E7" s="854" t="s">
        <v>698</v>
      </c>
    </row>
    <row collapsed="false" customFormat="false" customHeight="true" hidden="false" ht="12.95" outlineLevel="0" r="8">
      <c r="A8" s="851"/>
      <c r="B8" s="852"/>
      <c r="C8" s="855"/>
      <c r="D8" s="855" t="s">
        <v>310</v>
      </c>
      <c r="E8" s="854"/>
    </row>
    <row collapsed="false" customFormat="true" customHeight="true" hidden="false" ht="12.6" outlineLevel="0" r="9" s="23">
      <c r="A9" s="19" t="n">
        <v>1</v>
      </c>
      <c r="B9" s="20" t="n">
        <v>2</v>
      </c>
      <c r="C9" s="20" t="n">
        <v>3</v>
      </c>
      <c r="D9" s="21" t="n">
        <v>4</v>
      </c>
      <c r="E9" s="22" t="n">
        <v>5</v>
      </c>
      <c r="G9" s="5"/>
    </row>
    <row collapsed="false" customFormat="true" customHeight="true" hidden="false" ht="15.75" outlineLevel="0" r="10" s="27">
      <c r="A10" s="24" t="s">
        <v>12</v>
      </c>
      <c r="B10" s="25" t="s">
        <v>13</v>
      </c>
      <c r="C10" s="26" t="n">
        <f aca="false">+C11+C12+C13+C14+C15+C16</f>
        <v>81075</v>
      </c>
      <c r="D10" s="78" t="n">
        <f aca="false">+D11+D12+D13+D14+D15+D16</f>
        <v>83609</v>
      </c>
      <c r="E10" s="26" t="n">
        <f aca="false">+E11+E12+E13+E14+E15+E16</f>
        <v>83609</v>
      </c>
    </row>
    <row collapsed="false" customFormat="true" customHeight="true" hidden="false" ht="12.6" outlineLevel="0" r="11" s="27">
      <c r="A11" s="28" t="s">
        <v>14</v>
      </c>
      <c r="B11" s="29" t="s">
        <v>15</v>
      </c>
      <c r="C11" s="30" t="n">
        <v>56310</v>
      </c>
      <c r="D11" s="113" t="n">
        <v>55763</v>
      </c>
      <c r="E11" s="31" t="n">
        <v>55763</v>
      </c>
    </row>
    <row collapsed="false" customFormat="true" customHeight="true" hidden="false" ht="12.6" outlineLevel="0" r="12" s="27">
      <c r="A12" s="33" t="s">
        <v>16</v>
      </c>
      <c r="B12" s="34" t="s">
        <v>17</v>
      </c>
      <c r="C12" s="35" t="n">
        <v>0</v>
      </c>
      <c r="D12" s="99" t="n">
        <v>0</v>
      </c>
      <c r="E12" s="36" t="n">
        <v>0</v>
      </c>
    </row>
    <row collapsed="false" customFormat="true" customHeight="true" hidden="false" ht="12.6" outlineLevel="0" r="13" s="27">
      <c r="A13" s="33" t="s">
        <v>18</v>
      </c>
      <c r="B13" s="34" t="s">
        <v>19</v>
      </c>
      <c r="C13" s="35" t="n">
        <v>11070</v>
      </c>
      <c r="D13" s="99" t="n">
        <v>10666</v>
      </c>
      <c r="E13" s="36" t="n">
        <v>10666</v>
      </c>
    </row>
    <row collapsed="false" customFormat="true" customHeight="true" hidden="false" ht="12.6" outlineLevel="0" r="14" s="27">
      <c r="A14" s="33" t="s">
        <v>20</v>
      </c>
      <c r="B14" s="34" t="s">
        <v>21</v>
      </c>
      <c r="C14" s="35" t="n">
        <v>1846</v>
      </c>
      <c r="D14" s="99" t="n">
        <v>1849</v>
      </c>
      <c r="E14" s="36" t="n">
        <v>1849</v>
      </c>
    </row>
    <row collapsed="false" customFormat="true" customHeight="true" hidden="false" ht="12.6" outlineLevel="0" r="15" s="27">
      <c r="A15" s="33" t="s">
        <v>22</v>
      </c>
      <c r="B15" s="38" t="s">
        <v>23</v>
      </c>
      <c r="C15" s="35" t="n">
        <v>11849</v>
      </c>
      <c r="D15" s="99" t="n">
        <v>15331</v>
      </c>
      <c r="E15" s="36" t="n">
        <v>15331</v>
      </c>
    </row>
    <row collapsed="false" customFormat="true" customHeight="true" hidden="false" ht="12.6" outlineLevel="0" r="16" s="27">
      <c r="A16" s="39" t="s">
        <v>24</v>
      </c>
      <c r="B16" s="40" t="s">
        <v>25</v>
      </c>
      <c r="C16" s="35"/>
      <c r="D16" s="99"/>
      <c r="E16" s="36"/>
    </row>
    <row collapsed="false" customFormat="true" customHeight="true" hidden="false" ht="15.75" outlineLevel="0" r="17" s="27">
      <c r="A17" s="24" t="s">
        <v>26</v>
      </c>
      <c r="B17" s="41" t="s">
        <v>27</v>
      </c>
      <c r="C17" s="26" t="n">
        <f aca="false">+C18+C19+C20+C21+C22</f>
        <v>48145</v>
      </c>
      <c r="D17" s="78" t="n">
        <f aca="false">+D18+D19+D20+D21+D22</f>
        <v>22350</v>
      </c>
      <c r="E17" s="42" t="n">
        <f aca="false">+E18+E19+E20+E21+E22</f>
        <v>21069</v>
      </c>
    </row>
    <row collapsed="false" customFormat="true" customHeight="true" hidden="false" ht="12.6" outlineLevel="0" r="18" s="27">
      <c r="A18" s="28" t="s">
        <v>28</v>
      </c>
      <c r="B18" s="29" t="s">
        <v>29</v>
      </c>
      <c r="C18" s="30"/>
      <c r="D18" s="113"/>
      <c r="E18" s="31"/>
    </row>
    <row collapsed="false" customFormat="true" customHeight="true" hidden="false" ht="12.6" outlineLevel="0" r="19" s="27">
      <c r="A19" s="33" t="s">
        <v>30</v>
      </c>
      <c r="B19" s="34" t="s">
        <v>31</v>
      </c>
      <c r="C19" s="35"/>
      <c r="D19" s="99"/>
      <c r="E19" s="36"/>
    </row>
    <row collapsed="false" customFormat="true" customHeight="true" hidden="false" ht="12.6" outlineLevel="0" r="20" s="27">
      <c r="A20" s="33" t="s">
        <v>32</v>
      </c>
      <c r="B20" s="34" t="s">
        <v>33</v>
      </c>
      <c r="C20" s="35" t="n">
        <v>0</v>
      </c>
      <c r="D20" s="99" t="n">
        <v>0</v>
      </c>
      <c r="E20" s="36" t="n">
        <v>0</v>
      </c>
    </row>
    <row collapsed="false" customFormat="true" customHeight="true" hidden="false" ht="12.6" outlineLevel="0" r="21" s="27">
      <c r="A21" s="33" t="s">
        <v>34</v>
      </c>
      <c r="B21" s="34" t="s">
        <v>35</v>
      </c>
      <c r="C21" s="35"/>
      <c r="D21" s="99"/>
      <c r="E21" s="36"/>
    </row>
    <row collapsed="false" customFormat="true" customHeight="true" hidden="false" ht="12.6" outlineLevel="0" r="22" s="27">
      <c r="A22" s="33" t="s">
        <v>36</v>
      </c>
      <c r="B22" s="34" t="s">
        <v>37</v>
      </c>
      <c r="C22" s="35" t="n">
        <v>48145</v>
      </c>
      <c r="D22" s="99" t="n">
        <f aca="false">SUM(D24:D32)</f>
        <v>22350</v>
      </c>
      <c r="E22" s="36" t="n">
        <f aca="false">SUM(E24:E32)</f>
        <v>21069</v>
      </c>
      <c r="F22" s="44" t="n">
        <f aca="false">SUM(F24:F30)</f>
        <v>0</v>
      </c>
    </row>
    <row collapsed="false" customFormat="true" customHeight="true" hidden="false" ht="12.6" outlineLevel="0" r="23" s="27">
      <c r="A23" s="33" t="s">
        <v>38</v>
      </c>
      <c r="B23" s="40" t="s">
        <v>39</v>
      </c>
      <c r="C23" s="35" t="n">
        <v>17581</v>
      </c>
      <c r="D23" s="99"/>
      <c r="E23" s="36"/>
    </row>
    <row collapsed="false" customFormat="true" customHeight="true" hidden="false" ht="12.6" outlineLevel="0" r="24" s="27">
      <c r="A24" s="33" t="s">
        <v>40</v>
      </c>
      <c r="B24" s="34" t="s">
        <v>41</v>
      </c>
      <c r="C24" s="35"/>
      <c r="D24" s="99" t="n">
        <v>1740</v>
      </c>
      <c r="E24" s="36" t="n">
        <v>1296</v>
      </c>
    </row>
    <row collapsed="false" customFormat="true" customHeight="true" hidden="false" ht="12.6" outlineLevel="0" r="25" s="27">
      <c r="A25" s="33" t="s">
        <v>42</v>
      </c>
      <c r="B25" s="34" t="s">
        <v>43</v>
      </c>
      <c r="C25" s="35"/>
      <c r="D25" s="99" t="n">
        <v>5348</v>
      </c>
      <c r="E25" s="36" t="n">
        <v>5211</v>
      </c>
    </row>
    <row collapsed="false" customFormat="true" customHeight="true" hidden="false" ht="12.6" outlineLevel="0" r="26" s="27">
      <c r="A26" s="39" t="s">
        <v>44</v>
      </c>
      <c r="B26" s="45" t="s">
        <v>45</v>
      </c>
      <c r="C26" s="46"/>
      <c r="D26" s="105" t="n">
        <v>11015</v>
      </c>
      <c r="E26" s="47" t="n">
        <v>10315</v>
      </c>
    </row>
    <row collapsed="false" customFormat="true" customHeight="true" hidden="false" ht="12.6" outlineLevel="0" r="27" s="27">
      <c r="A27" s="33" t="s">
        <v>46</v>
      </c>
      <c r="B27" s="34" t="s">
        <v>47</v>
      </c>
      <c r="C27" s="35"/>
      <c r="D27" s="99" t="n">
        <v>3055</v>
      </c>
      <c r="E27" s="36" t="n">
        <v>3055</v>
      </c>
    </row>
    <row collapsed="false" customFormat="true" customHeight="true" hidden="false" ht="12.6" outlineLevel="0" r="28" s="27">
      <c r="A28" s="33" t="s">
        <v>48</v>
      </c>
      <c r="B28" s="34" t="s">
        <v>49</v>
      </c>
      <c r="C28" s="35"/>
      <c r="D28" s="99" t="n">
        <v>965</v>
      </c>
      <c r="E28" s="36" t="n">
        <v>965</v>
      </c>
    </row>
    <row collapsed="false" customFormat="true" customHeight="true" hidden="false" ht="12.6" outlineLevel="0" r="29" s="27">
      <c r="A29" s="33" t="s">
        <v>50</v>
      </c>
      <c r="B29" s="34" t="s">
        <v>51</v>
      </c>
      <c r="C29" s="35"/>
      <c r="D29" s="99" t="n">
        <v>0</v>
      </c>
      <c r="E29" s="36" t="n">
        <v>0</v>
      </c>
    </row>
    <row collapsed="false" customFormat="true" customHeight="true" hidden="false" ht="14.25" outlineLevel="0" r="30" s="27">
      <c r="A30" s="49" t="s">
        <v>52</v>
      </c>
      <c r="B30" s="45" t="s">
        <v>53</v>
      </c>
      <c r="C30" s="46"/>
      <c r="D30" s="105" t="n">
        <v>7</v>
      </c>
      <c r="E30" s="47" t="n">
        <v>7</v>
      </c>
    </row>
    <row collapsed="false" customFormat="true" customHeight="true" hidden="false" ht="14.25" outlineLevel="0" r="31" s="27">
      <c r="A31" s="50" t="s">
        <v>54</v>
      </c>
      <c r="B31" s="34" t="s">
        <v>55</v>
      </c>
      <c r="C31" s="35"/>
      <c r="D31" s="99" t="n">
        <v>200</v>
      </c>
      <c r="E31" s="36" t="n">
        <v>200</v>
      </c>
    </row>
    <row collapsed="false" customFormat="true" customHeight="true" hidden="false" ht="14.25" outlineLevel="0" r="32" s="27">
      <c r="A32" s="51" t="s">
        <v>56</v>
      </c>
      <c r="B32" s="52" t="s">
        <v>57</v>
      </c>
      <c r="C32" s="53"/>
      <c r="D32" s="107" t="n">
        <v>20</v>
      </c>
      <c r="E32" s="54" t="n">
        <v>20</v>
      </c>
    </row>
    <row collapsed="false" customFormat="true" customHeight="true" hidden="false" ht="14.25" outlineLevel="0" r="33" s="27">
      <c r="A33" s="24" t="s">
        <v>58</v>
      </c>
      <c r="B33" s="25" t="s">
        <v>59</v>
      </c>
      <c r="C33" s="26" t="n">
        <f aca="false">+C34+C35+C36+C37+C38</f>
        <v>102859</v>
      </c>
      <c r="D33" s="78" t="n">
        <f aca="false">+D34+D35+D36+D37+D38</f>
        <v>40631</v>
      </c>
      <c r="E33" s="42" t="n">
        <f aca="false">+E34+E35+E36+E37+E38</f>
        <v>40542</v>
      </c>
    </row>
    <row collapsed="false" customFormat="true" customHeight="true" hidden="false" ht="12.6" outlineLevel="0" r="34" s="27">
      <c r="A34" s="28" t="s">
        <v>60</v>
      </c>
      <c r="B34" s="29" t="s">
        <v>61</v>
      </c>
      <c r="C34" s="30" t="n">
        <v>59929</v>
      </c>
      <c r="D34" s="113" t="n">
        <v>39864</v>
      </c>
      <c r="E34" s="31" t="n">
        <v>39864</v>
      </c>
    </row>
    <row collapsed="false" customFormat="true" customHeight="true" hidden="false" ht="12.6" outlineLevel="0" r="35" s="27">
      <c r="A35" s="33" t="s">
        <v>62</v>
      </c>
      <c r="B35" s="34" t="s">
        <v>63</v>
      </c>
      <c r="C35" s="35"/>
      <c r="D35" s="99"/>
      <c r="E35" s="36"/>
    </row>
    <row collapsed="false" customFormat="true" customHeight="true" hidden="false" ht="12.6" outlineLevel="0" r="36" s="27">
      <c r="A36" s="33" t="s">
        <v>64</v>
      </c>
      <c r="B36" s="34" t="s">
        <v>65</v>
      </c>
      <c r="C36" s="35"/>
      <c r="D36" s="99"/>
      <c r="E36" s="36"/>
    </row>
    <row collapsed="false" customFormat="true" customHeight="true" hidden="false" ht="12.6" outlineLevel="0" r="37" s="27">
      <c r="A37" s="33" t="s">
        <v>66</v>
      </c>
      <c r="B37" s="34" t="s">
        <v>67</v>
      </c>
      <c r="C37" s="35"/>
      <c r="D37" s="99"/>
      <c r="E37" s="36"/>
    </row>
    <row collapsed="false" customFormat="true" customHeight="true" hidden="false" ht="12.6" outlineLevel="0" r="38" s="27">
      <c r="A38" s="33" t="s">
        <v>68</v>
      </c>
      <c r="B38" s="34" t="s">
        <v>69</v>
      </c>
      <c r="C38" s="35" t="n">
        <v>42930</v>
      </c>
      <c r="D38" s="99" t="n">
        <f aca="false">SUM(D39:D42)</f>
        <v>767</v>
      </c>
      <c r="E38" s="36" t="n">
        <v>678</v>
      </c>
    </row>
    <row collapsed="false" customFormat="true" customHeight="true" hidden="false" ht="12.6" outlineLevel="0" r="39" s="27">
      <c r="A39" s="33" t="s">
        <v>70</v>
      </c>
      <c r="B39" s="34" t="s">
        <v>71</v>
      </c>
      <c r="C39" s="35" t="n">
        <v>42472</v>
      </c>
      <c r="D39" s="99"/>
      <c r="E39" s="36"/>
    </row>
    <row collapsed="false" customFormat="true" customHeight="true" hidden="false" ht="12.6" outlineLevel="0" r="40" s="27">
      <c r="A40" s="33" t="s">
        <v>72</v>
      </c>
      <c r="B40" s="34" t="s">
        <v>73</v>
      </c>
      <c r="C40" s="35"/>
      <c r="D40" s="99" t="n">
        <v>201</v>
      </c>
      <c r="E40" s="36" t="n">
        <v>201</v>
      </c>
    </row>
    <row collapsed="false" customFormat="true" customHeight="true" hidden="false" ht="12.6" outlineLevel="0" r="41" s="27">
      <c r="A41" s="39" t="s">
        <v>74</v>
      </c>
      <c r="B41" s="45" t="s">
        <v>75</v>
      </c>
      <c r="C41" s="46"/>
      <c r="D41" s="105" t="n">
        <v>89</v>
      </c>
      <c r="E41" s="47" t="n">
        <v>0</v>
      </c>
    </row>
    <row collapsed="false" customFormat="true" customHeight="true" hidden="false" ht="12.6" outlineLevel="0" r="42" s="27">
      <c r="A42" s="56" t="s">
        <v>76</v>
      </c>
      <c r="B42" s="57" t="s">
        <v>77</v>
      </c>
      <c r="C42" s="53"/>
      <c r="D42" s="107" t="n">
        <v>477</v>
      </c>
      <c r="E42" s="54" t="n">
        <v>477</v>
      </c>
    </row>
    <row collapsed="false" customFormat="true" customHeight="true" hidden="false" ht="18" outlineLevel="0" r="43" s="27">
      <c r="A43" s="24" t="s">
        <v>78</v>
      </c>
      <c r="B43" s="25" t="s">
        <v>79</v>
      </c>
      <c r="C43" s="26" t="n">
        <f aca="false">+C44+C48+C49+C50</f>
        <v>29100</v>
      </c>
      <c r="D43" s="78" t="n">
        <f aca="false">+D44+D48+D49+D50</f>
        <v>31842</v>
      </c>
      <c r="E43" s="42" t="n">
        <f aca="false">+E44+E48+E49+E50</f>
        <v>39871</v>
      </c>
    </row>
    <row collapsed="false" customFormat="true" customHeight="true" hidden="false" ht="12.6" outlineLevel="0" r="44" s="27">
      <c r="A44" s="28" t="s">
        <v>80</v>
      </c>
      <c r="B44" s="29" t="s">
        <v>81</v>
      </c>
      <c r="C44" s="58" t="n">
        <f aca="false">+C45+C46+C47</f>
        <v>24383</v>
      </c>
      <c r="D44" s="654" t="n">
        <f aca="false">+D45+D46+D47</f>
        <v>27562</v>
      </c>
      <c r="E44" s="59" t="n">
        <f aca="false">+E45+E46+E47</f>
        <v>35369</v>
      </c>
    </row>
    <row collapsed="false" customFormat="true" customHeight="true" hidden="false" ht="12.6" outlineLevel="0" r="45" s="27">
      <c r="A45" s="33" t="s">
        <v>82</v>
      </c>
      <c r="B45" s="34" t="s">
        <v>83</v>
      </c>
      <c r="C45" s="35" t="n">
        <v>1619</v>
      </c>
      <c r="D45" s="99" t="n">
        <v>1320</v>
      </c>
      <c r="E45" s="36" t="n">
        <v>1252</v>
      </c>
    </row>
    <row collapsed="false" customFormat="true" customHeight="true" hidden="false" ht="12.6" outlineLevel="0" r="46" s="27">
      <c r="A46" s="33" t="s">
        <v>84</v>
      </c>
      <c r="B46" s="34" t="s">
        <v>85</v>
      </c>
      <c r="C46" s="35" t="n">
        <v>0</v>
      </c>
      <c r="D46" s="99"/>
      <c r="E46" s="36"/>
    </row>
    <row collapsed="false" customFormat="true" customHeight="true" hidden="false" ht="12.6" outlineLevel="0" r="47" s="27">
      <c r="A47" s="33" t="s">
        <v>86</v>
      </c>
      <c r="B47" s="34" t="s">
        <v>87</v>
      </c>
      <c r="C47" s="35" t="n">
        <v>22764</v>
      </c>
      <c r="D47" s="99" t="n">
        <v>26242</v>
      </c>
      <c r="E47" s="36" t="n">
        <v>34117</v>
      </c>
    </row>
    <row collapsed="false" customFormat="true" customHeight="true" hidden="false" ht="12.6" outlineLevel="0" r="48" s="27">
      <c r="A48" s="33" t="s">
        <v>88</v>
      </c>
      <c r="B48" s="34" t="s">
        <v>89</v>
      </c>
      <c r="C48" s="35" t="n">
        <v>3724</v>
      </c>
      <c r="D48" s="99" t="n">
        <v>3610</v>
      </c>
      <c r="E48" s="36" t="n">
        <v>3718</v>
      </c>
    </row>
    <row collapsed="false" customFormat="true" customHeight="true" hidden="false" ht="12.6" outlineLevel="0" r="49" s="27">
      <c r="A49" s="33" t="s">
        <v>90</v>
      </c>
      <c r="B49" s="34" t="s">
        <v>91</v>
      </c>
      <c r="C49" s="35" t="n">
        <v>477</v>
      </c>
      <c r="D49" s="99" t="n">
        <v>240</v>
      </c>
      <c r="E49" s="36" t="n">
        <v>167</v>
      </c>
    </row>
    <row collapsed="false" customFormat="true" customHeight="true" hidden="false" ht="12.6" outlineLevel="0" r="50" s="27">
      <c r="A50" s="39" t="s">
        <v>92</v>
      </c>
      <c r="B50" s="45" t="s">
        <v>93</v>
      </c>
      <c r="C50" s="46" t="n">
        <v>516</v>
      </c>
      <c r="D50" s="105" t="n">
        <f aca="false">SUM(D51:D53)</f>
        <v>430</v>
      </c>
      <c r="E50" s="47" t="n">
        <f aca="false">SUM(E51:E54)</f>
        <v>617</v>
      </c>
    </row>
    <row collapsed="false" customFormat="true" customHeight="true" hidden="false" ht="12.6" outlineLevel="0" r="51" s="27">
      <c r="A51" s="33" t="s">
        <v>94</v>
      </c>
      <c r="B51" s="34" t="s">
        <v>95</v>
      </c>
      <c r="C51" s="35"/>
      <c r="D51" s="99" t="n">
        <v>180</v>
      </c>
      <c r="E51" s="36" t="n">
        <v>40</v>
      </c>
    </row>
    <row collapsed="false" customFormat="true" customHeight="true" hidden="false" ht="12.6" outlineLevel="0" r="52" s="27">
      <c r="A52" s="33" t="s">
        <v>96</v>
      </c>
      <c r="B52" s="34" t="s">
        <v>97</v>
      </c>
      <c r="C52" s="35"/>
      <c r="D52" s="99" t="n">
        <v>210</v>
      </c>
      <c r="E52" s="36" t="n">
        <v>486</v>
      </c>
    </row>
    <row collapsed="false" customFormat="true" customHeight="true" hidden="false" ht="12.6" outlineLevel="0" r="53" s="27">
      <c r="A53" s="61" t="s">
        <v>98</v>
      </c>
      <c r="B53" s="62" t="s">
        <v>99</v>
      </c>
      <c r="C53" s="63"/>
      <c r="D53" s="856" t="n">
        <v>40</v>
      </c>
      <c r="E53" s="64" t="n">
        <v>24</v>
      </c>
    </row>
    <row collapsed="false" customFormat="true" customHeight="true" hidden="false" ht="12.6" outlineLevel="0" r="54" s="27">
      <c r="A54" s="61"/>
      <c r="B54" s="62" t="s">
        <v>100</v>
      </c>
      <c r="C54" s="63"/>
      <c r="D54" s="856"/>
      <c r="E54" s="64" t="n">
        <v>67</v>
      </c>
    </row>
    <row collapsed="false" customFormat="true" customHeight="true" hidden="false" ht="15.75" outlineLevel="0" r="55" s="27">
      <c r="A55" s="24" t="s">
        <v>101</v>
      </c>
      <c r="B55" s="25" t="s">
        <v>102</v>
      </c>
      <c r="C55" s="26" t="n">
        <f aca="false">SUM(C56:C66)</f>
        <v>2931</v>
      </c>
      <c r="D55" s="78" t="n">
        <f aca="false">SUM(D56:D66)</f>
        <v>3735</v>
      </c>
      <c r="E55" s="42" t="n">
        <f aca="false">SUM(E56:E66)</f>
        <v>4128</v>
      </c>
    </row>
    <row collapsed="false" customFormat="true" customHeight="true" hidden="false" ht="12.6" outlineLevel="0" r="56" s="27">
      <c r="A56" s="28" t="s">
        <v>103</v>
      </c>
      <c r="B56" s="29" t="s">
        <v>104</v>
      </c>
      <c r="C56" s="30"/>
      <c r="D56" s="113"/>
      <c r="E56" s="31" t="n">
        <v>75</v>
      </c>
    </row>
    <row collapsed="false" customFormat="true" customHeight="true" hidden="false" ht="12.6" outlineLevel="0" r="57" s="27">
      <c r="A57" s="33" t="s">
        <v>105</v>
      </c>
      <c r="B57" s="34" t="s">
        <v>106</v>
      </c>
      <c r="C57" s="35" t="n">
        <v>1899</v>
      </c>
      <c r="D57" s="99" t="n">
        <v>1437</v>
      </c>
      <c r="E57" s="36" t="n">
        <v>1522</v>
      </c>
    </row>
    <row collapsed="false" customFormat="true" customHeight="true" hidden="false" ht="12.6" outlineLevel="0" r="58" s="27">
      <c r="A58" s="33" t="s">
        <v>107</v>
      </c>
      <c r="B58" s="34" t="s">
        <v>108</v>
      </c>
      <c r="C58" s="35" t="n">
        <v>364</v>
      </c>
      <c r="D58" s="99" t="n">
        <v>400</v>
      </c>
      <c r="E58" s="36" t="n">
        <v>756</v>
      </c>
    </row>
    <row collapsed="false" customFormat="true" customHeight="true" hidden="false" ht="12.6" outlineLevel="0" r="59" s="27">
      <c r="A59" s="33" t="s">
        <v>109</v>
      </c>
      <c r="B59" s="34" t="s">
        <v>110</v>
      </c>
      <c r="C59" s="35" t="n">
        <v>98</v>
      </c>
      <c r="D59" s="99" t="n">
        <v>602</v>
      </c>
      <c r="E59" s="36" t="n">
        <v>389</v>
      </c>
    </row>
    <row collapsed="false" customFormat="true" customHeight="true" hidden="false" ht="12.6" outlineLevel="0" r="60" s="27">
      <c r="A60" s="33" t="s">
        <v>111</v>
      </c>
      <c r="B60" s="34" t="s">
        <v>112</v>
      </c>
      <c r="C60" s="35" t="n">
        <v>0</v>
      </c>
      <c r="D60" s="99"/>
      <c r="E60" s="36"/>
    </row>
    <row collapsed="false" customFormat="true" customHeight="true" hidden="false" ht="12.6" outlineLevel="0" r="61" s="27">
      <c r="A61" s="33" t="s">
        <v>113</v>
      </c>
      <c r="B61" s="34" t="s">
        <v>114</v>
      </c>
      <c r="C61" s="35" t="n">
        <v>456</v>
      </c>
      <c r="D61" s="99" t="n">
        <v>650</v>
      </c>
      <c r="E61" s="36" t="n">
        <v>610</v>
      </c>
    </row>
    <row collapsed="false" customFormat="true" customHeight="true" hidden="false" ht="12.6" outlineLevel="0" r="62" s="27">
      <c r="A62" s="33" t="s">
        <v>115</v>
      </c>
      <c r="B62" s="34" t="s">
        <v>116</v>
      </c>
      <c r="C62" s="35" t="n">
        <v>0</v>
      </c>
      <c r="D62" s="99" t="n">
        <v>40</v>
      </c>
      <c r="E62" s="36" t="n">
        <v>171</v>
      </c>
    </row>
    <row collapsed="false" customFormat="true" customHeight="true" hidden="false" ht="12.6" outlineLevel="0" r="63" s="27">
      <c r="A63" s="33" t="s">
        <v>117</v>
      </c>
      <c r="B63" s="34" t="s">
        <v>118</v>
      </c>
      <c r="C63" s="35" t="n">
        <v>102</v>
      </c>
      <c r="D63" s="99" t="n">
        <v>100</v>
      </c>
      <c r="E63" s="36" t="n">
        <v>104</v>
      </c>
    </row>
    <row collapsed="false" customFormat="true" customHeight="true" hidden="false" ht="12.6" outlineLevel="0" r="64" s="27">
      <c r="A64" s="33" t="s">
        <v>119</v>
      </c>
      <c r="B64" s="34" t="s">
        <v>120</v>
      </c>
      <c r="C64" s="35" t="n">
        <v>0</v>
      </c>
      <c r="D64" s="99"/>
      <c r="E64" s="36"/>
    </row>
    <row collapsed="false" customFormat="true" customHeight="true" hidden="false" ht="12.6" outlineLevel="0" r="65" s="27">
      <c r="A65" s="33" t="s">
        <v>121</v>
      </c>
      <c r="B65" s="45" t="s">
        <v>122</v>
      </c>
      <c r="C65" s="35"/>
      <c r="D65" s="99"/>
      <c r="E65" s="36"/>
    </row>
    <row collapsed="false" customFormat="true" customHeight="true" hidden="false" ht="12.6" outlineLevel="0" r="66" s="27">
      <c r="A66" s="39" t="s">
        <v>123</v>
      </c>
      <c r="B66" s="40" t="s">
        <v>124</v>
      </c>
      <c r="C66" s="46" t="n">
        <v>12</v>
      </c>
      <c r="D66" s="105" t="n">
        <v>506</v>
      </c>
      <c r="E66" s="47" t="n">
        <v>501</v>
      </c>
    </row>
    <row collapsed="false" customFormat="true" customHeight="true" hidden="false" ht="15.75" outlineLevel="0" r="67" s="27">
      <c r="A67" s="24" t="s">
        <v>125</v>
      </c>
      <c r="B67" s="25" t="s">
        <v>126</v>
      </c>
      <c r="C67" s="26"/>
      <c r="D67" s="78" t="n">
        <f aca="false">SUM(D68:D72)</f>
        <v>0</v>
      </c>
      <c r="E67" s="42" t="n">
        <f aca="false">SUM(E68:E72)</f>
        <v>8</v>
      </c>
    </row>
    <row collapsed="false" customFormat="true" customHeight="true" hidden="false" ht="12.6" outlineLevel="0" r="68" s="27">
      <c r="A68" s="28" t="s">
        <v>127</v>
      </c>
      <c r="B68" s="29" t="s">
        <v>128</v>
      </c>
      <c r="C68" s="30"/>
      <c r="D68" s="113"/>
      <c r="E68" s="31"/>
    </row>
    <row collapsed="false" customFormat="true" customHeight="true" hidden="false" ht="12.6" outlineLevel="0" r="69" s="27">
      <c r="A69" s="33" t="s">
        <v>129</v>
      </c>
      <c r="B69" s="34" t="s">
        <v>130</v>
      </c>
      <c r="C69" s="35"/>
      <c r="D69" s="99"/>
      <c r="E69" s="36"/>
    </row>
    <row collapsed="false" customFormat="true" customHeight="true" hidden="false" ht="12.6" outlineLevel="0" r="70" s="27">
      <c r="A70" s="33" t="s">
        <v>131</v>
      </c>
      <c r="B70" s="34" t="s">
        <v>132</v>
      </c>
      <c r="C70" s="35"/>
      <c r="D70" s="99"/>
      <c r="E70" s="36" t="n">
        <v>8</v>
      </c>
    </row>
    <row collapsed="false" customFormat="true" customHeight="true" hidden="false" ht="12.6" outlineLevel="0" r="71" s="27">
      <c r="A71" s="33" t="s">
        <v>133</v>
      </c>
      <c r="B71" s="34" t="s">
        <v>134</v>
      </c>
      <c r="C71" s="35"/>
      <c r="D71" s="99"/>
      <c r="E71" s="36"/>
    </row>
    <row collapsed="false" customFormat="true" customHeight="true" hidden="false" ht="12.6" outlineLevel="0" r="72" s="27">
      <c r="A72" s="39" t="s">
        <v>135</v>
      </c>
      <c r="B72" s="40" t="s">
        <v>136</v>
      </c>
      <c r="C72" s="46"/>
      <c r="D72" s="105"/>
      <c r="E72" s="47"/>
    </row>
    <row collapsed="false" customFormat="true" customHeight="true" hidden="false" ht="15.75" outlineLevel="0" r="73" s="27">
      <c r="A73" s="24" t="s">
        <v>137</v>
      </c>
      <c r="B73" s="25" t="s">
        <v>138</v>
      </c>
      <c r="C73" s="26" t="n">
        <f aca="false">SUM(C74:C76)</f>
        <v>53</v>
      </c>
      <c r="D73" s="78" t="n">
        <f aca="false">SUM(D74:D76)</f>
        <v>25</v>
      </c>
      <c r="E73" s="42" t="n">
        <f aca="false">SUM(E74:E76)</f>
        <v>0</v>
      </c>
    </row>
    <row collapsed="false" customFormat="true" customHeight="true" hidden="false" ht="12.6" outlineLevel="0" r="74" s="27">
      <c r="A74" s="28" t="s">
        <v>139</v>
      </c>
      <c r="B74" s="29" t="s">
        <v>140</v>
      </c>
      <c r="C74" s="30"/>
      <c r="D74" s="113"/>
      <c r="E74" s="31"/>
    </row>
    <row collapsed="false" customFormat="true" customHeight="true" hidden="false" ht="12.6" outlineLevel="0" r="75" s="27">
      <c r="A75" s="33" t="s">
        <v>141</v>
      </c>
      <c r="B75" s="34" t="s">
        <v>142</v>
      </c>
      <c r="C75" s="35" t="n">
        <v>53</v>
      </c>
      <c r="D75" s="99" t="n">
        <v>25</v>
      </c>
      <c r="E75" s="36" t="n">
        <v>0</v>
      </c>
    </row>
    <row collapsed="false" customFormat="true" customHeight="true" hidden="false" ht="12.6" outlineLevel="0" r="76" s="27">
      <c r="A76" s="33" t="s">
        <v>143</v>
      </c>
      <c r="B76" s="34" t="s">
        <v>144</v>
      </c>
      <c r="C76" s="35"/>
      <c r="D76" s="99"/>
      <c r="E76" s="36"/>
    </row>
    <row collapsed="false" customFormat="true" customHeight="true" hidden="false" ht="12.6" outlineLevel="0" r="77" s="27">
      <c r="A77" s="39" t="s">
        <v>145</v>
      </c>
      <c r="B77" s="40" t="s">
        <v>146</v>
      </c>
      <c r="C77" s="46"/>
      <c r="D77" s="105"/>
      <c r="E77" s="47"/>
    </row>
    <row collapsed="false" customFormat="true" customHeight="true" hidden="false" ht="18.75" outlineLevel="0" r="78" s="27">
      <c r="A78" s="24" t="s">
        <v>147</v>
      </c>
      <c r="B78" s="41" t="s">
        <v>148</v>
      </c>
      <c r="C78" s="26" t="n">
        <f aca="false">SUM(C79:C81)</f>
        <v>3534</v>
      </c>
      <c r="D78" s="78" t="n">
        <f aca="false">SUM(D79:D81)</f>
        <v>3530</v>
      </c>
      <c r="E78" s="42" t="n">
        <f aca="false">SUM(E79:E81)</f>
        <v>3604</v>
      </c>
    </row>
    <row collapsed="false" customFormat="true" customHeight="true" hidden="false" ht="12.6" outlineLevel="0" r="79" s="27">
      <c r="A79" s="28" t="s">
        <v>149</v>
      </c>
      <c r="B79" s="29" t="s">
        <v>150</v>
      </c>
      <c r="C79" s="35"/>
      <c r="D79" s="99"/>
      <c r="E79" s="36"/>
    </row>
    <row collapsed="false" customFormat="true" customHeight="true" hidden="false" ht="12.6" outlineLevel="0" r="80" s="27">
      <c r="A80" s="33" t="s">
        <v>151</v>
      </c>
      <c r="B80" s="34" t="s">
        <v>152</v>
      </c>
      <c r="C80" s="35" t="n">
        <v>3398</v>
      </c>
      <c r="D80" s="99" t="n">
        <v>3530</v>
      </c>
      <c r="E80" s="36" t="n">
        <v>3604</v>
      </c>
    </row>
    <row collapsed="false" customFormat="true" customHeight="true" hidden="false" ht="12.6" outlineLevel="0" r="81" s="27">
      <c r="A81" s="33" t="s">
        <v>153</v>
      </c>
      <c r="B81" s="34" t="s">
        <v>154</v>
      </c>
      <c r="C81" s="35" t="n">
        <v>136</v>
      </c>
      <c r="D81" s="99"/>
      <c r="E81" s="36"/>
    </row>
    <row collapsed="false" customFormat="true" customHeight="true" hidden="false" ht="12.6" outlineLevel="0" r="82" s="27">
      <c r="A82" s="39" t="s">
        <v>155</v>
      </c>
      <c r="B82" s="40" t="s">
        <v>156</v>
      </c>
      <c r="C82" s="35"/>
      <c r="D82" s="99"/>
      <c r="E82" s="36"/>
    </row>
    <row collapsed="false" customFormat="true" customHeight="true" hidden="false" ht="12.6" outlineLevel="0" r="83" s="27">
      <c r="A83" s="66" t="s">
        <v>157</v>
      </c>
      <c r="B83" s="25" t="s">
        <v>158</v>
      </c>
      <c r="C83" s="26" t="n">
        <f aca="false">+C10+C17+C33+C43+C55+C67+C73+C78</f>
        <v>267697</v>
      </c>
      <c r="D83" s="78" t="n">
        <f aca="false">+D10+D17+D33+D43+D55+D67+D73+D78</f>
        <v>185722</v>
      </c>
      <c r="E83" s="42" t="n">
        <f aca="false">+E10+E17+E33+E43+E55+E67+E73+E78</f>
        <v>192831</v>
      </c>
    </row>
    <row collapsed="false" customFormat="true" customHeight="true" hidden="false" ht="17.25" outlineLevel="0" r="84" s="27">
      <c r="A84" s="67" t="s">
        <v>159</v>
      </c>
      <c r="B84" s="41" t="s">
        <v>160</v>
      </c>
      <c r="C84" s="26" t="n">
        <f aca="false">SUM(C85:C87)</f>
        <v>0</v>
      </c>
      <c r="D84" s="78" t="n">
        <f aca="false">SUM(D85:D87)</f>
        <v>0</v>
      </c>
      <c r="E84" s="42" t="n">
        <f aca="false">SUM(E85:E87)</f>
        <v>0</v>
      </c>
    </row>
    <row collapsed="false" customFormat="true" customHeight="true" hidden="false" ht="12.6" outlineLevel="0" r="85" s="27">
      <c r="A85" s="28" t="s">
        <v>161</v>
      </c>
      <c r="B85" s="29" t="s">
        <v>162</v>
      </c>
      <c r="C85" s="35"/>
      <c r="D85" s="99"/>
      <c r="E85" s="36"/>
    </row>
    <row collapsed="false" customFormat="true" customHeight="true" hidden="false" ht="12.6" outlineLevel="0" r="86" s="27">
      <c r="A86" s="33" t="s">
        <v>163</v>
      </c>
      <c r="B86" s="34" t="s">
        <v>164</v>
      </c>
      <c r="C86" s="35"/>
      <c r="D86" s="99"/>
      <c r="E86" s="36"/>
    </row>
    <row collapsed="false" customFormat="true" customHeight="true" hidden="false" ht="12.6" outlineLevel="0" r="87" s="27">
      <c r="A87" s="39" t="s">
        <v>165</v>
      </c>
      <c r="B87" s="68" t="s">
        <v>166</v>
      </c>
      <c r="C87" s="35"/>
      <c r="D87" s="99"/>
      <c r="E87" s="36"/>
    </row>
    <row collapsed="false" customFormat="true" customHeight="true" hidden="false" ht="15.75" outlineLevel="0" r="88" s="27">
      <c r="A88" s="67" t="s">
        <v>167</v>
      </c>
      <c r="B88" s="41" t="s">
        <v>168</v>
      </c>
      <c r="C88" s="26" t="n">
        <f aca="false">SUM(C89:C92)</f>
        <v>0</v>
      </c>
      <c r="D88" s="78" t="n">
        <f aca="false">SUM(D89:D92)</f>
        <v>0</v>
      </c>
      <c r="E88" s="42" t="n">
        <f aca="false">SUM(E89:E92)</f>
        <v>0</v>
      </c>
    </row>
    <row collapsed="false" customFormat="true" customHeight="true" hidden="false" ht="12.6" outlineLevel="0" r="89" s="27">
      <c r="A89" s="28" t="s">
        <v>169</v>
      </c>
      <c r="B89" s="29" t="s">
        <v>170</v>
      </c>
      <c r="C89" s="35"/>
      <c r="D89" s="99"/>
      <c r="E89" s="36"/>
    </row>
    <row collapsed="false" customFormat="true" customHeight="true" hidden="false" ht="12.6" outlineLevel="0" r="90" s="27">
      <c r="A90" s="33" t="s">
        <v>171</v>
      </c>
      <c r="B90" s="34" t="s">
        <v>172</v>
      </c>
      <c r="C90" s="35"/>
      <c r="D90" s="99"/>
      <c r="E90" s="36"/>
    </row>
    <row collapsed="false" customFormat="true" customHeight="true" hidden="false" ht="12.6" outlineLevel="0" r="91" s="27">
      <c r="A91" s="33" t="s">
        <v>173</v>
      </c>
      <c r="B91" s="34" t="s">
        <v>174</v>
      </c>
      <c r="C91" s="35"/>
      <c r="D91" s="99"/>
      <c r="E91" s="36"/>
    </row>
    <row collapsed="false" customFormat="true" customHeight="true" hidden="false" ht="12.6" outlineLevel="0" r="92" s="27">
      <c r="A92" s="39" t="s">
        <v>175</v>
      </c>
      <c r="B92" s="40" t="s">
        <v>176</v>
      </c>
      <c r="C92" s="35"/>
      <c r="D92" s="99"/>
      <c r="E92" s="36"/>
    </row>
    <row collapsed="false" customFormat="true" customHeight="true" hidden="false" ht="16.5" outlineLevel="0" r="93" s="27">
      <c r="A93" s="67" t="s">
        <v>177</v>
      </c>
      <c r="B93" s="41" t="s">
        <v>178</v>
      </c>
      <c r="C93" s="26" t="n">
        <f aca="false">SUM(C94:C95)</f>
        <v>44511</v>
      </c>
      <c r="D93" s="78" t="n">
        <f aca="false">SUM(D94:D95)</f>
        <v>50154</v>
      </c>
      <c r="E93" s="42" t="n">
        <f aca="false">SUM(E94:E95)</f>
        <v>50154</v>
      </c>
    </row>
    <row collapsed="false" customFormat="true" customHeight="true" hidden="false" ht="12.6" outlineLevel="0" r="94" s="27">
      <c r="A94" s="28" t="s">
        <v>179</v>
      </c>
      <c r="B94" s="29" t="s">
        <v>180</v>
      </c>
      <c r="C94" s="35" t="n">
        <v>44511</v>
      </c>
      <c r="D94" s="99" t="n">
        <v>50154</v>
      </c>
      <c r="E94" s="36" t="n">
        <v>50154</v>
      </c>
    </row>
    <row collapsed="false" customFormat="true" customHeight="true" hidden="false" ht="12.6" outlineLevel="0" r="95" s="27">
      <c r="A95" s="39" t="s">
        <v>181</v>
      </c>
      <c r="B95" s="40" t="s">
        <v>182</v>
      </c>
      <c r="C95" s="35"/>
      <c r="D95" s="99"/>
      <c r="E95" s="36"/>
    </row>
    <row collapsed="false" customFormat="true" customHeight="true" hidden="false" ht="15" outlineLevel="0" r="96" s="27">
      <c r="A96" s="67" t="s">
        <v>183</v>
      </c>
      <c r="B96" s="41" t="s">
        <v>184</v>
      </c>
      <c r="C96" s="26" t="n">
        <f aca="false">SUM(C97:C99)</f>
        <v>2566</v>
      </c>
      <c r="D96" s="78" t="n">
        <f aca="false">SUM(D97:D99)</f>
        <v>0</v>
      </c>
      <c r="E96" s="42" t="n">
        <f aca="false">SUM(E97:E99)</f>
        <v>2734</v>
      </c>
    </row>
    <row collapsed="false" customFormat="true" customHeight="true" hidden="false" ht="12.6" outlineLevel="0" r="97" s="27">
      <c r="A97" s="28" t="s">
        <v>185</v>
      </c>
      <c r="B97" s="29" t="s">
        <v>186</v>
      </c>
      <c r="C97" s="35" t="n">
        <v>2566</v>
      </c>
      <c r="D97" s="99" t="n">
        <v>0</v>
      </c>
      <c r="E97" s="36" t="n">
        <v>2734</v>
      </c>
    </row>
    <row collapsed="false" customFormat="true" customHeight="true" hidden="false" ht="12.6" outlineLevel="0" r="98" s="27">
      <c r="A98" s="33" t="s">
        <v>187</v>
      </c>
      <c r="B98" s="34" t="s">
        <v>188</v>
      </c>
      <c r="C98" s="35"/>
      <c r="D98" s="99"/>
      <c r="E98" s="36"/>
    </row>
    <row collapsed="false" customFormat="true" customHeight="true" hidden="false" ht="12.6" outlineLevel="0" r="99" s="27">
      <c r="A99" s="39" t="s">
        <v>189</v>
      </c>
      <c r="B99" s="40" t="s">
        <v>190</v>
      </c>
      <c r="C99" s="35"/>
      <c r="D99" s="99"/>
      <c r="E99" s="36"/>
    </row>
    <row collapsed="false" customFormat="true" customHeight="true" hidden="false" ht="18.75" outlineLevel="0" r="100" s="27">
      <c r="A100" s="67" t="s">
        <v>191</v>
      </c>
      <c r="B100" s="41" t="s">
        <v>192</v>
      </c>
      <c r="C100" s="26" t="n">
        <f aca="false">SUM(C101:C104)</f>
        <v>0</v>
      </c>
      <c r="D100" s="78" t="n">
        <f aca="false">SUM(D101:D104)</f>
        <v>0</v>
      </c>
      <c r="E100" s="42" t="n">
        <f aca="false">SUM(E101:E104)</f>
        <v>0</v>
      </c>
    </row>
    <row collapsed="false" customFormat="true" customHeight="true" hidden="false" ht="12.6" outlineLevel="0" r="101" s="27">
      <c r="A101" s="69" t="s">
        <v>193</v>
      </c>
      <c r="B101" s="29" t="s">
        <v>194</v>
      </c>
      <c r="C101" s="35"/>
      <c r="D101" s="99"/>
      <c r="E101" s="36"/>
    </row>
    <row collapsed="false" customFormat="true" customHeight="true" hidden="false" ht="12.6" outlineLevel="0" r="102" s="27">
      <c r="A102" s="70" t="s">
        <v>195</v>
      </c>
      <c r="B102" s="34" t="s">
        <v>196</v>
      </c>
      <c r="C102" s="35"/>
      <c r="D102" s="99"/>
      <c r="E102" s="36"/>
    </row>
    <row collapsed="false" customFormat="true" customHeight="true" hidden="false" ht="12.6" outlineLevel="0" r="103" s="27">
      <c r="A103" s="70" t="s">
        <v>197</v>
      </c>
      <c r="B103" s="34" t="s">
        <v>198</v>
      </c>
      <c r="C103" s="35"/>
      <c r="D103" s="99"/>
      <c r="E103" s="36"/>
    </row>
    <row collapsed="false" customFormat="true" customHeight="true" hidden="false" ht="15" outlineLevel="0" r="104" s="27">
      <c r="A104" s="71" t="s">
        <v>199</v>
      </c>
      <c r="B104" s="40" t="s">
        <v>200</v>
      </c>
      <c r="C104" s="35"/>
      <c r="D104" s="99"/>
      <c r="E104" s="36"/>
    </row>
    <row collapsed="false" customFormat="true" customHeight="true" hidden="false" ht="18" outlineLevel="0" r="105" s="27">
      <c r="A105" s="67" t="s">
        <v>201</v>
      </c>
      <c r="B105" s="41" t="s">
        <v>202</v>
      </c>
      <c r="C105" s="72"/>
      <c r="D105" s="681"/>
      <c r="E105" s="73"/>
    </row>
    <row collapsed="false" customFormat="true" customHeight="true" hidden="false" ht="16.5" outlineLevel="0" r="106" s="27">
      <c r="A106" s="67" t="s">
        <v>203</v>
      </c>
      <c r="B106" s="41" t="s">
        <v>204</v>
      </c>
      <c r="C106" s="72"/>
      <c r="D106" s="681"/>
      <c r="E106" s="73"/>
    </row>
    <row collapsed="false" customFormat="true" customHeight="true" hidden="false" ht="14.25" outlineLevel="0" r="107" s="27">
      <c r="A107" s="67" t="s">
        <v>205</v>
      </c>
      <c r="B107" s="75" t="s">
        <v>206</v>
      </c>
      <c r="C107" s="26" t="n">
        <f aca="false">+C84+C88+C93+C96+C100+C106+C105</f>
        <v>47077</v>
      </c>
      <c r="D107" s="78" t="n">
        <f aca="false">+D84+D88+D93+D96+D100+D106+D105</f>
        <v>50154</v>
      </c>
      <c r="E107" s="42" t="n">
        <f aca="false">+E84+E88+E93+E96+E100+E106+E105</f>
        <v>52888</v>
      </c>
    </row>
    <row collapsed="false" customFormat="true" customHeight="true" hidden="false" ht="33" outlineLevel="0" r="108" s="27">
      <c r="A108" s="76" t="s">
        <v>207</v>
      </c>
      <c r="B108" s="77" t="s">
        <v>208</v>
      </c>
      <c r="C108" s="26" t="n">
        <f aca="false">+C83+C107</f>
        <v>314774</v>
      </c>
      <c r="D108" s="78" t="n">
        <f aca="false">+D83+D107</f>
        <v>235876</v>
      </c>
      <c r="E108" s="42" t="n">
        <f aca="false">+E83+E107</f>
        <v>245719</v>
      </c>
    </row>
    <row collapsed="false" customFormat="true" customHeight="true" hidden="false" ht="12.6" outlineLevel="0" r="109" s="5">
      <c r="A109" s="79" t="s">
        <v>209</v>
      </c>
      <c r="B109" s="79"/>
      <c r="C109" s="79"/>
      <c r="D109" s="79"/>
      <c r="E109" s="79"/>
    </row>
    <row collapsed="false" customFormat="true" customHeight="true" hidden="false" ht="12.6" outlineLevel="0" r="110" s="83">
      <c r="A110" s="80" t="s">
        <v>210</v>
      </c>
      <c r="B110" s="80"/>
      <c r="C110" s="81"/>
      <c r="D110" s="81"/>
      <c r="E110" s="82" t="s">
        <v>4</v>
      </c>
    </row>
    <row collapsed="false" customFormat="false" customHeight="true" hidden="false" ht="18" outlineLevel="0" r="111">
      <c r="A111" s="848" t="s">
        <v>5</v>
      </c>
      <c r="B111" s="849"/>
      <c r="C111" s="849" t="s">
        <v>696</v>
      </c>
      <c r="D111" s="850" t="s">
        <v>302</v>
      </c>
      <c r="E111" s="850"/>
    </row>
    <row collapsed="false" customFormat="false" customHeight="true" hidden="false" ht="15" outlineLevel="0" r="112">
      <c r="A112" s="851" t="s">
        <v>9</v>
      </c>
      <c r="B112" s="852" t="s">
        <v>324</v>
      </c>
      <c r="C112" s="852" t="s">
        <v>697</v>
      </c>
      <c r="D112" s="853" t="s">
        <v>609</v>
      </c>
      <c r="E112" s="854" t="s">
        <v>698</v>
      </c>
    </row>
    <row collapsed="false" customFormat="false" customHeight="true" hidden="false" ht="15" outlineLevel="0" r="113">
      <c r="A113" s="851"/>
      <c r="B113" s="852"/>
      <c r="C113" s="855"/>
      <c r="D113" s="855" t="s">
        <v>310</v>
      </c>
      <c r="E113" s="854"/>
    </row>
    <row collapsed="false" customFormat="true" customHeight="true" hidden="false" ht="12.6" outlineLevel="0" r="114" s="23">
      <c r="A114" s="19" t="n">
        <v>1</v>
      </c>
      <c r="B114" s="20" t="n">
        <v>2</v>
      </c>
      <c r="C114" s="20" t="n">
        <v>3</v>
      </c>
      <c r="D114" s="21" t="n">
        <v>4</v>
      </c>
      <c r="E114" s="22" t="n">
        <v>5</v>
      </c>
    </row>
    <row collapsed="false" customFormat="false" customHeight="true" hidden="false" ht="15.75" outlineLevel="0" r="115">
      <c r="A115" s="88" t="s">
        <v>12</v>
      </c>
      <c r="B115" s="89" t="s">
        <v>213</v>
      </c>
      <c r="C115" s="857" t="n">
        <f aca="false">C116+C117+C118+C119+C120+C133</f>
        <v>152728</v>
      </c>
      <c r="D115" s="90" t="n">
        <f aca="false">D116+D117+D118+D119+D120+D133</f>
        <v>146540</v>
      </c>
      <c r="E115" s="91" t="n">
        <f aca="false">E116+E117+E118+E119+E120+E133</f>
        <v>126824</v>
      </c>
    </row>
    <row collapsed="false" customFormat="false" customHeight="true" hidden="false" ht="12.6" outlineLevel="0" r="116">
      <c r="A116" s="93" t="s">
        <v>14</v>
      </c>
      <c r="B116" s="94" t="s">
        <v>214</v>
      </c>
      <c r="C116" s="858" t="n">
        <v>55599</v>
      </c>
      <c r="D116" s="95" t="n">
        <v>52482</v>
      </c>
      <c r="E116" s="96" t="n">
        <v>49912</v>
      </c>
    </row>
    <row collapsed="false" customFormat="false" customHeight="true" hidden="false" ht="12.6" outlineLevel="0" r="117">
      <c r="A117" s="33" t="s">
        <v>16</v>
      </c>
      <c r="B117" s="98" t="s">
        <v>215</v>
      </c>
      <c r="C117" s="35" t="n">
        <v>13818</v>
      </c>
      <c r="D117" s="99" t="n">
        <v>13394</v>
      </c>
      <c r="E117" s="36" t="n">
        <v>12554</v>
      </c>
    </row>
    <row collapsed="false" customFormat="false" customHeight="true" hidden="false" ht="12.6" outlineLevel="0" r="118">
      <c r="A118" s="33" t="s">
        <v>18</v>
      </c>
      <c r="B118" s="98" t="s">
        <v>216</v>
      </c>
      <c r="C118" s="35" t="n">
        <v>48088</v>
      </c>
      <c r="D118" s="99" t="n">
        <v>37310</v>
      </c>
      <c r="E118" s="36" t="n">
        <v>26895</v>
      </c>
    </row>
    <row collapsed="false" customFormat="false" customHeight="true" hidden="false" ht="12.6" outlineLevel="0" r="119">
      <c r="A119" s="33" t="s">
        <v>20</v>
      </c>
      <c r="B119" s="100" t="s">
        <v>217</v>
      </c>
      <c r="C119" s="35" t="n">
        <v>15897</v>
      </c>
      <c r="D119" s="99" t="n">
        <v>18384</v>
      </c>
      <c r="E119" s="36" t="n">
        <v>17778</v>
      </c>
    </row>
    <row collapsed="false" customFormat="false" customHeight="true" hidden="false" ht="12.6" outlineLevel="0" r="120">
      <c r="A120" s="33" t="s">
        <v>218</v>
      </c>
      <c r="B120" s="101" t="s">
        <v>219</v>
      </c>
      <c r="C120" s="35" t="n">
        <v>19326</v>
      </c>
      <c r="D120" s="99" t="n">
        <f aca="false">SUM(D121:D132)</f>
        <v>24970</v>
      </c>
      <c r="E120" s="36" t="n">
        <f aca="false">SUM(E121:E132)</f>
        <v>19685</v>
      </c>
    </row>
    <row collapsed="false" customFormat="false" customHeight="true" hidden="false" ht="12.6" outlineLevel="0" r="121">
      <c r="A121" s="33" t="s">
        <v>24</v>
      </c>
      <c r="B121" s="98" t="s">
        <v>220</v>
      </c>
      <c r="C121" s="35" t="n">
        <v>248</v>
      </c>
      <c r="D121" s="99"/>
      <c r="E121" s="36"/>
    </row>
    <row collapsed="false" customFormat="false" customHeight="true" hidden="false" ht="12.6" outlineLevel="0" r="122">
      <c r="A122" s="33" t="s">
        <v>221</v>
      </c>
      <c r="B122" s="102" t="s">
        <v>222</v>
      </c>
      <c r="C122" s="35"/>
      <c r="D122" s="99" t="n">
        <v>0</v>
      </c>
      <c r="E122" s="36" t="n">
        <v>0</v>
      </c>
    </row>
    <row collapsed="false" customFormat="false" customHeight="true" hidden="false" ht="12.6" outlineLevel="0" r="123">
      <c r="A123" s="33" t="s">
        <v>223</v>
      </c>
      <c r="B123" s="103" t="s">
        <v>224</v>
      </c>
      <c r="C123" s="35"/>
      <c r="D123" s="99" t="n">
        <v>28</v>
      </c>
      <c r="E123" s="36" t="n">
        <v>13</v>
      </c>
    </row>
    <row collapsed="false" customFormat="false" customHeight="true" hidden="false" ht="12.6" outlineLevel="0" r="124">
      <c r="A124" s="33" t="s">
        <v>225</v>
      </c>
      <c r="B124" s="104" t="s">
        <v>226</v>
      </c>
      <c r="C124" s="35"/>
      <c r="D124" s="99"/>
      <c r="E124" s="36"/>
    </row>
    <row collapsed="false" customFormat="false" customHeight="true" hidden="false" ht="12.6" outlineLevel="0" r="125">
      <c r="A125" s="33" t="s">
        <v>227</v>
      </c>
      <c r="B125" s="102" t="s">
        <v>228</v>
      </c>
      <c r="C125" s="35"/>
      <c r="D125" s="99"/>
      <c r="E125" s="36"/>
    </row>
    <row collapsed="false" customFormat="false" customHeight="true" hidden="false" ht="12.6" outlineLevel="0" r="126">
      <c r="A126" s="33" t="s">
        <v>229</v>
      </c>
      <c r="B126" s="102" t="s">
        <v>230</v>
      </c>
      <c r="C126" s="35"/>
      <c r="D126" s="99"/>
      <c r="E126" s="36"/>
    </row>
    <row collapsed="false" customFormat="false" customHeight="true" hidden="false" ht="12.6" outlineLevel="0" r="127">
      <c r="A127" s="33" t="s">
        <v>231</v>
      </c>
      <c r="B127" s="104" t="s">
        <v>232</v>
      </c>
      <c r="C127" s="35" t="n">
        <v>2230</v>
      </c>
      <c r="D127" s="99" t="n">
        <v>2790</v>
      </c>
      <c r="E127" s="36" t="n">
        <v>2757</v>
      </c>
    </row>
    <row collapsed="false" customFormat="false" customHeight="true" hidden="false" ht="12.6" outlineLevel="0" r="128">
      <c r="A128" s="33" t="s">
        <v>233</v>
      </c>
      <c r="B128" s="104" t="s">
        <v>234</v>
      </c>
      <c r="C128" s="35"/>
      <c r="D128" s="99"/>
      <c r="E128" s="36"/>
    </row>
    <row collapsed="false" customFormat="false" customHeight="true" hidden="false" ht="12.6" outlineLevel="0" r="129">
      <c r="A129" s="33" t="s">
        <v>235</v>
      </c>
      <c r="B129" s="102" t="s">
        <v>236</v>
      </c>
      <c r="C129" s="35" t="n">
        <v>1000</v>
      </c>
      <c r="D129" s="99"/>
      <c r="E129" s="36"/>
    </row>
    <row collapsed="false" customFormat="false" customHeight="true" hidden="false" ht="12.6" outlineLevel="0" r="130">
      <c r="A130" s="61" t="s">
        <v>237</v>
      </c>
      <c r="B130" s="102" t="s">
        <v>238</v>
      </c>
      <c r="C130" s="35"/>
      <c r="D130" s="99"/>
      <c r="E130" s="36"/>
    </row>
    <row collapsed="false" customFormat="false" customHeight="true" hidden="false" ht="12.6" outlineLevel="0" r="131">
      <c r="A131" s="33" t="s">
        <v>239</v>
      </c>
      <c r="B131" s="102" t="s">
        <v>240</v>
      </c>
      <c r="C131" s="35"/>
      <c r="D131" s="99"/>
      <c r="E131" s="36"/>
    </row>
    <row collapsed="false" customFormat="false" customHeight="true" hidden="false" ht="12.6" outlineLevel="0" r="132">
      <c r="A132" s="39" t="s">
        <v>241</v>
      </c>
      <c r="B132" s="103" t="s">
        <v>242</v>
      </c>
      <c r="C132" s="46" t="n">
        <v>15848</v>
      </c>
      <c r="D132" s="105" t="n">
        <v>22152</v>
      </c>
      <c r="E132" s="47" t="n">
        <v>16915</v>
      </c>
    </row>
    <row collapsed="false" customFormat="false" customHeight="true" hidden="false" ht="12.6" outlineLevel="0" r="133">
      <c r="A133" s="33" t="s">
        <v>243</v>
      </c>
      <c r="B133" s="100" t="s">
        <v>244</v>
      </c>
      <c r="C133" s="35"/>
      <c r="D133" s="99" t="n">
        <v>0</v>
      </c>
      <c r="E133" s="36" t="n">
        <v>0</v>
      </c>
    </row>
    <row collapsed="false" customFormat="false" customHeight="true" hidden="false" ht="12.6" outlineLevel="0" r="134">
      <c r="A134" s="33" t="s">
        <v>245</v>
      </c>
      <c r="B134" s="98" t="s">
        <v>246</v>
      </c>
      <c r="C134" s="35"/>
      <c r="D134" s="99" t="n">
        <v>0</v>
      </c>
      <c r="E134" s="36" t="n">
        <v>0</v>
      </c>
    </row>
    <row collapsed="false" customFormat="false" customHeight="true" hidden="false" ht="12.6" outlineLevel="0" r="135">
      <c r="A135" s="56" t="s">
        <v>247</v>
      </c>
      <c r="B135" s="106" t="s">
        <v>248</v>
      </c>
      <c r="C135" s="53"/>
      <c r="D135" s="107"/>
      <c r="E135" s="54"/>
    </row>
    <row collapsed="false" customFormat="false" customHeight="true" hidden="false" ht="18.75" outlineLevel="0" r="136">
      <c r="A136" s="108" t="s">
        <v>26</v>
      </c>
      <c r="B136" s="109" t="s">
        <v>249</v>
      </c>
      <c r="C136" s="859" t="n">
        <f aca="false">+C137+C139+C141</f>
        <v>111892</v>
      </c>
      <c r="D136" s="110" t="n">
        <f aca="false">+D137+D139+D141</f>
        <v>86770</v>
      </c>
      <c r="E136" s="111" t="n">
        <f aca="false">+E137+E139+E141</f>
        <v>46083</v>
      </c>
    </row>
    <row collapsed="false" customFormat="false" customHeight="true" hidden="false" ht="12.6" outlineLevel="0" r="137">
      <c r="A137" s="28" t="s">
        <v>28</v>
      </c>
      <c r="B137" s="98" t="s">
        <v>250</v>
      </c>
      <c r="C137" s="30" t="n">
        <v>60768</v>
      </c>
      <c r="D137" s="113" t="n">
        <v>10672</v>
      </c>
      <c r="E137" s="31" t="n">
        <v>4601</v>
      </c>
    </row>
    <row collapsed="false" customFormat="false" customHeight="true" hidden="false" ht="12.6" outlineLevel="0" r="138">
      <c r="A138" s="33" t="s">
        <v>30</v>
      </c>
      <c r="B138" s="98" t="s">
        <v>251</v>
      </c>
      <c r="C138" s="35" t="n">
        <v>58296</v>
      </c>
      <c r="D138" s="99"/>
      <c r="E138" s="36"/>
    </row>
    <row collapsed="false" customFormat="false" customHeight="true" hidden="false" ht="12.6" outlineLevel="0" r="139">
      <c r="A139" s="33" t="s">
        <v>32</v>
      </c>
      <c r="B139" s="98" t="s">
        <v>252</v>
      </c>
      <c r="C139" s="35" t="n">
        <v>20901</v>
      </c>
      <c r="D139" s="99" t="n">
        <v>7053</v>
      </c>
      <c r="E139" s="36" t="n">
        <v>1058</v>
      </c>
    </row>
    <row collapsed="false" customFormat="false" customHeight="true" hidden="false" ht="12.6" outlineLevel="0" r="140">
      <c r="A140" s="33" t="s">
        <v>34</v>
      </c>
      <c r="B140" s="114" t="s">
        <v>253</v>
      </c>
      <c r="C140" s="35" t="n">
        <v>0</v>
      </c>
      <c r="D140" s="99"/>
      <c r="E140" s="36"/>
    </row>
    <row collapsed="false" customFormat="false" customHeight="true" hidden="false" ht="12.6" outlineLevel="0" r="141">
      <c r="A141" s="33" t="s">
        <v>36</v>
      </c>
      <c r="B141" s="115" t="s">
        <v>254</v>
      </c>
      <c r="C141" s="35" t="n">
        <f aca="false">SUM(C142:C149)</f>
        <v>30223</v>
      </c>
      <c r="D141" s="99" t="n">
        <f aca="false">SUM(D142:D149)</f>
        <v>69045</v>
      </c>
      <c r="E141" s="36" t="n">
        <f aca="false">SUM(E142:E149)</f>
        <v>40424</v>
      </c>
    </row>
    <row collapsed="false" customFormat="false" customHeight="true" hidden="false" ht="12.6" outlineLevel="0" r="142">
      <c r="A142" s="33" t="s">
        <v>38</v>
      </c>
      <c r="B142" s="116" t="s">
        <v>255</v>
      </c>
      <c r="C142" s="35"/>
      <c r="D142" s="99"/>
      <c r="E142" s="36"/>
    </row>
    <row collapsed="false" customFormat="false" customHeight="true" hidden="false" ht="12.6" outlineLevel="0" r="143">
      <c r="A143" s="33" t="s">
        <v>40</v>
      </c>
      <c r="B143" s="117" t="s">
        <v>256</v>
      </c>
      <c r="C143" s="35"/>
      <c r="D143" s="99" t="n">
        <v>4932</v>
      </c>
      <c r="E143" s="36" t="n">
        <v>570</v>
      </c>
    </row>
    <row collapsed="false" customFormat="false" customHeight="true" hidden="false" ht="12.6" outlineLevel="0" r="144">
      <c r="A144" s="33" t="s">
        <v>42</v>
      </c>
      <c r="B144" s="102" t="s">
        <v>230</v>
      </c>
      <c r="C144" s="35"/>
      <c r="D144" s="99" t="n">
        <v>0</v>
      </c>
      <c r="E144" s="36" t="n">
        <v>0</v>
      </c>
    </row>
    <row collapsed="false" customFormat="false" customHeight="true" hidden="false" ht="12.6" outlineLevel="0" r="145">
      <c r="A145" s="33" t="s">
        <v>44</v>
      </c>
      <c r="B145" s="102" t="s">
        <v>257</v>
      </c>
      <c r="C145" s="35" t="n">
        <v>29923</v>
      </c>
      <c r="D145" s="99" t="n">
        <v>39864</v>
      </c>
      <c r="E145" s="36" t="n">
        <v>39854</v>
      </c>
    </row>
    <row collapsed="false" customFormat="false" customHeight="true" hidden="false" ht="12.6" outlineLevel="0" r="146">
      <c r="A146" s="33" t="s">
        <v>46</v>
      </c>
      <c r="B146" s="102" t="s">
        <v>258</v>
      </c>
      <c r="C146" s="35"/>
      <c r="D146" s="99"/>
      <c r="E146" s="36"/>
    </row>
    <row collapsed="false" customFormat="false" customHeight="true" hidden="false" ht="12.6" outlineLevel="0" r="147">
      <c r="A147" s="33" t="s">
        <v>48</v>
      </c>
      <c r="B147" s="102" t="s">
        <v>236</v>
      </c>
      <c r="C147" s="35"/>
      <c r="D147" s="99" t="n">
        <v>0</v>
      </c>
      <c r="E147" s="36" t="n">
        <v>0</v>
      </c>
    </row>
    <row collapsed="false" customFormat="false" customHeight="true" hidden="false" ht="12.6" outlineLevel="0" r="148">
      <c r="A148" s="33" t="s">
        <v>50</v>
      </c>
      <c r="B148" s="102" t="s">
        <v>259</v>
      </c>
      <c r="C148" s="35"/>
      <c r="D148" s="99" t="n">
        <v>0</v>
      </c>
      <c r="E148" s="36" t="n">
        <v>0</v>
      </c>
    </row>
    <row collapsed="false" customFormat="false" customHeight="true" hidden="false" ht="12.6" outlineLevel="0" r="149">
      <c r="A149" s="61" t="s">
        <v>260</v>
      </c>
      <c r="B149" s="102" t="s">
        <v>261</v>
      </c>
      <c r="C149" s="46" t="n">
        <v>300</v>
      </c>
      <c r="D149" s="105" t="n">
        <v>24249</v>
      </c>
      <c r="E149" s="47" t="n">
        <v>0</v>
      </c>
    </row>
    <row collapsed="false" customFormat="false" customHeight="true" hidden="false" ht="17.25" outlineLevel="0" r="150">
      <c r="A150" s="24" t="s">
        <v>58</v>
      </c>
      <c r="B150" s="118" t="s">
        <v>262</v>
      </c>
      <c r="C150" s="26" t="n">
        <f aca="false">+C115+C136</f>
        <v>264620</v>
      </c>
      <c r="D150" s="78" t="n">
        <f aca="false">+D115+D136</f>
        <v>233310</v>
      </c>
      <c r="E150" s="42" t="n">
        <f aca="false">+E115+E136</f>
        <v>172907</v>
      </c>
    </row>
    <row collapsed="false" customFormat="false" customHeight="true" hidden="false" ht="16.5" outlineLevel="0" r="151">
      <c r="A151" s="24" t="s">
        <v>263</v>
      </c>
      <c r="B151" s="118" t="s">
        <v>264</v>
      </c>
      <c r="C151" s="26" t="n">
        <f aca="false">+C152+C153+C154</f>
        <v>0</v>
      </c>
      <c r="D151" s="78" t="n">
        <f aca="false">+D152+D153+D154</f>
        <v>0</v>
      </c>
      <c r="E151" s="42" t="n">
        <f aca="false">+E152+E153+E154</f>
        <v>0</v>
      </c>
    </row>
    <row collapsed="false" customFormat="false" customHeight="true" hidden="false" ht="12.6" outlineLevel="0" r="152">
      <c r="A152" s="28" t="s">
        <v>80</v>
      </c>
      <c r="B152" s="98" t="s">
        <v>265</v>
      </c>
      <c r="C152" s="35"/>
      <c r="D152" s="99"/>
      <c r="E152" s="36"/>
    </row>
    <row collapsed="false" customFormat="false" customHeight="true" hidden="false" ht="12.6" outlineLevel="0" r="153">
      <c r="A153" s="33" t="s">
        <v>88</v>
      </c>
      <c r="B153" s="98" t="s">
        <v>266</v>
      </c>
      <c r="C153" s="35"/>
      <c r="D153" s="99"/>
      <c r="E153" s="36"/>
    </row>
    <row collapsed="false" customFormat="false" customHeight="true" hidden="false" ht="12.6" outlineLevel="0" r="154">
      <c r="A154" s="61" t="s">
        <v>90</v>
      </c>
      <c r="B154" s="114" t="s">
        <v>267</v>
      </c>
      <c r="C154" s="35"/>
      <c r="D154" s="99"/>
      <c r="E154" s="36"/>
    </row>
    <row collapsed="false" customFormat="false" customHeight="true" hidden="false" ht="20.25" outlineLevel="0" r="155">
      <c r="A155" s="24" t="s">
        <v>101</v>
      </c>
      <c r="B155" s="118" t="s">
        <v>268</v>
      </c>
      <c r="C155" s="26" t="n">
        <f aca="false">SUM(C156:C161)</f>
        <v>0</v>
      </c>
      <c r="D155" s="78" t="n">
        <f aca="false">SUM(D156:D161)</f>
        <v>0</v>
      </c>
      <c r="E155" s="42" t="n">
        <f aca="false">SUM(E156:E161)</f>
        <v>0</v>
      </c>
    </row>
    <row collapsed="false" customFormat="false" customHeight="true" hidden="false" ht="12.6" outlineLevel="0" r="156">
      <c r="A156" s="28" t="s">
        <v>103</v>
      </c>
      <c r="B156" s="119" t="s">
        <v>269</v>
      </c>
      <c r="C156" s="35"/>
      <c r="D156" s="99"/>
      <c r="E156" s="36"/>
    </row>
    <row collapsed="false" customFormat="false" customHeight="true" hidden="false" ht="12.6" outlineLevel="0" r="157">
      <c r="A157" s="33" t="s">
        <v>105</v>
      </c>
      <c r="B157" s="98" t="s">
        <v>270</v>
      </c>
      <c r="C157" s="35"/>
      <c r="D157" s="99"/>
      <c r="E157" s="36"/>
    </row>
    <row collapsed="false" customFormat="false" customHeight="true" hidden="false" ht="12.6" outlineLevel="0" r="158">
      <c r="A158" s="33" t="s">
        <v>107</v>
      </c>
      <c r="B158" s="98" t="s">
        <v>271</v>
      </c>
      <c r="C158" s="35"/>
      <c r="D158" s="99"/>
      <c r="E158" s="36"/>
    </row>
    <row collapsed="false" customFormat="false" customHeight="true" hidden="false" ht="12.6" outlineLevel="0" r="159">
      <c r="A159" s="33" t="s">
        <v>109</v>
      </c>
      <c r="B159" s="98" t="s">
        <v>272</v>
      </c>
      <c r="C159" s="35"/>
      <c r="D159" s="99"/>
      <c r="E159" s="36"/>
    </row>
    <row collapsed="false" customFormat="false" customHeight="true" hidden="false" ht="12.6" outlineLevel="0" r="160">
      <c r="A160" s="33" t="s">
        <v>111</v>
      </c>
      <c r="B160" s="98" t="s">
        <v>273</v>
      </c>
      <c r="C160" s="35"/>
      <c r="D160" s="99"/>
      <c r="E160" s="36"/>
    </row>
    <row collapsed="false" customFormat="false" customHeight="true" hidden="false" ht="12.6" outlineLevel="0" r="161">
      <c r="A161" s="61" t="s">
        <v>113</v>
      </c>
      <c r="B161" s="98" t="s">
        <v>274</v>
      </c>
      <c r="C161" s="35"/>
      <c r="D161" s="99"/>
      <c r="E161" s="36"/>
    </row>
    <row collapsed="false" customFormat="false" customHeight="true" hidden="false" ht="15" outlineLevel="0" r="162">
      <c r="A162" s="24" t="s">
        <v>125</v>
      </c>
      <c r="B162" s="118" t="s">
        <v>275</v>
      </c>
      <c r="C162" s="26" t="n">
        <f aca="false">+C163+C164+C165+C166</f>
        <v>0</v>
      </c>
      <c r="D162" s="78" t="n">
        <f aca="false">+D163+D164+D165+D166</f>
        <v>2566</v>
      </c>
      <c r="E162" s="42" t="n">
        <f aca="false">+E163+E164+E165+E166</f>
        <v>2566</v>
      </c>
    </row>
    <row collapsed="false" customFormat="false" customHeight="true" hidden="false" ht="12.6" outlineLevel="0" r="163">
      <c r="A163" s="28" t="s">
        <v>127</v>
      </c>
      <c r="B163" s="119" t="s">
        <v>276</v>
      </c>
      <c r="C163" s="35"/>
      <c r="D163" s="99"/>
      <c r="E163" s="36"/>
    </row>
    <row collapsed="false" customFormat="false" customHeight="true" hidden="false" ht="12.6" outlineLevel="0" r="164">
      <c r="A164" s="33" t="s">
        <v>129</v>
      </c>
      <c r="B164" s="98" t="s">
        <v>277</v>
      </c>
      <c r="C164" s="35" t="n">
        <v>0</v>
      </c>
      <c r="D164" s="99" t="n">
        <v>2566</v>
      </c>
      <c r="E164" s="36" t="n">
        <v>2566</v>
      </c>
    </row>
    <row collapsed="false" customFormat="false" customHeight="true" hidden="false" ht="12.6" outlineLevel="0" r="165">
      <c r="A165" s="33" t="s">
        <v>131</v>
      </c>
      <c r="B165" s="98" t="s">
        <v>278</v>
      </c>
      <c r="C165" s="35"/>
      <c r="D165" s="99"/>
      <c r="E165" s="36"/>
    </row>
    <row collapsed="false" customFormat="false" customHeight="true" hidden="false" ht="12.6" outlineLevel="0" r="166">
      <c r="A166" s="61" t="s">
        <v>133</v>
      </c>
      <c r="B166" s="120" t="s">
        <v>279</v>
      </c>
      <c r="C166" s="35"/>
      <c r="D166" s="99"/>
      <c r="E166" s="36"/>
    </row>
    <row collapsed="false" customFormat="false" customHeight="true" hidden="false" ht="14.25" outlineLevel="0" r="167">
      <c r="A167" s="24" t="s">
        <v>280</v>
      </c>
      <c r="B167" s="118" t="s">
        <v>281</v>
      </c>
      <c r="C167" s="860" t="n">
        <f aca="false">SUM(C168:C172)</f>
        <v>0</v>
      </c>
      <c r="D167" s="121" t="n">
        <f aca="false">SUM(D168:D172)</f>
        <v>0</v>
      </c>
      <c r="E167" s="122" t="n">
        <f aca="false">SUM(E168:E172)</f>
        <v>0</v>
      </c>
    </row>
    <row collapsed="false" customFormat="false" customHeight="true" hidden="false" ht="12.6" outlineLevel="0" r="168">
      <c r="A168" s="28" t="s">
        <v>139</v>
      </c>
      <c r="B168" s="119" t="s">
        <v>282</v>
      </c>
      <c r="C168" s="35"/>
      <c r="D168" s="99"/>
      <c r="E168" s="36"/>
    </row>
    <row collapsed="false" customFormat="false" customHeight="true" hidden="false" ht="12.6" outlineLevel="0" r="169">
      <c r="A169" s="33" t="s">
        <v>141</v>
      </c>
      <c r="B169" s="98" t="s">
        <v>283</v>
      </c>
      <c r="C169" s="35"/>
      <c r="D169" s="99"/>
      <c r="E169" s="36"/>
    </row>
    <row collapsed="false" customFormat="false" customHeight="true" hidden="false" ht="12.6" outlineLevel="0" r="170">
      <c r="A170" s="33" t="s">
        <v>143</v>
      </c>
      <c r="B170" s="98" t="s">
        <v>284</v>
      </c>
      <c r="C170" s="35"/>
      <c r="D170" s="99"/>
      <c r="E170" s="36"/>
    </row>
    <row collapsed="false" customFormat="false" customHeight="true" hidden="false" ht="12.6" outlineLevel="0" r="171">
      <c r="A171" s="33" t="s">
        <v>145</v>
      </c>
      <c r="B171" s="98" t="s">
        <v>285</v>
      </c>
      <c r="C171" s="35"/>
      <c r="D171" s="99"/>
      <c r="E171" s="36"/>
    </row>
    <row collapsed="false" customFormat="false" customHeight="true" hidden="false" ht="12.6" outlineLevel="0" r="172">
      <c r="A172" s="33" t="s">
        <v>286</v>
      </c>
      <c r="B172" s="98" t="s">
        <v>287</v>
      </c>
      <c r="C172" s="35"/>
      <c r="D172" s="99"/>
      <c r="E172" s="36"/>
    </row>
    <row collapsed="false" customFormat="false" customHeight="true" hidden="false" ht="13.5" outlineLevel="0" r="173">
      <c r="A173" s="24" t="s">
        <v>147</v>
      </c>
      <c r="B173" s="118" t="s">
        <v>288</v>
      </c>
      <c r="C173" s="861"/>
      <c r="D173" s="124"/>
      <c r="E173" s="125"/>
    </row>
    <row collapsed="false" customFormat="false" customHeight="true" hidden="false" ht="15" outlineLevel="0" r="174">
      <c r="A174" s="24" t="s">
        <v>289</v>
      </c>
      <c r="B174" s="118" t="s">
        <v>290</v>
      </c>
      <c r="C174" s="861"/>
      <c r="D174" s="124"/>
      <c r="E174" s="125"/>
    </row>
    <row collapsed="false" customFormat="false" customHeight="true" hidden="false" ht="18" outlineLevel="0" r="175">
      <c r="A175" s="24" t="s">
        <v>291</v>
      </c>
      <c r="B175" s="118" t="s">
        <v>292</v>
      </c>
      <c r="C175" s="860" t="n">
        <f aca="false">+C151+C155+C162+C167+C173+C174</f>
        <v>0</v>
      </c>
      <c r="D175" s="121" t="n">
        <f aca="false">+D151+D155+D162+D167+D173+D174</f>
        <v>2566</v>
      </c>
      <c r="E175" s="122" t="n">
        <f aca="false">+E151+E155+E162+E167+E173+E174</f>
        <v>2566</v>
      </c>
      <c r="H175" s="127"/>
      <c r="I175" s="128"/>
      <c r="J175" s="128"/>
      <c r="K175" s="128"/>
    </row>
    <row collapsed="false" customFormat="true" customHeight="true" hidden="false" ht="21" outlineLevel="0" r="176" s="27">
      <c r="A176" s="129" t="s">
        <v>293</v>
      </c>
      <c r="B176" s="130" t="s">
        <v>294</v>
      </c>
      <c r="C176" s="860" t="n">
        <f aca="false">+C150+C175</f>
        <v>264620</v>
      </c>
      <c r="D176" s="121" t="n">
        <f aca="false">+D150+D175</f>
        <v>235876</v>
      </c>
      <c r="E176" s="122" t="n">
        <f aca="false">+E150+E175</f>
        <v>175473</v>
      </c>
    </row>
    <row collapsed="false" customFormat="false" customHeight="true" hidden="false" ht="12.6" outlineLevel="0" r="177">
      <c r="A177" s="27"/>
      <c r="B177" s="27"/>
      <c r="C177" s="27"/>
      <c r="D177" s="27"/>
      <c r="E177" s="140"/>
    </row>
    <row collapsed="false" customFormat="false" customHeight="true" hidden="false" ht="12.6" outlineLevel="0" r="178">
      <c r="A178" s="27"/>
      <c r="B178" s="27"/>
      <c r="C178" s="27"/>
      <c r="D178" s="27"/>
      <c r="E178" s="140"/>
    </row>
    <row collapsed="false" customFormat="false" customHeight="false" hidden="false" ht="15.95" outlineLevel="0" r="179">
      <c r="A179" s="27"/>
      <c r="B179" s="27"/>
      <c r="C179" s="27"/>
      <c r="D179" s="27"/>
      <c r="E179" s="140"/>
    </row>
    <row collapsed="false" customFormat="false" customHeight="false" hidden="false" ht="15.95" outlineLevel="0" r="180">
      <c r="A180" s="27"/>
      <c r="B180" s="27"/>
      <c r="C180" s="27"/>
      <c r="D180" s="27"/>
      <c r="E180" s="140"/>
    </row>
    <row collapsed="false" customFormat="false" customHeight="false" hidden="false" ht="15.95" outlineLevel="0" r="181">
      <c r="A181" s="27"/>
      <c r="B181" s="27"/>
      <c r="C181" s="27"/>
      <c r="D181" s="27"/>
      <c r="E181" s="140"/>
    </row>
    <row collapsed="false" customFormat="false" customHeight="false" hidden="false" ht="15.95" outlineLevel="0" r="182">
      <c r="A182" s="27"/>
      <c r="B182" s="27"/>
      <c r="C182" s="27"/>
      <c r="D182" s="27"/>
      <c r="E182" s="140"/>
    </row>
    <row collapsed="false" customFormat="false" customHeight="false" hidden="false" ht="15.95" outlineLevel="0" r="183">
      <c r="A183" s="27"/>
      <c r="B183" s="27"/>
      <c r="C183" s="27"/>
      <c r="D183" s="27"/>
      <c r="E183" s="140"/>
    </row>
    <row collapsed="false" customFormat="false" customHeight="false" hidden="false" ht="15.95" outlineLevel="0" r="184">
      <c r="A184" s="27"/>
      <c r="B184" s="27"/>
      <c r="C184" s="27"/>
      <c r="D184" s="27"/>
      <c r="E184" s="140"/>
    </row>
    <row collapsed="false" customFormat="false" customHeight="false" hidden="false" ht="15.95" outlineLevel="0" r="185">
      <c r="A185" s="27"/>
      <c r="B185" s="27"/>
      <c r="C185" s="27"/>
      <c r="D185" s="27"/>
      <c r="E185" s="140"/>
    </row>
    <row collapsed="false" customFormat="false" customHeight="false" hidden="false" ht="15.95" outlineLevel="0" r="186">
      <c r="A186" s="27"/>
      <c r="B186" s="27"/>
      <c r="C186" s="27"/>
      <c r="D186" s="27"/>
      <c r="E186" s="140"/>
    </row>
    <row collapsed="false" customFormat="false" customHeight="false" hidden="false" ht="15.95" outlineLevel="0" r="187">
      <c r="A187" s="27"/>
      <c r="B187" s="27"/>
      <c r="C187" s="27"/>
      <c r="D187" s="27"/>
      <c r="E187" s="140"/>
    </row>
    <row collapsed="false" customFormat="false" customHeight="false" hidden="false" ht="15.95" outlineLevel="0" r="188">
      <c r="A188" s="27"/>
      <c r="B188" s="27"/>
      <c r="C188" s="27"/>
      <c r="D188" s="27"/>
      <c r="E188" s="140"/>
    </row>
    <row collapsed="false" customFormat="false" customHeight="false" hidden="false" ht="15.95" outlineLevel="0" r="189">
      <c r="A189" s="27"/>
      <c r="B189" s="27"/>
      <c r="C189" s="27"/>
      <c r="D189" s="27"/>
      <c r="E189" s="140"/>
    </row>
    <row collapsed="false" customFormat="false" customHeight="false" hidden="false" ht="15.95" outlineLevel="0" r="190">
      <c r="A190" s="27"/>
      <c r="B190" s="27"/>
      <c r="C190" s="27"/>
      <c r="D190" s="27"/>
      <c r="E190" s="140"/>
    </row>
    <row collapsed="false" customFormat="false" customHeight="false" hidden="false" ht="15.95" outlineLevel="0" r="191">
      <c r="A191" s="27"/>
      <c r="B191" s="27"/>
      <c r="C191" s="27"/>
      <c r="D191" s="27"/>
      <c r="E191" s="140"/>
    </row>
    <row collapsed="false" customFormat="false" customHeight="false" hidden="false" ht="15.95" outlineLevel="0" r="192">
      <c r="A192" s="27"/>
      <c r="B192" s="27"/>
      <c r="C192" s="27"/>
      <c r="D192" s="27"/>
      <c r="E192" s="140"/>
    </row>
    <row collapsed="false" customFormat="false" customHeight="false" hidden="false" ht="15.95" outlineLevel="0" r="193">
      <c r="A193" s="27"/>
      <c r="B193" s="27"/>
      <c r="C193" s="27"/>
      <c r="D193" s="27"/>
      <c r="E193" s="140"/>
    </row>
    <row collapsed="false" customFormat="false" customHeight="false" hidden="false" ht="15.95" outlineLevel="0" r="194">
      <c r="A194" s="27"/>
      <c r="B194" s="27"/>
      <c r="C194" s="27"/>
      <c r="D194" s="27"/>
      <c r="E194" s="140"/>
    </row>
    <row collapsed="false" customFormat="false" customHeight="false" hidden="false" ht="15.95" outlineLevel="0" r="195">
      <c r="A195" s="27"/>
      <c r="B195" s="27"/>
      <c r="C195" s="27"/>
      <c r="D195" s="27"/>
      <c r="E195" s="140"/>
    </row>
    <row collapsed="false" customFormat="false" customHeight="false" hidden="false" ht="15.95" outlineLevel="0" r="196">
      <c r="A196" s="27"/>
      <c r="B196" s="27"/>
      <c r="C196" s="27"/>
      <c r="D196" s="27"/>
      <c r="E196" s="140"/>
    </row>
    <row collapsed="false" customFormat="false" customHeight="false" hidden="false" ht="15.95" outlineLevel="0" r="197">
      <c r="A197" s="27"/>
      <c r="B197" s="27"/>
      <c r="C197" s="27"/>
      <c r="D197" s="27"/>
      <c r="E197" s="140"/>
    </row>
    <row collapsed="false" customFormat="false" customHeight="false" hidden="false" ht="15.95" outlineLevel="0" r="198">
      <c r="A198" s="27"/>
      <c r="B198" s="27"/>
      <c r="C198" s="27"/>
      <c r="D198" s="27"/>
      <c r="E198" s="140"/>
    </row>
    <row collapsed="false" customFormat="false" customHeight="false" hidden="false" ht="15.95" outlineLevel="0" r="199">
      <c r="A199" s="27"/>
      <c r="B199" s="27"/>
      <c r="C199" s="27"/>
      <c r="D199" s="27"/>
      <c r="E199" s="140"/>
    </row>
    <row collapsed="false" customFormat="false" customHeight="false" hidden="false" ht="15.95" outlineLevel="0" r="200">
      <c r="A200" s="27"/>
      <c r="B200" s="27"/>
      <c r="C200" s="27"/>
      <c r="D200" s="27"/>
      <c r="E200" s="140"/>
    </row>
    <row collapsed="false" customFormat="false" customHeight="false" hidden="false" ht="15.95" outlineLevel="0" r="201">
      <c r="A201" s="27"/>
      <c r="B201" s="27"/>
      <c r="C201" s="27"/>
      <c r="D201" s="27"/>
      <c r="E201" s="140"/>
    </row>
    <row collapsed="false" customFormat="false" customHeight="false" hidden="false" ht="15.95" outlineLevel="0" r="202">
      <c r="A202" s="27"/>
      <c r="B202" s="27"/>
      <c r="C202" s="27"/>
      <c r="D202" s="27"/>
      <c r="E202" s="140"/>
    </row>
    <row collapsed="false" customFormat="false" customHeight="false" hidden="false" ht="15.95" outlineLevel="0" r="203">
      <c r="A203" s="27"/>
      <c r="B203" s="27"/>
      <c r="C203" s="27"/>
      <c r="D203" s="27"/>
      <c r="E203" s="140"/>
    </row>
    <row collapsed="false" customFormat="false" customHeight="false" hidden="false" ht="15.95" outlineLevel="0" r="204">
      <c r="A204" s="27"/>
      <c r="B204" s="27"/>
      <c r="C204" s="27"/>
      <c r="D204" s="27"/>
      <c r="E204" s="140"/>
    </row>
    <row collapsed="false" customFormat="false" customHeight="false" hidden="false" ht="15.95" outlineLevel="0" r="205">
      <c r="A205" s="27"/>
      <c r="B205" s="27"/>
      <c r="C205" s="27"/>
      <c r="D205" s="27"/>
      <c r="E205" s="140"/>
    </row>
    <row collapsed="false" customFormat="false" customHeight="false" hidden="false" ht="15.95" outlineLevel="0" r="206">
      <c r="A206" s="27"/>
      <c r="B206" s="27"/>
      <c r="C206" s="27"/>
      <c r="D206" s="27"/>
      <c r="E206" s="140"/>
    </row>
    <row collapsed="false" customFormat="false" customHeight="false" hidden="false" ht="15.95" outlineLevel="0" r="207">
      <c r="A207" s="27"/>
      <c r="B207" s="27"/>
      <c r="C207" s="27"/>
      <c r="D207" s="27"/>
      <c r="E207" s="140"/>
    </row>
    <row collapsed="false" customFormat="false" customHeight="false" hidden="false" ht="15.95" outlineLevel="0" r="208">
      <c r="A208" s="27"/>
      <c r="B208" s="27"/>
      <c r="C208" s="27"/>
      <c r="D208" s="27"/>
      <c r="E208" s="140"/>
    </row>
    <row collapsed="false" customFormat="false" customHeight="false" hidden="false" ht="15.95" outlineLevel="0" r="209">
      <c r="A209" s="27"/>
      <c r="B209" s="27"/>
      <c r="C209" s="27"/>
      <c r="D209" s="27"/>
      <c r="E209" s="140"/>
    </row>
    <row collapsed="false" customFormat="false" customHeight="false" hidden="false" ht="15.95" outlineLevel="0" r="210">
      <c r="A210" s="27"/>
      <c r="B210" s="27"/>
      <c r="C210" s="27"/>
      <c r="D210" s="27"/>
      <c r="E210" s="140"/>
    </row>
    <row collapsed="false" customFormat="false" customHeight="false" hidden="false" ht="15.95" outlineLevel="0" r="211">
      <c r="A211" s="27"/>
      <c r="B211" s="27"/>
      <c r="C211" s="27"/>
      <c r="D211" s="27"/>
      <c r="E211" s="140"/>
    </row>
    <row collapsed="false" customFormat="false" customHeight="false" hidden="false" ht="15.95" outlineLevel="0" r="212">
      <c r="A212" s="27"/>
      <c r="B212" s="27"/>
      <c r="C212" s="27"/>
      <c r="D212" s="27"/>
      <c r="E212" s="140"/>
    </row>
    <row collapsed="false" customFormat="false" customHeight="false" hidden="false" ht="15.95" outlineLevel="0" r="213">
      <c r="A213" s="27"/>
      <c r="B213" s="27"/>
      <c r="C213" s="27"/>
      <c r="D213" s="27"/>
      <c r="E213" s="140"/>
    </row>
    <row collapsed="false" customFormat="false" customHeight="false" hidden="false" ht="15.95" outlineLevel="0" r="214">
      <c r="A214" s="27"/>
      <c r="B214" s="27"/>
      <c r="C214" s="27"/>
      <c r="D214" s="27"/>
      <c r="E214" s="140"/>
    </row>
    <row collapsed="false" customFormat="false" customHeight="false" hidden="false" ht="15.95" outlineLevel="0" r="215">
      <c r="A215" s="27"/>
      <c r="B215" s="27"/>
      <c r="C215" s="27"/>
      <c r="D215" s="27"/>
      <c r="E215" s="140"/>
    </row>
    <row collapsed="false" customFormat="false" customHeight="false" hidden="false" ht="15.95" outlineLevel="0" r="216">
      <c r="A216" s="27"/>
      <c r="B216" s="27"/>
      <c r="C216" s="27"/>
      <c r="D216" s="27"/>
      <c r="E216" s="140"/>
    </row>
    <row collapsed="false" customFormat="false" customHeight="false" hidden="false" ht="15.95" outlineLevel="0" r="217">
      <c r="A217" s="27"/>
      <c r="B217" s="27"/>
      <c r="C217" s="27"/>
      <c r="D217" s="27"/>
      <c r="E217" s="140"/>
    </row>
    <row collapsed="false" customFormat="false" customHeight="false" hidden="false" ht="15.95" outlineLevel="0" r="218">
      <c r="A218" s="27"/>
      <c r="B218" s="27"/>
      <c r="C218" s="27"/>
      <c r="D218" s="27"/>
      <c r="E218" s="140"/>
    </row>
    <row collapsed="false" customFormat="false" customHeight="false" hidden="false" ht="15.95" outlineLevel="0" r="219">
      <c r="A219" s="27"/>
      <c r="B219" s="27"/>
      <c r="C219" s="27"/>
      <c r="D219" s="27"/>
      <c r="E219" s="140"/>
    </row>
    <row collapsed="false" customFormat="false" customHeight="false" hidden="false" ht="15.95" outlineLevel="0" r="220">
      <c r="A220" s="27"/>
      <c r="B220" s="27"/>
      <c r="C220" s="27"/>
      <c r="D220" s="27"/>
      <c r="E220" s="140"/>
    </row>
    <row collapsed="false" customFormat="false" customHeight="false" hidden="false" ht="15.95" outlineLevel="0" r="221">
      <c r="A221" s="27"/>
      <c r="B221" s="27"/>
      <c r="C221" s="27"/>
      <c r="D221" s="27"/>
      <c r="E221" s="140"/>
    </row>
    <row collapsed="false" customFormat="false" customHeight="false" hidden="false" ht="15.95" outlineLevel="0" r="222">
      <c r="A222" s="27"/>
      <c r="B222" s="27"/>
      <c r="C222" s="27"/>
      <c r="D222" s="27"/>
      <c r="E222" s="140"/>
    </row>
    <row collapsed="false" customFormat="false" customHeight="false" hidden="false" ht="15.95" outlineLevel="0" r="223">
      <c r="A223" s="27"/>
      <c r="B223" s="27"/>
      <c r="C223" s="27"/>
      <c r="D223" s="27"/>
      <c r="E223" s="140"/>
    </row>
    <row collapsed="false" customFormat="false" customHeight="false" hidden="false" ht="15.95" outlineLevel="0" r="224">
      <c r="A224" s="27"/>
      <c r="B224" s="27"/>
      <c r="C224" s="27"/>
      <c r="D224" s="27"/>
      <c r="E224" s="140"/>
    </row>
    <row collapsed="false" customFormat="false" customHeight="false" hidden="false" ht="15.95" outlineLevel="0" r="225">
      <c r="A225" s="27"/>
      <c r="B225" s="27"/>
      <c r="C225" s="27"/>
      <c r="D225" s="27"/>
      <c r="E225" s="140"/>
    </row>
    <row collapsed="false" customFormat="false" customHeight="false" hidden="false" ht="15.95" outlineLevel="0" r="226">
      <c r="A226" s="27"/>
      <c r="B226" s="27"/>
      <c r="C226" s="27"/>
      <c r="D226" s="27"/>
      <c r="E226" s="140"/>
    </row>
    <row collapsed="false" customFormat="false" customHeight="false" hidden="false" ht="15.95" outlineLevel="0" r="227">
      <c r="A227" s="27"/>
      <c r="B227" s="27"/>
      <c r="C227" s="27"/>
      <c r="D227" s="27"/>
      <c r="E227" s="140"/>
    </row>
    <row collapsed="false" customFormat="false" customHeight="false" hidden="false" ht="15.95" outlineLevel="0" r="228">
      <c r="A228" s="27"/>
      <c r="B228" s="27"/>
      <c r="C228" s="27"/>
      <c r="D228" s="27"/>
      <c r="E228" s="140"/>
    </row>
    <row collapsed="false" customFormat="false" customHeight="false" hidden="false" ht="15.95" outlineLevel="0" r="229">
      <c r="A229" s="27"/>
      <c r="B229" s="27"/>
      <c r="C229" s="27"/>
      <c r="D229" s="27"/>
      <c r="E229" s="140"/>
    </row>
    <row collapsed="false" customFormat="false" customHeight="false" hidden="false" ht="15.95" outlineLevel="0" r="230">
      <c r="A230" s="27"/>
      <c r="B230" s="27"/>
      <c r="C230" s="27"/>
      <c r="D230" s="27"/>
      <c r="E230" s="140"/>
    </row>
    <row collapsed="false" customFormat="false" customHeight="false" hidden="false" ht="15.95" outlineLevel="0" r="231">
      <c r="A231" s="27"/>
      <c r="B231" s="27"/>
      <c r="C231" s="27"/>
      <c r="D231" s="27"/>
      <c r="E231" s="140"/>
    </row>
    <row collapsed="false" customFormat="false" customHeight="false" hidden="false" ht="15.95" outlineLevel="0" r="232">
      <c r="A232" s="27"/>
      <c r="B232" s="27"/>
      <c r="C232" s="27"/>
      <c r="D232" s="27"/>
      <c r="E232" s="140"/>
    </row>
    <row collapsed="false" customFormat="false" customHeight="false" hidden="false" ht="15.95" outlineLevel="0" r="233">
      <c r="A233" s="27"/>
      <c r="B233" s="27"/>
      <c r="C233" s="27"/>
      <c r="D233" s="27"/>
      <c r="E233" s="140"/>
    </row>
    <row collapsed="false" customFormat="false" customHeight="false" hidden="false" ht="15.95" outlineLevel="0" r="234">
      <c r="A234" s="27"/>
      <c r="B234" s="27"/>
      <c r="C234" s="27"/>
      <c r="D234" s="27"/>
      <c r="E234" s="140"/>
    </row>
    <row collapsed="false" customFormat="false" customHeight="false" hidden="false" ht="15.95" outlineLevel="0" r="235">
      <c r="A235" s="27"/>
      <c r="B235" s="27"/>
      <c r="C235" s="27"/>
      <c r="D235" s="27"/>
      <c r="E235" s="140"/>
    </row>
    <row collapsed="false" customFormat="false" customHeight="false" hidden="false" ht="15.95" outlineLevel="0" r="236">
      <c r="A236" s="27"/>
      <c r="B236" s="27"/>
      <c r="C236" s="27"/>
      <c r="D236" s="27"/>
      <c r="E236" s="140"/>
    </row>
    <row collapsed="false" customFormat="false" customHeight="false" hidden="false" ht="15.95" outlineLevel="0" r="237">
      <c r="A237" s="27"/>
      <c r="B237" s="27"/>
      <c r="C237" s="27"/>
      <c r="D237" s="27"/>
      <c r="E237" s="140"/>
    </row>
    <row collapsed="false" customFormat="false" customHeight="false" hidden="false" ht="15.95" outlineLevel="0" r="238">
      <c r="A238" s="27"/>
      <c r="B238" s="27"/>
      <c r="C238" s="27"/>
      <c r="D238" s="27"/>
      <c r="E238" s="140"/>
    </row>
    <row collapsed="false" customFormat="false" customHeight="false" hidden="false" ht="15.95" outlineLevel="0" r="239">
      <c r="A239" s="27"/>
      <c r="B239" s="27"/>
      <c r="C239" s="27"/>
      <c r="D239" s="27"/>
      <c r="E239" s="140"/>
    </row>
    <row collapsed="false" customFormat="false" customHeight="false" hidden="false" ht="15.95" outlineLevel="0" r="240">
      <c r="A240" s="27"/>
      <c r="B240" s="27"/>
      <c r="C240" s="27"/>
      <c r="D240" s="27"/>
      <c r="E240" s="140"/>
    </row>
    <row collapsed="false" customFormat="false" customHeight="false" hidden="false" ht="15.95" outlineLevel="0" r="241">
      <c r="A241" s="27"/>
      <c r="B241" s="27"/>
      <c r="C241" s="27"/>
      <c r="D241" s="27"/>
      <c r="E241" s="140"/>
    </row>
    <row collapsed="false" customFormat="false" customHeight="false" hidden="false" ht="15.95" outlineLevel="0" r="242">
      <c r="A242" s="27"/>
      <c r="B242" s="27"/>
      <c r="C242" s="27"/>
      <c r="D242" s="27"/>
      <c r="E242" s="140"/>
    </row>
    <row collapsed="false" customFormat="false" customHeight="false" hidden="false" ht="15.95" outlineLevel="0" r="243">
      <c r="A243" s="27"/>
      <c r="B243" s="27"/>
      <c r="C243" s="27"/>
      <c r="D243" s="27"/>
      <c r="E243" s="140"/>
    </row>
    <row collapsed="false" customFormat="false" customHeight="false" hidden="false" ht="15.95" outlineLevel="0" r="244">
      <c r="A244" s="27"/>
      <c r="B244" s="27"/>
      <c r="C244" s="27"/>
      <c r="D244" s="27"/>
      <c r="E244" s="140"/>
    </row>
    <row collapsed="false" customFormat="false" customHeight="false" hidden="false" ht="15.95" outlineLevel="0" r="245">
      <c r="A245" s="27"/>
      <c r="B245" s="27"/>
      <c r="C245" s="27"/>
      <c r="D245" s="27"/>
      <c r="E245" s="140"/>
    </row>
    <row collapsed="false" customFormat="false" customHeight="false" hidden="false" ht="15.95" outlineLevel="0" r="246">
      <c r="A246" s="27"/>
      <c r="B246" s="27"/>
      <c r="C246" s="27"/>
      <c r="D246" s="27"/>
      <c r="E246" s="140"/>
    </row>
    <row collapsed="false" customFormat="false" customHeight="false" hidden="false" ht="15.95" outlineLevel="0" r="247">
      <c r="A247" s="27"/>
      <c r="B247" s="27"/>
      <c r="C247" s="27"/>
      <c r="D247" s="27"/>
      <c r="E247" s="140"/>
    </row>
    <row collapsed="false" customFormat="false" customHeight="false" hidden="false" ht="15.95" outlineLevel="0" r="248">
      <c r="A248" s="27"/>
      <c r="B248" s="27"/>
      <c r="C248" s="27"/>
      <c r="D248" s="27"/>
      <c r="E248" s="140"/>
    </row>
    <row collapsed="false" customFormat="false" customHeight="false" hidden="false" ht="15.95" outlineLevel="0" r="249">
      <c r="A249" s="27"/>
      <c r="B249" s="27"/>
      <c r="C249" s="27"/>
      <c r="D249" s="27"/>
      <c r="E249" s="140"/>
    </row>
    <row collapsed="false" customFormat="false" customHeight="false" hidden="false" ht="15.95" outlineLevel="0" r="250">
      <c r="A250" s="27"/>
      <c r="B250" s="27"/>
      <c r="C250" s="27"/>
      <c r="D250" s="27"/>
      <c r="E250" s="140"/>
    </row>
    <row collapsed="false" customFormat="false" customHeight="false" hidden="false" ht="15.95" outlineLevel="0" r="251">
      <c r="A251" s="27"/>
      <c r="B251" s="27"/>
      <c r="C251" s="27"/>
      <c r="D251" s="27"/>
      <c r="E251" s="140"/>
    </row>
    <row collapsed="false" customFormat="false" customHeight="false" hidden="false" ht="15.95" outlineLevel="0" r="252">
      <c r="A252" s="27"/>
      <c r="B252" s="27"/>
      <c r="C252" s="27"/>
      <c r="D252" s="27"/>
      <c r="E252" s="140"/>
    </row>
    <row collapsed="false" customFormat="false" customHeight="false" hidden="false" ht="15.95" outlineLevel="0" r="253">
      <c r="A253" s="27"/>
      <c r="B253" s="27"/>
      <c r="C253" s="27"/>
      <c r="D253" s="27"/>
      <c r="E253" s="140"/>
    </row>
    <row collapsed="false" customFormat="false" customHeight="false" hidden="false" ht="15.95" outlineLevel="0" r="254">
      <c r="A254" s="27"/>
      <c r="B254" s="27"/>
      <c r="C254" s="27"/>
      <c r="D254" s="27"/>
      <c r="E254" s="140"/>
    </row>
    <row collapsed="false" customFormat="false" customHeight="false" hidden="false" ht="15.95" outlineLevel="0" r="255">
      <c r="A255" s="27"/>
      <c r="B255" s="27"/>
      <c r="C255" s="27"/>
      <c r="D255" s="27"/>
      <c r="E255" s="140"/>
    </row>
    <row collapsed="false" customFormat="false" customHeight="false" hidden="false" ht="15.95" outlineLevel="0" r="256">
      <c r="A256" s="27"/>
      <c r="B256" s="27"/>
      <c r="C256" s="27"/>
      <c r="D256" s="27"/>
      <c r="E256" s="140"/>
    </row>
    <row collapsed="false" customFormat="false" customHeight="false" hidden="false" ht="15.95" outlineLevel="0" r="257">
      <c r="A257" s="27"/>
      <c r="B257" s="27"/>
      <c r="C257" s="27"/>
      <c r="D257" s="27"/>
      <c r="E257" s="140"/>
    </row>
    <row collapsed="false" customFormat="false" customHeight="false" hidden="false" ht="15.95" outlineLevel="0" r="258">
      <c r="A258" s="27"/>
      <c r="B258" s="27"/>
      <c r="C258" s="27"/>
      <c r="D258" s="27"/>
      <c r="E258" s="140"/>
    </row>
    <row collapsed="false" customFormat="false" customHeight="false" hidden="false" ht="15.95" outlineLevel="0" r="259">
      <c r="A259" s="27"/>
      <c r="B259" s="27"/>
      <c r="C259" s="27"/>
      <c r="D259" s="27"/>
      <c r="E259" s="140"/>
    </row>
    <row collapsed="false" customFormat="false" customHeight="false" hidden="false" ht="15.95" outlineLevel="0" r="260">
      <c r="A260" s="27"/>
      <c r="B260" s="27"/>
      <c r="C260" s="27"/>
      <c r="D260" s="27"/>
      <c r="E260" s="140"/>
    </row>
    <row collapsed="false" customFormat="false" customHeight="false" hidden="false" ht="15.95" outlineLevel="0" r="261">
      <c r="A261" s="27"/>
      <c r="B261" s="27"/>
      <c r="C261" s="27"/>
      <c r="D261" s="27"/>
      <c r="E261" s="140"/>
    </row>
    <row collapsed="false" customFormat="false" customHeight="false" hidden="false" ht="15.95" outlineLevel="0" r="262">
      <c r="A262" s="27"/>
      <c r="B262" s="27"/>
      <c r="C262" s="27"/>
      <c r="D262" s="27"/>
      <c r="E262" s="140"/>
    </row>
    <row collapsed="false" customFormat="false" customHeight="false" hidden="false" ht="15.95" outlineLevel="0" r="263">
      <c r="A263" s="27"/>
      <c r="B263" s="27"/>
      <c r="C263" s="27"/>
      <c r="D263" s="27"/>
      <c r="E263" s="140"/>
    </row>
    <row collapsed="false" customFormat="false" customHeight="false" hidden="false" ht="15.95" outlineLevel="0" r="264">
      <c r="A264" s="27"/>
      <c r="B264" s="27"/>
      <c r="C264" s="27"/>
      <c r="D264" s="27"/>
      <c r="E264" s="140"/>
    </row>
    <row collapsed="false" customFormat="false" customHeight="false" hidden="false" ht="15.95" outlineLevel="0" r="265">
      <c r="A265" s="27"/>
      <c r="B265" s="27"/>
      <c r="C265" s="27"/>
      <c r="D265" s="27"/>
      <c r="E265" s="140"/>
    </row>
    <row collapsed="false" customFormat="false" customHeight="false" hidden="false" ht="15.95" outlineLevel="0" r="266">
      <c r="A266" s="27"/>
      <c r="B266" s="27"/>
      <c r="C266" s="27"/>
      <c r="D266" s="27"/>
      <c r="E266" s="140"/>
    </row>
    <row collapsed="false" customFormat="false" customHeight="false" hidden="false" ht="15.95" outlineLevel="0" r="267">
      <c r="A267" s="27"/>
      <c r="B267" s="27"/>
      <c r="C267" s="27"/>
      <c r="D267" s="27"/>
      <c r="E267" s="140"/>
    </row>
    <row collapsed="false" customFormat="false" customHeight="false" hidden="false" ht="15.95" outlineLevel="0" r="268">
      <c r="A268" s="27"/>
      <c r="B268" s="27"/>
      <c r="C268" s="27"/>
      <c r="D268" s="27"/>
      <c r="E268" s="140"/>
    </row>
  </sheetData>
  <mergeCells count="10">
    <mergeCell ref="A1:E1"/>
    <mergeCell ref="A2:E2"/>
    <mergeCell ref="A4:E4"/>
    <mergeCell ref="A5:B5"/>
    <mergeCell ref="D6:E6"/>
    <mergeCell ref="E7:E8"/>
    <mergeCell ref="A109:E109"/>
    <mergeCell ref="A110:B110"/>
    <mergeCell ref="D111:E111"/>
    <mergeCell ref="E112:E113"/>
  </mergeCells>
  <printOptions headings="false" gridLines="false" gridLinesSet="true" horizontalCentered="true" verticalCentered="false"/>
  <pageMargins left="0.7875" right="0.7875" top="0.275694444444444" bottom="0" header="0.511805555555555" footer="0.511805555555555"/>
  <pageSetup blackAndWhite="false" cellComments="none" copies="1" draft="false" firstPageNumber="0" fitToHeight="1" fitToWidth="1" horizontalDpi="300" orientation="portrait" pageOrder="downThenOver" paperSize="9" scale="80" useFirstPageNumber="false" usePrinterDefaults="false" verticalDpi="300"/>
  <headerFooter differentFirst="false" differentOddEven="false">
    <oddHeader/>
    <oddFooter/>
  </headerFooter>
  <rowBreaks count="1" manualBreakCount="1">
    <brk id="108" man="true" max="255" min="0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862" width="8.65490196078431"/>
    <col collapsed="false" hidden="false" max="2" min="2" style="862" width="39.8235294117647"/>
    <col collapsed="false" hidden="false" max="3" min="3" style="862" width="12.2627450980392"/>
    <col collapsed="false" hidden="false" max="4" min="4" style="862" width="11.1137254901961"/>
    <col collapsed="false" hidden="false" max="5" min="5" style="862" width="11.8313725490196"/>
    <col collapsed="false" hidden="false" max="257" min="6" style="862" width="8.75686274509804"/>
  </cols>
  <sheetData>
    <row collapsed="false" customFormat="false" customHeight="false" hidden="false" ht="14.75" outlineLevel="0" r="1">
      <c r="A1" s="863" t="s">
        <v>699</v>
      </c>
      <c r="B1" s="863"/>
      <c r="C1" s="863"/>
      <c r="D1" s="863"/>
      <c r="E1" s="863"/>
    </row>
    <row collapsed="false" customFormat="false" customHeight="false" hidden="false" ht="14.75" outlineLevel="0" r="2">
      <c r="A2" s="864"/>
      <c r="B2" s="864"/>
      <c r="C2" s="864"/>
      <c r="D2" s="864"/>
      <c r="E2" s="864"/>
    </row>
    <row collapsed="false" customFormat="false" customHeight="false" hidden="false" ht="14.75" outlineLevel="0" r="3">
      <c r="A3" s="865" t="s">
        <v>428</v>
      </c>
      <c r="B3" s="865"/>
      <c r="C3" s="865"/>
      <c r="D3" s="865"/>
      <c r="E3" s="865"/>
    </row>
    <row collapsed="false" customFormat="false" customHeight="false" hidden="false" ht="14.75" outlineLevel="0" r="4">
      <c r="A4" s="865" t="s">
        <v>700</v>
      </c>
      <c r="B4" s="865"/>
      <c r="C4" s="865"/>
      <c r="D4" s="865"/>
      <c r="E4" s="865"/>
    </row>
    <row collapsed="false" customFormat="false" customHeight="false" hidden="false" ht="14.75" outlineLevel="0" r="5">
      <c r="A5" s="866"/>
      <c r="B5" s="866"/>
      <c r="C5" s="866"/>
      <c r="D5" s="542"/>
      <c r="E5" s="542"/>
    </row>
    <row collapsed="false" customFormat="false" customHeight="false" hidden="false" ht="14.75" outlineLevel="0" r="6">
      <c r="A6" s="542"/>
      <c r="B6" s="542"/>
      <c r="C6" s="867"/>
      <c r="D6" s="542" t="s">
        <v>4</v>
      </c>
      <c r="E6" s="868"/>
    </row>
    <row collapsed="false" customFormat="false" customHeight="false" hidden="false" ht="26.85" outlineLevel="0" r="7">
      <c r="A7" s="869" t="s">
        <v>430</v>
      </c>
      <c r="B7" s="870" t="s">
        <v>332</v>
      </c>
      <c r="C7" s="871" t="s">
        <v>701</v>
      </c>
      <c r="D7" s="871" t="s">
        <v>702</v>
      </c>
      <c r="E7" s="872" t="s">
        <v>580</v>
      </c>
    </row>
    <row collapsed="false" customFormat="false" customHeight="true" hidden="false" ht="21.75" outlineLevel="0" r="8">
      <c r="A8" s="873" t="s">
        <v>12</v>
      </c>
      <c r="B8" s="874" t="s">
        <v>703</v>
      </c>
      <c r="C8" s="875" t="n">
        <v>46299</v>
      </c>
      <c r="D8" s="875" t="n">
        <v>53</v>
      </c>
      <c r="E8" s="876" t="n">
        <f aca="false">SUM(C8:D8)</f>
        <v>46352</v>
      </c>
    </row>
    <row collapsed="false" customFormat="false" customHeight="false" hidden="false" ht="14.75" outlineLevel="0" r="9">
      <c r="A9" s="877"/>
      <c r="B9" s="878" t="s">
        <v>704</v>
      </c>
      <c r="C9" s="879" t="n">
        <v>46258</v>
      </c>
      <c r="D9" s="879" t="n">
        <v>32</v>
      </c>
      <c r="E9" s="880" t="n">
        <f aca="false">SUM(C9:D9)</f>
        <v>46290</v>
      </c>
    </row>
    <row collapsed="false" customFormat="false" customHeight="false" hidden="false" ht="14.75" outlineLevel="0" r="10">
      <c r="A10" s="881"/>
      <c r="B10" s="882" t="s">
        <v>705</v>
      </c>
      <c r="C10" s="883" t="n">
        <v>41</v>
      </c>
      <c r="D10" s="883" t="n">
        <v>21</v>
      </c>
      <c r="E10" s="884" t="n">
        <f aca="false">SUM(C10:D10)</f>
        <v>62</v>
      </c>
    </row>
    <row collapsed="false" customFormat="false" customHeight="true" hidden="false" ht="24" outlineLevel="0" r="11">
      <c r="A11" s="885" t="s">
        <v>26</v>
      </c>
      <c r="B11" s="886" t="s">
        <v>706</v>
      </c>
      <c r="C11" s="887" t="n">
        <v>20771</v>
      </c>
      <c r="D11" s="887" t="n">
        <v>785</v>
      </c>
      <c r="E11" s="888" t="n">
        <f aca="false">SUM(C11:D11)</f>
        <v>21556</v>
      </c>
    </row>
    <row collapsed="false" customFormat="false" customHeight="false" hidden="false" ht="14.75" outlineLevel="0" r="12">
      <c r="A12" s="889"/>
      <c r="B12" s="890" t="s">
        <v>707</v>
      </c>
      <c r="C12" s="891" t="n">
        <v>192503</v>
      </c>
      <c r="D12" s="891" t="n">
        <v>40801</v>
      </c>
      <c r="E12" s="892" t="n">
        <f aca="false">SUM(C12:D12)</f>
        <v>233304</v>
      </c>
    </row>
    <row collapsed="false" customFormat="false" customHeight="false" hidden="false" ht="14.75" outlineLevel="0" r="13">
      <c r="A13" s="893"/>
      <c r="B13" s="894" t="s">
        <v>708</v>
      </c>
      <c r="C13" s="895" t="n">
        <v>171821</v>
      </c>
      <c r="D13" s="895" t="n">
        <v>41391</v>
      </c>
      <c r="E13" s="896" t="n">
        <f aca="false">SUM(C13:D13)</f>
        <v>213212</v>
      </c>
    </row>
    <row collapsed="false" customFormat="false" customHeight="false" hidden="false" ht="14.75" outlineLevel="0" r="14">
      <c r="A14" s="881"/>
      <c r="B14" s="897" t="s">
        <v>709</v>
      </c>
      <c r="C14" s="898" t="n">
        <v>89</v>
      </c>
      <c r="D14" s="899" t="n">
        <v>1375</v>
      </c>
      <c r="E14" s="884" t="n">
        <f aca="false">SUM(C14:D14)</f>
        <v>1464</v>
      </c>
    </row>
    <row collapsed="false" customFormat="false" customHeight="true" hidden="false" ht="18.75" outlineLevel="0" r="15">
      <c r="A15" s="900" t="s">
        <v>58</v>
      </c>
      <c r="B15" s="901" t="s">
        <v>710</v>
      </c>
      <c r="C15" s="875" t="n">
        <v>67070</v>
      </c>
      <c r="D15" s="875" t="n">
        <v>838</v>
      </c>
      <c r="E15" s="876" t="n">
        <f aca="false">SUM(C15:D15)</f>
        <v>67908</v>
      </c>
    </row>
    <row collapsed="false" customFormat="false" customHeight="false" hidden="false" ht="14.75" outlineLevel="0" r="16">
      <c r="A16" s="877"/>
      <c r="B16" s="878" t="s">
        <v>704</v>
      </c>
      <c r="C16" s="879" t="n">
        <v>67045</v>
      </c>
      <c r="D16" s="879" t="n">
        <v>827</v>
      </c>
      <c r="E16" s="880" t="n">
        <f aca="false">SUM(C16:D16)</f>
        <v>67872</v>
      </c>
    </row>
    <row collapsed="false" customFormat="false" customHeight="false" hidden="false" ht="14.75" outlineLevel="0" r="17">
      <c r="A17" s="881"/>
      <c r="B17" s="882" t="s">
        <v>705</v>
      </c>
      <c r="C17" s="883" t="n">
        <v>25</v>
      </c>
      <c r="D17" s="883" t="n">
        <v>11</v>
      </c>
      <c r="E17" s="884" t="n">
        <f aca="false">SUM(C17:D17)</f>
        <v>36</v>
      </c>
    </row>
  </sheetData>
  <mergeCells count="4">
    <mergeCell ref="A1:E1"/>
    <mergeCell ref="A2:E2"/>
    <mergeCell ref="A3:E3"/>
    <mergeCell ref="A4:E4"/>
  </mergeCells>
  <conditionalFormatting sqref="C8:D8"/>
  <conditionalFormatting sqref="D15"/>
  <conditionalFormatting sqref="C15"/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902" width="3.74509803921569"/>
    <col collapsed="false" hidden="false" max="8" min="2" style="902" width="9.23529411764706"/>
    <col collapsed="false" hidden="false" max="9" min="9" style="902" width="16.4509803921569"/>
    <col collapsed="false" hidden="false" max="10" min="10" style="902" width="17.0313725490196"/>
    <col collapsed="false" hidden="false" max="11" min="11" style="902" width="16.4509803921569"/>
    <col collapsed="false" hidden="false" max="257" min="12" style="902" width="9.23529411764706"/>
  </cols>
  <sheetData>
    <row collapsed="false" customFormat="false" customHeight="false" hidden="false" ht="14.75" outlineLevel="0" r="1">
      <c r="A1" s="903" t="s">
        <v>711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</row>
    <row collapsed="false" customFormat="false" customHeight="false" hidden="false" ht="14.75" outlineLevel="0" r="2">
      <c r="A2" s="904"/>
      <c r="B2" s="904"/>
      <c r="C2" s="904"/>
      <c r="D2" s="904"/>
      <c r="E2" s="904"/>
      <c r="F2" s="904"/>
      <c r="G2" s="904"/>
      <c r="H2" s="904"/>
      <c r="I2" s="904"/>
    </row>
    <row collapsed="false" customFormat="false" customHeight="false" hidden="false" ht="14.75" outlineLevel="0" r="3">
      <c r="A3" s="905" t="s">
        <v>712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</row>
    <row collapsed="false" customFormat="false" customHeight="false" hidden="false" ht="14.75" outlineLevel="0" r="4">
      <c r="A4" s="906"/>
      <c r="B4" s="906"/>
      <c r="C4" s="906"/>
      <c r="D4" s="906"/>
      <c r="E4" s="906"/>
      <c r="F4" s="906"/>
      <c r="G4" s="906"/>
      <c r="H4" s="906"/>
      <c r="I4" s="906"/>
    </row>
    <row collapsed="false" customFormat="false" customHeight="false" hidden="false" ht="14.75" outlineLevel="0" r="5">
      <c r="A5" s="906"/>
      <c r="B5" s="906"/>
      <c r="C5" s="906"/>
      <c r="D5" s="906"/>
      <c r="E5" s="906"/>
      <c r="F5" s="906"/>
      <c r="G5" s="906"/>
      <c r="H5" s="906"/>
      <c r="I5" s="906"/>
    </row>
    <row collapsed="false" customFormat="false" customHeight="false" hidden="false" ht="14.75" outlineLevel="0" r="6">
      <c r="A6" s="907"/>
      <c r="B6" s="908"/>
      <c r="C6" s="908"/>
      <c r="D6" s="908"/>
      <c r="E6" s="908"/>
      <c r="F6" s="908"/>
      <c r="G6" s="908"/>
      <c r="H6" s="909"/>
      <c r="I6" s="910" t="s">
        <v>713</v>
      </c>
      <c r="J6" s="910" t="s">
        <v>714</v>
      </c>
      <c r="K6" s="911" t="s">
        <v>715</v>
      </c>
    </row>
    <row collapsed="false" customFormat="false" customHeight="false" hidden="false" ht="14.75" outlineLevel="0" r="7">
      <c r="A7" s="912"/>
      <c r="B7" s="913"/>
      <c r="C7" s="913"/>
      <c r="D7" s="913" t="s">
        <v>332</v>
      </c>
      <c r="E7" s="913"/>
      <c r="F7" s="913"/>
      <c r="G7" s="913"/>
      <c r="H7" s="914"/>
      <c r="I7" s="915" t="s">
        <v>716</v>
      </c>
      <c r="J7" s="915" t="s">
        <v>717</v>
      </c>
      <c r="K7" s="916" t="s">
        <v>718</v>
      </c>
    </row>
    <row collapsed="false" customFormat="false" customHeight="true" hidden="false" ht="13.5" outlineLevel="0" r="8">
      <c r="A8" s="917"/>
      <c r="B8" s="917"/>
      <c r="C8" s="917"/>
      <c r="D8" s="917"/>
      <c r="E8" s="917"/>
      <c r="F8" s="917"/>
      <c r="G8" s="917"/>
      <c r="H8" s="917"/>
      <c r="I8" s="918" t="s">
        <v>715</v>
      </c>
      <c r="J8" s="918" t="s">
        <v>719</v>
      </c>
      <c r="K8" s="919"/>
    </row>
    <row collapsed="false" customFormat="false" customHeight="false" hidden="false" ht="14.75" outlineLevel="0" r="9">
      <c r="A9" s="920" t="n">
        <v>1</v>
      </c>
      <c r="B9" s="921" t="n">
        <v>2</v>
      </c>
      <c r="C9" s="921"/>
      <c r="D9" s="921"/>
      <c r="E9" s="921"/>
      <c r="F9" s="921"/>
      <c r="G9" s="921"/>
      <c r="H9" s="921"/>
      <c r="I9" s="922" t="n">
        <v>3</v>
      </c>
      <c r="J9" s="922" t="n">
        <v>4</v>
      </c>
      <c r="K9" s="923" t="n">
        <v>5</v>
      </c>
    </row>
    <row collapsed="false" customFormat="false" customHeight="false" hidden="false" ht="14.75" outlineLevel="0" r="10">
      <c r="A10" s="924" t="s">
        <v>720</v>
      </c>
      <c r="B10" s="925"/>
      <c r="C10" s="925"/>
      <c r="D10" s="925"/>
      <c r="E10" s="925"/>
      <c r="F10" s="925"/>
      <c r="G10" s="925"/>
      <c r="H10" s="925"/>
      <c r="I10" s="926" t="n">
        <v>189769</v>
      </c>
      <c r="J10" s="926" t="n">
        <v>3062</v>
      </c>
      <c r="K10" s="927" t="n">
        <f aca="false">SUM(I10:J10)</f>
        <v>192831</v>
      </c>
    </row>
    <row collapsed="false" customFormat="false" customHeight="false" hidden="false" ht="14.75" outlineLevel="0" r="11">
      <c r="A11" s="924" t="s">
        <v>721</v>
      </c>
      <c r="B11" s="925"/>
      <c r="C11" s="925"/>
      <c r="D11" s="925"/>
      <c r="E11" s="925"/>
      <c r="F11" s="925"/>
      <c r="G11" s="925"/>
      <c r="H11" s="925"/>
      <c r="I11" s="926" t="n">
        <v>131516</v>
      </c>
      <c r="J11" s="926" t="n">
        <v>41391</v>
      </c>
      <c r="K11" s="927" t="n">
        <f aca="false">SUM(I11:J11)</f>
        <v>172907</v>
      </c>
    </row>
    <row collapsed="false" customFormat="false" customHeight="true" hidden="false" ht="21.75" outlineLevel="0" r="12">
      <c r="A12" s="928" t="s">
        <v>722</v>
      </c>
      <c r="B12" s="929"/>
      <c r="C12" s="929"/>
      <c r="D12" s="929"/>
      <c r="E12" s="929"/>
      <c r="F12" s="929"/>
      <c r="G12" s="929"/>
      <c r="H12" s="929"/>
      <c r="I12" s="930" t="n">
        <v>58253</v>
      </c>
      <c r="J12" s="930" t="n">
        <v>-38329</v>
      </c>
      <c r="K12" s="931" t="n">
        <f aca="false">SUM(I12:J12)</f>
        <v>19924</v>
      </c>
    </row>
    <row collapsed="false" customFormat="false" customHeight="false" hidden="false" ht="14.75" outlineLevel="0" r="13">
      <c r="A13" s="924" t="s">
        <v>723</v>
      </c>
      <c r="B13" s="925"/>
      <c r="C13" s="925"/>
      <c r="D13" s="925"/>
      <c r="E13" s="925"/>
      <c r="F13" s="925"/>
      <c r="G13" s="925"/>
      <c r="H13" s="925"/>
      <c r="I13" s="926" t="n">
        <v>51460</v>
      </c>
      <c r="J13" s="926" t="n">
        <v>39167</v>
      </c>
      <c r="K13" s="927" t="n">
        <f aca="false">SUM(I13:J13)</f>
        <v>90627</v>
      </c>
    </row>
    <row collapsed="false" customFormat="false" customHeight="false" hidden="false" ht="14.75" outlineLevel="0" r="14">
      <c r="A14" s="924" t="s">
        <v>724</v>
      </c>
      <c r="B14" s="925"/>
      <c r="C14" s="925"/>
      <c r="D14" s="925"/>
      <c r="E14" s="925"/>
      <c r="F14" s="925"/>
      <c r="G14" s="925"/>
      <c r="H14" s="925"/>
      <c r="I14" s="926" t="n">
        <v>40305</v>
      </c>
      <c r="J14" s="926"/>
      <c r="K14" s="927" t="n">
        <f aca="false">SUM(I14:J14)</f>
        <v>40305</v>
      </c>
    </row>
    <row collapsed="false" customFormat="false" customHeight="true" hidden="false" ht="25.5" outlineLevel="0" r="15">
      <c r="A15" s="928" t="s">
        <v>725</v>
      </c>
      <c r="B15" s="929"/>
      <c r="C15" s="929"/>
      <c r="D15" s="929"/>
      <c r="E15" s="929"/>
      <c r="F15" s="929"/>
      <c r="G15" s="929"/>
      <c r="H15" s="929"/>
      <c r="I15" s="930" t="n">
        <v>11155</v>
      </c>
      <c r="J15" s="930" t="n">
        <v>39167</v>
      </c>
      <c r="K15" s="931" t="n">
        <f aca="false">SUM(I15:J15)</f>
        <v>50322</v>
      </c>
    </row>
    <row collapsed="false" customFormat="false" customHeight="false" hidden="false" ht="14.75" outlineLevel="0" r="16">
      <c r="A16" s="932" t="s">
        <v>726</v>
      </c>
      <c r="B16" s="933"/>
      <c r="C16" s="933"/>
      <c r="D16" s="933"/>
      <c r="E16" s="933"/>
      <c r="F16" s="933"/>
      <c r="G16" s="933"/>
      <c r="H16" s="933"/>
      <c r="I16" s="934" t="n">
        <f aca="false">SUM(I12,I15)</f>
        <v>69408</v>
      </c>
      <c r="J16" s="934" t="n">
        <f aca="false">SUM(J12,J15)</f>
        <v>838</v>
      </c>
      <c r="K16" s="927" t="n">
        <f aca="false">SUM(I16:J16)</f>
        <v>70246</v>
      </c>
    </row>
    <row collapsed="false" customFormat="false" customHeight="false" hidden="false" ht="14.75" outlineLevel="0" r="17">
      <c r="A17" s="924" t="s">
        <v>727</v>
      </c>
      <c r="B17" s="925"/>
      <c r="C17" s="925"/>
      <c r="D17" s="925"/>
      <c r="E17" s="925"/>
      <c r="F17" s="925"/>
      <c r="G17" s="925"/>
      <c r="H17" s="925"/>
      <c r="I17" s="926" t="n">
        <v>0</v>
      </c>
      <c r="J17" s="926" t="n">
        <v>0</v>
      </c>
      <c r="K17" s="927" t="n">
        <f aca="false">SUM(I17:J17)</f>
        <v>0</v>
      </c>
    </row>
    <row collapsed="false" customFormat="false" customHeight="false" hidden="false" ht="14.75" outlineLevel="0" r="18">
      <c r="A18" s="924" t="s">
        <v>728</v>
      </c>
      <c r="B18" s="925"/>
      <c r="C18" s="925"/>
      <c r="D18" s="925"/>
      <c r="E18" s="925"/>
      <c r="F18" s="925"/>
      <c r="G18" s="925"/>
      <c r="H18" s="925"/>
      <c r="I18" s="926" t="n">
        <v>0</v>
      </c>
      <c r="J18" s="926" t="n">
        <v>0</v>
      </c>
      <c r="K18" s="927" t="n">
        <f aca="false">SUM(I18:J18)</f>
        <v>0</v>
      </c>
    </row>
    <row collapsed="false" customFormat="false" customHeight="true" hidden="false" ht="31.5" outlineLevel="0" r="19">
      <c r="A19" s="928" t="s">
        <v>729</v>
      </c>
      <c r="B19" s="929"/>
      <c r="C19" s="929"/>
      <c r="D19" s="929"/>
      <c r="E19" s="929"/>
      <c r="F19" s="929"/>
      <c r="G19" s="929"/>
      <c r="H19" s="929"/>
      <c r="I19" s="930" t="n">
        <v>0</v>
      </c>
      <c r="J19" s="930" t="n">
        <v>0</v>
      </c>
      <c r="K19" s="931" t="n">
        <f aca="false">SUM(I19:J19)</f>
        <v>0</v>
      </c>
    </row>
    <row collapsed="false" customFormat="false" customHeight="false" hidden="false" ht="14.75" outlineLevel="0" r="20">
      <c r="A20" s="924" t="s">
        <v>730</v>
      </c>
      <c r="B20" s="925"/>
      <c r="C20" s="925"/>
      <c r="D20" s="925"/>
      <c r="E20" s="925"/>
      <c r="F20" s="925"/>
      <c r="G20" s="925"/>
      <c r="H20" s="925"/>
      <c r="I20" s="926" t="n">
        <v>0</v>
      </c>
      <c r="J20" s="926" t="n">
        <v>0</v>
      </c>
      <c r="K20" s="927" t="n">
        <f aca="false">SUM(I20:J20)</f>
        <v>0</v>
      </c>
    </row>
    <row collapsed="false" customFormat="false" customHeight="false" hidden="false" ht="14.75" outlineLevel="0" r="21">
      <c r="A21" s="924" t="s">
        <v>731</v>
      </c>
      <c r="B21" s="925"/>
      <c r="C21" s="925"/>
      <c r="D21" s="925"/>
      <c r="E21" s="925"/>
      <c r="F21" s="925"/>
      <c r="G21" s="925"/>
      <c r="H21" s="925"/>
      <c r="I21" s="926" t="n">
        <v>0</v>
      </c>
      <c r="J21" s="926" t="n">
        <v>0</v>
      </c>
      <c r="K21" s="927" t="n">
        <f aca="false">SUM(I21:J21)</f>
        <v>0</v>
      </c>
    </row>
    <row collapsed="false" customFormat="false" customHeight="false" hidden="false" ht="14.75" outlineLevel="0" r="22">
      <c r="A22" s="928" t="s">
        <v>732</v>
      </c>
      <c r="B22" s="929"/>
      <c r="C22" s="929"/>
      <c r="D22" s="929"/>
      <c r="E22" s="929"/>
      <c r="F22" s="929"/>
      <c r="G22" s="929"/>
      <c r="H22" s="929"/>
      <c r="I22" s="930" t="n">
        <v>0</v>
      </c>
      <c r="J22" s="930" t="n">
        <v>0</v>
      </c>
      <c r="K22" s="931" t="n">
        <f aca="false">SUM(I22:J22)</f>
        <v>0</v>
      </c>
    </row>
    <row collapsed="false" customFormat="false" customHeight="true" hidden="false" ht="24.75" outlineLevel="0" r="23">
      <c r="A23" s="924" t="s">
        <v>733</v>
      </c>
      <c r="B23" s="925"/>
      <c r="C23" s="925"/>
      <c r="D23" s="925"/>
      <c r="E23" s="925"/>
      <c r="F23" s="925"/>
      <c r="G23" s="925"/>
      <c r="H23" s="925"/>
      <c r="I23" s="926" t="n">
        <v>0</v>
      </c>
      <c r="J23" s="926" t="n">
        <v>0</v>
      </c>
      <c r="K23" s="931" t="n">
        <f aca="false">SUM(I23:J23)</f>
        <v>0</v>
      </c>
    </row>
    <row collapsed="false" customFormat="true" customHeight="true" hidden="false" ht="24.75" outlineLevel="0" r="24" s="938">
      <c r="A24" s="935" t="s">
        <v>734</v>
      </c>
      <c r="B24" s="936"/>
      <c r="C24" s="936"/>
      <c r="D24" s="936"/>
      <c r="E24" s="936"/>
      <c r="F24" s="936"/>
      <c r="G24" s="936"/>
      <c r="H24" s="936"/>
      <c r="I24" s="937" t="n">
        <v>69408</v>
      </c>
      <c r="J24" s="937" t="n">
        <v>838</v>
      </c>
      <c r="K24" s="931" t="n">
        <f aca="false">SUM(I24:J24)</f>
        <v>70246</v>
      </c>
    </row>
    <row collapsed="false" customFormat="false" customHeight="true" hidden="false" ht="20.25" outlineLevel="0" r="25">
      <c r="A25" s="924" t="s">
        <v>735</v>
      </c>
      <c r="B25" s="925"/>
      <c r="C25" s="925"/>
      <c r="D25" s="925"/>
      <c r="E25" s="925"/>
      <c r="F25" s="925"/>
      <c r="G25" s="925"/>
      <c r="H25" s="925"/>
      <c r="I25" s="926" t="n">
        <v>55238</v>
      </c>
      <c r="J25" s="926" t="n">
        <v>838</v>
      </c>
      <c r="K25" s="931" t="n">
        <f aca="false">SUM(I25:J25)</f>
        <v>56076</v>
      </c>
    </row>
    <row collapsed="false" customFormat="false" customHeight="true" hidden="false" ht="19.5" outlineLevel="0" r="26">
      <c r="A26" s="928" t="s">
        <v>736</v>
      </c>
      <c r="B26" s="929"/>
      <c r="C26" s="929"/>
      <c r="D26" s="929"/>
      <c r="E26" s="929"/>
      <c r="F26" s="929"/>
      <c r="G26" s="929"/>
      <c r="H26" s="929"/>
      <c r="I26" s="930" t="n">
        <v>14170</v>
      </c>
      <c r="J26" s="930" t="n">
        <v>0</v>
      </c>
      <c r="K26" s="931" t="n">
        <v>14170</v>
      </c>
    </row>
    <row collapsed="false" customFormat="false" customHeight="false" hidden="false" ht="14.75" outlineLevel="0" r="27">
      <c r="A27" s="924" t="s">
        <v>737</v>
      </c>
      <c r="B27" s="925"/>
      <c r="C27" s="925"/>
      <c r="D27" s="925"/>
      <c r="E27" s="925"/>
      <c r="F27" s="925"/>
      <c r="G27" s="925"/>
      <c r="H27" s="925"/>
      <c r="I27" s="926" t="n">
        <v>0</v>
      </c>
      <c r="J27" s="926" t="n">
        <v>0</v>
      </c>
      <c r="K27" s="927" t="n">
        <f aca="false">SUM(I27:J27)</f>
        <v>0</v>
      </c>
    </row>
    <row collapsed="false" customFormat="false" customHeight="false" hidden="false" ht="14.75" outlineLevel="0" r="28">
      <c r="A28" s="939" t="s">
        <v>738</v>
      </c>
      <c r="B28" s="940"/>
      <c r="C28" s="940"/>
      <c r="D28" s="940"/>
      <c r="E28" s="940"/>
      <c r="F28" s="940"/>
      <c r="G28" s="940"/>
      <c r="H28" s="940"/>
      <c r="I28" s="941" t="n">
        <v>0</v>
      </c>
      <c r="J28" s="941" t="n">
        <v>0</v>
      </c>
      <c r="K28" s="942" t="n">
        <f aca="false">SUM(I28:J28)</f>
        <v>0</v>
      </c>
    </row>
    <row collapsed="false" customFormat="false" customHeight="false" hidden="false" ht="14.75" outlineLevel="0" r="29">
      <c r="A29" s="904"/>
      <c r="B29" s="904"/>
      <c r="C29" s="904"/>
      <c r="D29" s="904"/>
      <c r="E29" s="904"/>
      <c r="F29" s="904"/>
      <c r="G29" s="904"/>
      <c r="H29" s="904"/>
      <c r="I29" s="904"/>
    </row>
    <row collapsed="false" customFormat="false" customHeight="false" hidden="false" ht="14.75" outlineLevel="0" r="30">
      <c r="A30" s="904"/>
      <c r="B30" s="904"/>
      <c r="C30" s="904"/>
      <c r="D30" s="904"/>
      <c r="E30" s="904"/>
      <c r="F30" s="904"/>
      <c r="G30" s="904"/>
      <c r="H30" s="904"/>
      <c r="I30" s="904"/>
    </row>
    <row collapsed="false" customFormat="false" customHeight="false" hidden="false" ht="14.75" outlineLevel="0" r="31">
      <c r="A31" s="904"/>
      <c r="B31" s="904"/>
      <c r="C31" s="904"/>
      <c r="D31" s="904"/>
      <c r="E31" s="904"/>
      <c r="F31" s="904"/>
      <c r="G31" s="904"/>
      <c r="H31" s="904"/>
      <c r="I31" s="904"/>
    </row>
    <row collapsed="false" customFormat="false" customHeight="false" hidden="false" ht="14.75" outlineLevel="0" r="32">
      <c r="A32" s="904"/>
      <c r="B32" s="904"/>
      <c r="C32" s="904"/>
      <c r="D32" s="904"/>
      <c r="E32" s="904"/>
      <c r="F32" s="904"/>
      <c r="G32" s="904"/>
      <c r="H32" s="904"/>
      <c r="I32" s="904"/>
    </row>
    <row collapsed="false" customFormat="false" customHeight="false" hidden="false" ht="14.75" outlineLevel="0" r="33">
      <c r="A33" s="904"/>
      <c r="B33" s="904"/>
      <c r="C33" s="904"/>
      <c r="D33" s="904"/>
      <c r="E33" s="904"/>
      <c r="F33" s="904"/>
      <c r="G33" s="904"/>
      <c r="H33" s="904"/>
      <c r="I33" s="904"/>
    </row>
    <row collapsed="false" customFormat="false" customHeight="false" hidden="false" ht="14.75" outlineLevel="0" r="34">
      <c r="A34" s="904"/>
      <c r="B34" s="904"/>
      <c r="C34" s="904"/>
      <c r="D34" s="904"/>
      <c r="E34" s="904"/>
      <c r="F34" s="904"/>
      <c r="G34" s="904"/>
      <c r="H34" s="904"/>
      <c r="I34" s="904"/>
    </row>
    <row collapsed="false" customFormat="false" customHeight="false" hidden="false" ht="14.75" outlineLevel="0" r="35">
      <c r="A35" s="904"/>
      <c r="B35" s="904"/>
      <c r="C35" s="904"/>
      <c r="D35" s="904"/>
      <c r="E35" s="904"/>
      <c r="F35" s="904"/>
      <c r="G35" s="904"/>
      <c r="H35" s="904"/>
      <c r="I35" s="904"/>
    </row>
    <row collapsed="false" customFormat="false" customHeight="false" hidden="false" ht="14.75" outlineLevel="0" r="36">
      <c r="A36" s="904"/>
      <c r="B36" s="904"/>
      <c r="C36" s="904"/>
      <c r="D36" s="904"/>
      <c r="E36" s="904"/>
      <c r="F36" s="904"/>
      <c r="G36" s="904"/>
      <c r="H36" s="904"/>
      <c r="I36" s="904"/>
    </row>
    <row collapsed="false" customFormat="false" customHeight="false" hidden="false" ht="14.75" outlineLevel="0" r="37">
      <c r="A37" s="904"/>
      <c r="B37" s="904"/>
      <c r="C37" s="904"/>
      <c r="D37" s="904"/>
      <c r="E37" s="904"/>
      <c r="F37" s="904"/>
      <c r="G37" s="904"/>
      <c r="H37" s="904"/>
      <c r="I37" s="904"/>
    </row>
    <row collapsed="false" customFormat="false" customHeight="false" hidden="false" ht="14.75" outlineLevel="0" r="38">
      <c r="A38" s="904"/>
      <c r="B38" s="904"/>
      <c r="C38" s="904"/>
      <c r="D38" s="904"/>
      <c r="E38" s="904"/>
      <c r="F38" s="904"/>
      <c r="G38" s="904"/>
      <c r="H38" s="904"/>
      <c r="I38" s="904"/>
    </row>
    <row collapsed="false" customFormat="false" customHeight="false" hidden="false" ht="14.75" outlineLevel="0" r="39">
      <c r="A39" s="904"/>
      <c r="B39" s="904"/>
      <c r="C39" s="904"/>
      <c r="D39" s="904"/>
      <c r="E39" s="904"/>
      <c r="F39" s="904"/>
      <c r="G39" s="904"/>
      <c r="H39" s="904"/>
      <c r="I39" s="904"/>
    </row>
  </sheetData>
  <mergeCells count="5">
    <mergeCell ref="A1:K1"/>
    <mergeCell ref="A3:K3"/>
    <mergeCell ref="D7:E7"/>
    <mergeCell ref="A8:H8"/>
    <mergeCell ref="B9:H9"/>
  </mergeCells>
  <printOptions headings="false" gridLines="false" gridLinesSet="true" horizontalCentered="false" verticalCentered="false"/>
  <pageMargins left="1.18125" right="1.18125" top="0.747916666666667" bottom="0.747916666666667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5" min="1" style="943" width="9.23529411764706"/>
    <col collapsed="false" hidden="false" max="6" min="6" style="943" width="15.2941176470588"/>
    <col collapsed="false" hidden="false" max="7" min="7" style="943" width="11.1137254901961"/>
    <col collapsed="false" hidden="false" max="8" min="8" style="943" width="10.5294117647059"/>
    <col collapsed="false" hidden="false" max="9" min="9" style="943" width="9.66666666666667"/>
    <col collapsed="false" hidden="false" max="257" min="10" style="943" width="9.23529411764706"/>
  </cols>
  <sheetData>
    <row collapsed="false" customFormat="false" customHeight="false" hidden="false" ht="13.55" outlineLevel="0" r="1">
      <c r="A1" s="944" t="s">
        <v>739</v>
      </c>
      <c r="B1" s="944"/>
      <c r="C1" s="944"/>
      <c r="D1" s="944"/>
      <c r="E1" s="944"/>
      <c r="F1" s="944"/>
      <c r="G1" s="944"/>
      <c r="H1" s="944"/>
      <c r="I1" s="944"/>
    </row>
    <row collapsed="false" customFormat="false" customHeight="false" hidden="false" ht="13.55" outlineLevel="0" r="2">
      <c r="A2" s="945" t="s">
        <v>740</v>
      </c>
      <c r="B2" s="945"/>
      <c r="C2" s="945"/>
      <c r="D2" s="945"/>
      <c r="E2" s="945"/>
      <c r="F2" s="945"/>
      <c r="G2" s="945"/>
      <c r="H2" s="945"/>
      <c r="I2" s="945"/>
    </row>
    <row collapsed="false" customFormat="false" customHeight="false" hidden="false" ht="13.55" outlineLevel="0" r="3">
      <c r="A3" s="945" t="s">
        <v>741</v>
      </c>
      <c r="B3" s="945"/>
      <c r="C3" s="945"/>
      <c r="D3" s="945"/>
      <c r="E3" s="945"/>
      <c r="F3" s="945"/>
      <c r="G3" s="945"/>
      <c r="H3" s="945"/>
      <c r="I3" s="945"/>
    </row>
    <row collapsed="false" customFormat="false" customHeight="false" hidden="false" ht="13.55" outlineLevel="0" r="4">
      <c r="A4" s="946" t="s">
        <v>742</v>
      </c>
      <c r="B4" s="946"/>
      <c r="C4" s="946"/>
      <c r="D4" s="946"/>
      <c r="E4" s="946"/>
      <c r="F4" s="946"/>
      <c r="G4" s="946"/>
      <c r="H4" s="946"/>
    </row>
    <row collapsed="false" customFormat="false" customHeight="false" hidden="false" ht="13.55" outlineLevel="0" r="5">
      <c r="A5" s="947"/>
      <c r="B5" s="948"/>
      <c r="C5" s="948"/>
      <c r="D5" s="948"/>
      <c r="E5" s="948"/>
      <c r="F5" s="948"/>
      <c r="G5" s="949" t="s">
        <v>743</v>
      </c>
      <c r="H5" s="949" t="s">
        <v>744</v>
      </c>
      <c r="I5" s="950" t="s">
        <v>745</v>
      </c>
    </row>
    <row collapsed="false" customFormat="false" customHeight="false" hidden="false" ht="13.55" outlineLevel="0" r="6">
      <c r="A6" s="951" t="s">
        <v>430</v>
      </c>
      <c r="B6" s="952"/>
      <c r="C6" s="952"/>
      <c r="D6" s="953" t="s">
        <v>746</v>
      </c>
      <c r="E6" s="952"/>
      <c r="F6" s="952"/>
      <c r="G6" s="954" t="s">
        <v>716</v>
      </c>
      <c r="H6" s="954" t="s">
        <v>747</v>
      </c>
      <c r="I6" s="955" t="s">
        <v>748</v>
      </c>
    </row>
    <row collapsed="false" customFormat="false" customHeight="false" hidden="false" ht="13.55" outlineLevel="0" r="7">
      <c r="A7" s="956"/>
      <c r="B7" s="957"/>
      <c r="C7" s="957"/>
      <c r="D7" s="957"/>
      <c r="E7" s="957"/>
      <c r="F7" s="957"/>
      <c r="G7" s="958" t="s">
        <v>715</v>
      </c>
      <c r="H7" s="958" t="s">
        <v>719</v>
      </c>
      <c r="I7" s="959" t="s">
        <v>718</v>
      </c>
    </row>
    <row collapsed="false" customFormat="false" customHeight="true" hidden="false" ht="14.1" outlineLevel="0" r="8">
      <c r="A8" s="960" t="s">
        <v>749</v>
      </c>
      <c r="B8" s="961"/>
      <c r="C8" s="961"/>
      <c r="D8" s="961"/>
      <c r="E8" s="961"/>
      <c r="F8" s="961"/>
      <c r="G8" s="962" t="n">
        <v>69408</v>
      </c>
      <c r="H8" s="963" t="n">
        <v>838</v>
      </c>
      <c r="I8" s="964" t="n">
        <f aca="false">SUM(G8:H8)</f>
        <v>70246</v>
      </c>
    </row>
    <row collapsed="false" customFormat="false" customHeight="true" hidden="false" ht="14.1" outlineLevel="0" r="9">
      <c r="A9" s="960" t="s">
        <v>750</v>
      </c>
      <c r="B9" s="961"/>
      <c r="C9" s="961"/>
      <c r="D9" s="961"/>
      <c r="E9" s="961"/>
      <c r="F9" s="961"/>
      <c r="G9" s="962" t="n">
        <v>0</v>
      </c>
      <c r="H9" s="963" t="n">
        <v>0</v>
      </c>
      <c r="I9" s="964" t="n">
        <v>0</v>
      </c>
    </row>
    <row collapsed="false" customFormat="false" customHeight="true" hidden="false" ht="14.1" outlineLevel="0" r="10">
      <c r="A10" s="965" t="s">
        <v>751</v>
      </c>
      <c r="B10" s="965"/>
      <c r="C10" s="965"/>
      <c r="D10" s="965"/>
      <c r="E10" s="965"/>
      <c r="F10" s="965"/>
      <c r="G10" s="966" t="n">
        <v>69408</v>
      </c>
      <c r="H10" s="967" t="n">
        <v>838</v>
      </c>
      <c r="I10" s="968" t="n">
        <v>70246</v>
      </c>
    </row>
    <row collapsed="false" customFormat="false" customHeight="true" hidden="false" ht="14.1" outlineLevel="0" r="11">
      <c r="A11" s="969" t="s">
        <v>752</v>
      </c>
      <c r="B11" s="969"/>
      <c r="C11" s="969"/>
      <c r="D11" s="969"/>
      <c r="E11" s="969"/>
      <c r="F11" s="969"/>
      <c r="G11" s="969"/>
      <c r="H11" s="969"/>
      <c r="I11" s="969"/>
    </row>
    <row collapsed="false" customFormat="false" customHeight="true" hidden="false" ht="14.1" outlineLevel="0" r="12">
      <c r="A12" s="970" t="s">
        <v>753</v>
      </c>
      <c r="B12" s="971"/>
      <c r="C12" s="971"/>
      <c r="D12" s="971"/>
      <c r="E12" s="971"/>
      <c r="F12" s="971"/>
      <c r="G12" s="972"/>
      <c r="H12" s="973"/>
      <c r="I12" s="974"/>
    </row>
    <row collapsed="false" customFormat="false" customHeight="true" hidden="false" ht="14.1" outlineLevel="0" r="13">
      <c r="A13" s="975" t="s">
        <v>754</v>
      </c>
      <c r="B13" s="976"/>
      <c r="C13" s="976"/>
      <c r="D13" s="976"/>
      <c r="E13" s="976"/>
      <c r="F13" s="976"/>
      <c r="G13" s="977"/>
      <c r="H13" s="978" t="n">
        <v>43</v>
      </c>
      <c r="I13" s="979" t="n">
        <f aca="false">SUM(G13:H13)</f>
        <v>43</v>
      </c>
    </row>
    <row collapsed="false" customFormat="false" customHeight="true" hidden="false" ht="14.1" outlineLevel="0" r="14">
      <c r="A14" s="975" t="s">
        <v>755</v>
      </c>
      <c r="B14" s="976"/>
      <c r="C14" s="976"/>
      <c r="D14" s="976"/>
      <c r="E14" s="976"/>
      <c r="F14" s="976"/>
      <c r="G14" s="977"/>
      <c r="H14" s="978" t="n">
        <v>16</v>
      </c>
      <c r="I14" s="979" t="n">
        <f aca="false">SUM(G14:H14)</f>
        <v>16</v>
      </c>
    </row>
    <row collapsed="false" customFormat="false" customHeight="true" hidden="false" ht="14.1" outlineLevel="0" r="15">
      <c r="A15" s="975" t="s">
        <v>756</v>
      </c>
      <c r="B15" s="976"/>
      <c r="C15" s="976"/>
      <c r="D15" s="976"/>
      <c r="E15" s="976"/>
      <c r="F15" s="976"/>
      <c r="G15" s="977" t="n">
        <v>298</v>
      </c>
      <c r="H15" s="978"/>
      <c r="I15" s="979" t="n">
        <f aca="false">SUM(G15:H15)</f>
        <v>298</v>
      </c>
    </row>
    <row collapsed="false" customFormat="false" customHeight="true" hidden="false" ht="14.1" outlineLevel="0" r="16">
      <c r="A16" s="975" t="s">
        <v>757</v>
      </c>
      <c r="B16" s="976"/>
      <c r="C16" s="976"/>
      <c r="D16" s="976"/>
      <c r="E16" s="976"/>
      <c r="F16" s="976"/>
      <c r="G16" s="977" t="n">
        <v>1270</v>
      </c>
      <c r="H16" s="978"/>
      <c r="I16" s="979" t="n">
        <f aca="false">SUM(G16:H16)</f>
        <v>1270</v>
      </c>
    </row>
    <row collapsed="false" customFormat="false" customHeight="true" hidden="false" ht="14.1" outlineLevel="0" r="17">
      <c r="A17" s="975" t="s">
        <v>758</v>
      </c>
      <c r="B17" s="976"/>
      <c r="C17" s="976"/>
      <c r="D17" s="976"/>
      <c r="E17" s="976"/>
      <c r="F17" s="976"/>
      <c r="G17" s="977" t="n">
        <v>1270</v>
      </c>
      <c r="H17" s="978"/>
      <c r="I17" s="979" t="n">
        <f aca="false">SUM(G17:H17)</f>
        <v>1270</v>
      </c>
    </row>
    <row collapsed="false" customFormat="false" customHeight="true" hidden="false" ht="14.1" outlineLevel="0" r="18">
      <c r="A18" s="975" t="s">
        <v>759</v>
      </c>
      <c r="B18" s="976"/>
      <c r="C18" s="976"/>
      <c r="D18" s="976"/>
      <c r="E18" s="976"/>
      <c r="F18" s="976"/>
      <c r="G18" s="977" t="n">
        <v>64</v>
      </c>
      <c r="H18" s="978"/>
      <c r="I18" s="979" t="n">
        <f aca="false">SUM(G18:H18)</f>
        <v>64</v>
      </c>
    </row>
    <row collapsed="false" customFormat="false" customHeight="true" hidden="false" ht="14.1" outlineLevel="0" r="19">
      <c r="A19" s="975" t="s">
        <v>760</v>
      </c>
      <c r="B19" s="976"/>
      <c r="C19" s="976"/>
      <c r="D19" s="976"/>
      <c r="E19" s="976"/>
      <c r="F19" s="976"/>
      <c r="G19" s="977" t="n">
        <v>17</v>
      </c>
      <c r="H19" s="978"/>
      <c r="I19" s="979" t="n">
        <f aca="false">SUM(G19:H19)</f>
        <v>17</v>
      </c>
    </row>
    <row collapsed="false" customFormat="false" customHeight="true" hidden="false" ht="14.1" outlineLevel="0" r="20">
      <c r="A20" s="975" t="s">
        <v>761</v>
      </c>
      <c r="B20" s="976"/>
      <c r="C20" s="976"/>
      <c r="D20" s="976"/>
      <c r="E20" s="976"/>
      <c r="F20" s="976"/>
      <c r="G20" s="977" t="n">
        <v>530</v>
      </c>
      <c r="H20" s="978"/>
      <c r="I20" s="979" t="n">
        <f aca="false">SUM(G20:H20)</f>
        <v>530</v>
      </c>
    </row>
    <row collapsed="false" customFormat="false" customHeight="true" hidden="false" ht="14.1" outlineLevel="0" r="21">
      <c r="A21" s="975" t="s">
        <v>762</v>
      </c>
      <c r="B21" s="976"/>
      <c r="C21" s="976"/>
      <c r="D21" s="976"/>
      <c r="E21" s="976"/>
      <c r="F21" s="976"/>
      <c r="G21" s="980" t="n">
        <v>2734</v>
      </c>
      <c r="H21" s="977"/>
      <c r="I21" s="979" t="n">
        <f aca="false">SUM(G21:H21)</f>
        <v>2734</v>
      </c>
    </row>
    <row collapsed="false" customFormat="false" customHeight="true" hidden="false" ht="14.1" outlineLevel="0" r="22">
      <c r="A22" s="975" t="s">
        <v>763</v>
      </c>
      <c r="B22" s="976"/>
      <c r="C22" s="976"/>
      <c r="D22" s="976"/>
      <c r="E22" s="976"/>
      <c r="F22" s="976"/>
      <c r="G22" s="977" t="n">
        <v>2734</v>
      </c>
      <c r="H22" s="978"/>
      <c r="I22" s="979" t="n">
        <f aca="false">SUM(G22:H22)</f>
        <v>2734</v>
      </c>
    </row>
    <row collapsed="false" customFormat="false" customHeight="true" hidden="false" ht="14.1" outlineLevel="0" r="23">
      <c r="A23" s="981" t="s">
        <v>764</v>
      </c>
      <c r="B23" s="982"/>
      <c r="C23" s="982"/>
      <c r="D23" s="982"/>
      <c r="E23" s="982"/>
      <c r="F23" s="982"/>
      <c r="G23" s="983" t="n">
        <f aca="false">SUM(G13:G22)</f>
        <v>8917</v>
      </c>
      <c r="H23" s="984" t="n">
        <f aca="false">SUM(H13:H22)</f>
        <v>59</v>
      </c>
      <c r="I23" s="985" t="n">
        <f aca="false">SUM(G23:H23)</f>
        <v>8976</v>
      </c>
    </row>
    <row collapsed="false" customFormat="false" customHeight="true" hidden="false" ht="14.1" outlineLevel="0" r="24">
      <c r="A24" s="975" t="s">
        <v>754</v>
      </c>
      <c r="B24" s="976"/>
      <c r="C24" s="976"/>
      <c r="D24" s="976"/>
      <c r="E24" s="976"/>
      <c r="F24" s="976"/>
      <c r="G24" s="977"/>
      <c r="H24" s="978" t="n">
        <v>70</v>
      </c>
      <c r="I24" s="979" t="n">
        <f aca="false">SUM(G24:H24)</f>
        <v>70</v>
      </c>
    </row>
    <row collapsed="false" customFormat="false" customHeight="true" hidden="false" ht="14.1" outlineLevel="0" r="25">
      <c r="A25" s="975" t="s">
        <v>765</v>
      </c>
      <c r="B25" s="976"/>
      <c r="C25" s="976"/>
      <c r="D25" s="976"/>
      <c r="E25" s="976"/>
      <c r="F25" s="976"/>
      <c r="G25" s="977"/>
      <c r="H25" s="978" t="n">
        <v>93</v>
      </c>
      <c r="I25" s="979" t="n">
        <f aca="false">SUM(G25:H25)</f>
        <v>93</v>
      </c>
    </row>
    <row collapsed="false" customFormat="false" customHeight="true" hidden="false" ht="14.1" outlineLevel="0" r="26">
      <c r="A26" s="975" t="s">
        <v>766</v>
      </c>
      <c r="B26" s="976"/>
      <c r="C26" s="976"/>
      <c r="D26" s="976"/>
      <c r="E26" s="976"/>
      <c r="F26" s="976"/>
      <c r="G26" s="980"/>
      <c r="H26" s="977" t="n">
        <v>22</v>
      </c>
      <c r="I26" s="979" t="n">
        <f aca="false">SUM(G26:H26)</f>
        <v>22</v>
      </c>
    </row>
    <row collapsed="false" customFormat="false" customHeight="true" hidden="false" ht="14.1" outlineLevel="0" r="27">
      <c r="A27" s="975" t="s">
        <v>767</v>
      </c>
      <c r="B27" s="976"/>
      <c r="C27" s="976"/>
      <c r="D27" s="976"/>
      <c r="E27" s="976"/>
      <c r="F27" s="976"/>
      <c r="G27" s="980"/>
      <c r="H27" s="977" t="n">
        <v>594</v>
      </c>
      <c r="I27" s="979" t="n">
        <f aca="false">SUM(G27:H27)</f>
        <v>594</v>
      </c>
    </row>
    <row collapsed="false" customFormat="false" customHeight="true" hidden="false" ht="14.1" outlineLevel="0" r="28">
      <c r="A28" s="975" t="s">
        <v>768</v>
      </c>
      <c r="B28" s="976"/>
      <c r="C28" s="976"/>
      <c r="D28" s="976"/>
      <c r="E28" s="976"/>
      <c r="F28" s="976"/>
      <c r="G28" s="980" t="n">
        <v>300</v>
      </c>
      <c r="H28" s="977"/>
      <c r="I28" s="979" t="n">
        <f aca="false">SUM(G28:H28)</f>
        <v>300</v>
      </c>
    </row>
    <row collapsed="false" customFormat="false" customHeight="true" hidden="false" ht="14.1" outlineLevel="0" r="29">
      <c r="A29" s="975" t="s">
        <v>769</v>
      </c>
      <c r="B29" s="976"/>
      <c r="C29" s="976"/>
      <c r="D29" s="976"/>
      <c r="E29" s="976"/>
      <c r="F29" s="976"/>
      <c r="G29" s="980" t="n">
        <v>100</v>
      </c>
      <c r="H29" s="977"/>
      <c r="I29" s="979" t="n">
        <v>100</v>
      </c>
    </row>
    <row collapsed="false" customFormat="false" customHeight="true" hidden="false" ht="14.1" outlineLevel="0" r="30">
      <c r="A30" s="986" t="s">
        <v>770</v>
      </c>
      <c r="B30" s="987"/>
      <c r="C30" s="987"/>
      <c r="D30" s="987"/>
      <c r="E30" s="987"/>
      <c r="F30" s="987"/>
      <c r="G30" s="988" t="n">
        <f aca="false">SUM(G24:G29)</f>
        <v>400</v>
      </c>
      <c r="H30" s="988" t="n">
        <f aca="false">SUM(H24:H28)</f>
        <v>779</v>
      </c>
      <c r="I30" s="989" t="n">
        <f aca="false">SUM(I24:I29)</f>
        <v>1179</v>
      </c>
    </row>
    <row collapsed="false" customFormat="false" customHeight="true" hidden="false" ht="14.1" outlineLevel="0" r="31">
      <c r="A31" s="975"/>
      <c r="B31" s="976"/>
      <c r="C31" s="976"/>
      <c r="D31" s="976"/>
      <c r="E31" s="976"/>
      <c r="F31" s="976" t="s">
        <v>594</v>
      </c>
      <c r="G31" s="990" t="n">
        <f aca="false">SUM(G23,G30)</f>
        <v>9317</v>
      </c>
      <c r="H31" s="991" t="n">
        <f aca="false">SUM(H23,H30)</f>
        <v>838</v>
      </c>
      <c r="I31" s="992" t="n">
        <f aca="false">SUM(I23,I30)</f>
        <v>10155</v>
      </c>
    </row>
    <row collapsed="false" customFormat="false" customHeight="true" hidden="false" ht="14.1" outlineLevel="0" r="32">
      <c r="A32" s="970" t="s">
        <v>771</v>
      </c>
      <c r="B32" s="993"/>
      <c r="C32" s="993"/>
      <c r="D32" s="993"/>
      <c r="E32" s="993"/>
      <c r="F32" s="993"/>
      <c r="G32" s="994"/>
      <c r="H32" s="995"/>
      <c r="I32" s="996" t="n">
        <f aca="false">SUM(G32:H32)</f>
        <v>0</v>
      </c>
    </row>
    <row collapsed="false" customFormat="false" customHeight="true" hidden="false" ht="14.1" outlineLevel="0" r="33">
      <c r="A33" s="975" t="s">
        <v>772</v>
      </c>
      <c r="B33" s="976"/>
      <c r="C33" s="976"/>
      <c r="D33" s="976"/>
      <c r="E33" s="976"/>
      <c r="F33" s="976"/>
      <c r="G33" s="977" t="n">
        <v>2833</v>
      </c>
      <c r="H33" s="978"/>
      <c r="I33" s="979" t="n">
        <f aca="false">SUM(G33:H33)</f>
        <v>2833</v>
      </c>
    </row>
    <row collapsed="false" customFormat="false" customHeight="true" hidden="false" ht="14.1" outlineLevel="0" r="34">
      <c r="A34" s="975" t="s">
        <v>773</v>
      </c>
      <c r="B34" s="976"/>
      <c r="C34" s="976"/>
      <c r="D34" s="976"/>
      <c r="E34" s="976"/>
      <c r="F34" s="976"/>
      <c r="G34" s="977" t="n">
        <v>37400</v>
      </c>
      <c r="H34" s="978"/>
      <c r="I34" s="979" t="n">
        <f aca="false">SUM(G34:H34)</f>
        <v>37400</v>
      </c>
    </row>
    <row collapsed="false" customFormat="false" customHeight="true" hidden="false" ht="14.1" outlineLevel="0" r="35">
      <c r="A35" s="975" t="s">
        <v>774</v>
      </c>
      <c r="B35" s="976"/>
      <c r="C35" s="976"/>
      <c r="D35" s="976"/>
      <c r="E35" s="976"/>
      <c r="F35" s="976"/>
      <c r="G35" s="977" t="n">
        <v>2000</v>
      </c>
      <c r="H35" s="978"/>
      <c r="I35" s="979" t="n">
        <f aca="false">SUM(G35:H35)</f>
        <v>2000</v>
      </c>
    </row>
    <row collapsed="false" customFormat="true" customHeight="true" hidden="false" ht="14.1" outlineLevel="0" r="36" s="444">
      <c r="A36" s="975" t="s">
        <v>775</v>
      </c>
      <c r="B36" s="976"/>
      <c r="C36" s="976"/>
      <c r="D36" s="976"/>
      <c r="E36" s="976"/>
      <c r="F36" s="976"/>
      <c r="G36" s="977" t="n">
        <v>229</v>
      </c>
      <c r="H36" s="978"/>
      <c r="I36" s="979" t="n">
        <f aca="false">SUM(G36:H36)</f>
        <v>229</v>
      </c>
    </row>
    <row collapsed="false" customFormat="false" customHeight="true" hidden="false" ht="14.1" outlineLevel="0" r="37">
      <c r="A37" s="975" t="s">
        <v>776</v>
      </c>
      <c r="B37" s="976"/>
      <c r="C37" s="976"/>
      <c r="D37" s="976"/>
      <c r="E37" s="976"/>
      <c r="F37" s="976"/>
      <c r="G37" s="977" t="n">
        <v>4516</v>
      </c>
      <c r="H37" s="978"/>
      <c r="I37" s="979" t="n">
        <f aca="false">SUM(G37:H37)</f>
        <v>4516</v>
      </c>
    </row>
    <row collapsed="false" customFormat="false" customHeight="true" hidden="false" ht="14.1" outlineLevel="0" r="38">
      <c r="A38" s="975" t="s">
        <v>777</v>
      </c>
      <c r="B38" s="976"/>
      <c r="C38" s="976"/>
      <c r="D38" s="976"/>
      <c r="E38" s="976"/>
      <c r="F38" s="976"/>
      <c r="G38" s="977" t="n">
        <v>2000</v>
      </c>
      <c r="H38" s="978"/>
      <c r="I38" s="979" t="n">
        <f aca="false">SUM(G38:H38)</f>
        <v>2000</v>
      </c>
    </row>
    <row collapsed="false" customFormat="false" customHeight="true" hidden="false" ht="14.1" outlineLevel="0" r="39">
      <c r="A39" s="975" t="s">
        <v>778</v>
      </c>
      <c r="B39" s="976"/>
      <c r="C39" s="976"/>
      <c r="D39" s="976"/>
      <c r="E39" s="976"/>
      <c r="F39" s="976"/>
      <c r="G39" s="977" t="n">
        <v>175</v>
      </c>
      <c r="H39" s="978"/>
      <c r="I39" s="979" t="n">
        <v>175</v>
      </c>
    </row>
    <row collapsed="false" customFormat="false" customHeight="true" hidden="false" ht="14.1" outlineLevel="0" r="40">
      <c r="A40" s="981" t="s">
        <v>779</v>
      </c>
      <c r="B40" s="982"/>
      <c r="C40" s="982"/>
      <c r="D40" s="982"/>
      <c r="E40" s="982"/>
      <c r="F40" s="982"/>
      <c r="G40" s="983" t="n">
        <f aca="false">SUM(G33:G39)</f>
        <v>49153</v>
      </c>
      <c r="H40" s="984" t="n">
        <f aca="false">SUM(H33:H39)</f>
        <v>0</v>
      </c>
      <c r="I40" s="985" t="n">
        <f aca="false">SUM(I33:I39)</f>
        <v>49153</v>
      </c>
    </row>
    <row collapsed="false" customFormat="false" customHeight="true" hidden="false" ht="14.1" outlineLevel="0" r="41">
      <c r="A41" s="975" t="s">
        <v>780</v>
      </c>
      <c r="B41" s="976"/>
      <c r="C41" s="976"/>
      <c r="D41" s="976"/>
      <c r="E41" s="976"/>
      <c r="F41" s="976"/>
      <c r="G41" s="977" t="n">
        <v>17</v>
      </c>
      <c r="H41" s="978"/>
      <c r="I41" s="979" t="n">
        <v>17</v>
      </c>
    </row>
    <row collapsed="false" customFormat="false" customHeight="true" hidden="false" ht="13.5" outlineLevel="0" r="42">
      <c r="A42" s="975" t="s">
        <v>781</v>
      </c>
      <c r="B42" s="976"/>
      <c r="C42" s="976"/>
      <c r="D42" s="976"/>
      <c r="E42" s="976"/>
      <c r="F42" s="976"/>
      <c r="G42" s="980" t="n">
        <v>6621</v>
      </c>
      <c r="H42" s="977"/>
      <c r="I42" s="979" t="n">
        <v>6621</v>
      </c>
    </row>
    <row collapsed="false" customFormat="false" customHeight="true" hidden="false" ht="13.5" outlineLevel="0" r="43">
      <c r="A43" s="975" t="s">
        <v>782</v>
      </c>
      <c r="B43" s="976"/>
      <c r="C43" s="976"/>
      <c r="D43" s="976"/>
      <c r="E43" s="976"/>
      <c r="F43" s="976"/>
      <c r="G43" s="980" t="n">
        <v>4000</v>
      </c>
      <c r="H43" s="977"/>
      <c r="I43" s="979" t="n">
        <v>4000</v>
      </c>
    </row>
    <row collapsed="false" customFormat="false" customHeight="true" hidden="false" ht="13.5" outlineLevel="0" r="44">
      <c r="A44" s="975" t="s">
        <v>783</v>
      </c>
      <c r="B44" s="976"/>
      <c r="C44" s="976"/>
      <c r="D44" s="976"/>
      <c r="E44" s="976"/>
      <c r="F44" s="976"/>
      <c r="G44" s="980" t="n">
        <v>300</v>
      </c>
      <c r="H44" s="977"/>
      <c r="I44" s="979" t="n">
        <v>300</v>
      </c>
    </row>
    <row collapsed="false" customFormat="false" customHeight="true" hidden="false" ht="14.1" outlineLevel="0" r="45">
      <c r="A45" s="981" t="s">
        <v>784</v>
      </c>
      <c r="B45" s="982"/>
      <c r="C45" s="982"/>
      <c r="D45" s="982"/>
      <c r="E45" s="982"/>
      <c r="F45" s="982"/>
      <c r="G45" s="983" t="n">
        <f aca="false">SUM(G41:G44)</f>
        <v>10938</v>
      </c>
      <c r="H45" s="984" t="n">
        <f aca="false">SUM(H41:H44)</f>
        <v>0</v>
      </c>
      <c r="I45" s="985" t="n">
        <f aca="false">SUM(I41:I44)</f>
        <v>10938</v>
      </c>
    </row>
    <row collapsed="false" customFormat="false" customHeight="true" hidden="false" ht="14.1" outlineLevel="0" r="46">
      <c r="A46" s="975"/>
      <c r="B46" s="976"/>
      <c r="C46" s="976"/>
      <c r="D46" s="976"/>
      <c r="E46" s="976"/>
      <c r="F46" s="997" t="s">
        <v>594</v>
      </c>
      <c r="G46" s="990" t="n">
        <f aca="false">SUM(G40,G45)</f>
        <v>60091</v>
      </c>
      <c r="H46" s="991" t="n">
        <f aca="false">SUM(H40,H45)</f>
        <v>0</v>
      </c>
      <c r="I46" s="998" t="n">
        <f aca="false">SUM(I40,I45)</f>
        <v>60091</v>
      </c>
    </row>
    <row collapsed="false" customFormat="false" customHeight="true" hidden="false" ht="28.5" outlineLevel="0" r="47">
      <c r="A47" s="965" t="s">
        <v>785</v>
      </c>
      <c r="B47" s="965"/>
      <c r="C47" s="965"/>
      <c r="D47" s="965"/>
      <c r="E47" s="965"/>
      <c r="F47" s="965"/>
      <c r="G47" s="966" t="n">
        <f aca="false">SUM(G31,G46)</f>
        <v>69408</v>
      </c>
      <c r="H47" s="967" t="n">
        <f aca="false">SUM(H31,H46)</f>
        <v>838</v>
      </c>
      <c r="I47" s="999" t="n">
        <f aca="false">SUM(I31,I46)</f>
        <v>70246</v>
      </c>
    </row>
    <row collapsed="false" customFormat="false" customHeight="true" hidden="false" ht="14.1" outlineLevel="0" r="48">
      <c r="A48" s="1000"/>
      <c r="B48" s="997"/>
      <c r="C48" s="997"/>
      <c r="D48" s="997"/>
      <c r="E48" s="997"/>
      <c r="F48" s="997"/>
      <c r="G48" s="990"/>
      <c r="H48" s="991"/>
      <c r="I48" s="979" t="n">
        <f aca="false">SUM(G48:H48)</f>
        <v>0</v>
      </c>
    </row>
    <row collapsed="false" customFormat="false" customHeight="true" hidden="false" ht="14.1" outlineLevel="0" r="49">
      <c r="A49" s="1001" t="s">
        <v>786</v>
      </c>
      <c r="B49" s="1001"/>
      <c r="C49" s="1001"/>
      <c r="D49" s="1001"/>
      <c r="E49" s="1001"/>
      <c r="F49" s="1001"/>
      <c r="G49" s="1002" t="n">
        <v>0</v>
      </c>
      <c r="H49" s="1003" t="n">
        <v>0</v>
      </c>
      <c r="I49" s="1004" t="n">
        <f aca="false">SUM(G49:H49)</f>
        <v>0</v>
      </c>
    </row>
  </sheetData>
  <mergeCells count="8">
    <mergeCell ref="A1:I1"/>
    <mergeCell ref="A2:I2"/>
    <mergeCell ref="A3:I3"/>
    <mergeCell ref="A4:H4"/>
    <mergeCell ref="A10:F10"/>
    <mergeCell ref="A11:I11"/>
    <mergeCell ref="A47:F47"/>
    <mergeCell ref="A49:F49"/>
  </mergeCells>
  <printOptions headings="false" gridLines="false" gridLinesSet="true" horizontalCentered="false" verticalCentered="false"/>
  <pageMargins left="0.196527777777778" right="0.196527777777778" top="0.551388888888889" bottom="0.551388888888889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300" width="5.91372549019608"/>
    <col collapsed="false" hidden="false" max="2" min="2" style="299" width="46.1725490196078"/>
    <col collapsed="false" hidden="false" max="4" min="3" style="299" width="11.1137254901961"/>
    <col collapsed="false" hidden="false" max="6" min="5" style="299" width="9.66666666666667"/>
    <col collapsed="false" hidden="false" max="7" min="7" style="299" width="9.52549019607843"/>
    <col collapsed="false" hidden="false" max="8" min="8" style="299" width="9.09019607843137"/>
    <col collapsed="false" hidden="false" max="9" min="9" style="299" width="12.4078431372549"/>
    <col collapsed="false" hidden="false" max="10" min="10" style="299" width="2.88627450980392"/>
    <col collapsed="false" hidden="false" max="257" min="11" style="299" width="9.23529411764706"/>
  </cols>
  <sheetData>
    <row collapsed="false" customFormat="false" customHeight="true" hidden="false" ht="12.75" outlineLevel="0" r="1">
      <c r="A1" s="1005" t="s">
        <v>787</v>
      </c>
      <c r="B1" s="1005"/>
      <c r="C1" s="1005"/>
      <c r="D1" s="1005"/>
      <c r="E1" s="1005"/>
      <c r="F1" s="1005"/>
      <c r="G1" s="1005"/>
      <c r="H1" s="1005"/>
      <c r="I1" s="1005"/>
    </row>
    <row collapsed="false" customFormat="false" customHeight="true" hidden="false" ht="27.75" outlineLevel="0" r="2">
      <c r="A2" s="1006" t="s">
        <v>788</v>
      </c>
      <c r="B2" s="1006"/>
      <c r="C2" s="1006"/>
      <c r="D2" s="1006"/>
      <c r="E2" s="1006"/>
      <c r="F2" s="1006"/>
      <c r="G2" s="1006"/>
      <c r="H2" s="1006"/>
      <c r="I2" s="1006"/>
      <c r="J2" s="1007"/>
    </row>
    <row collapsed="false" customFormat="false" customHeight="true" hidden="false" ht="20.25" outlineLevel="0" r="3">
      <c r="I3" s="1008" t="s">
        <v>329</v>
      </c>
      <c r="J3" s="1007"/>
    </row>
    <row collapsed="false" customFormat="true" customHeight="true" hidden="false" ht="26.25" outlineLevel="0" r="4" s="1012">
      <c r="A4" s="1009" t="s">
        <v>211</v>
      </c>
      <c r="B4" s="1010" t="s">
        <v>789</v>
      </c>
      <c r="C4" s="1009" t="s">
        <v>790</v>
      </c>
      <c r="D4" s="1009" t="s">
        <v>791</v>
      </c>
      <c r="E4" s="1011" t="s">
        <v>792</v>
      </c>
      <c r="F4" s="1011"/>
      <c r="G4" s="1011"/>
      <c r="H4" s="1011"/>
      <c r="I4" s="1010" t="s">
        <v>580</v>
      </c>
    </row>
    <row collapsed="false" customFormat="true" customHeight="true" hidden="false" ht="32.25" outlineLevel="0" r="5" s="1016">
      <c r="A5" s="1009"/>
      <c r="B5" s="1010"/>
      <c r="C5" s="1010"/>
      <c r="D5" s="1009"/>
      <c r="E5" s="1013" t="s">
        <v>529</v>
      </c>
      <c r="F5" s="1013" t="s">
        <v>793</v>
      </c>
      <c r="G5" s="1014" t="s">
        <v>794</v>
      </c>
      <c r="H5" s="1015" t="s">
        <v>795</v>
      </c>
      <c r="I5" s="1010"/>
    </row>
    <row collapsed="false" customFormat="true" customHeight="true" hidden="false" ht="12.95" outlineLevel="0" r="6" s="313">
      <c r="A6" s="1017" t="s">
        <v>333</v>
      </c>
      <c r="B6" s="1009" t="s">
        <v>334</v>
      </c>
      <c r="C6" s="1018" t="s">
        <v>335</v>
      </c>
      <c r="D6" s="1009" t="s">
        <v>336</v>
      </c>
      <c r="E6" s="1017" t="s">
        <v>337</v>
      </c>
      <c r="F6" s="1019" t="s">
        <v>338</v>
      </c>
      <c r="G6" s="1018" t="s">
        <v>339</v>
      </c>
      <c r="H6" s="1020" t="s">
        <v>340</v>
      </c>
      <c r="I6" s="1021" t="s">
        <v>796</v>
      </c>
    </row>
    <row collapsed="false" customFormat="false" customHeight="true" hidden="false" ht="39" outlineLevel="0" r="7">
      <c r="A7" s="1022" t="s">
        <v>12</v>
      </c>
      <c r="B7" s="1023" t="s">
        <v>797</v>
      </c>
      <c r="C7" s="1024"/>
      <c r="D7" s="1025"/>
      <c r="E7" s="1026"/>
      <c r="F7" s="1027"/>
      <c r="G7" s="1027" t="n">
        <f aca="false">+G10+G11</f>
        <v>0</v>
      </c>
      <c r="H7" s="1028" t="n">
        <f aca="false">+H10+H11</f>
        <v>0</v>
      </c>
      <c r="I7" s="1029" t="n">
        <f aca="false">SUM(D7:H7)</f>
        <v>0</v>
      </c>
      <c r="J7" s="1007"/>
    </row>
    <row collapsed="false" customFormat="false" customHeight="true" hidden="false" ht="32.25" outlineLevel="0" r="8">
      <c r="A8" s="1022"/>
      <c r="B8" s="361" t="s">
        <v>798</v>
      </c>
      <c r="C8" s="1030" t="s">
        <v>799</v>
      </c>
      <c r="D8" s="1029" t="n">
        <v>34253</v>
      </c>
      <c r="E8" s="1031" t="n">
        <v>39854</v>
      </c>
      <c r="F8" s="1032"/>
      <c r="G8" s="1032"/>
      <c r="H8" s="1033"/>
      <c r="I8" s="1029" t="n">
        <f aca="false">SUM(D8:H8)</f>
        <v>74107</v>
      </c>
      <c r="J8" s="1007"/>
    </row>
    <row collapsed="false" customFormat="false" customHeight="true" hidden="false" ht="34.5" outlineLevel="0" r="9">
      <c r="A9" s="1022"/>
      <c r="B9" s="361" t="s">
        <v>800</v>
      </c>
      <c r="C9" s="1030" t="s">
        <v>578</v>
      </c>
      <c r="D9" s="1029" t="n">
        <v>2881</v>
      </c>
      <c r="E9" s="1031" t="n">
        <v>570</v>
      </c>
      <c r="F9" s="1032"/>
      <c r="G9" s="1032"/>
      <c r="H9" s="1033"/>
      <c r="I9" s="1029" t="n">
        <f aca="false">SUM(D9:H9)</f>
        <v>3451</v>
      </c>
      <c r="J9" s="1007"/>
    </row>
    <row collapsed="false" customFormat="false" customHeight="true" hidden="false" ht="33" outlineLevel="0" r="10">
      <c r="A10" s="1034" t="s">
        <v>26</v>
      </c>
      <c r="B10" s="1035" t="s">
        <v>801</v>
      </c>
      <c r="C10" s="1030" t="s">
        <v>802</v>
      </c>
      <c r="D10" s="1036" t="n">
        <v>8800</v>
      </c>
      <c r="E10" s="1037" t="n">
        <v>0</v>
      </c>
      <c r="F10" s="1038" t="n">
        <v>37400</v>
      </c>
      <c r="G10" s="1038"/>
      <c r="H10" s="1039"/>
      <c r="I10" s="1029" t="n">
        <f aca="false">SUM(D10:H10)</f>
        <v>46200</v>
      </c>
      <c r="J10" s="1040"/>
    </row>
    <row collapsed="false" customFormat="false" customHeight="true" hidden="false" ht="20.1" outlineLevel="0" r="11">
      <c r="A11" s="1041"/>
      <c r="B11" s="1035"/>
      <c r="C11" s="1030"/>
      <c r="D11" s="1036"/>
      <c r="E11" s="1037"/>
      <c r="F11" s="1038"/>
      <c r="G11" s="1038"/>
      <c r="H11" s="1039"/>
      <c r="I11" s="1029" t="n">
        <f aca="false">SUM(D11:H11)</f>
        <v>0</v>
      </c>
      <c r="J11" s="1040"/>
    </row>
    <row collapsed="false" customFormat="false" customHeight="true" hidden="false" ht="19.5" outlineLevel="0" r="12">
      <c r="A12" s="365" t="s">
        <v>803</v>
      </c>
      <c r="B12" s="365"/>
      <c r="C12" s="1042"/>
      <c r="D12" s="1043" t="n">
        <f aca="false">SUM(D8:D11)</f>
        <v>45934</v>
      </c>
      <c r="E12" s="1044" t="n">
        <f aca="false">SUM(E8:E11)</f>
        <v>40424</v>
      </c>
      <c r="F12" s="1045" t="n">
        <f aca="false">SUM(F8:F11)</f>
        <v>37400</v>
      </c>
      <c r="G12" s="1045" t="n">
        <f aca="false">SUM(G8:G11)</f>
        <v>0</v>
      </c>
      <c r="H12" s="1046" t="n">
        <f aca="false">SUM(H8:H11)</f>
        <v>0</v>
      </c>
      <c r="I12" s="1043" t="n">
        <f aca="false">SUM(I8:I11)</f>
        <v>123758</v>
      </c>
      <c r="J12" s="1040"/>
    </row>
  </sheetData>
  <mergeCells count="11">
    <mergeCell ref="A1:I1"/>
    <mergeCell ref="A2:I2"/>
    <mergeCell ref="A4:A5"/>
    <mergeCell ref="B4:B5"/>
    <mergeCell ref="C4:C5"/>
    <mergeCell ref="D4:D5"/>
    <mergeCell ref="E4:H4"/>
    <mergeCell ref="I4:I5"/>
    <mergeCell ref="A7:A9"/>
    <mergeCell ref="J10:J12"/>
    <mergeCell ref="A12:B12"/>
  </mergeCells>
  <printOptions headings="false" gridLines="false" gridLinesSet="true" horizontalCentered="true" verticalCentered="false"/>
  <pageMargins left="0.7875" right="0.7875" top="1.02361111111111" bottom="0.984027777777778" header="0.511805555555555" footer="0.511805555555555"/>
  <pageSetup blackAndWhite="false" cellComments="none" copies="1" draft="false" firstPageNumber="0" fitToHeight="1" fitToWidth="1" horizontalDpi="300" orientation="landscape" pageOrder="downThenOver" paperSize="9" scale="95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943" width="5.1921568627451"/>
    <col collapsed="false" hidden="false" max="2" min="2" style="943" width="7.49803921568627"/>
    <col collapsed="false" hidden="false" max="5" min="3" style="943" width="9.23529411764706"/>
    <col collapsed="false" hidden="false" max="8" min="6" style="943" width="7.78823529411765"/>
    <col collapsed="false" hidden="false" max="9" min="9" style="943" width="6.77254901960784"/>
    <col collapsed="false" hidden="false" max="10" min="10" style="943" width="7.2156862745098"/>
    <col collapsed="false" hidden="false" max="12" min="11" style="943" width="9.23529411764706"/>
    <col collapsed="false" hidden="false" max="13" min="13" style="943" width="19.6274509803922"/>
    <col collapsed="false" hidden="false" max="16" min="14" style="943" width="7.78823529411765"/>
    <col collapsed="false" hidden="false" max="257" min="17" style="943" width="9.23529411764706"/>
  </cols>
  <sheetData>
    <row collapsed="false" customFormat="false" customHeight="false" hidden="false" ht="13.55" outlineLevel="0" r="1">
      <c r="B1" s="944" t="s">
        <v>804</v>
      </c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</row>
    <row collapsed="false" customFormat="false" customHeight="false" hidden="false" ht="13.55" outlineLevel="0" r="2">
      <c r="N2" s="1047"/>
      <c r="O2" s="1047"/>
      <c r="P2" s="1047"/>
    </row>
    <row collapsed="false" customFormat="false" customHeight="false" hidden="false" ht="13.55" outlineLevel="0" r="3">
      <c r="A3" s="945" t="s">
        <v>428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945"/>
    </row>
    <row collapsed="false" customFormat="false" customHeight="false" hidden="false" ht="13.55" outlineLevel="0" r="4">
      <c r="A4" s="945" t="s">
        <v>805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</row>
    <row collapsed="false" customFormat="false" customHeight="false" hidden="false" ht="13.55" outlineLevel="0" r="5">
      <c r="A5" s="1048"/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  <c r="N5" s="1048"/>
      <c r="O5" s="1048"/>
      <c r="P5" s="1048"/>
    </row>
    <row collapsed="false" customFormat="false" customHeight="false" hidden="false" ht="13.55" outlineLevel="0" r="6">
      <c r="O6" s="943" t="s">
        <v>806</v>
      </c>
    </row>
    <row collapsed="false" customFormat="false" customHeight="false" hidden="false" ht="13.55" outlineLevel="0" r="7">
      <c r="A7" s="1049" t="s">
        <v>807</v>
      </c>
      <c r="B7" s="1049"/>
      <c r="C7" s="1049"/>
      <c r="D7" s="1049"/>
      <c r="E7" s="1049"/>
      <c r="F7" s="1049"/>
      <c r="G7" s="1049"/>
      <c r="H7" s="1049"/>
      <c r="I7" s="1050" t="s">
        <v>808</v>
      </c>
      <c r="J7" s="1050"/>
      <c r="K7" s="1050"/>
      <c r="L7" s="1050"/>
      <c r="M7" s="1050"/>
      <c r="N7" s="1050"/>
      <c r="O7" s="1050"/>
      <c r="P7" s="1050"/>
    </row>
    <row collapsed="false" customFormat="false" customHeight="false" hidden="false" ht="13.55" outlineLevel="0" r="8">
      <c r="A8" s="960" t="s">
        <v>5</v>
      </c>
      <c r="B8" s="1051"/>
      <c r="C8" s="961"/>
      <c r="D8" s="961"/>
      <c r="E8" s="961"/>
      <c r="F8" s="1052" t="s">
        <v>809</v>
      </c>
      <c r="G8" s="1052"/>
      <c r="H8" s="1052"/>
      <c r="I8" s="960" t="s">
        <v>5</v>
      </c>
      <c r="J8" s="961"/>
      <c r="K8" s="961"/>
      <c r="L8" s="961"/>
      <c r="M8" s="961"/>
      <c r="N8" s="1053" t="s">
        <v>809</v>
      </c>
      <c r="O8" s="1053"/>
      <c r="P8" s="1053"/>
    </row>
    <row collapsed="false" customFormat="false" customHeight="false" hidden="false" ht="13.55" outlineLevel="0" r="9">
      <c r="A9" s="960" t="s">
        <v>9</v>
      </c>
      <c r="B9" s="1054" t="s">
        <v>810</v>
      </c>
      <c r="C9" s="961"/>
      <c r="D9" s="961" t="s">
        <v>811</v>
      </c>
      <c r="E9" s="961"/>
      <c r="F9" s="1055" t="s">
        <v>579</v>
      </c>
      <c r="G9" s="1055" t="s">
        <v>302</v>
      </c>
      <c r="H9" s="1055"/>
      <c r="I9" s="960" t="s">
        <v>9</v>
      </c>
      <c r="J9" s="961" t="s">
        <v>810</v>
      </c>
      <c r="K9" s="961"/>
      <c r="L9" s="961" t="s">
        <v>332</v>
      </c>
      <c r="M9" s="961"/>
      <c r="N9" s="1055" t="s">
        <v>579</v>
      </c>
      <c r="O9" s="1056" t="s">
        <v>302</v>
      </c>
      <c r="P9" s="1056"/>
    </row>
    <row collapsed="false" customFormat="false" customHeight="false" hidden="false" ht="13.55" outlineLevel="0" r="10">
      <c r="A10" s="960"/>
      <c r="B10" s="1051"/>
      <c r="C10" s="961"/>
      <c r="D10" s="961"/>
      <c r="E10" s="961"/>
      <c r="F10" s="1052" t="s">
        <v>812</v>
      </c>
      <c r="G10" s="1057" t="s">
        <v>813</v>
      </c>
      <c r="H10" s="1058" t="s">
        <v>697</v>
      </c>
      <c r="I10" s="960"/>
      <c r="J10" s="961"/>
      <c r="K10" s="961"/>
      <c r="L10" s="961"/>
      <c r="M10" s="961"/>
      <c r="N10" s="1052" t="s">
        <v>812</v>
      </c>
      <c r="O10" s="1057" t="s">
        <v>813</v>
      </c>
      <c r="P10" s="1059" t="s">
        <v>697</v>
      </c>
    </row>
    <row collapsed="false" customFormat="false" customHeight="false" hidden="false" ht="13.55" outlineLevel="0" r="11">
      <c r="A11" s="1060"/>
      <c r="B11" s="1061"/>
      <c r="C11" s="1062"/>
      <c r="D11" s="1062"/>
      <c r="E11" s="1062"/>
      <c r="F11" s="1063" t="s">
        <v>697</v>
      </c>
      <c r="G11" s="1061"/>
      <c r="H11" s="1062"/>
      <c r="I11" s="1060"/>
      <c r="J11" s="1062"/>
      <c r="K11" s="1062"/>
      <c r="L11" s="1062"/>
      <c r="M11" s="1062"/>
      <c r="N11" s="1063" t="s">
        <v>697</v>
      </c>
      <c r="O11" s="1061"/>
      <c r="P11" s="1064"/>
    </row>
    <row collapsed="false" customFormat="false" customHeight="false" hidden="false" ht="13.55" outlineLevel="0" r="12">
      <c r="A12" s="1065" t="s">
        <v>814</v>
      </c>
      <c r="B12" s="1065"/>
      <c r="C12" s="1065"/>
      <c r="D12" s="1065"/>
      <c r="E12" s="1065"/>
      <c r="F12" s="1066" t="n">
        <f aca="false">SUM(F14,F20)</f>
        <v>41977</v>
      </c>
      <c r="G12" s="1067" t="n">
        <v>15201</v>
      </c>
      <c r="H12" s="1068" t="n">
        <f aca="false">SUM(H14,H20)</f>
        <v>40863</v>
      </c>
      <c r="I12" s="1069" t="s">
        <v>815</v>
      </c>
      <c r="J12" s="1069"/>
      <c r="K12" s="1069"/>
      <c r="L12" s="1069"/>
      <c r="M12" s="1069"/>
      <c r="N12" s="1070" t="n">
        <v>39495</v>
      </c>
      <c r="O12" s="1071" t="n">
        <v>41637</v>
      </c>
      <c r="P12" s="1068" t="n">
        <v>39495</v>
      </c>
    </row>
    <row collapsed="false" customFormat="false" customHeight="false" hidden="false" ht="13.55" outlineLevel="0" r="13">
      <c r="A13" s="1072"/>
      <c r="B13" s="1073"/>
      <c r="C13" s="1073"/>
      <c r="D13" s="1073"/>
      <c r="E13" s="1073"/>
      <c r="F13" s="1074"/>
      <c r="G13" s="1075"/>
      <c r="H13" s="1076"/>
      <c r="I13" s="961"/>
      <c r="J13" s="961"/>
      <c r="K13" s="961"/>
      <c r="L13" s="961"/>
      <c r="M13" s="961"/>
      <c r="N13" s="1077"/>
      <c r="O13" s="1078"/>
      <c r="P13" s="1079"/>
    </row>
    <row collapsed="false" customFormat="false" customHeight="false" hidden="false" ht="13.55" outlineLevel="0" r="14">
      <c r="A14" s="1080" t="s">
        <v>816</v>
      </c>
      <c r="B14" s="1062" t="s">
        <v>817</v>
      </c>
      <c r="C14" s="1081" t="s">
        <v>818</v>
      </c>
      <c r="D14" s="1081"/>
      <c r="E14" s="1081"/>
      <c r="F14" s="1082" t="n">
        <v>37400</v>
      </c>
      <c r="G14" s="1061" t="n">
        <v>15201</v>
      </c>
      <c r="H14" s="1083" t="n">
        <v>37400</v>
      </c>
      <c r="I14" s="1084"/>
      <c r="J14" s="1084"/>
      <c r="K14" s="1084"/>
      <c r="L14" s="1084"/>
      <c r="M14" s="1084"/>
      <c r="N14" s="1085" t="n">
        <v>39495</v>
      </c>
      <c r="O14" s="1086" t="n">
        <v>41638</v>
      </c>
      <c r="P14" s="1083" t="n">
        <v>39495</v>
      </c>
    </row>
    <row collapsed="false" customFormat="false" customHeight="false" hidden="false" ht="13.55" outlineLevel="0" r="15">
      <c r="A15" s="960" t="s">
        <v>819</v>
      </c>
      <c r="B15" s="961"/>
      <c r="C15" s="961"/>
      <c r="D15" s="961"/>
      <c r="E15" s="961"/>
      <c r="F15" s="1087"/>
      <c r="G15" s="1051"/>
      <c r="H15" s="1088"/>
      <c r="I15" s="1089"/>
      <c r="J15" s="1090" t="s">
        <v>817</v>
      </c>
      <c r="K15" s="961" t="s">
        <v>301</v>
      </c>
      <c r="L15" s="961"/>
      <c r="M15" s="961"/>
      <c r="N15" s="1091"/>
      <c r="O15" s="1092"/>
      <c r="P15" s="1088"/>
    </row>
    <row collapsed="false" customFormat="false" customHeight="false" hidden="false" ht="13.55" outlineLevel="0" r="16">
      <c r="A16" s="960"/>
      <c r="C16" s="943" t="s">
        <v>820</v>
      </c>
      <c r="F16" s="1093"/>
      <c r="G16" s="1051"/>
      <c r="H16" s="1079"/>
      <c r="I16" s="1078"/>
      <c r="J16" s="1090" t="s">
        <v>821</v>
      </c>
      <c r="K16" s="961" t="s">
        <v>822</v>
      </c>
      <c r="L16" s="961"/>
      <c r="M16" s="961"/>
      <c r="N16" s="1091" t="n">
        <v>571</v>
      </c>
      <c r="O16" s="1092" t="n">
        <v>0</v>
      </c>
      <c r="P16" s="1088" t="n">
        <v>554</v>
      </c>
    </row>
    <row collapsed="false" customFormat="false" customHeight="false" hidden="false" ht="13.55" outlineLevel="0" r="17">
      <c r="A17" s="960"/>
      <c r="B17" s="961" t="s">
        <v>793</v>
      </c>
      <c r="C17" s="1094" t="s">
        <v>823</v>
      </c>
      <c r="D17" s="1094"/>
      <c r="E17" s="1094"/>
      <c r="F17" s="1087"/>
      <c r="G17" s="1051"/>
      <c r="H17" s="1088"/>
      <c r="I17" s="1078"/>
      <c r="J17" s="1090" t="s">
        <v>824</v>
      </c>
      <c r="K17" s="961" t="s">
        <v>825</v>
      </c>
      <c r="L17" s="961"/>
      <c r="M17" s="961"/>
      <c r="N17" s="1091"/>
      <c r="O17" s="1092"/>
      <c r="P17" s="1088"/>
    </row>
    <row collapsed="false" customFormat="false" customHeight="false" hidden="false" ht="13.55" outlineLevel="0" r="18">
      <c r="A18" s="960" t="s">
        <v>826</v>
      </c>
      <c r="B18" s="961" t="s">
        <v>827</v>
      </c>
      <c r="C18" s="961" t="s">
        <v>828</v>
      </c>
      <c r="D18" s="961"/>
      <c r="E18" s="961"/>
      <c r="F18" s="1087" t="n">
        <v>37400</v>
      </c>
      <c r="G18" s="1051" t="n">
        <v>15201</v>
      </c>
      <c r="H18" s="1088" t="n">
        <v>37400</v>
      </c>
      <c r="I18" s="1078"/>
      <c r="J18" s="1090"/>
      <c r="K18" s="961" t="s">
        <v>829</v>
      </c>
      <c r="L18" s="961"/>
      <c r="M18" s="961"/>
      <c r="N18" s="1091" t="n">
        <v>33365</v>
      </c>
      <c r="O18" s="1092" t="n">
        <v>29835</v>
      </c>
      <c r="P18" s="1088" t="n">
        <v>29802</v>
      </c>
    </row>
    <row collapsed="false" customFormat="false" customHeight="false" hidden="false" ht="13.55" outlineLevel="0" r="19">
      <c r="A19" s="960"/>
      <c r="B19" s="961"/>
      <c r="C19" s="1094"/>
      <c r="D19" s="1094"/>
      <c r="E19" s="1094"/>
      <c r="F19" s="1087"/>
      <c r="G19" s="1051"/>
      <c r="H19" s="1088"/>
      <c r="I19" s="1078"/>
      <c r="J19" s="1090" t="s">
        <v>529</v>
      </c>
      <c r="K19" s="961" t="s">
        <v>830</v>
      </c>
      <c r="L19" s="961"/>
      <c r="M19" s="961"/>
      <c r="N19" s="1091"/>
      <c r="O19" s="1092"/>
      <c r="P19" s="1088"/>
    </row>
    <row collapsed="false" customFormat="false" customHeight="false" hidden="false" ht="13.55" outlineLevel="0" r="20">
      <c r="A20" s="1095" t="s">
        <v>26</v>
      </c>
      <c r="B20" s="1096"/>
      <c r="C20" s="1096" t="s">
        <v>831</v>
      </c>
      <c r="D20" s="1096"/>
      <c r="E20" s="1096"/>
      <c r="F20" s="1097" t="n">
        <v>4577</v>
      </c>
      <c r="G20" s="1098" t="n">
        <v>0</v>
      </c>
      <c r="H20" s="1099" t="n">
        <v>3463</v>
      </c>
      <c r="I20" s="1078"/>
      <c r="J20" s="1090"/>
      <c r="K20" s="961" t="s">
        <v>832</v>
      </c>
      <c r="L20" s="961"/>
      <c r="M20" s="961"/>
      <c r="N20" s="1091" t="n">
        <v>708</v>
      </c>
      <c r="O20" s="1092" t="n">
        <v>708</v>
      </c>
      <c r="P20" s="1088" t="n">
        <v>0</v>
      </c>
    </row>
    <row collapsed="false" customFormat="false" customHeight="false" hidden="false" ht="13.55" outlineLevel="0" r="21">
      <c r="A21" s="960"/>
      <c r="B21" s="961"/>
      <c r="C21" s="1100" t="s">
        <v>833</v>
      </c>
      <c r="D21" s="1100"/>
      <c r="E21" s="1100"/>
      <c r="F21" s="1087"/>
      <c r="G21" s="1101"/>
      <c r="H21" s="1088"/>
      <c r="I21" s="1078"/>
      <c r="J21" s="1090" t="s">
        <v>834</v>
      </c>
      <c r="K21" s="961" t="s">
        <v>835</v>
      </c>
      <c r="L21" s="961"/>
      <c r="M21" s="961"/>
      <c r="N21" s="1091"/>
      <c r="O21" s="1092"/>
      <c r="P21" s="1088"/>
    </row>
    <row collapsed="false" customFormat="false" customHeight="false" hidden="false" ht="13.55" outlineLevel="0" r="22">
      <c r="A22" s="960"/>
      <c r="B22" s="961"/>
      <c r="C22" s="1102" t="s">
        <v>836</v>
      </c>
      <c r="D22" s="1102"/>
      <c r="E22" s="961"/>
      <c r="F22" s="1087" t="n">
        <v>4310</v>
      </c>
      <c r="G22" s="1051" t="n">
        <v>0</v>
      </c>
      <c r="H22" s="1088" t="n">
        <v>3443</v>
      </c>
      <c r="I22" s="1078"/>
      <c r="J22" s="1090"/>
      <c r="K22" s="961" t="s">
        <v>837</v>
      </c>
      <c r="L22" s="961"/>
      <c r="M22" s="961"/>
      <c r="N22" s="1091" t="n">
        <v>212</v>
      </c>
      <c r="O22" s="1092" t="n">
        <v>0</v>
      </c>
      <c r="P22" s="1088" t="n">
        <v>188</v>
      </c>
    </row>
    <row collapsed="false" customFormat="false" customHeight="false" hidden="false" ht="13.55" outlineLevel="0" r="23">
      <c r="A23" s="960"/>
      <c r="B23" s="961"/>
      <c r="C23" s="1094" t="s">
        <v>838</v>
      </c>
      <c r="D23" s="1094"/>
      <c r="E23" s="1094"/>
      <c r="F23" s="1087" t="n">
        <v>88</v>
      </c>
      <c r="G23" s="1051"/>
      <c r="H23" s="1088" t="n">
        <v>121</v>
      </c>
      <c r="I23" s="1078"/>
      <c r="J23" s="1090" t="s">
        <v>793</v>
      </c>
      <c r="K23" s="1103" t="s">
        <v>839</v>
      </c>
      <c r="L23" s="961"/>
      <c r="M23" s="961"/>
      <c r="N23" s="1091"/>
      <c r="O23" s="1092"/>
      <c r="P23" s="1088"/>
    </row>
    <row collapsed="false" customFormat="false" customHeight="false" hidden="false" ht="13.55" outlineLevel="0" r="24">
      <c r="A24" s="960"/>
      <c r="B24" s="961"/>
      <c r="C24" s="1090" t="s">
        <v>840</v>
      </c>
      <c r="D24" s="1090"/>
      <c r="E24" s="1090"/>
      <c r="F24" s="1087" t="n">
        <v>0</v>
      </c>
      <c r="G24" s="1051"/>
      <c r="H24" s="1088"/>
      <c r="I24" s="961"/>
      <c r="J24" s="1090"/>
      <c r="K24" s="1103" t="s">
        <v>841</v>
      </c>
      <c r="L24" s="961"/>
      <c r="M24" s="961"/>
      <c r="N24" s="1091" t="n">
        <v>2881</v>
      </c>
      <c r="O24" s="1092" t="n">
        <v>7813</v>
      </c>
      <c r="P24" s="1088" t="n">
        <v>3451</v>
      </c>
    </row>
    <row collapsed="false" customFormat="false" customHeight="false" hidden="false" ht="13.55" outlineLevel="0" r="25">
      <c r="A25" s="960"/>
      <c r="B25" s="961"/>
      <c r="C25" s="1090" t="s">
        <v>842</v>
      </c>
      <c r="D25" s="1090"/>
      <c r="E25" s="1090"/>
      <c r="F25" s="1087"/>
      <c r="G25" s="1051"/>
      <c r="H25" s="1088"/>
      <c r="I25" s="961"/>
      <c r="J25" s="1090" t="s">
        <v>793</v>
      </c>
      <c r="K25" s="1103" t="s">
        <v>843</v>
      </c>
      <c r="L25" s="961"/>
      <c r="M25" s="961"/>
      <c r="N25" s="1091"/>
      <c r="O25" s="1092"/>
      <c r="P25" s="1088"/>
    </row>
    <row collapsed="false" customFormat="false" customHeight="false" hidden="false" ht="13.55" outlineLevel="0" r="26">
      <c r="A26" s="960"/>
      <c r="B26" s="961"/>
      <c r="C26" s="1090" t="s">
        <v>844</v>
      </c>
      <c r="D26" s="1090"/>
      <c r="E26" s="1090"/>
      <c r="F26" s="1087" t="n">
        <v>0</v>
      </c>
      <c r="G26" s="1051"/>
      <c r="H26" s="1088"/>
      <c r="I26" s="961"/>
      <c r="J26" s="1090"/>
      <c r="K26" s="1103" t="s">
        <v>845</v>
      </c>
      <c r="L26" s="961"/>
      <c r="M26" s="961"/>
      <c r="N26" s="1091" t="n">
        <v>1700</v>
      </c>
      <c r="O26" s="1092" t="n">
        <v>1700</v>
      </c>
      <c r="P26" s="1088" t="n">
        <v>1700</v>
      </c>
    </row>
    <row collapsed="false" customFormat="false" customHeight="false" hidden="false" ht="13.55" outlineLevel="0" r="27">
      <c r="A27" s="960"/>
      <c r="B27" s="961"/>
      <c r="C27" s="1090" t="s">
        <v>846</v>
      </c>
      <c r="D27" s="1090"/>
      <c r="E27" s="1090"/>
      <c r="F27" s="1087" t="n">
        <v>0</v>
      </c>
      <c r="G27" s="1051"/>
      <c r="H27" s="1088"/>
      <c r="I27" s="961"/>
      <c r="J27" s="1090" t="s">
        <v>579</v>
      </c>
      <c r="K27" s="961" t="s">
        <v>847</v>
      </c>
      <c r="L27" s="961"/>
      <c r="M27" s="961"/>
      <c r="N27" s="1091" t="n">
        <v>834</v>
      </c>
      <c r="O27" s="1092" t="n">
        <v>810</v>
      </c>
      <c r="P27" s="1088" t="n">
        <v>834</v>
      </c>
    </row>
    <row collapsed="false" customFormat="false" customHeight="false" hidden="false" ht="13.55" outlineLevel="0" r="28">
      <c r="A28" s="960"/>
      <c r="B28" s="961"/>
      <c r="C28" s="1090" t="s">
        <v>848</v>
      </c>
      <c r="D28" s="1090"/>
      <c r="E28" s="1090"/>
      <c r="F28" s="1087" t="n">
        <v>1656</v>
      </c>
      <c r="G28" s="1051"/>
      <c r="H28" s="1088" t="n">
        <v>588</v>
      </c>
      <c r="I28" s="961"/>
      <c r="J28" s="1090"/>
      <c r="K28" s="961"/>
      <c r="L28" s="961"/>
      <c r="M28" s="961"/>
      <c r="N28" s="1091"/>
      <c r="O28" s="1092"/>
      <c r="P28" s="1088"/>
    </row>
    <row collapsed="false" customFormat="false" customHeight="false" hidden="false" ht="13.55" outlineLevel="0" r="29">
      <c r="A29" s="960"/>
      <c r="B29" s="961"/>
      <c r="C29" s="1090" t="s">
        <v>849</v>
      </c>
      <c r="D29" s="1090"/>
      <c r="E29" s="1090"/>
      <c r="F29" s="1087"/>
      <c r="G29" s="1051"/>
      <c r="H29" s="1088"/>
      <c r="I29" s="961"/>
      <c r="J29" s="1090"/>
      <c r="K29" s="961"/>
      <c r="L29" s="961"/>
      <c r="M29" s="961"/>
      <c r="N29" s="1091"/>
      <c r="O29" s="1092"/>
      <c r="P29" s="1088"/>
    </row>
    <row collapsed="false" customFormat="false" customHeight="false" hidden="false" ht="13.55" outlineLevel="0" r="30">
      <c r="A30" s="960"/>
      <c r="B30" s="961"/>
      <c r="C30" s="1090" t="s">
        <v>850</v>
      </c>
      <c r="D30" s="1090"/>
      <c r="E30" s="1090"/>
      <c r="F30" s="1087" t="n">
        <v>2566</v>
      </c>
      <c r="G30" s="1051"/>
      <c r="H30" s="1088" t="n">
        <v>2734</v>
      </c>
      <c r="I30" s="961"/>
      <c r="J30" s="1090"/>
      <c r="K30" s="961"/>
      <c r="L30" s="961"/>
      <c r="M30" s="961"/>
      <c r="N30" s="1091"/>
      <c r="O30" s="1092"/>
      <c r="P30" s="1088"/>
    </row>
    <row collapsed="false" customFormat="false" customHeight="false" hidden="false" ht="13.55" outlineLevel="0" r="31">
      <c r="A31" s="960"/>
      <c r="B31" s="961"/>
      <c r="C31" s="1090"/>
      <c r="D31" s="1090"/>
      <c r="E31" s="1090"/>
      <c r="F31" s="1087"/>
      <c r="G31" s="1051"/>
      <c r="H31" s="1088"/>
      <c r="I31" s="961"/>
      <c r="J31" s="1090"/>
      <c r="K31" s="961"/>
      <c r="L31" s="961"/>
      <c r="M31" s="961"/>
      <c r="N31" s="1091"/>
      <c r="O31" s="1092"/>
      <c r="P31" s="1088"/>
    </row>
    <row collapsed="false" customFormat="false" customHeight="false" hidden="false" ht="13.55" outlineLevel="0" r="32">
      <c r="A32" s="960"/>
      <c r="B32" s="952" t="s">
        <v>529</v>
      </c>
      <c r="C32" s="1104" t="s">
        <v>851</v>
      </c>
      <c r="D32" s="1090"/>
      <c r="E32" s="1090"/>
      <c r="F32" s="1087" t="n">
        <v>267</v>
      </c>
      <c r="G32" s="1051" t="n">
        <v>0</v>
      </c>
      <c r="H32" s="1088" t="n">
        <v>20</v>
      </c>
      <c r="I32" s="961"/>
      <c r="J32" s="1090"/>
      <c r="K32" s="961"/>
      <c r="L32" s="961"/>
      <c r="M32" s="961"/>
      <c r="N32" s="1091"/>
      <c r="O32" s="1092"/>
      <c r="P32" s="1088"/>
    </row>
    <row collapsed="false" customFormat="false" customHeight="false" hidden="false" ht="13.55" outlineLevel="0" r="33">
      <c r="A33" s="960"/>
      <c r="B33" s="952" t="s">
        <v>852</v>
      </c>
      <c r="C33" s="1090"/>
      <c r="D33" s="1090"/>
      <c r="E33" s="1090"/>
      <c r="F33" s="1087"/>
      <c r="G33" s="1051"/>
      <c r="H33" s="1088"/>
      <c r="I33" s="961"/>
      <c r="J33" s="1090"/>
      <c r="K33" s="961"/>
      <c r="L33" s="961"/>
      <c r="M33" s="961"/>
      <c r="N33" s="1091"/>
      <c r="O33" s="1092"/>
      <c r="P33" s="1088"/>
    </row>
    <row collapsed="false" customFormat="false" customHeight="false" hidden="false" ht="13.55" outlineLevel="0" r="34">
      <c r="A34" s="960"/>
      <c r="B34" s="961"/>
      <c r="C34" s="1090"/>
      <c r="D34" s="1090"/>
      <c r="E34" s="1090"/>
      <c r="F34" s="1087"/>
      <c r="G34" s="1051"/>
      <c r="H34" s="1088"/>
      <c r="I34" s="961"/>
      <c r="J34" s="1090"/>
      <c r="K34" s="961"/>
      <c r="L34" s="961"/>
      <c r="M34" s="961"/>
      <c r="N34" s="1091"/>
      <c r="O34" s="1092"/>
      <c r="P34" s="1088"/>
    </row>
    <row collapsed="false" customFormat="false" customHeight="false" hidden="false" ht="13.55" outlineLevel="0" r="35">
      <c r="A35" s="1105" t="s">
        <v>853</v>
      </c>
      <c r="B35" s="1105"/>
      <c r="C35" s="1105"/>
      <c r="D35" s="1105"/>
      <c r="E35" s="1105"/>
      <c r="F35" s="1106" t="n">
        <v>0</v>
      </c>
      <c r="G35" s="1107" t="n">
        <v>0</v>
      </c>
      <c r="H35" s="1108" t="n">
        <v>0</v>
      </c>
      <c r="I35" s="1109"/>
      <c r="J35" s="1110"/>
      <c r="K35" s="1111" t="s">
        <v>854</v>
      </c>
      <c r="L35" s="1112"/>
      <c r="M35" s="1112"/>
      <c r="N35" s="1113" t="n">
        <v>0</v>
      </c>
      <c r="O35" s="1114" t="n">
        <v>0</v>
      </c>
      <c r="P35" s="1115" t="n">
        <v>0</v>
      </c>
    </row>
    <row collapsed="false" customFormat="false" customHeight="false" hidden="false" ht="13.55" outlineLevel="0" r="36">
      <c r="A36" s="1116"/>
      <c r="B36" s="1117"/>
      <c r="C36" s="1117"/>
      <c r="D36" s="1117"/>
      <c r="E36" s="1117"/>
      <c r="F36" s="1118"/>
      <c r="G36" s="1119"/>
      <c r="H36" s="1120"/>
      <c r="I36" s="1117"/>
      <c r="J36" s="1117"/>
      <c r="K36" s="1117"/>
      <c r="L36" s="1117"/>
      <c r="M36" s="1117"/>
      <c r="N36" s="1121"/>
      <c r="O36" s="1122"/>
      <c r="P36" s="1123"/>
    </row>
    <row collapsed="false" customFormat="false" customHeight="false" hidden="false" ht="13.55" outlineLevel="0" r="37">
      <c r="A37" s="1124" t="s">
        <v>855</v>
      </c>
      <c r="B37" s="1124"/>
      <c r="C37" s="1124"/>
      <c r="D37" s="1124"/>
      <c r="E37" s="1124"/>
      <c r="F37" s="1087" t="n">
        <v>41977</v>
      </c>
      <c r="G37" s="1101" t="n">
        <f aca="false">SUM(G14)</f>
        <v>15201</v>
      </c>
      <c r="H37" s="1088" t="n">
        <v>40863</v>
      </c>
      <c r="I37" s="1125" t="s">
        <v>856</v>
      </c>
      <c r="J37" s="1125"/>
      <c r="K37" s="1125"/>
      <c r="L37" s="1125"/>
      <c r="M37" s="1125"/>
      <c r="N37" s="1091" t="n">
        <f aca="false">SUM(N16:N36)</f>
        <v>40271</v>
      </c>
      <c r="O37" s="1092" t="n">
        <f aca="false">SUM(O16:O36)</f>
        <v>40866</v>
      </c>
      <c r="P37" s="1088" t="n">
        <f aca="false">SUM(P16:P36)</f>
        <v>36529</v>
      </c>
    </row>
    <row collapsed="false" customFormat="false" customHeight="false" hidden="false" ht="13.55" outlineLevel="0" r="38">
      <c r="A38" s="1126"/>
      <c r="B38" s="1127"/>
      <c r="C38" s="1127"/>
      <c r="D38" s="1127"/>
      <c r="E38" s="1127"/>
      <c r="F38" s="1128"/>
      <c r="G38" s="1129"/>
      <c r="H38" s="1130"/>
      <c r="I38" s="1127"/>
      <c r="J38" s="1127"/>
      <c r="K38" s="1127"/>
      <c r="L38" s="1127"/>
      <c r="M38" s="1127"/>
      <c r="N38" s="1131"/>
      <c r="O38" s="1132"/>
      <c r="P38" s="1130"/>
    </row>
  </sheetData>
  <mergeCells count="19">
    <mergeCell ref="B1:N1"/>
    <mergeCell ref="A3:P3"/>
    <mergeCell ref="A4:P4"/>
    <mergeCell ref="A7:H7"/>
    <mergeCell ref="I7:P7"/>
    <mergeCell ref="F8:H8"/>
    <mergeCell ref="N8:P8"/>
    <mergeCell ref="G9:H9"/>
    <mergeCell ref="O9:P9"/>
    <mergeCell ref="A12:E12"/>
    <mergeCell ref="I12:M12"/>
    <mergeCell ref="C14:E14"/>
    <mergeCell ref="C17:E17"/>
    <mergeCell ref="C19:E19"/>
    <mergeCell ref="C21:E21"/>
    <mergeCell ref="C23:E23"/>
    <mergeCell ref="A35:E35"/>
    <mergeCell ref="A37:E37"/>
    <mergeCell ref="I37:M37"/>
  </mergeCells>
  <printOptions headings="false" gridLines="false" gridLinesSet="true" horizontalCentered="false" verticalCentered="false"/>
  <pageMargins left="0.315277777777778" right="0.315277777777778" top="0.747916666666667" bottom="0.747916666666667" header="0.511805555555555" footer="0.511805555555555"/>
  <pageSetup blackAndWhite="false" cellComments="none" copies="1" draft="false" firstPageNumber="0" fitToHeight="1" fitToWidth="1" horizontalDpi="300" orientation="landscape" pageOrder="downThenOver" paperSize="3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943" width="6.34901960784314"/>
    <col collapsed="false" hidden="false" max="2" min="2" style="943" width="54.1137254901961"/>
    <col collapsed="false" hidden="false" max="3" min="3" style="943" width="13.4235294117647"/>
    <col collapsed="false" hidden="false" max="4" min="4" style="943" width="14.2823529411765"/>
    <col collapsed="false" hidden="false" max="257" min="5" style="943" width="9.23529411764706"/>
  </cols>
  <sheetData>
    <row collapsed="false" customFormat="false" customHeight="false" hidden="false" ht="13.55" outlineLevel="0" r="1">
      <c r="A1" s="944" t="s">
        <v>857</v>
      </c>
      <c r="B1" s="944"/>
      <c r="C1" s="944"/>
      <c r="D1" s="944"/>
    </row>
    <row collapsed="false" customFormat="false" customHeight="false" hidden="false" ht="13.55" outlineLevel="0" r="2">
      <c r="A2" s="1133"/>
      <c r="B2" s="1133"/>
      <c r="C2" s="1133"/>
      <c r="D2" s="1133"/>
    </row>
    <row collapsed="false" customFormat="false" customHeight="false" hidden="false" ht="13.55" outlineLevel="0" r="3">
      <c r="A3" s="1133"/>
      <c r="B3" s="1133"/>
      <c r="C3" s="1133"/>
      <c r="D3" s="1133"/>
    </row>
    <row collapsed="false" customFormat="false" customHeight="false" hidden="false" ht="14.75" outlineLevel="0" r="4">
      <c r="A4" s="1134" t="s">
        <v>858</v>
      </c>
      <c r="B4" s="1134"/>
      <c r="C4" s="1134"/>
      <c r="D4" s="1134"/>
    </row>
    <row collapsed="false" customFormat="false" customHeight="false" hidden="false" ht="14.75" outlineLevel="0" r="5">
      <c r="A5" s="1135"/>
      <c r="B5" s="1135"/>
      <c r="C5" s="1135"/>
      <c r="D5" s="1135"/>
    </row>
    <row collapsed="false" customFormat="false" customHeight="false" hidden="false" ht="13.55" outlineLevel="0" r="6">
      <c r="A6" s="944" t="s">
        <v>4</v>
      </c>
      <c r="B6" s="944"/>
      <c r="C6" s="944"/>
      <c r="D6" s="944"/>
    </row>
    <row collapsed="false" customFormat="false" customHeight="false" hidden="false" ht="23.85" outlineLevel="0" r="7">
      <c r="A7" s="1136" t="s">
        <v>859</v>
      </c>
      <c r="B7" s="1137" t="s">
        <v>860</v>
      </c>
      <c r="C7" s="1137" t="s">
        <v>861</v>
      </c>
      <c r="D7" s="1138" t="s">
        <v>862</v>
      </c>
    </row>
    <row collapsed="false" customFormat="true" customHeight="true" hidden="false" ht="14.1" outlineLevel="0" r="8" s="1142">
      <c r="A8" s="1139" t="s">
        <v>333</v>
      </c>
      <c r="B8" s="1140" t="s">
        <v>334</v>
      </c>
      <c r="C8" s="1140" t="s">
        <v>335</v>
      </c>
      <c r="D8" s="1141" t="s">
        <v>336</v>
      </c>
    </row>
    <row collapsed="false" customFormat="true" customHeight="true" hidden="false" ht="18" outlineLevel="0" r="9" s="1147">
      <c r="A9" s="1143" t="s">
        <v>12</v>
      </c>
      <c r="B9" s="1144" t="s">
        <v>863</v>
      </c>
      <c r="C9" s="1145"/>
      <c r="D9" s="1146"/>
    </row>
    <row collapsed="false" customFormat="true" customHeight="true" hidden="false" ht="18" outlineLevel="0" r="10" s="1147">
      <c r="A10" s="1148" t="s">
        <v>26</v>
      </c>
      <c r="B10" s="1149" t="s">
        <v>864</v>
      </c>
      <c r="C10" s="1150"/>
      <c r="D10" s="1151"/>
    </row>
    <row collapsed="false" customFormat="true" customHeight="true" hidden="false" ht="18" outlineLevel="0" r="11" s="1147">
      <c r="A11" s="1148" t="s">
        <v>58</v>
      </c>
      <c r="B11" s="1149" t="s">
        <v>865</v>
      </c>
      <c r="C11" s="1150"/>
      <c r="D11" s="1151"/>
    </row>
    <row collapsed="false" customFormat="true" customHeight="true" hidden="false" ht="18" outlineLevel="0" r="12" s="1147">
      <c r="A12" s="1148" t="s">
        <v>263</v>
      </c>
      <c r="B12" s="1149" t="s">
        <v>866</v>
      </c>
      <c r="C12" s="1150"/>
      <c r="D12" s="1151"/>
    </row>
    <row collapsed="false" customFormat="true" customHeight="true" hidden="false" ht="18" outlineLevel="0" r="13" s="1147">
      <c r="A13" s="1152" t="s">
        <v>101</v>
      </c>
      <c r="B13" s="1149" t="s">
        <v>867</v>
      </c>
      <c r="C13" s="1150"/>
      <c r="D13" s="1151"/>
    </row>
    <row collapsed="false" customFormat="true" customHeight="true" hidden="false" ht="18" outlineLevel="0" r="14" s="1147">
      <c r="A14" s="1148" t="s">
        <v>125</v>
      </c>
      <c r="B14" s="1149" t="s">
        <v>868</v>
      </c>
      <c r="C14" s="1150"/>
      <c r="D14" s="1151"/>
    </row>
    <row collapsed="false" customFormat="true" customHeight="true" hidden="false" ht="18" outlineLevel="0" r="15" s="1147">
      <c r="A15" s="1152" t="s">
        <v>280</v>
      </c>
      <c r="B15" s="1153" t="s">
        <v>869</v>
      </c>
      <c r="C15" s="1150"/>
      <c r="D15" s="1151"/>
    </row>
    <row collapsed="false" customFormat="true" customHeight="true" hidden="false" ht="18" outlineLevel="0" r="16" s="1147">
      <c r="A16" s="1152" t="s">
        <v>147</v>
      </c>
      <c r="B16" s="1153" t="s">
        <v>870</v>
      </c>
      <c r="C16" s="1150"/>
      <c r="D16" s="1151"/>
    </row>
    <row collapsed="false" customFormat="true" customHeight="true" hidden="false" ht="18" outlineLevel="0" r="17" s="1147">
      <c r="A17" s="1148" t="s">
        <v>289</v>
      </c>
      <c r="B17" s="1153" t="s">
        <v>871</v>
      </c>
      <c r="C17" s="1150"/>
      <c r="D17" s="1151"/>
    </row>
    <row collapsed="false" customFormat="true" customHeight="true" hidden="false" ht="18" outlineLevel="0" r="18" s="1147">
      <c r="A18" s="1152" t="s">
        <v>291</v>
      </c>
      <c r="B18" s="1153" t="s">
        <v>872</v>
      </c>
      <c r="C18" s="1150"/>
      <c r="D18" s="1151"/>
    </row>
    <row collapsed="false" customFormat="true" customHeight="false" hidden="false" ht="14.75" outlineLevel="0" r="19" s="1147">
      <c r="A19" s="1148" t="s">
        <v>293</v>
      </c>
      <c r="B19" s="1153" t="s">
        <v>873</v>
      </c>
      <c r="C19" s="1150"/>
      <c r="D19" s="1151"/>
    </row>
    <row collapsed="false" customFormat="true" customHeight="true" hidden="false" ht="18" outlineLevel="0" r="20" s="1147">
      <c r="A20" s="1152" t="s">
        <v>352</v>
      </c>
      <c r="B20" s="1149" t="s">
        <v>874</v>
      </c>
      <c r="C20" s="1150"/>
      <c r="D20" s="1151"/>
    </row>
    <row collapsed="false" customFormat="true" customHeight="true" hidden="false" ht="18" outlineLevel="0" r="21" s="1147">
      <c r="A21" s="1148" t="s">
        <v>353</v>
      </c>
      <c r="B21" s="1149" t="s">
        <v>875</v>
      </c>
      <c r="C21" s="1150" t="n">
        <v>152</v>
      </c>
      <c r="D21" s="1151" t="n">
        <v>152</v>
      </c>
    </row>
    <row collapsed="false" customFormat="true" customHeight="true" hidden="false" ht="18" outlineLevel="0" r="22" s="1147">
      <c r="A22" s="1152" t="s">
        <v>356</v>
      </c>
      <c r="B22" s="1149" t="s">
        <v>876</v>
      </c>
      <c r="C22" s="1150"/>
      <c r="D22" s="1151"/>
    </row>
    <row collapsed="false" customFormat="true" customHeight="true" hidden="false" ht="18" outlineLevel="0" r="23" s="1147">
      <c r="A23" s="1148" t="s">
        <v>359</v>
      </c>
      <c r="B23" s="1149" t="s">
        <v>877</v>
      </c>
      <c r="C23" s="1150"/>
      <c r="D23" s="1151"/>
    </row>
    <row collapsed="false" customFormat="true" customHeight="true" hidden="false" ht="18" outlineLevel="0" r="24" s="1147">
      <c r="A24" s="1152" t="s">
        <v>362</v>
      </c>
      <c r="B24" s="1149" t="s">
        <v>878</v>
      </c>
      <c r="C24" s="1150"/>
      <c r="D24" s="1151"/>
    </row>
    <row collapsed="false" customFormat="true" customHeight="true" hidden="false" ht="18" outlineLevel="0" r="25" s="1147">
      <c r="A25" s="1154" t="s">
        <v>365</v>
      </c>
      <c r="B25" s="1155" t="s">
        <v>594</v>
      </c>
      <c r="C25" s="1156" t="n">
        <f aca="false">+C9+C10+C11+C12+C13+C20+C21+C22+C23+C24</f>
        <v>152</v>
      </c>
      <c r="D25" s="1157" t="n">
        <v>152</v>
      </c>
    </row>
    <row collapsed="false" customFormat="true" customHeight="true" hidden="false" ht="25.5" outlineLevel="0" r="26" s="1147">
      <c r="A26" s="1158"/>
      <c r="B26" s="1159"/>
      <c r="C26" s="1159"/>
      <c r="D26" s="1159"/>
    </row>
    <row collapsed="false" customFormat="true" customHeight="false" hidden="false" ht="14.75" outlineLevel="0" r="27" s="1147">
      <c r="A27" s="1160"/>
    </row>
  </sheetData>
  <mergeCells count="4">
    <mergeCell ref="A1:D1"/>
    <mergeCell ref="A4:D4"/>
    <mergeCell ref="A6:D6"/>
    <mergeCell ref="B26:D26"/>
  </mergeCells>
  <printOptions headings="false" gridLines="false" gridLinesSet="true" horizontalCentered="false" verticalCentered="false"/>
  <pageMargins left="0.551388888888889" right="0.551388888888889" top="0.98402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39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5" min="1" style="943" width="9.23529411764706"/>
    <col collapsed="false" hidden="false" max="6" min="6" style="943" width="18.0352941176471"/>
    <col collapsed="false" hidden="false" max="12" min="7" style="943" width="10.9725490196078"/>
    <col collapsed="false" hidden="false" max="257" min="13" style="943" width="9.23529411764706"/>
  </cols>
  <sheetData>
    <row collapsed="false" customFormat="false" customHeight="false" hidden="false" ht="13.55" outlineLevel="0" r="1">
      <c r="A1" s="944" t="s">
        <v>879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047"/>
      <c r="N1" s="1047"/>
    </row>
    <row collapsed="false" customFormat="false" customHeight="false" hidden="false" ht="13.55" outlineLevel="0" r="2">
      <c r="A2" s="945" t="s">
        <v>880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1161"/>
    </row>
    <row collapsed="false" customFormat="false" customHeight="false" hidden="false" ht="13.55" outlineLevel="0" r="3">
      <c r="A3" s="945" t="s">
        <v>881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1161"/>
    </row>
    <row collapsed="false" customFormat="false" customHeight="false" hidden="false" ht="13.55" outlineLevel="0" r="4">
      <c r="K4" s="1162" t="s">
        <v>742</v>
      </c>
      <c r="L4" s="1162"/>
    </row>
    <row collapsed="false" customFormat="false" customHeight="false" hidden="false" ht="13.55" outlineLevel="0" r="5">
      <c r="A5" s="1116"/>
      <c r="B5" s="1117"/>
      <c r="C5" s="1117"/>
      <c r="D5" s="1117"/>
      <c r="E5" s="1117"/>
      <c r="F5" s="1117"/>
      <c r="G5" s="1163" t="s">
        <v>882</v>
      </c>
      <c r="H5" s="1163"/>
      <c r="I5" s="1163"/>
      <c r="J5" s="1163" t="s">
        <v>883</v>
      </c>
      <c r="K5" s="1163"/>
      <c r="L5" s="1163"/>
    </row>
    <row collapsed="false" customFormat="false" customHeight="false" hidden="false" ht="13.55" outlineLevel="0" r="6">
      <c r="A6" s="951" t="s">
        <v>430</v>
      </c>
      <c r="B6" s="953"/>
      <c r="C6" s="953"/>
      <c r="D6" s="953" t="s">
        <v>884</v>
      </c>
      <c r="E6" s="953"/>
      <c r="F6" s="953"/>
      <c r="G6" s="1164" t="s">
        <v>885</v>
      </c>
      <c r="H6" s="910" t="s">
        <v>886</v>
      </c>
      <c r="I6" s="1165" t="s">
        <v>580</v>
      </c>
      <c r="J6" s="1164" t="s">
        <v>885</v>
      </c>
      <c r="K6" s="910" t="s">
        <v>886</v>
      </c>
      <c r="L6" s="1165" t="s">
        <v>580</v>
      </c>
    </row>
    <row collapsed="false" customFormat="false" customHeight="false" hidden="false" ht="13.55" outlineLevel="0" r="7">
      <c r="A7" s="1166"/>
      <c r="B7" s="1167"/>
      <c r="C7" s="1167"/>
      <c r="D7" s="1167"/>
      <c r="E7" s="1167"/>
      <c r="F7" s="1167"/>
      <c r="G7" s="1168" t="s">
        <v>748</v>
      </c>
      <c r="H7" s="1169" t="s">
        <v>719</v>
      </c>
      <c r="I7" s="1170"/>
      <c r="J7" s="1168" t="s">
        <v>748</v>
      </c>
      <c r="K7" s="1169" t="s">
        <v>719</v>
      </c>
      <c r="L7" s="1170"/>
    </row>
    <row collapsed="false" customFormat="false" customHeight="false" hidden="false" ht="13.55" outlineLevel="0" r="8">
      <c r="A8" s="951" t="s">
        <v>887</v>
      </c>
      <c r="B8" s="953"/>
      <c r="C8" s="953"/>
      <c r="D8" s="953"/>
      <c r="E8" s="953"/>
      <c r="F8" s="953"/>
      <c r="G8" s="1171" t="n">
        <v>9</v>
      </c>
      <c r="H8" s="1172" t="n">
        <v>0</v>
      </c>
      <c r="I8" s="1173" t="n">
        <f aca="false">SUM(G8:H8)</f>
        <v>9</v>
      </c>
      <c r="J8" s="1171" t="n">
        <v>0</v>
      </c>
      <c r="K8" s="1172" t="n">
        <v>0</v>
      </c>
      <c r="L8" s="1088" t="n">
        <f aca="false">SUM(J8:K8)</f>
        <v>0</v>
      </c>
      <c r="M8" s="444"/>
      <c r="N8" s="444"/>
      <c r="O8" s="444"/>
    </row>
    <row collapsed="false" customFormat="false" customHeight="false" hidden="false" ht="13.55" outlineLevel="0" r="9">
      <c r="A9" s="1072" t="s">
        <v>888</v>
      </c>
      <c r="B9" s="1073"/>
      <c r="C9" s="1073"/>
      <c r="D9" s="1073"/>
      <c r="E9" s="1073"/>
      <c r="F9" s="1073"/>
      <c r="G9" s="1174" t="n">
        <v>868065</v>
      </c>
      <c r="H9" s="1175" t="n">
        <v>0</v>
      </c>
      <c r="I9" s="1088" t="n">
        <f aca="false">SUM(G9:H9)</f>
        <v>868065</v>
      </c>
      <c r="J9" s="1174" t="n">
        <v>839378</v>
      </c>
      <c r="K9" s="1175" t="n">
        <v>0</v>
      </c>
      <c r="L9" s="1088" t="n">
        <f aca="false">SUM(J9:K9)</f>
        <v>839378</v>
      </c>
      <c r="M9" s="444"/>
      <c r="N9" s="444"/>
      <c r="O9" s="444"/>
    </row>
    <row collapsed="false" customFormat="false" customHeight="false" hidden="false" ht="13.55" outlineLevel="0" r="10">
      <c r="A10" s="960" t="s">
        <v>889</v>
      </c>
      <c r="B10" s="961"/>
      <c r="C10" s="961"/>
      <c r="D10" s="961"/>
      <c r="E10" s="961"/>
      <c r="F10" s="961"/>
      <c r="G10" s="1176" t="n">
        <v>6373</v>
      </c>
      <c r="H10" s="1177" t="n">
        <v>0</v>
      </c>
      <c r="I10" s="1088" t="n">
        <f aca="false">SUM(G10:H10)</f>
        <v>6373</v>
      </c>
      <c r="J10" s="1176" t="n">
        <v>4626</v>
      </c>
      <c r="K10" s="1177" t="n">
        <v>0</v>
      </c>
      <c r="L10" s="1088" t="n">
        <f aca="false">SUM(J10:K10)</f>
        <v>4626</v>
      </c>
      <c r="M10" s="444"/>
      <c r="N10" s="444"/>
      <c r="O10" s="444"/>
    </row>
    <row collapsed="false" customFormat="false" customHeight="false" hidden="false" ht="13.55" outlineLevel="0" r="11">
      <c r="A11" s="960" t="s">
        <v>890</v>
      </c>
      <c r="B11" s="961"/>
      <c r="C11" s="961"/>
      <c r="D11" s="961"/>
      <c r="E11" s="961"/>
      <c r="F11" s="961"/>
      <c r="G11" s="1176" t="n">
        <v>0</v>
      </c>
      <c r="H11" s="1177" t="n">
        <v>0</v>
      </c>
      <c r="I11" s="1088" t="n">
        <f aca="false">SUM(G11:H11)</f>
        <v>0</v>
      </c>
      <c r="J11" s="1176" t="n">
        <v>0</v>
      </c>
      <c r="K11" s="1177" t="n">
        <v>0</v>
      </c>
      <c r="L11" s="1088" t="n">
        <f aca="false">SUM(J11:K11)</f>
        <v>0</v>
      </c>
      <c r="M11" s="444"/>
      <c r="N11" s="444"/>
      <c r="O11" s="444"/>
    </row>
    <row collapsed="false" customFormat="false" customHeight="false" hidden="false" ht="13.55" outlineLevel="0" r="12">
      <c r="A12" s="960" t="s">
        <v>891</v>
      </c>
      <c r="B12" s="961"/>
      <c r="C12" s="961"/>
      <c r="D12" s="961"/>
      <c r="E12" s="961"/>
      <c r="F12" s="961"/>
      <c r="G12" s="1176" t="n">
        <v>698</v>
      </c>
      <c r="H12" s="1177" t="n">
        <v>0</v>
      </c>
      <c r="I12" s="1088" t="n">
        <f aca="false">SUM(G12:H12)</f>
        <v>698</v>
      </c>
      <c r="J12" s="1176" t="n">
        <v>699</v>
      </c>
      <c r="K12" s="1177" t="n">
        <v>0</v>
      </c>
      <c r="L12" s="1088" t="n">
        <f aca="false">SUM(J12:K12)</f>
        <v>699</v>
      </c>
      <c r="M12" s="444"/>
      <c r="N12" s="444"/>
      <c r="O12" s="444"/>
    </row>
    <row collapsed="false" customFormat="false" customHeight="false" hidden="false" ht="13.55" outlineLevel="0" r="13">
      <c r="A13" s="960" t="s">
        <v>892</v>
      </c>
      <c r="B13" s="961"/>
      <c r="C13" s="961"/>
      <c r="D13" s="961"/>
      <c r="E13" s="961"/>
      <c r="F13" s="961"/>
      <c r="G13" s="1174" t="n">
        <v>0</v>
      </c>
      <c r="H13" s="1175" t="n">
        <v>0</v>
      </c>
      <c r="I13" s="1088" t="n">
        <f aca="false">SUM(G13:H13)</f>
        <v>0</v>
      </c>
      <c r="J13" s="1174"/>
      <c r="K13" s="1175" t="n">
        <v>0</v>
      </c>
      <c r="L13" s="1088" t="n">
        <f aca="false">SUM(J13:K13)</f>
        <v>0</v>
      </c>
      <c r="M13" s="444"/>
      <c r="N13" s="444"/>
      <c r="O13" s="444"/>
    </row>
    <row collapsed="false" customFormat="false" customHeight="false" hidden="false" ht="13.55" outlineLevel="0" r="14">
      <c r="A14" s="951" t="s">
        <v>893</v>
      </c>
      <c r="B14" s="953"/>
      <c r="C14" s="953"/>
      <c r="D14" s="953"/>
      <c r="E14" s="953"/>
      <c r="F14" s="953"/>
      <c r="G14" s="1178" t="n">
        <f aca="false">SUM(G9:G13)</f>
        <v>875136</v>
      </c>
      <c r="H14" s="1091" t="n">
        <v>0</v>
      </c>
      <c r="I14" s="1088" t="n">
        <f aca="false">SUM(G14:H14)</f>
        <v>875136</v>
      </c>
      <c r="J14" s="1178" t="n">
        <f aca="false">SUM(J9:J13)</f>
        <v>844703</v>
      </c>
      <c r="K14" s="1091" t="n">
        <v>0</v>
      </c>
      <c r="L14" s="1088" t="n">
        <f aca="false">SUM(J14:K14)</f>
        <v>844703</v>
      </c>
      <c r="M14" s="444"/>
      <c r="N14" s="444"/>
      <c r="O14" s="444"/>
    </row>
    <row collapsed="false" customFormat="false" customHeight="false" hidden="false" ht="13.55" outlineLevel="0" r="15">
      <c r="A15" s="951" t="s">
        <v>894</v>
      </c>
      <c r="B15" s="953"/>
      <c r="C15" s="953"/>
      <c r="D15" s="953"/>
      <c r="E15" s="953"/>
      <c r="F15" s="953"/>
      <c r="G15" s="1178" t="n">
        <v>1104</v>
      </c>
      <c r="H15" s="1091" t="n">
        <v>0</v>
      </c>
      <c r="I15" s="1088" t="n">
        <f aca="false">SUM(G15:H15)</f>
        <v>1104</v>
      </c>
      <c r="J15" s="1178" t="n">
        <v>1104</v>
      </c>
      <c r="K15" s="1091" t="n">
        <v>0</v>
      </c>
      <c r="L15" s="1088" t="n">
        <f aca="false">SUM(J15:K15)</f>
        <v>1104</v>
      </c>
      <c r="M15" s="444"/>
      <c r="N15" s="444"/>
      <c r="O15" s="444"/>
    </row>
    <row collapsed="false" customFormat="false" customHeight="false" hidden="false" ht="13.55" outlineLevel="0" r="16">
      <c r="A16" s="1080" t="s">
        <v>895</v>
      </c>
      <c r="B16" s="1084"/>
      <c r="C16" s="1084"/>
      <c r="D16" s="1084"/>
      <c r="E16" s="1084"/>
      <c r="F16" s="1084"/>
      <c r="G16" s="1178" t="n">
        <v>0</v>
      </c>
      <c r="H16" s="1091" t="n">
        <v>0</v>
      </c>
      <c r="I16" s="1088" t="n">
        <f aca="false">SUM(G16:H16)</f>
        <v>0</v>
      </c>
      <c r="J16" s="1178" t="n">
        <v>0</v>
      </c>
      <c r="K16" s="1091" t="n">
        <v>0</v>
      </c>
      <c r="L16" s="1088" t="n">
        <f aca="false">SUM(J16:K16)</f>
        <v>0</v>
      </c>
      <c r="M16" s="444"/>
      <c r="N16" s="444"/>
      <c r="O16" s="444"/>
    </row>
    <row collapsed="false" customFormat="false" customHeight="false" hidden="false" ht="13.55" outlineLevel="0" r="17">
      <c r="A17" s="1095" t="s">
        <v>896</v>
      </c>
      <c r="B17" s="1179"/>
      <c r="C17" s="1179"/>
      <c r="D17" s="1179"/>
      <c r="E17" s="1179"/>
      <c r="F17" s="1179"/>
      <c r="G17" s="1180" t="n">
        <v>876249</v>
      </c>
      <c r="H17" s="1181" t="n">
        <v>0</v>
      </c>
      <c r="I17" s="1099" t="n">
        <f aca="false">SUM(G17:H17)</f>
        <v>876249</v>
      </c>
      <c r="J17" s="1180" t="n">
        <f aca="false">SUM(J14:J16)</f>
        <v>845807</v>
      </c>
      <c r="K17" s="1181" t="n">
        <v>0</v>
      </c>
      <c r="L17" s="1099" t="n">
        <f aca="false">SUM(J17:K17)</f>
        <v>845807</v>
      </c>
      <c r="M17" s="444"/>
      <c r="N17" s="444"/>
      <c r="O17" s="444"/>
    </row>
    <row collapsed="false" customFormat="false" customHeight="false" hidden="false" ht="13.55" outlineLevel="0" r="18">
      <c r="A18" s="951" t="s">
        <v>897</v>
      </c>
      <c r="B18" s="953"/>
      <c r="C18" s="953"/>
      <c r="D18" s="953"/>
      <c r="E18" s="953"/>
      <c r="F18" s="953"/>
      <c r="G18" s="1178" t="n">
        <v>0</v>
      </c>
      <c r="H18" s="1091" t="n">
        <v>0</v>
      </c>
      <c r="I18" s="1088" t="n">
        <f aca="false">SUM(G18:H18)</f>
        <v>0</v>
      </c>
      <c r="J18" s="1178" t="n">
        <v>0</v>
      </c>
      <c r="K18" s="1091" t="n">
        <v>0</v>
      </c>
      <c r="L18" s="1088" t="n">
        <f aca="false">SUM(J18:K18)</f>
        <v>0</v>
      </c>
      <c r="M18" s="444"/>
      <c r="N18" s="444"/>
      <c r="O18" s="444"/>
    </row>
    <row collapsed="false" customFormat="false" customHeight="false" hidden="false" ht="13.55" outlineLevel="0" r="19">
      <c r="A19" s="951" t="s">
        <v>898</v>
      </c>
      <c r="B19" s="953"/>
      <c r="C19" s="953"/>
      <c r="D19" s="953"/>
      <c r="E19" s="953"/>
      <c r="F19" s="953"/>
      <c r="G19" s="1178" t="n">
        <v>0</v>
      </c>
      <c r="H19" s="1091" t="n">
        <v>0</v>
      </c>
      <c r="I19" s="1088" t="n">
        <f aca="false">SUM(G19:H19)</f>
        <v>0</v>
      </c>
      <c r="J19" s="1178" t="n">
        <v>0</v>
      </c>
      <c r="K19" s="1091" t="n">
        <v>0</v>
      </c>
      <c r="L19" s="1088" t="n">
        <f aca="false">SUM(J19:K19)</f>
        <v>0</v>
      </c>
      <c r="M19" s="444"/>
      <c r="N19" s="444"/>
      <c r="O19" s="444"/>
    </row>
    <row collapsed="false" customFormat="false" customHeight="false" hidden="false" ht="13.55" outlineLevel="0" r="20">
      <c r="A20" s="1095" t="s">
        <v>899</v>
      </c>
      <c r="B20" s="1179"/>
      <c r="C20" s="1179"/>
      <c r="D20" s="1179"/>
      <c r="E20" s="1179"/>
      <c r="F20" s="1179"/>
      <c r="G20" s="1180"/>
      <c r="H20" s="1181"/>
      <c r="I20" s="1099" t="n">
        <f aca="false">SUM(G20:H20)</f>
        <v>0</v>
      </c>
      <c r="J20" s="1180"/>
      <c r="K20" s="1181"/>
      <c r="L20" s="1099" t="n">
        <f aca="false">SUM(J20:K20)</f>
        <v>0</v>
      </c>
      <c r="M20" s="444"/>
      <c r="N20" s="444"/>
      <c r="O20" s="444"/>
    </row>
    <row collapsed="false" customFormat="true" customHeight="false" hidden="false" ht="13.55" outlineLevel="0" r="21" s="444">
      <c r="A21" s="1182" t="s">
        <v>900</v>
      </c>
      <c r="B21" s="1183"/>
      <c r="C21" s="1183"/>
      <c r="D21" s="1183"/>
      <c r="E21" s="1183"/>
      <c r="F21" s="1183"/>
      <c r="G21" s="1184" t="n">
        <v>0</v>
      </c>
      <c r="H21" s="1101"/>
      <c r="I21" s="1088" t="n">
        <f aca="false">SUM(G21:H21)</f>
        <v>0</v>
      </c>
      <c r="J21" s="1184" t="n">
        <v>0</v>
      </c>
      <c r="K21" s="1101"/>
      <c r="L21" s="1088" t="n">
        <f aca="false">SUM(J21:K21)</f>
        <v>0</v>
      </c>
    </row>
    <row collapsed="false" customFormat="false" customHeight="false" hidden="false" ht="13.55" outlineLevel="0" r="22">
      <c r="A22" s="960" t="s">
        <v>901</v>
      </c>
      <c r="B22" s="961"/>
      <c r="C22" s="961"/>
      <c r="D22" s="961"/>
      <c r="E22" s="961"/>
      <c r="F22" s="961"/>
      <c r="G22" s="1174" t="n">
        <v>41</v>
      </c>
      <c r="H22" s="980" t="n">
        <v>21</v>
      </c>
      <c r="I22" s="1088" t="n">
        <f aca="false">SUM(G22:H22)</f>
        <v>62</v>
      </c>
      <c r="J22" s="1174" t="n">
        <v>25</v>
      </c>
      <c r="K22" s="980" t="n">
        <v>11</v>
      </c>
      <c r="L22" s="1088" t="n">
        <f aca="false">SUM(J22:K22)</f>
        <v>36</v>
      </c>
      <c r="M22" s="444"/>
      <c r="N22" s="444"/>
      <c r="O22" s="444"/>
    </row>
    <row collapsed="false" customFormat="false" customHeight="false" hidden="false" ht="13.55" outlineLevel="0" r="23">
      <c r="A23" s="960" t="s">
        <v>902</v>
      </c>
      <c r="B23" s="961"/>
      <c r="C23" s="961"/>
      <c r="D23" s="961"/>
      <c r="E23" s="961"/>
      <c r="F23" s="961"/>
      <c r="G23" s="1176" t="n">
        <v>46258</v>
      </c>
      <c r="H23" s="980" t="n">
        <v>32</v>
      </c>
      <c r="I23" s="1088" t="n">
        <f aca="false">SUM(G23:H23)</f>
        <v>46290</v>
      </c>
      <c r="J23" s="1176" t="n">
        <v>67045</v>
      </c>
      <c r="K23" s="980" t="n">
        <v>827</v>
      </c>
      <c r="L23" s="1088" t="n">
        <f aca="false">SUM(J23:K23)</f>
        <v>67872</v>
      </c>
      <c r="M23" s="444"/>
      <c r="N23" s="444"/>
      <c r="O23" s="444"/>
    </row>
    <row collapsed="false" customFormat="false" customHeight="false" hidden="false" ht="13.55" outlineLevel="0" r="24">
      <c r="A24" s="960" t="s">
        <v>903</v>
      </c>
      <c r="B24" s="961"/>
      <c r="C24" s="961"/>
      <c r="D24" s="961"/>
      <c r="E24" s="961"/>
      <c r="F24" s="961"/>
      <c r="G24" s="1176" t="n">
        <v>0</v>
      </c>
      <c r="H24" s="980"/>
      <c r="I24" s="1088" t="n">
        <f aca="false">SUM(G24:H24)</f>
        <v>0</v>
      </c>
      <c r="J24" s="1176" t="n">
        <v>0</v>
      </c>
      <c r="K24" s="980"/>
      <c r="L24" s="1088" t="n">
        <f aca="false">SUM(J24:K24)</f>
        <v>0</v>
      </c>
      <c r="M24" s="444"/>
      <c r="N24" s="444"/>
      <c r="O24" s="444"/>
    </row>
    <row collapsed="false" customFormat="false" customHeight="false" hidden="false" ht="13.55" outlineLevel="0" r="25">
      <c r="A25" s="1060" t="s">
        <v>904</v>
      </c>
      <c r="B25" s="1062"/>
      <c r="C25" s="1062"/>
      <c r="D25" s="1062"/>
      <c r="E25" s="1062"/>
      <c r="F25" s="1062"/>
      <c r="G25" s="1174" t="n">
        <v>0</v>
      </c>
      <c r="H25" s="980"/>
      <c r="I25" s="1088" t="n">
        <f aca="false">SUM(G25:H25)</f>
        <v>0</v>
      </c>
      <c r="J25" s="1174" t="n">
        <v>0</v>
      </c>
      <c r="K25" s="980"/>
      <c r="L25" s="1088" t="n">
        <f aca="false">SUM(J25:K25)</f>
        <v>0</v>
      </c>
      <c r="M25" s="444"/>
      <c r="N25" s="444"/>
      <c r="O25" s="444"/>
    </row>
    <row collapsed="false" customFormat="false" customHeight="false" hidden="false" ht="13.55" outlineLevel="0" r="26">
      <c r="A26" s="951" t="s">
        <v>905</v>
      </c>
      <c r="B26" s="953"/>
      <c r="C26" s="953"/>
      <c r="D26" s="953"/>
      <c r="E26" s="953"/>
      <c r="F26" s="953"/>
      <c r="G26" s="1180" t="n">
        <f aca="false">SUM(G22:G25)</f>
        <v>46299</v>
      </c>
      <c r="H26" s="1181" t="n">
        <f aca="false">SUM(H22:H25)</f>
        <v>53</v>
      </c>
      <c r="I26" s="1099" t="n">
        <f aca="false">SUM(G26:H26)</f>
        <v>46352</v>
      </c>
      <c r="J26" s="1180" t="n">
        <f aca="false">SUM(J22:J25)</f>
        <v>67070</v>
      </c>
      <c r="K26" s="1181" t="n">
        <f aca="false">SUM(K22:K25)</f>
        <v>838</v>
      </c>
      <c r="L26" s="1099" t="n">
        <f aca="false">SUM(J26:K26)</f>
        <v>67908</v>
      </c>
      <c r="M26" s="444"/>
      <c r="N26" s="444"/>
      <c r="O26" s="444"/>
    </row>
    <row collapsed="false" customFormat="false" customHeight="false" hidden="false" ht="13.55" outlineLevel="0" r="27">
      <c r="A27" s="1185" t="s">
        <v>906</v>
      </c>
      <c r="B27" s="1186"/>
      <c r="C27" s="1186"/>
      <c r="D27" s="1186"/>
      <c r="E27" s="1186"/>
      <c r="F27" s="1186"/>
      <c r="G27" s="1178" t="n">
        <v>6990</v>
      </c>
      <c r="H27" s="1091"/>
      <c r="I27" s="1088" t="n">
        <f aca="false">SUM(G27:H27)</f>
        <v>6990</v>
      </c>
      <c r="J27" s="1178" t="n">
        <v>25842</v>
      </c>
      <c r="K27" s="1091"/>
      <c r="L27" s="1088" t="n">
        <f aca="false">SUM(J27:K27)</f>
        <v>25842</v>
      </c>
      <c r="M27" s="444"/>
      <c r="N27" s="444"/>
      <c r="O27" s="444"/>
    </row>
    <row collapsed="false" customFormat="false" customHeight="false" hidden="false" ht="13.55" outlineLevel="0" r="28">
      <c r="A28" s="951" t="s">
        <v>907</v>
      </c>
      <c r="B28" s="953"/>
      <c r="C28" s="953"/>
      <c r="D28" s="953"/>
      <c r="E28" s="953"/>
      <c r="F28" s="953"/>
      <c r="G28" s="1178" t="n">
        <v>37293</v>
      </c>
      <c r="H28" s="1091"/>
      <c r="I28" s="1088" t="n">
        <f aca="false">SUM(G28:H28)</f>
        <v>37293</v>
      </c>
      <c r="J28" s="1178" t="n">
        <v>30223</v>
      </c>
      <c r="K28" s="1091"/>
      <c r="L28" s="1088" t="n">
        <f aca="false">SUM(J28:K28)</f>
        <v>30223</v>
      </c>
      <c r="M28" s="444"/>
      <c r="N28" s="444"/>
      <c r="O28" s="444"/>
    </row>
    <row collapsed="false" customFormat="false" customHeight="false" hidden="false" ht="13.55" outlineLevel="0" r="29">
      <c r="A29" s="1080" t="s">
        <v>908</v>
      </c>
      <c r="B29" s="1084"/>
      <c r="C29" s="1084"/>
      <c r="D29" s="1084"/>
      <c r="E29" s="1084"/>
      <c r="F29" s="1084"/>
      <c r="G29" s="1178" t="n">
        <v>2856</v>
      </c>
      <c r="H29" s="1091"/>
      <c r="I29" s="1088" t="n">
        <f aca="false">SUM(G29:H29)</f>
        <v>2856</v>
      </c>
      <c r="J29" s="1178" t="n">
        <v>2920</v>
      </c>
      <c r="K29" s="1091"/>
      <c r="L29" s="1088" t="n">
        <f aca="false">SUM(J29:K29)</f>
        <v>2920</v>
      </c>
      <c r="M29" s="444"/>
      <c r="N29" s="444"/>
      <c r="O29" s="444"/>
    </row>
    <row collapsed="false" customFormat="false" customHeight="false" hidden="false" ht="13.55" outlineLevel="0" r="30">
      <c r="A30" s="1095" t="s">
        <v>909</v>
      </c>
      <c r="B30" s="1179"/>
      <c r="C30" s="1179"/>
      <c r="D30" s="1179"/>
      <c r="E30" s="1179"/>
      <c r="F30" s="1179"/>
      <c r="G30" s="1180" t="n">
        <f aca="false">SUM(G27:G29)</f>
        <v>47139</v>
      </c>
      <c r="H30" s="1181"/>
      <c r="I30" s="1099" t="n">
        <f aca="false">SUM(G30:H30)</f>
        <v>47139</v>
      </c>
      <c r="J30" s="1187" t="n">
        <f aca="false">SUM(J27:J29)</f>
        <v>58985</v>
      </c>
      <c r="K30" s="1181"/>
      <c r="L30" s="1099" t="n">
        <f aca="false">SUM(J30:K30)</f>
        <v>58985</v>
      </c>
      <c r="M30" s="444"/>
      <c r="N30" s="444"/>
      <c r="O30" s="444"/>
    </row>
    <row collapsed="false" customFormat="false" customHeight="false" hidden="false" ht="13.55" outlineLevel="0" r="31">
      <c r="A31" s="951" t="s">
        <v>910</v>
      </c>
      <c r="B31" s="953"/>
      <c r="C31" s="953"/>
      <c r="D31" s="953"/>
      <c r="E31" s="953"/>
      <c r="F31" s="953"/>
      <c r="G31" s="1180" t="n">
        <v>1186</v>
      </c>
      <c r="H31" s="1181" t="n">
        <v>1375</v>
      </c>
      <c r="I31" s="1099" t="n">
        <f aca="false">SUM(G31:H31)</f>
        <v>2561</v>
      </c>
      <c r="J31" s="1187" t="n">
        <v>0</v>
      </c>
      <c r="K31" s="1181" t="n">
        <v>0</v>
      </c>
      <c r="L31" s="1099" t="n">
        <f aca="false">SUM(J31:K31)</f>
        <v>0</v>
      </c>
      <c r="M31" s="444"/>
      <c r="N31" s="444"/>
      <c r="O31" s="444"/>
    </row>
    <row collapsed="false" customFormat="false" customHeight="false" hidden="false" ht="13.55" outlineLevel="0" r="32">
      <c r="A32" s="1095" t="s">
        <v>911</v>
      </c>
      <c r="B32" s="1179"/>
      <c r="C32" s="1179"/>
      <c r="D32" s="1179"/>
      <c r="E32" s="1179"/>
      <c r="F32" s="1179"/>
      <c r="G32" s="1180"/>
      <c r="H32" s="1181"/>
      <c r="I32" s="1099" t="n">
        <f aca="false">SUM(G32:H32)</f>
        <v>0</v>
      </c>
      <c r="J32" s="1187" t="n">
        <v>68</v>
      </c>
      <c r="K32" s="1181" t="n">
        <v>220</v>
      </c>
      <c r="L32" s="1099" t="n">
        <f aca="false">SUM(J32:K32)</f>
        <v>288</v>
      </c>
      <c r="M32" s="444"/>
      <c r="N32" s="444"/>
      <c r="O32" s="444"/>
    </row>
    <row collapsed="false" customFormat="false" customHeight="true" hidden="false" ht="30.75" outlineLevel="0" r="33">
      <c r="A33" s="1166" t="s">
        <v>912</v>
      </c>
      <c r="B33" s="1167"/>
      <c r="C33" s="1167"/>
      <c r="D33" s="1167"/>
      <c r="E33" s="1167"/>
      <c r="F33" s="1167"/>
      <c r="G33" s="1188" t="n">
        <f aca="false">SUM(G26,G31,G30,G17)</f>
        <v>970873</v>
      </c>
      <c r="H33" s="1113" t="n">
        <f aca="false">SUM(H26,H31)</f>
        <v>1428</v>
      </c>
      <c r="I33" s="1115" t="n">
        <f aca="false">SUM(G33:H33)</f>
        <v>972301</v>
      </c>
      <c r="J33" s="1188" t="n">
        <f aca="false">SUM(J26,J31,J30,J17,J32)</f>
        <v>971930</v>
      </c>
      <c r="K33" s="1113" t="n">
        <f aca="false">SUM(K26,K31:K32)</f>
        <v>1058</v>
      </c>
      <c r="L33" s="1115" t="n">
        <f aca="false">SUM(J33:K33)</f>
        <v>972988</v>
      </c>
      <c r="M33" s="444"/>
      <c r="N33" s="444"/>
      <c r="O33" s="444"/>
    </row>
    <row collapsed="false" customFormat="false" customHeight="true" hidden="false" ht="30.75" outlineLevel="0" r="34">
      <c r="A34" s="953"/>
      <c r="B34" s="953"/>
      <c r="C34" s="953"/>
      <c r="D34" s="953"/>
      <c r="E34" s="953"/>
      <c r="F34" s="953"/>
      <c r="G34" s="953"/>
      <c r="H34" s="953"/>
      <c r="I34" s="953"/>
      <c r="J34" s="953"/>
      <c r="K34" s="953"/>
      <c r="L34" s="953"/>
      <c r="M34" s="444"/>
      <c r="N34" s="444"/>
      <c r="O34" s="444"/>
    </row>
    <row collapsed="false" customFormat="false" customHeight="true" hidden="false" ht="30.75" outlineLevel="0" r="35">
      <c r="A35" s="953"/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3"/>
      <c r="M35" s="444"/>
      <c r="N35" s="444"/>
      <c r="O35" s="444"/>
    </row>
    <row collapsed="false" customFormat="false" customHeight="true" hidden="false" ht="30.75" outlineLevel="0" r="36">
      <c r="A36" s="1183"/>
      <c r="B36" s="1183"/>
      <c r="C36" s="1183"/>
      <c r="D36" s="1183"/>
      <c r="E36" s="1183"/>
      <c r="F36" s="1183"/>
      <c r="G36" s="1183" t="s">
        <v>210</v>
      </c>
      <c r="H36" s="1183"/>
      <c r="I36" s="1183"/>
      <c r="J36" s="1183" t="s">
        <v>913</v>
      </c>
      <c r="K36" s="1183"/>
      <c r="L36" s="1183"/>
      <c r="M36" s="444"/>
      <c r="N36" s="444"/>
      <c r="O36" s="444"/>
    </row>
    <row collapsed="false" customFormat="false" customHeight="false" hidden="false" ht="13.55" outlineLevel="0" r="37">
      <c r="G37" s="444"/>
      <c r="H37" s="444"/>
      <c r="I37" s="444"/>
      <c r="J37" s="444"/>
      <c r="K37" s="1162" t="s">
        <v>742</v>
      </c>
      <c r="L37" s="1162"/>
      <c r="M37" s="444"/>
      <c r="N37" s="444"/>
      <c r="O37" s="444"/>
    </row>
    <row collapsed="false" customFormat="false" customHeight="false" hidden="false" ht="13.55" outlineLevel="0" r="38">
      <c r="A38" s="1116"/>
      <c r="B38" s="1117"/>
      <c r="C38" s="1117"/>
      <c r="D38" s="1117"/>
      <c r="E38" s="1117"/>
      <c r="F38" s="1117"/>
      <c r="G38" s="1189" t="s">
        <v>882</v>
      </c>
      <c r="H38" s="1189"/>
      <c r="I38" s="1189"/>
      <c r="J38" s="1163" t="s">
        <v>883</v>
      </c>
      <c r="K38" s="1163"/>
      <c r="L38" s="1163"/>
      <c r="M38" s="444"/>
      <c r="N38" s="444"/>
      <c r="O38" s="444"/>
    </row>
    <row collapsed="false" customFormat="false" customHeight="false" hidden="false" ht="13.55" outlineLevel="0" r="39">
      <c r="A39" s="951" t="s">
        <v>430</v>
      </c>
      <c r="B39" s="953"/>
      <c r="C39" s="953"/>
      <c r="D39" s="953" t="s">
        <v>884</v>
      </c>
      <c r="E39" s="953"/>
      <c r="F39" s="953"/>
      <c r="G39" s="1164" t="s">
        <v>885</v>
      </c>
      <c r="H39" s="910" t="s">
        <v>886</v>
      </c>
      <c r="I39" s="1165" t="s">
        <v>580</v>
      </c>
      <c r="J39" s="1164" t="s">
        <v>885</v>
      </c>
      <c r="K39" s="910" t="s">
        <v>886</v>
      </c>
      <c r="L39" s="1165" t="s">
        <v>580</v>
      </c>
      <c r="M39" s="444"/>
      <c r="N39" s="444"/>
      <c r="O39" s="444"/>
    </row>
    <row collapsed="false" customFormat="false" customHeight="false" hidden="false" ht="13.55" outlineLevel="0" r="40">
      <c r="A40" s="1166"/>
      <c r="B40" s="1167"/>
      <c r="C40" s="1167"/>
      <c r="D40" s="1167"/>
      <c r="E40" s="1167"/>
      <c r="F40" s="1167"/>
      <c r="G40" s="1168" t="s">
        <v>748</v>
      </c>
      <c r="H40" s="1169" t="s">
        <v>719</v>
      </c>
      <c r="I40" s="1170"/>
      <c r="J40" s="1168" t="s">
        <v>748</v>
      </c>
      <c r="K40" s="1169" t="s">
        <v>719</v>
      </c>
      <c r="L40" s="1170"/>
      <c r="M40" s="444"/>
      <c r="N40" s="444"/>
      <c r="O40" s="444"/>
    </row>
    <row collapsed="false" customFormat="false" customHeight="false" hidden="false" ht="13.55" outlineLevel="0" r="41">
      <c r="A41" s="960" t="s">
        <v>914</v>
      </c>
      <c r="B41" s="952"/>
      <c r="C41" s="952"/>
      <c r="D41" s="952"/>
      <c r="E41" s="952"/>
      <c r="F41" s="952"/>
      <c r="G41" s="1190" t="n">
        <v>1246041</v>
      </c>
      <c r="H41" s="1191"/>
      <c r="I41" s="1192" t="n">
        <f aca="false">SUM(G41:H41)</f>
        <v>1246041</v>
      </c>
      <c r="J41" s="1190" t="n">
        <v>1246041</v>
      </c>
      <c r="K41" s="1191"/>
      <c r="L41" s="1192" t="n">
        <f aca="false">SUM(J41:K41)</f>
        <v>1246041</v>
      </c>
      <c r="M41" s="444"/>
      <c r="N41" s="444"/>
      <c r="O41" s="444"/>
    </row>
    <row collapsed="false" customFormat="true" customHeight="false" hidden="false" ht="13.55" outlineLevel="0" r="42" s="1195">
      <c r="A42" s="960" t="s">
        <v>915</v>
      </c>
      <c r="B42" s="952"/>
      <c r="C42" s="952"/>
      <c r="D42" s="952"/>
      <c r="E42" s="952"/>
      <c r="F42" s="952"/>
      <c r="G42" s="1193" t="n">
        <v>0</v>
      </c>
      <c r="H42" s="980"/>
      <c r="I42" s="1194" t="n">
        <f aca="false">SUM(G42:H42)</f>
        <v>0</v>
      </c>
      <c r="J42" s="1193"/>
      <c r="K42" s="980"/>
      <c r="L42" s="1194" t="n">
        <f aca="false">SUM(J42:K42)</f>
        <v>0</v>
      </c>
    </row>
    <row collapsed="false" customFormat="false" customHeight="false" hidden="false" ht="13.55" outlineLevel="0" r="43">
      <c r="A43" s="960" t="s">
        <v>916</v>
      </c>
      <c r="B43" s="952"/>
      <c r="C43" s="952"/>
      <c r="D43" s="952"/>
      <c r="E43" s="952"/>
      <c r="F43" s="952"/>
      <c r="G43" s="1193" t="n">
        <v>35450</v>
      </c>
      <c r="H43" s="980" t="n">
        <v>531</v>
      </c>
      <c r="I43" s="1194" t="n">
        <f aca="false">SUM(G43:H43)</f>
        <v>35981</v>
      </c>
      <c r="J43" s="1193" t="n">
        <v>35450</v>
      </c>
      <c r="K43" s="980" t="n">
        <v>531</v>
      </c>
      <c r="L43" s="1194" t="n">
        <f aca="false">SUM(J43:K43)</f>
        <v>35981</v>
      </c>
      <c r="M43" s="444"/>
      <c r="N43" s="444"/>
      <c r="O43" s="444"/>
    </row>
    <row collapsed="false" customFormat="true" customHeight="false" hidden="false" ht="13.55" outlineLevel="0" r="44" s="1195">
      <c r="A44" s="960" t="s">
        <v>917</v>
      </c>
      <c r="B44" s="952"/>
      <c r="C44" s="952"/>
      <c r="D44" s="952"/>
      <c r="E44" s="952"/>
      <c r="F44" s="952"/>
      <c r="G44" s="1193" t="n">
        <v>-390049</v>
      </c>
      <c r="H44" s="980" t="n">
        <v>0</v>
      </c>
      <c r="I44" s="1194" t="n">
        <f aca="false">SUM(G44:H44)</f>
        <v>-390049</v>
      </c>
      <c r="J44" s="1193" t="n">
        <v>-393506</v>
      </c>
      <c r="K44" s="980" t="n">
        <v>-1479</v>
      </c>
      <c r="L44" s="1194" t="n">
        <f aca="false">SUM(J44:K44)</f>
        <v>-394985</v>
      </c>
    </row>
    <row collapsed="false" customFormat="false" customHeight="false" hidden="false" ht="13.55" outlineLevel="0" r="45">
      <c r="A45" s="1182" t="s">
        <v>918</v>
      </c>
      <c r="B45" s="1183"/>
      <c r="C45" s="1183"/>
      <c r="D45" s="1183"/>
      <c r="E45" s="1183"/>
      <c r="F45" s="1183"/>
      <c r="G45" s="1184" t="n">
        <v>0</v>
      </c>
      <c r="H45" s="980" t="n">
        <v>0</v>
      </c>
      <c r="I45" s="1194" t="n">
        <f aca="false">SUM(G45:H45)</f>
        <v>0</v>
      </c>
      <c r="J45" s="1184" t="n">
        <v>0</v>
      </c>
      <c r="K45" s="980" t="n">
        <v>0</v>
      </c>
      <c r="L45" s="1194" t="n">
        <f aca="false">SUM(J45:K45)</f>
        <v>0</v>
      </c>
      <c r="M45" s="444"/>
      <c r="N45" s="444"/>
      <c r="O45" s="444"/>
    </row>
    <row collapsed="false" customFormat="false" customHeight="false" hidden="false" ht="13.55" outlineLevel="0" r="46">
      <c r="A46" s="960" t="s">
        <v>919</v>
      </c>
      <c r="B46" s="952"/>
      <c r="C46" s="952"/>
      <c r="D46" s="952"/>
      <c r="E46" s="952"/>
      <c r="F46" s="952"/>
      <c r="G46" s="1193" t="n">
        <v>-3457</v>
      </c>
      <c r="H46" s="980" t="n">
        <v>-1479</v>
      </c>
      <c r="I46" s="1194" t="n">
        <f aca="false">SUM(G46:H46)</f>
        <v>-4936</v>
      </c>
      <c r="J46" s="1193" t="n">
        <v>-10035</v>
      </c>
      <c r="K46" s="980" t="n">
        <v>-823</v>
      </c>
      <c r="L46" s="1194" t="n">
        <f aca="false">SUM(J46:K46)</f>
        <v>-10858</v>
      </c>
      <c r="M46" s="444"/>
      <c r="N46" s="444"/>
      <c r="O46" s="444"/>
    </row>
    <row collapsed="false" customFormat="false" customHeight="false" hidden="false" ht="13.55" outlineLevel="0" r="47">
      <c r="A47" s="1196" t="s">
        <v>920</v>
      </c>
      <c r="B47" s="1197"/>
      <c r="C47" s="1197"/>
      <c r="D47" s="1197"/>
      <c r="E47" s="1197"/>
      <c r="F47" s="1197"/>
      <c r="G47" s="1198" t="n">
        <f aca="false">SUM(G41:G46)</f>
        <v>887985</v>
      </c>
      <c r="H47" s="1199" t="n">
        <f aca="false">SUM(H43,H46)</f>
        <v>-948</v>
      </c>
      <c r="I47" s="1200" t="n">
        <f aca="false">SUM(G47:H47)</f>
        <v>887037</v>
      </c>
      <c r="J47" s="1199" t="n">
        <f aca="false">SUM(J41:J46)</f>
        <v>877950</v>
      </c>
      <c r="K47" s="1199" t="n">
        <f aca="false">SUM(K41:K46)</f>
        <v>-1771</v>
      </c>
      <c r="L47" s="1200" t="n">
        <f aca="false">SUM(J47:K47)</f>
        <v>876179</v>
      </c>
      <c r="M47" s="444"/>
      <c r="N47" s="444"/>
      <c r="O47" s="444"/>
    </row>
    <row collapsed="false" customFormat="false" customHeight="false" hidden="false" ht="13.55" outlineLevel="0" r="48">
      <c r="A48" s="960" t="s">
        <v>921</v>
      </c>
      <c r="B48" s="961"/>
      <c r="C48" s="961"/>
      <c r="D48" s="961"/>
      <c r="E48" s="961"/>
      <c r="F48" s="961"/>
      <c r="G48" s="1201" t="n">
        <v>313</v>
      </c>
      <c r="H48" s="1202" t="n">
        <v>70</v>
      </c>
      <c r="I48" s="1203" t="n">
        <f aca="false">SUM(G48:H48)</f>
        <v>383</v>
      </c>
      <c r="J48" s="1201" t="n">
        <v>94</v>
      </c>
      <c r="K48" s="1202" t="n">
        <v>85</v>
      </c>
      <c r="L48" s="1203" t="n">
        <f aca="false">SUM(J48:K48)</f>
        <v>179</v>
      </c>
      <c r="M48" s="444"/>
      <c r="N48" s="444"/>
      <c r="O48" s="444"/>
    </row>
    <row collapsed="false" customFormat="false" customHeight="false" hidden="false" ht="13.55" outlineLevel="0" r="49">
      <c r="A49" s="960" t="s">
        <v>922</v>
      </c>
      <c r="B49" s="961"/>
      <c r="C49" s="961"/>
      <c r="D49" s="961"/>
      <c r="E49" s="961"/>
      <c r="F49" s="952"/>
      <c r="G49" s="1193" t="n">
        <v>40008</v>
      </c>
      <c r="H49" s="980" t="n">
        <v>2</v>
      </c>
      <c r="I49" s="1194" t="n">
        <f aca="false">SUM(G49:H49)</f>
        <v>40010</v>
      </c>
      <c r="J49" s="1193" t="n">
        <v>40181</v>
      </c>
      <c r="K49" s="980" t="n">
        <v>8</v>
      </c>
      <c r="L49" s="1194" t="n">
        <f aca="false">SUM(J49:K49)</f>
        <v>40189</v>
      </c>
      <c r="M49" s="444"/>
      <c r="N49" s="444"/>
      <c r="O49" s="444"/>
    </row>
    <row collapsed="false" customFormat="false" customHeight="false" hidden="false" ht="13.55" outlineLevel="0" r="50">
      <c r="A50" s="960" t="s">
        <v>923</v>
      </c>
      <c r="B50" s="961"/>
      <c r="C50" s="961"/>
      <c r="D50" s="961"/>
      <c r="E50" s="961"/>
      <c r="F50" s="952"/>
      <c r="G50" s="1193" t="n">
        <v>1656</v>
      </c>
      <c r="H50" s="980" t="n">
        <v>0</v>
      </c>
      <c r="I50" s="1194" t="n">
        <f aca="false">SUM(G50:H50)</f>
        <v>1656</v>
      </c>
      <c r="J50" s="1193" t="n">
        <v>588</v>
      </c>
      <c r="K50" s="980" t="n">
        <v>0</v>
      </c>
      <c r="L50" s="1194" t="n">
        <f aca="false">SUM(J50:K50)</f>
        <v>588</v>
      </c>
      <c r="M50" s="444"/>
      <c r="N50" s="444"/>
      <c r="O50" s="444"/>
    </row>
    <row collapsed="false" customFormat="false" customHeight="false" hidden="false" ht="13.55" outlineLevel="0" r="51">
      <c r="A51" s="1196" t="s">
        <v>924</v>
      </c>
      <c r="B51" s="1197"/>
      <c r="C51" s="1197"/>
      <c r="D51" s="1197"/>
      <c r="E51" s="1197"/>
      <c r="F51" s="1197"/>
      <c r="G51" s="1204" t="n">
        <f aca="false">SUM(G48:G50)</f>
        <v>41977</v>
      </c>
      <c r="H51" s="988" t="n">
        <f aca="false">SUM(H48:H50)</f>
        <v>72</v>
      </c>
      <c r="I51" s="1200" t="n">
        <f aca="false">SUM(G51:H51)</f>
        <v>42049</v>
      </c>
      <c r="J51" s="1205" t="n">
        <f aca="false">SUM(J48:J50)</f>
        <v>40863</v>
      </c>
      <c r="K51" s="1204" t="n">
        <f aca="false">SUM(K48:K50)</f>
        <v>93</v>
      </c>
      <c r="L51" s="1200" t="n">
        <f aca="false">SUM(J51:K51)</f>
        <v>40956</v>
      </c>
      <c r="M51" s="444"/>
      <c r="N51" s="444"/>
      <c r="O51" s="444"/>
    </row>
    <row collapsed="false" customFormat="false" customHeight="false" hidden="false" ht="13.55" outlineLevel="0" r="52">
      <c r="A52" s="1196" t="s">
        <v>925</v>
      </c>
      <c r="B52" s="1197"/>
      <c r="C52" s="1197"/>
      <c r="D52" s="1197"/>
      <c r="E52" s="1197"/>
      <c r="F52" s="1197"/>
      <c r="G52" s="1206" t="n">
        <v>0</v>
      </c>
      <c r="H52" s="1207"/>
      <c r="I52" s="1208" t="n">
        <f aca="false">SUM(G52:H52)</f>
        <v>0</v>
      </c>
      <c r="J52" s="1206" t="n">
        <v>0</v>
      </c>
      <c r="K52" s="1207" t="n">
        <v>0</v>
      </c>
      <c r="L52" s="1208" t="n">
        <f aca="false">SUM(J52:K52)</f>
        <v>0</v>
      </c>
      <c r="M52" s="444"/>
      <c r="N52" s="444"/>
      <c r="O52" s="444"/>
    </row>
    <row collapsed="false" customFormat="false" customHeight="false" hidden="false" ht="13.55" outlineLevel="0" r="53">
      <c r="A53" s="1196" t="s">
        <v>926</v>
      </c>
      <c r="B53" s="1197"/>
      <c r="C53" s="1197"/>
      <c r="D53" s="1197"/>
      <c r="E53" s="1197"/>
      <c r="F53" s="1197"/>
      <c r="G53" s="1209" t="n">
        <v>0</v>
      </c>
      <c r="H53" s="988"/>
      <c r="I53" s="1200" t="n">
        <f aca="false">SUM(G53:H53)</f>
        <v>0</v>
      </c>
      <c r="J53" s="1209" t="n">
        <v>0</v>
      </c>
      <c r="K53" s="988" t="n">
        <v>0</v>
      </c>
      <c r="L53" s="1200" t="n">
        <f aca="false">SUM(J53:K53)</f>
        <v>0</v>
      </c>
      <c r="M53" s="444"/>
      <c r="N53" s="444"/>
      <c r="O53" s="444"/>
    </row>
    <row collapsed="false" customFormat="false" customHeight="false" hidden="false" ht="13.55" outlineLevel="0" r="54">
      <c r="A54" s="1196" t="s">
        <v>927</v>
      </c>
      <c r="B54" s="1197"/>
      <c r="C54" s="1197"/>
      <c r="D54" s="1197"/>
      <c r="E54" s="1197"/>
      <c r="F54" s="1197"/>
      <c r="G54" s="1201" t="n">
        <v>40911</v>
      </c>
      <c r="H54" s="1202" t="n">
        <v>2304</v>
      </c>
      <c r="I54" s="1200" t="n">
        <f aca="false">SUM(G54:H54)</f>
        <v>43215</v>
      </c>
      <c r="J54" s="1201" t="n">
        <v>53117</v>
      </c>
      <c r="K54" s="1202" t="n">
        <v>2736</v>
      </c>
      <c r="L54" s="1200" t="n">
        <f aca="false">SUM(J54:K54)</f>
        <v>55853</v>
      </c>
      <c r="M54" s="444"/>
      <c r="N54" s="444"/>
      <c r="O54" s="444"/>
    </row>
    <row collapsed="false" customFormat="false" customHeight="false" hidden="false" ht="13.55" outlineLevel="0" r="55">
      <c r="A55" s="951"/>
      <c r="B55" s="953"/>
      <c r="C55" s="953"/>
      <c r="D55" s="953"/>
      <c r="E55" s="953"/>
      <c r="F55" s="953"/>
      <c r="G55" s="1210"/>
      <c r="H55" s="1211"/>
      <c r="I55" s="1203" t="n">
        <f aca="false">SUM(G55:H55)</f>
        <v>0</v>
      </c>
      <c r="J55" s="1210"/>
      <c r="K55" s="1211"/>
      <c r="L55" s="1203" t="n">
        <f aca="false">SUM(J55:K55)</f>
        <v>0</v>
      </c>
      <c r="M55" s="444"/>
      <c r="N55" s="444"/>
      <c r="O55" s="444"/>
    </row>
    <row collapsed="false" customFormat="false" customHeight="false" hidden="false" ht="13.55" outlineLevel="0" r="56">
      <c r="A56" s="951" t="s">
        <v>928</v>
      </c>
      <c r="B56" s="953"/>
      <c r="C56" s="953"/>
      <c r="D56" s="953"/>
      <c r="E56" s="953"/>
      <c r="F56" s="953"/>
      <c r="G56" s="1212" t="n">
        <f aca="false">SUM(G47,G51:G54)</f>
        <v>970873</v>
      </c>
      <c r="H56" s="990" t="n">
        <f aca="false">SUM(H47,H51:H54)</f>
        <v>1428</v>
      </c>
      <c r="I56" s="1194" t="n">
        <f aca="false">SUM(G56:H56)</f>
        <v>972301</v>
      </c>
      <c r="J56" s="1212" t="n">
        <f aca="false">SUM(J47,J51:J54)</f>
        <v>971930</v>
      </c>
      <c r="K56" s="990" t="n">
        <f aca="false">SUM(K47,K51:K54)</f>
        <v>1058</v>
      </c>
      <c r="L56" s="1194" t="n">
        <f aca="false">SUM(J56:K56)</f>
        <v>972988</v>
      </c>
      <c r="M56" s="444"/>
      <c r="N56" s="444"/>
      <c r="O56" s="444"/>
    </row>
    <row collapsed="false" customFormat="false" customHeight="false" hidden="false" ht="13.55" outlineLevel="0" r="57">
      <c r="A57" s="1126"/>
      <c r="B57" s="1127"/>
      <c r="C57" s="1127"/>
      <c r="D57" s="1127"/>
      <c r="E57" s="1127"/>
      <c r="F57" s="1127"/>
      <c r="G57" s="1213"/>
      <c r="H57" s="1214"/>
      <c r="I57" s="1215" t="n">
        <f aca="false">SUM(G57:H57)</f>
        <v>0</v>
      </c>
      <c r="J57" s="1213"/>
      <c r="K57" s="1214"/>
      <c r="L57" s="1215" t="n">
        <f aca="false">SUM(J57:K57)</f>
        <v>0</v>
      </c>
      <c r="M57" s="444"/>
      <c r="N57" s="444"/>
      <c r="O57" s="444"/>
    </row>
    <row collapsed="false" customFormat="false" customHeight="false" hidden="false" ht="13.55" outlineLevel="0" r="58">
      <c r="G58" s="444"/>
      <c r="H58" s="444"/>
      <c r="I58" s="1216"/>
      <c r="J58" s="444"/>
      <c r="K58" s="444"/>
      <c r="L58" s="444"/>
      <c r="M58" s="444"/>
      <c r="N58" s="444"/>
      <c r="O58" s="444"/>
    </row>
    <row collapsed="false" customFormat="false" customHeight="false" hidden="false" ht="13.55" outlineLevel="0" r="59">
      <c r="G59" s="444"/>
      <c r="H59" s="444"/>
      <c r="I59" s="1216"/>
      <c r="J59" s="444"/>
      <c r="K59" s="444"/>
      <c r="L59" s="444"/>
      <c r="M59" s="444"/>
      <c r="N59" s="444"/>
      <c r="O59" s="444"/>
    </row>
    <row collapsed="false" customFormat="false" customHeight="false" hidden="false" ht="13.55" outlineLevel="0" r="60">
      <c r="G60" s="444"/>
      <c r="H60" s="444"/>
      <c r="I60" s="1216"/>
      <c r="J60" s="444"/>
      <c r="K60" s="444"/>
      <c r="L60" s="444"/>
      <c r="M60" s="444"/>
      <c r="N60" s="444"/>
      <c r="O60" s="444"/>
    </row>
    <row collapsed="false" customFormat="false" customHeight="false" hidden="false" ht="13.55" outlineLevel="0" r="61">
      <c r="G61" s="444"/>
      <c r="H61" s="444"/>
      <c r="I61" s="1216"/>
      <c r="J61" s="444"/>
      <c r="K61" s="444"/>
      <c r="L61" s="444"/>
      <c r="M61" s="444"/>
      <c r="N61" s="444"/>
      <c r="O61" s="444"/>
    </row>
    <row collapsed="false" customFormat="false" customHeight="false" hidden="false" ht="13.55" outlineLevel="0" r="62">
      <c r="G62" s="444"/>
      <c r="H62" s="444"/>
      <c r="I62" s="1216"/>
      <c r="J62" s="444"/>
      <c r="K62" s="444"/>
      <c r="L62" s="444"/>
      <c r="M62" s="444"/>
      <c r="N62" s="444"/>
      <c r="O62" s="444"/>
    </row>
    <row collapsed="false" customFormat="false" customHeight="false" hidden="false" ht="13.55" outlineLevel="0" r="63">
      <c r="G63" s="444"/>
      <c r="H63" s="444"/>
      <c r="I63" s="1216"/>
      <c r="J63" s="444"/>
      <c r="K63" s="444"/>
      <c r="L63" s="444"/>
      <c r="M63" s="444"/>
      <c r="N63" s="444"/>
      <c r="O63" s="444"/>
    </row>
    <row collapsed="false" customFormat="false" customHeight="false" hidden="false" ht="13.55" outlineLevel="0" r="64">
      <c r="G64" s="444"/>
      <c r="H64" s="444"/>
      <c r="I64" s="1216"/>
      <c r="J64" s="444"/>
      <c r="K64" s="444"/>
      <c r="L64" s="444"/>
      <c r="M64" s="444"/>
      <c r="N64" s="444"/>
      <c r="O64" s="444"/>
    </row>
  </sheetData>
  <mergeCells count="9">
    <mergeCell ref="A1:L1"/>
    <mergeCell ref="A2:L2"/>
    <mergeCell ref="A3:L3"/>
    <mergeCell ref="K4:L4"/>
    <mergeCell ref="G5:I5"/>
    <mergeCell ref="J5:L5"/>
    <mergeCell ref="K37:L37"/>
    <mergeCell ref="G38:I38"/>
    <mergeCell ref="J38:L38"/>
  </mergeCells>
  <printOptions headings="false" gridLines="false" gridLinesSet="true" horizontalCentered="false" verticalCentered="false"/>
  <pageMargins left="0.39375" right="0.39375" top="0.590277777777778" bottom="0.590277777777778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862" width="63.7803921568627"/>
    <col collapsed="false" hidden="false" max="3" min="2" style="862" width="8.75686274509804"/>
    <col collapsed="false" hidden="false" max="5" min="4" style="862" width="17.8901960784314"/>
    <col collapsed="false" hidden="false" max="6" min="6" style="862" width="17.0313725490196"/>
    <col collapsed="false" hidden="false" max="7" min="7" style="862" width="19.9058823529412"/>
    <col collapsed="false" hidden="false" max="8" min="8" style="862" width="17.8901960784314"/>
    <col collapsed="false" hidden="false" max="9" min="9" style="862" width="17.7450980392157"/>
    <col collapsed="false" hidden="false" max="10" min="10" style="862" width="17.1764705882353"/>
    <col collapsed="false" hidden="false" max="11" min="11" style="862" width="16.878431372549"/>
    <col collapsed="false" hidden="false" max="12" min="12" style="862" width="17.0313725490196"/>
    <col collapsed="false" hidden="false" max="13" min="13" style="862" width="17.6"/>
    <col collapsed="false" hidden="false" max="257" min="14" style="862" width="8.75686274509804"/>
  </cols>
  <sheetData>
    <row collapsed="false" customFormat="false" customHeight="false" hidden="false" ht="14.75" outlineLevel="0" r="1">
      <c r="A1" s="543" t="s">
        <v>929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collapsed="false" customFormat="false" customHeight="true" hidden="false" ht="29.25" outlineLevel="0" r="2">
      <c r="A2" s="1217" t="s">
        <v>930</v>
      </c>
      <c r="B2" s="1217"/>
      <c r="C2" s="1217"/>
      <c r="D2" s="1217"/>
      <c r="E2" s="1217"/>
      <c r="F2" s="1217"/>
      <c r="G2" s="1217"/>
      <c r="H2" s="1217"/>
      <c r="I2" s="1217"/>
      <c r="J2" s="1217"/>
      <c r="K2" s="1217"/>
      <c r="L2" s="1217"/>
      <c r="M2" s="1217"/>
    </row>
    <row collapsed="false" customFormat="false" customHeight="true" hidden="false" ht="32.25" outlineLevel="0" r="3">
      <c r="A3" s="1218" t="s">
        <v>332</v>
      </c>
      <c r="B3" s="1219" t="s">
        <v>931</v>
      </c>
      <c r="C3" s="1219" t="s">
        <v>932</v>
      </c>
      <c r="D3" s="1219" t="s">
        <v>933</v>
      </c>
      <c r="E3" s="1219"/>
      <c r="F3" s="1219" t="s">
        <v>934</v>
      </c>
      <c r="G3" s="1219"/>
      <c r="H3" s="1219" t="s">
        <v>935</v>
      </c>
      <c r="I3" s="1219"/>
      <c r="J3" s="1220" t="s">
        <v>936</v>
      </c>
      <c r="K3" s="1220"/>
      <c r="L3" s="1221" t="s">
        <v>580</v>
      </c>
      <c r="M3" s="1221"/>
      <c r="N3" s="1222"/>
    </row>
    <row collapsed="false" customFormat="false" customHeight="true" hidden="false" ht="18.75" outlineLevel="0" r="4">
      <c r="A4" s="1218"/>
      <c r="B4" s="1219"/>
      <c r="C4" s="1219"/>
      <c r="D4" s="1223" t="s">
        <v>937</v>
      </c>
      <c r="E4" s="1223" t="s">
        <v>938</v>
      </c>
      <c r="F4" s="1223" t="s">
        <v>937</v>
      </c>
      <c r="G4" s="1223" t="s">
        <v>938</v>
      </c>
      <c r="H4" s="1223" t="s">
        <v>937</v>
      </c>
      <c r="I4" s="1223" t="s">
        <v>938</v>
      </c>
      <c r="J4" s="1223" t="s">
        <v>937</v>
      </c>
      <c r="K4" s="1223" t="s">
        <v>938</v>
      </c>
      <c r="L4" s="1223" t="s">
        <v>937</v>
      </c>
      <c r="M4" s="1224" t="s">
        <v>938</v>
      </c>
      <c r="N4" s="1222"/>
    </row>
    <row collapsed="false" customFormat="false" customHeight="true" hidden="false" ht="15" outlineLevel="0" r="5">
      <c r="A5" s="1225" t="s">
        <v>939</v>
      </c>
      <c r="B5" s="1226" t="s">
        <v>940</v>
      </c>
      <c r="C5" s="1227"/>
      <c r="D5" s="1228"/>
      <c r="E5" s="1228"/>
      <c r="F5" s="1228"/>
      <c r="G5" s="1228"/>
      <c r="H5" s="1228"/>
      <c r="I5" s="1228"/>
      <c r="J5" s="1228"/>
      <c r="K5" s="1228"/>
      <c r="L5" s="1228"/>
      <c r="M5" s="1229"/>
      <c r="N5" s="1222"/>
    </row>
    <row collapsed="false" customFormat="false" customHeight="false" hidden="false" ht="14.75" outlineLevel="0" r="6">
      <c r="A6" s="1225" t="s">
        <v>941</v>
      </c>
      <c r="B6" s="1226" t="s">
        <v>942</v>
      </c>
      <c r="C6" s="1227"/>
      <c r="D6" s="1228"/>
      <c r="E6" s="1228"/>
      <c r="F6" s="1228"/>
      <c r="G6" s="1228"/>
      <c r="H6" s="1228"/>
      <c r="I6" s="1228"/>
      <c r="J6" s="1228"/>
      <c r="K6" s="1228"/>
      <c r="L6" s="1228"/>
      <c r="M6" s="1229"/>
      <c r="N6" s="1222"/>
    </row>
    <row collapsed="false" customFormat="false" customHeight="false" hidden="false" ht="14.75" outlineLevel="0" r="7">
      <c r="A7" s="1225" t="s">
        <v>943</v>
      </c>
      <c r="B7" s="1226" t="s">
        <v>944</v>
      </c>
      <c r="C7" s="1227"/>
      <c r="D7" s="1228"/>
      <c r="E7" s="1228"/>
      <c r="F7" s="1228"/>
      <c r="G7" s="1228"/>
      <c r="H7" s="1228"/>
      <c r="I7" s="1228"/>
      <c r="J7" s="1228"/>
      <c r="K7" s="1228"/>
      <c r="L7" s="1228"/>
      <c r="M7" s="1229"/>
      <c r="N7" s="1222"/>
    </row>
    <row collapsed="false" customFormat="false" customHeight="false" hidden="false" ht="14.75" outlineLevel="0" r="8">
      <c r="A8" s="1225" t="s">
        <v>945</v>
      </c>
      <c r="B8" s="1226" t="s">
        <v>946</v>
      </c>
      <c r="C8" s="1227"/>
      <c r="D8" s="1228"/>
      <c r="E8" s="1228"/>
      <c r="F8" s="1228"/>
      <c r="G8" s="1228"/>
      <c r="H8" s="1228"/>
      <c r="I8" s="1228"/>
      <c r="J8" s="1228"/>
      <c r="K8" s="1228"/>
      <c r="L8" s="1228"/>
      <c r="M8" s="1229"/>
      <c r="N8" s="1222"/>
    </row>
    <row collapsed="false" customFormat="false" customHeight="false" hidden="false" ht="14.75" outlineLevel="0" r="9">
      <c r="A9" s="1225" t="s">
        <v>947</v>
      </c>
      <c r="B9" s="1226" t="s">
        <v>948</v>
      </c>
      <c r="C9" s="1227"/>
      <c r="D9" s="1228"/>
      <c r="E9" s="1228"/>
      <c r="F9" s="1228"/>
      <c r="G9" s="1228"/>
      <c r="H9" s="1228"/>
      <c r="I9" s="1228"/>
      <c r="J9" s="1228"/>
      <c r="K9" s="1228"/>
      <c r="L9" s="1228"/>
      <c r="M9" s="1229"/>
      <c r="N9" s="1222"/>
    </row>
    <row collapsed="false" customFormat="false" customHeight="false" hidden="false" ht="14.75" outlineLevel="0" r="10">
      <c r="A10" s="1225" t="s">
        <v>949</v>
      </c>
      <c r="B10" s="1226" t="s">
        <v>950</v>
      </c>
      <c r="C10" s="1227"/>
      <c r="D10" s="1228"/>
      <c r="E10" s="1228"/>
      <c r="F10" s="1228"/>
      <c r="G10" s="1228"/>
      <c r="H10" s="1228"/>
      <c r="I10" s="1228"/>
      <c r="J10" s="1228"/>
      <c r="K10" s="1228"/>
      <c r="L10" s="1228"/>
      <c r="M10" s="1229"/>
      <c r="N10" s="1222"/>
    </row>
    <row collapsed="false" customFormat="false" customHeight="true" hidden="false" ht="18" outlineLevel="0" r="11">
      <c r="A11" s="1230" t="s">
        <v>951</v>
      </c>
      <c r="B11" s="1226"/>
      <c r="C11" s="1227"/>
      <c r="D11" s="1228"/>
      <c r="E11" s="1228"/>
      <c r="F11" s="1228"/>
      <c r="G11" s="1228"/>
      <c r="H11" s="1228"/>
      <c r="I11" s="1228"/>
      <c r="J11" s="1228"/>
      <c r="K11" s="1228"/>
      <c r="L11" s="1228"/>
      <c r="M11" s="1229"/>
      <c r="N11" s="1222"/>
    </row>
    <row collapsed="false" customFormat="false" customHeight="true" hidden="false" ht="15" outlineLevel="0" r="12">
      <c r="A12" s="1225" t="s">
        <v>952</v>
      </c>
      <c r="B12" s="1226" t="s">
        <v>953</v>
      </c>
      <c r="C12" s="1227" t="n">
        <v>291</v>
      </c>
      <c r="D12" s="1228" t="n">
        <v>505408</v>
      </c>
      <c r="E12" s="1228" t="n">
        <v>375461</v>
      </c>
      <c r="F12" s="1228" t="n">
        <v>661265</v>
      </c>
      <c r="G12" s="1228" t="n">
        <v>436050</v>
      </c>
      <c r="H12" s="1228" t="n">
        <v>35229</v>
      </c>
      <c r="I12" s="1228" t="n">
        <v>27868</v>
      </c>
      <c r="J12" s="1228" t="n">
        <v>0</v>
      </c>
      <c r="K12" s="1228" t="n">
        <v>0</v>
      </c>
      <c r="L12" s="1228" t="n">
        <f aca="false">SUM(D12,F12,H12,J12)</f>
        <v>1201902</v>
      </c>
      <c r="M12" s="1229" t="n">
        <v>839378</v>
      </c>
      <c r="N12" s="1222"/>
    </row>
    <row collapsed="false" customFormat="false" customHeight="true" hidden="false" ht="15" outlineLevel="0" r="13">
      <c r="A13" s="1225" t="s">
        <v>954</v>
      </c>
      <c r="B13" s="1226" t="s">
        <v>955</v>
      </c>
      <c r="C13" s="1227" t="n">
        <v>19</v>
      </c>
      <c r="D13" s="1228" t="n">
        <v>0</v>
      </c>
      <c r="E13" s="1228" t="n">
        <v>0</v>
      </c>
      <c r="F13" s="1228" t="n">
        <v>11252</v>
      </c>
      <c r="G13" s="1228" t="n">
        <v>4161</v>
      </c>
      <c r="H13" s="1228" t="n">
        <v>0</v>
      </c>
      <c r="I13" s="1228" t="n">
        <v>0</v>
      </c>
      <c r="J13" s="1228" t="n">
        <v>0</v>
      </c>
      <c r="K13" s="1228" t="n">
        <v>0</v>
      </c>
      <c r="L13" s="1228" t="n">
        <f aca="false">SUM(D13,F13,H13,J13)</f>
        <v>11252</v>
      </c>
      <c r="M13" s="1229" t="n">
        <f aca="false">SUM(E13,G13,I13,K13)</f>
        <v>4161</v>
      </c>
      <c r="N13" s="1222"/>
    </row>
    <row collapsed="false" customFormat="false" customHeight="true" hidden="false" ht="15" outlineLevel="0" r="14">
      <c r="A14" s="1225" t="s">
        <v>956</v>
      </c>
      <c r="B14" s="1226" t="s">
        <v>957</v>
      </c>
      <c r="C14" s="1227" t="n">
        <v>1</v>
      </c>
      <c r="D14" s="1228" t="n">
        <v>0</v>
      </c>
      <c r="E14" s="1228" t="n">
        <v>0</v>
      </c>
      <c r="F14" s="1228" t="n">
        <v>0</v>
      </c>
      <c r="G14" s="1228" t="n">
        <v>0</v>
      </c>
      <c r="H14" s="1228" t="n">
        <v>1211</v>
      </c>
      <c r="I14" s="1228" t="n">
        <v>465</v>
      </c>
      <c r="J14" s="1228" t="n">
        <v>0</v>
      </c>
      <c r="K14" s="1228" t="n">
        <v>0</v>
      </c>
      <c r="L14" s="1228" t="n">
        <f aca="false">SUM(D14,F14,H14,J14)</f>
        <v>1211</v>
      </c>
      <c r="M14" s="1229" t="n">
        <f aca="false">SUM(E14,G14,I14,K14)</f>
        <v>465</v>
      </c>
      <c r="N14" s="1222"/>
    </row>
    <row collapsed="false" customFormat="false" customHeight="true" hidden="false" ht="15" outlineLevel="0" r="15">
      <c r="A15" s="1225" t="s">
        <v>958</v>
      </c>
      <c r="B15" s="1226" t="s">
        <v>291</v>
      </c>
      <c r="C15" s="1227"/>
      <c r="D15" s="1228"/>
      <c r="E15" s="1228"/>
      <c r="F15" s="1228"/>
      <c r="G15" s="1228"/>
      <c r="H15" s="1228"/>
      <c r="I15" s="1228"/>
      <c r="J15" s="1228"/>
      <c r="K15" s="1228"/>
      <c r="L15" s="1228"/>
      <c r="M15" s="1229"/>
      <c r="N15" s="1222"/>
    </row>
    <row collapsed="false" customFormat="false" customHeight="true" hidden="false" ht="15" outlineLevel="0" r="16">
      <c r="A16" s="1225" t="s">
        <v>959</v>
      </c>
      <c r="B16" s="1226" t="s">
        <v>293</v>
      </c>
      <c r="C16" s="1227" t="n">
        <v>1</v>
      </c>
      <c r="D16" s="1228" t="n">
        <v>699</v>
      </c>
      <c r="E16" s="1228" t="n">
        <v>699</v>
      </c>
      <c r="F16" s="1228" t="n">
        <v>0</v>
      </c>
      <c r="G16" s="1228" t="n">
        <v>0</v>
      </c>
      <c r="H16" s="1228" t="n">
        <v>0</v>
      </c>
      <c r="I16" s="1228" t="n">
        <v>0</v>
      </c>
      <c r="J16" s="1228" t="n">
        <v>0</v>
      </c>
      <c r="K16" s="1228" t="n">
        <v>0</v>
      </c>
      <c r="L16" s="1228" t="n">
        <f aca="false">SUM(D16,F16,H16,J16)</f>
        <v>699</v>
      </c>
      <c r="M16" s="1229" t="n">
        <f aca="false">SUM(E16,G16,I16,K16)</f>
        <v>699</v>
      </c>
      <c r="N16" s="1222"/>
    </row>
    <row collapsed="false" customFormat="false" customHeight="true" hidden="false" ht="15" outlineLevel="0" r="17">
      <c r="A17" s="1225" t="s">
        <v>960</v>
      </c>
      <c r="B17" s="1226" t="s">
        <v>352</v>
      </c>
      <c r="C17" s="1227"/>
      <c r="D17" s="1228"/>
      <c r="E17" s="1228"/>
      <c r="F17" s="1228"/>
      <c r="G17" s="1228"/>
      <c r="H17" s="1228"/>
      <c r="I17" s="1228"/>
      <c r="J17" s="1228"/>
      <c r="K17" s="1228"/>
      <c r="L17" s="1228"/>
      <c r="M17" s="1229"/>
      <c r="N17" s="1222"/>
    </row>
    <row collapsed="false" customFormat="false" customHeight="true" hidden="false" ht="15" outlineLevel="0" r="18">
      <c r="A18" s="1225" t="s">
        <v>961</v>
      </c>
      <c r="B18" s="1226" t="s">
        <v>353</v>
      </c>
      <c r="C18" s="1227"/>
      <c r="D18" s="1228"/>
      <c r="E18" s="1228"/>
      <c r="F18" s="1228"/>
      <c r="G18" s="1228"/>
      <c r="H18" s="1228"/>
      <c r="I18" s="1228"/>
      <c r="J18" s="1228"/>
      <c r="K18" s="1228"/>
      <c r="L18" s="1228"/>
      <c r="M18" s="1229"/>
      <c r="N18" s="1222"/>
    </row>
    <row collapsed="false" customFormat="false" customHeight="true" hidden="false" ht="15" outlineLevel="0" r="19">
      <c r="A19" s="1225" t="s">
        <v>962</v>
      </c>
      <c r="B19" s="1226" t="s">
        <v>356</v>
      </c>
      <c r="C19" s="1227"/>
      <c r="D19" s="1228"/>
      <c r="E19" s="1228"/>
      <c r="F19" s="1228"/>
      <c r="G19" s="1228"/>
      <c r="H19" s="1228"/>
      <c r="I19" s="1228"/>
      <c r="J19" s="1228"/>
      <c r="K19" s="1228"/>
      <c r="L19" s="1228"/>
      <c r="M19" s="1229"/>
      <c r="N19" s="1222"/>
    </row>
    <row collapsed="false" customFormat="false" customHeight="true" hidden="false" ht="18" outlineLevel="0" r="20">
      <c r="A20" s="1230" t="s">
        <v>963</v>
      </c>
      <c r="B20" s="1226"/>
      <c r="C20" s="1223" t="n">
        <f aca="false">SUM(C12:C19)</f>
        <v>312</v>
      </c>
      <c r="D20" s="1231" t="n">
        <f aca="false">SUM(D12:D19)</f>
        <v>506107</v>
      </c>
      <c r="E20" s="1231" t="n">
        <f aca="false">SUM(E12:E19)</f>
        <v>376160</v>
      </c>
      <c r="F20" s="1231" t="n">
        <f aca="false">SUM(F12:F19)</f>
        <v>672517</v>
      </c>
      <c r="G20" s="1231" t="n">
        <f aca="false">SUM(G12:G19)</f>
        <v>440211</v>
      </c>
      <c r="H20" s="1231" t="n">
        <f aca="false">SUM(H12:H19)</f>
        <v>36440</v>
      </c>
      <c r="I20" s="1231" t="n">
        <f aca="false">SUM(I12:I19)</f>
        <v>28333</v>
      </c>
      <c r="J20" s="1231" t="n">
        <f aca="false">SUM(J12:J19)</f>
        <v>0</v>
      </c>
      <c r="K20" s="1231" t="n">
        <f aca="false">SUM(K12:K19)</f>
        <v>0</v>
      </c>
      <c r="L20" s="1231" t="n">
        <f aca="false">SUM(L12:L19)</f>
        <v>1215064</v>
      </c>
      <c r="M20" s="1232" t="n">
        <f aca="false">SUM(M12:M19)</f>
        <v>844703</v>
      </c>
      <c r="N20" s="1222"/>
    </row>
    <row collapsed="false" customFormat="false" customHeight="true" hidden="false" ht="14.25" outlineLevel="0" r="21">
      <c r="A21" s="1225" t="s">
        <v>964</v>
      </c>
      <c r="B21" s="1226" t="s">
        <v>359</v>
      </c>
      <c r="C21" s="1227" t="n">
        <v>4</v>
      </c>
      <c r="D21" s="1228" t="n">
        <v>0</v>
      </c>
      <c r="E21" s="1228" t="n">
        <v>0</v>
      </c>
      <c r="F21" s="1228" t="n">
        <v>0</v>
      </c>
      <c r="G21" s="1228" t="n">
        <v>0</v>
      </c>
      <c r="H21" s="1228" t="n">
        <v>1104</v>
      </c>
      <c r="I21" s="1228" t="n">
        <v>1104</v>
      </c>
      <c r="J21" s="1228" t="n">
        <v>0</v>
      </c>
      <c r="K21" s="1228" t="n">
        <v>0</v>
      </c>
      <c r="L21" s="1228" t="n">
        <f aca="false">SUM(D21,F21,H21,J21)</f>
        <v>1104</v>
      </c>
      <c r="M21" s="1229" t="n">
        <f aca="false">SUM(E21,G21,I21,K21)</f>
        <v>1104</v>
      </c>
      <c r="N21" s="1222"/>
    </row>
    <row collapsed="false" customFormat="false" customHeight="false" hidden="false" ht="14.75" outlineLevel="0" r="22">
      <c r="A22" s="1225" t="s">
        <v>965</v>
      </c>
      <c r="B22" s="1226" t="s">
        <v>362</v>
      </c>
      <c r="C22" s="1227"/>
      <c r="D22" s="1228"/>
      <c r="E22" s="1228"/>
      <c r="F22" s="1228"/>
      <c r="G22" s="1228"/>
      <c r="H22" s="1228"/>
      <c r="I22" s="1228"/>
      <c r="J22" s="1228"/>
      <c r="K22" s="1228"/>
      <c r="L22" s="1228"/>
      <c r="M22" s="1229"/>
      <c r="N22" s="1222"/>
    </row>
    <row collapsed="false" customFormat="false" customHeight="false" hidden="false" ht="14.75" outlineLevel="0" r="23">
      <c r="A23" s="1225" t="s">
        <v>966</v>
      </c>
      <c r="B23" s="1226" t="s">
        <v>365</v>
      </c>
      <c r="C23" s="1227"/>
      <c r="D23" s="1228"/>
      <c r="E23" s="1228"/>
      <c r="F23" s="1228"/>
      <c r="G23" s="1228"/>
      <c r="H23" s="1228"/>
      <c r="I23" s="1228"/>
      <c r="J23" s="1228"/>
      <c r="K23" s="1228"/>
      <c r="L23" s="1228"/>
      <c r="M23" s="1229"/>
      <c r="N23" s="1222"/>
    </row>
    <row collapsed="false" customFormat="false" customHeight="false" hidden="false" ht="14.75" outlineLevel="0" r="24">
      <c r="A24" s="1225" t="s">
        <v>967</v>
      </c>
      <c r="B24" s="1226" t="s">
        <v>368</v>
      </c>
      <c r="C24" s="1227"/>
      <c r="D24" s="1228"/>
      <c r="E24" s="1228"/>
      <c r="F24" s="1228"/>
      <c r="G24" s="1228"/>
      <c r="H24" s="1228"/>
      <c r="I24" s="1228"/>
      <c r="J24" s="1228"/>
      <c r="K24" s="1228"/>
      <c r="L24" s="1228"/>
      <c r="M24" s="1229"/>
      <c r="N24" s="1222"/>
    </row>
    <row collapsed="false" customFormat="false" customHeight="false" hidden="false" ht="14.75" outlineLevel="0" r="25">
      <c r="A25" s="1225" t="s">
        <v>968</v>
      </c>
      <c r="B25" s="1226" t="s">
        <v>371</v>
      </c>
      <c r="C25" s="1227"/>
      <c r="D25" s="1228"/>
      <c r="E25" s="1228"/>
      <c r="F25" s="1228"/>
      <c r="G25" s="1228"/>
      <c r="H25" s="1228"/>
      <c r="I25" s="1228"/>
      <c r="J25" s="1228"/>
      <c r="K25" s="1228"/>
      <c r="L25" s="1228"/>
      <c r="M25" s="1229"/>
      <c r="N25" s="1222"/>
    </row>
    <row collapsed="false" customFormat="false" customHeight="false" hidden="false" ht="14.75" outlineLevel="0" r="26">
      <c r="A26" s="1225" t="s">
        <v>969</v>
      </c>
      <c r="B26" s="1226" t="s">
        <v>374</v>
      </c>
      <c r="C26" s="1227"/>
      <c r="D26" s="1228"/>
      <c r="E26" s="1228"/>
      <c r="F26" s="1228"/>
      <c r="G26" s="1228"/>
      <c r="H26" s="1228"/>
      <c r="I26" s="1228"/>
      <c r="J26" s="1228"/>
      <c r="K26" s="1228"/>
      <c r="L26" s="1228"/>
      <c r="M26" s="1229"/>
      <c r="N26" s="1222"/>
    </row>
    <row collapsed="false" customFormat="false" customHeight="true" hidden="false" ht="18" outlineLevel="0" r="27">
      <c r="A27" s="1230" t="s">
        <v>970</v>
      </c>
      <c r="B27" s="1226"/>
      <c r="C27" s="1223" t="n">
        <f aca="false">SUM(C21:C26)</f>
        <v>4</v>
      </c>
      <c r="D27" s="1223" t="n">
        <f aca="false">SUM(D21:D26)</f>
        <v>0</v>
      </c>
      <c r="E27" s="1223" t="n">
        <f aca="false">SUM(E21:E26)</f>
        <v>0</v>
      </c>
      <c r="F27" s="1223" t="n">
        <f aca="false">SUM(F21:F26)</f>
        <v>0</v>
      </c>
      <c r="G27" s="1223" t="n">
        <f aca="false">SUM(G21:G26)</f>
        <v>0</v>
      </c>
      <c r="H27" s="1223" t="n">
        <f aca="false">SUM(H21:H26)</f>
        <v>1104</v>
      </c>
      <c r="I27" s="1223" t="n">
        <f aca="false">SUM(I21:I26)</f>
        <v>1104</v>
      </c>
      <c r="J27" s="1223" t="n">
        <f aca="false">SUM(J21:J26)</f>
        <v>0</v>
      </c>
      <c r="K27" s="1223" t="n">
        <f aca="false">SUM(K21:K26)</f>
        <v>0</v>
      </c>
      <c r="L27" s="1223" t="n">
        <f aca="false">SUM(L21:L26)</f>
        <v>1104</v>
      </c>
      <c r="M27" s="1224" t="n">
        <f aca="false">SUM(M21:M26)</f>
        <v>1104</v>
      </c>
      <c r="N27" s="1222"/>
    </row>
    <row collapsed="false" customFormat="false" customHeight="false" hidden="false" ht="14.75" outlineLevel="0" r="28">
      <c r="A28" s="1225" t="s">
        <v>971</v>
      </c>
      <c r="B28" s="1226" t="s">
        <v>376</v>
      </c>
      <c r="C28" s="1227"/>
      <c r="D28" s="1228"/>
      <c r="E28" s="1228"/>
      <c r="F28" s="1228"/>
      <c r="G28" s="1228"/>
      <c r="H28" s="1228"/>
      <c r="I28" s="1228"/>
      <c r="J28" s="1228"/>
      <c r="K28" s="1228"/>
      <c r="L28" s="1228"/>
      <c r="M28" s="1229"/>
      <c r="N28" s="1222"/>
    </row>
    <row collapsed="false" customFormat="false" customHeight="false" hidden="false" ht="14.75" outlineLevel="0" r="29">
      <c r="A29" s="1225" t="s">
        <v>972</v>
      </c>
      <c r="B29" s="1226" t="s">
        <v>378</v>
      </c>
      <c r="C29" s="1227"/>
      <c r="D29" s="1228"/>
      <c r="E29" s="1228"/>
      <c r="F29" s="1228"/>
      <c r="G29" s="1228"/>
      <c r="H29" s="1228"/>
      <c r="I29" s="1228"/>
      <c r="J29" s="1228"/>
      <c r="K29" s="1228"/>
      <c r="L29" s="1228"/>
      <c r="M29" s="1229"/>
      <c r="N29" s="1222"/>
    </row>
    <row collapsed="false" customFormat="false" customHeight="false" hidden="false" ht="14.75" outlineLevel="0" r="30">
      <c r="A30" s="1225" t="s">
        <v>973</v>
      </c>
      <c r="B30" s="1226" t="s">
        <v>381</v>
      </c>
      <c r="C30" s="1227"/>
      <c r="D30" s="1228"/>
      <c r="E30" s="1228"/>
      <c r="F30" s="1228"/>
      <c r="G30" s="1228"/>
      <c r="H30" s="1228"/>
      <c r="I30" s="1228"/>
      <c r="J30" s="1228"/>
      <c r="K30" s="1228"/>
      <c r="L30" s="1228"/>
      <c r="M30" s="1229"/>
      <c r="N30" s="1222"/>
    </row>
    <row collapsed="false" customFormat="false" customHeight="false" hidden="false" ht="14.75" outlineLevel="0" r="31">
      <c r="A31" s="1225" t="s">
        <v>974</v>
      </c>
      <c r="B31" s="1226" t="s">
        <v>382</v>
      </c>
      <c r="C31" s="1227"/>
      <c r="D31" s="1228"/>
      <c r="E31" s="1228"/>
      <c r="F31" s="1228"/>
      <c r="G31" s="1228"/>
      <c r="H31" s="1228"/>
      <c r="I31" s="1228"/>
      <c r="J31" s="1228"/>
      <c r="K31" s="1228"/>
      <c r="L31" s="1228"/>
      <c r="M31" s="1229"/>
      <c r="N31" s="1222"/>
    </row>
    <row collapsed="false" customFormat="false" customHeight="false" hidden="false" ht="14.75" outlineLevel="0" r="32">
      <c r="A32" s="1225" t="s">
        <v>975</v>
      </c>
      <c r="B32" s="1226" t="s">
        <v>384</v>
      </c>
      <c r="C32" s="1227"/>
      <c r="D32" s="1228"/>
      <c r="E32" s="1228"/>
      <c r="F32" s="1228"/>
      <c r="G32" s="1228"/>
      <c r="H32" s="1228"/>
      <c r="I32" s="1228"/>
      <c r="J32" s="1228"/>
      <c r="K32" s="1228"/>
      <c r="L32" s="1228"/>
      <c r="M32" s="1229"/>
      <c r="N32" s="1222"/>
    </row>
    <row collapsed="false" customFormat="false" customHeight="true" hidden="false" ht="15" outlineLevel="0" r="33">
      <c r="A33" s="1230" t="s">
        <v>976</v>
      </c>
      <c r="B33" s="1226"/>
      <c r="C33" s="1227"/>
      <c r="D33" s="1228"/>
      <c r="E33" s="1228"/>
      <c r="F33" s="1228"/>
      <c r="G33" s="1228"/>
      <c r="H33" s="1228"/>
      <c r="I33" s="1228"/>
      <c r="J33" s="1228"/>
      <c r="K33" s="1228"/>
      <c r="L33" s="1228"/>
      <c r="M33" s="1229"/>
      <c r="N33" s="1222"/>
    </row>
    <row collapsed="false" customFormat="false" customHeight="true" hidden="false" ht="18.75" outlineLevel="0" r="34">
      <c r="A34" s="1233" t="s">
        <v>977</v>
      </c>
      <c r="B34" s="1226"/>
      <c r="C34" s="1223" t="n">
        <f aca="false">SUM(C20,C27,C33)</f>
        <v>316</v>
      </c>
      <c r="D34" s="1223" t="n">
        <f aca="false">SUM(D20,D27,D33)</f>
        <v>506107</v>
      </c>
      <c r="E34" s="1223" t="n">
        <f aca="false">SUM(E20,E27,E33)</f>
        <v>376160</v>
      </c>
      <c r="F34" s="1223" t="n">
        <f aca="false">SUM(F20,F27,F33)</f>
        <v>672517</v>
      </c>
      <c r="G34" s="1223" t="n">
        <f aca="false">SUM(G20,G27,G33)</f>
        <v>440211</v>
      </c>
      <c r="H34" s="1223" t="n">
        <f aca="false">SUM(H20,H27,H33)</f>
        <v>37544</v>
      </c>
      <c r="I34" s="1223" t="n">
        <f aca="false">SUM(I20,I27,I33)</f>
        <v>29437</v>
      </c>
      <c r="J34" s="1223" t="n">
        <f aca="false">SUM(J20,J27,J33)</f>
        <v>0</v>
      </c>
      <c r="K34" s="1223" t="n">
        <f aca="false">SUM(K20,K27,K33)</f>
        <v>0</v>
      </c>
      <c r="L34" s="1223" t="n">
        <f aca="false">SUM(L20,L27,L33)</f>
        <v>1216168</v>
      </c>
      <c r="M34" s="1224" t="n">
        <f aca="false">SUM(M20,M27,M33)</f>
        <v>845807</v>
      </c>
      <c r="N34" s="1222"/>
    </row>
    <row collapsed="false" customFormat="false" customHeight="true" hidden="false" ht="15" outlineLevel="0" r="35">
      <c r="A35" s="1225" t="s">
        <v>978</v>
      </c>
      <c r="B35" s="1226" t="s">
        <v>387</v>
      </c>
      <c r="C35" s="1227" t="n">
        <v>19</v>
      </c>
      <c r="D35" s="1228" t="n">
        <v>0</v>
      </c>
      <c r="E35" s="1228" t="n">
        <v>0</v>
      </c>
      <c r="F35" s="1228" t="n">
        <v>6328</v>
      </c>
      <c r="G35" s="1228" t="n">
        <v>0</v>
      </c>
      <c r="H35" s="1228" t="n">
        <v>0</v>
      </c>
      <c r="I35" s="1228" t="n">
        <v>0</v>
      </c>
      <c r="J35" s="1228" t="n">
        <v>0</v>
      </c>
      <c r="K35" s="1228" t="n">
        <v>0</v>
      </c>
      <c r="L35" s="1228" t="n">
        <f aca="false">SUM(D35,F35,H35,J35)</f>
        <v>6328</v>
      </c>
      <c r="M35" s="1229" t="n">
        <f aca="false">SUM(E35,G35,I35,K35)</f>
        <v>0</v>
      </c>
      <c r="N35" s="1222"/>
    </row>
    <row collapsed="false" customFormat="false" customHeight="true" hidden="false" ht="15" outlineLevel="0" r="36">
      <c r="A36" s="1225" t="s">
        <v>979</v>
      </c>
      <c r="B36" s="1226" t="s">
        <v>390</v>
      </c>
      <c r="C36" s="1227" t="n">
        <v>4</v>
      </c>
      <c r="D36" s="1228" t="n">
        <v>0</v>
      </c>
      <c r="E36" s="1228" t="n">
        <v>0</v>
      </c>
      <c r="F36" s="1228" t="n">
        <v>1434</v>
      </c>
      <c r="G36" s="1228" t="n">
        <v>0</v>
      </c>
      <c r="H36" s="1228" t="n">
        <v>0</v>
      </c>
      <c r="I36" s="1228" t="n">
        <v>0</v>
      </c>
      <c r="J36" s="1228" t="n">
        <v>0</v>
      </c>
      <c r="K36" s="1228" t="n">
        <v>0</v>
      </c>
      <c r="L36" s="1228" t="n">
        <f aca="false">SUM(D36,F36,H36,J36)</f>
        <v>1434</v>
      </c>
      <c r="M36" s="1229" t="n">
        <f aca="false">SUM(E36,G36,I36,K36)</f>
        <v>0</v>
      </c>
      <c r="N36" s="1222"/>
    </row>
    <row collapsed="false" customFormat="false" customHeight="true" hidden="false" ht="15" outlineLevel="0" r="37">
      <c r="A37" s="1225" t="s">
        <v>980</v>
      </c>
      <c r="B37" s="1226" t="s">
        <v>393</v>
      </c>
      <c r="C37" s="1227" t="n">
        <v>371</v>
      </c>
      <c r="D37" s="1228" t="n">
        <v>0</v>
      </c>
      <c r="E37" s="1228" t="n">
        <v>0</v>
      </c>
      <c r="F37" s="1228" t="n">
        <v>34567</v>
      </c>
      <c r="G37" s="1228" t="n">
        <v>0</v>
      </c>
      <c r="H37" s="1228" t="n">
        <v>0</v>
      </c>
      <c r="I37" s="1228" t="n">
        <v>0</v>
      </c>
      <c r="J37" s="1228" t="n">
        <v>0</v>
      </c>
      <c r="K37" s="1228" t="n">
        <v>0</v>
      </c>
      <c r="L37" s="1228" t="n">
        <f aca="false">SUM(D37,F37,H37,J37)</f>
        <v>34567</v>
      </c>
      <c r="M37" s="1229" t="n">
        <f aca="false">SUM(E37,G37,I37,K37)</f>
        <v>0</v>
      </c>
      <c r="N37" s="1222"/>
    </row>
    <row collapsed="false" customFormat="false" customHeight="true" hidden="false" ht="15" outlineLevel="0" r="38">
      <c r="A38" s="1225" t="s">
        <v>981</v>
      </c>
      <c r="B38" s="1226" t="s">
        <v>982</v>
      </c>
      <c r="C38" s="1227" t="n">
        <v>18</v>
      </c>
      <c r="D38" s="1228" t="n">
        <v>0</v>
      </c>
      <c r="E38" s="1228" t="n">
        <v>0</v>
      </c>
      <c r="F38" s="1228" t="n">
        <v>8220</v>
      </c>
      <c r="G38" s="1228" t="n">
        <v>0</v>
      </c>
      <c r="H38" s="1228" t="n">
        <v>0</v>
      </c>
      <c r="I38" s="1228" t="n">
        <v>0</v>
      </c>
      <c r="J38" s="1228" t="n">
        <v>0</v>
      </c>
      <c r="K38" s="1228" t="n">
        <v>0</v>
      </c>
      <c r="L38" s="1228" t="n">
        <f aca="false">SUM(D38,F38,H38,J38)</f>
        <v>8220</v>
      </c>
      <c r="M38" s="1229" t="n">
        <f aca="false">SUM(E38,G38,I38,K38)</f>
        <v>0</v>
      </c>
      <c r="N38" s="1222"/>
    </row>
    <row collapsed="false" customFormat="false" customHeight="true" hidden="false" ht="15.75" outlineLevel="0" r="39">
      <c r="A39" s="1233" t="s">
        <v>983</v>
      </c>
      <c r="B39" s="1226"/>
      <c r="C39" s="1223" t="n">
        <f aca="false">SUM(C35:C38)</f>
        <v>412</v>
      </c>
      <c r="D39" s="1223" t="n">
        <f aca="false">SUM(D35:D38)</f>
        <v>0</v>
      </c>
      <c r="E39" s="1223" t="n">
        <f aca="false">SUM(E35:E38)</f>
        <v>0</v>
      </c>
      <c r="F39" s="1223" t="n">
        <f aca="false">SUM(F35:F38)</f>
        <v>50549</v>
      </c>
      <c r="G39" s="1223" t="n">
        <f aca="false">SUM(G35:G38)</f>
        <v>0</v>
      </c>
      <c r="H39" s="1223" t="n">
        <f aca="false">SUM(H35:H38)</f>
        <v>0</v>
      </c>
      <c r="I39" s="1223" t="n">
        <f aca="false">SUM(I35:I38)</f>
        <v>0</v>
      </c>
      <c r="J39" s="1223" t="n">
        <f aca="false">SUM(J35:J38)</f>
        <v>0</v>
      </c>
      <c r="K39" s="1223" t="n">
        <f aca="false">SUM(K35:K38)</f>
        <v>0</v>
      </c>
      <c r="L39" s="1223" t="n">
        <f aca="false">SUM(L35:L38)</f>
        <v>50549</v>
      </c>
      <c r="M39" s="1224" t="n">
        <f aca="false">SUM(M35:M38)</f>
        <v>0</v>
      </c>
      <c r="N39" s="1222"/>
    </row>
    <row collapsed="false" customFormat="false" customHeight="true" hidden="false" ht="15" outlineLevel="0" r="40">
      <c r="A40" s="1225" t="s">
        <v>984</v>
      </c>
      <c r="B40" s="1226" t="s">
        <v>985</v>
      </c>
      <c r="C40" s="1227" t="n">
        <v>2</v>
      </c>
      <c r="D40" s="1228" t="n">
        <v>0</v>
      </c>
      <c r="E40" s="1228" t="n">
        <v>0</v>
      </c>
      <c r="F40" s="1228" t="n">
        <v>0</v>
      </c>
      <c r="G40" s="1228" t="n">
        <v>0</v>
      </c>
      <c r="H40" s="1228" t="n">
        <v>342</v>
      </c>
      <c r="I40" s="1228" t="n">
        <v>0</v>
      </c>
      <c r="J40" s="1228" t="n">
        <v>0</v>
      </c>
      <c r="K40" s="1228" t="n">
        <v>0</v>
      </c>
      <c r="L40" s="1228" t="n">
        <f aca="false">SUM(D40,F40,H40,J40)</f>
        <v>342</v>
      </c>
      <c r="M40" s="1229" t="n">
        <f aca="false">SUM(E40,G40,I40,K40)</f>
        <v>0</v>
      </c>
      <c r="N40" s="1222"/>
    </row>
    <row collapsed="false" customFormat="false" customHeight="true" hidden="false" ht="15" outlineLevel="0" r="41">
      <c r="A41" s="1225" t="s">
        <v>986</v>
      </c>
      <c r="B41" s="1226" t="s">
        <v>987</v>
      </c>
      <c r="C41" s="1227" t="n">
        <v>62</v>
      </c>
      <c r="D41" s="1228" t="n">
        <v>0</v>
      </c>
      <c r="E41" s="1228" t="n">
        <v>0</v>
      </c>
      <c r="F41" s="1228" t="n">
        <v>0</v>
      </c>
      <c r="G41" s="1228" t="n">
        <v>0</v>
      </c>
      <c r="H41" s="1228" t="n">
        <v>2010</v>
      </c>
      <c r="I41" s="1228" t="n">
        <v>0</v>
      </c>
      <c r="J41" s="1228" t="n">
        <v>0</v>
      </c>
      <c r="K41" s="1228" t="n">
        <v>0</v>
      </c>
      <c r="L41" s="1228" t="n">
        <f aca="false">SUM(D41,F41,H41,J41)</f>
        <v>2010</v>
      </c>
      <c r="M41" s="1229" t="n">
        <f aca="false">SUM(E41,G41,I41,K41)</f>
        <v>0</v>
      </c>
      <c r="N41" s="1222"/>
    </row>
    <row collapsed="false" customFormat="false" customHeight="true" hidden="false" ht="15.75" outlineLevel="0" r="42">
      <c r="A42" s="1233" t="s">
        <v>988</v>
      </c>
      <c r="B42" s="1226"/>
      <c r="C42" s="1223" t="n">
        <f aca="false">SUM(C40:C41)</f>
        <v>64</v>
      </c>
      <c r="D42" s="1231" t="n">
        <f aca="false">SUM(D40:D41)</f>
        <v>0</v>
      </c>
      <c r="E42" s="1231" t="n">
        <f aca="false">SUM(E40:E41)</f>
        <v>0</v>
      </c>
      <c r="F42" s="1231" t="n">
        <f aca="false">SUM(F40:F41)</f>
        <v>0</v>
      </c>
      <c r="G42" s="1231" t="n">
        <f aca="false">SUM(G40:G41)</f>
        <v>0</v>
      </c>
      <c r="H42" s="1231" t="n">
        <f aca="false">SUM(H40:H41)</f>
        <v>2352</v>
      </c>
      <c r="I42" s="1231" t="n">
        <f aca="false">SUM(I40:I41)</f>
        <v>0</v>
      </c>
      <c r="J42" s="1231" t="n">
        <f aca="false">SUM(J40:J41)</f>
        <v>0</v>
      </c>
      <c r="K42" s="1231" t="n">
        <f aca="false">SUM(K40:K41)</f>
        <v>0</v>
      </c>
      <c r="L42" s="1231" t="n">
        <f aca="false">SUM(L40:L41)</f>
        <v>2352</v>
      </c>
      <c r="M42" s="1232" t="n">
        <f aca="false">SUM(M40:M41)</f>
        <v>0</v>
      </c>
      <c r="N42" s="1222"/>
    </row>
    <row collapsed="false" customFormat="false" customHeight="true" hidden="false" ht="15" outlineLevel="0" r="43">
      <c r="A43" s="1234" t="s">
        <v>989</v>
      </c>
      <c r="B43" s="1226" t="s">
        <v>990</v>
      </c>
      <c r="C43" s="1223"/>
      <c r="D43" s="1231"/>
      <c r="E43" s="1231"/>
      <c r="F43" s="1231"/>
      <c r="G43" s="1231"/>
      <c r="H43" s="1231"/>
      <c r="I43" s="1231"/>
      <c r="J43" s="1231"/>
      <c r="K43" s="1231"/>
      <c r="L43" s="1231"/>
      <c r="M43" s="1232"/>
      <c r="N43" s="1222"/>
    </row>
    <row collapsed="false" customFormat="false" customHeight="true" hidden="false" ht="15" outlineLevel="0" r="44">
      <c r="A44" s="1234" t="s">
        <v>991</v>
      </c>
      <c r="B44" s="1226" t="s">
        <v>992</v>
      </c>
      <c r="C44" s="1223"/>
      <c r="D44" s="1231"/>
      <c r="E44" s="1231"/>
      <c r="F44" s="1231"/>
      <c r="G44" s="1231"/>
      <c r="H44" s="1231"/>
      <c r="I44" s="1231"/>
      <c r="J44" s="1231"/>
      <c r="K44" s="1231"/>
      <c r="L44" s="1231"/>
      <c r="M44" s="1232"/>
      <c r="N44" s="1222"/>
    </row>
    <row collapsed="false" customFormat="false" customHeight="true" hidden="false" ht="20.25" outlineLevel="0" r="45">
      <c r="A45" s="1234" t="s">
        <v>993</v>
      </c>
      <c r="B45" s="1226"/>
      <c r="C45" s="1223" t="n">
        <f aca="false">SUM(C39,C42,C43,C44)</f>
        <v>476</v>
      </c>
      <c r="D45" s="1223" t="n">
        <f aca="false">SUM(D39,D42,D43,D44)</f>
        <v>0</v>
      </c>
      <c r="E45" s="1223" t="n">
        <f aca="false">SUM(E39,E42,E43,E44)</f>
        <v>0</v>
      </c>
      <c r="F45" s="1223" t="n">
        <f aca="false">SUM(F39,F42,F43,F44)</f>
        <v>50549</v>
      </c>
      <c r="G45" s="1223" t="n">
        <f aca="false">SUM(G39,G42,G43,G44)</f>
        <v>0</v>
      </c>
      <c r="H45" s="1223" t="n">
        <f aca="false">SUM(H39,H42,H43,H44)</f>
        <v>2352</v>
      </c>
      <c r="I45" s="1223" t="n">
        <f aca="false">SUM(I39,I42,I43,I44)</f>
        <v>0</v>
      </c>
      <c r="J45" s="1223" t="n">
        <f aca="false">SUM(J39,J42,J43,J44)</f>
        <v>0</v>
      </c>
      <c r="K45" s="1223" t="n">
        <f aca="false">SUM(K39,K42,K43,K44)</f>
        <v>0</v>
      </c>
      <c r="L45" s="1223" t="n">
        <f aca="false">SUM(L39,L42,L43,L44)</f>
        <v>52901</v>
      </c>
      <c r="M45" s="1224" t="n">
        <f aca="false">SUM(M39,M42,M43,M44)</f>
        <v>0</v>
      </c>
      <c r="N45" s="1222"/>
    </row>
    <row collapsed="false" customFormat="false" customHeight="true" hidden="false" ht="15" outlineLevel="0" r="46">
      <c r="A46" s="1234" t="s">
        <v>994</v>
      </c>
      <c r="B46" s="1226" t="s">
        <v>995</v>
      </c>
      <c r="C46" s="1223"/>
      <c r="D46" s="1231"/>
      <c r="E46" s="1231"/>
      <c r="F46" s="1231"/>
      <c r="G46" s="1231"/>
      <c r="H46" s="1231"/>
      <c r="I46" s="1231"/>
      <c r="J46" s="1231"/>
      <c r="K46" s="1231"/>
      <c r="L46" s="1231"/>
      <c r="M46" s="1232"/>
      <c r="N46" s="1222"/>
    </row>
    <row collapsed="false" customFormat="false" customHeight="true" hidden="false" ht="15" outlineLevel="0" r="47">
      <c r="A47" s="1234" t="s">
        <v>996</v>
      </c>
      <c r="B47" s="1226" t="s">
        <v>997</v>
      </c>
      <c r="C47" s="1223"/>
      <c r="D47" s="1231"/>
      <c r="E47" s="1231"/>
      <c r="F47" s="1231"/>
      <c r="G47" s="1231"/>
      <c r="H47" s="1231"/>
      <c r="I47" s="1231"/>
      <c r="J47" s="1231"/>
      <c r="K47" s="1231"/>
      <c r="L47" s="1231"/>
      <c r="M47" s="1232" t="n">
        <v>36</v>
      </c>
      <c r="N47" s="1222"/>
    </row>
    <row collapsed="false" customFormat="false" customHeight="true" hidden="false" ht="15" outlineLevel="0" r="48">
      <c r="A48" s="1234" t="s">
        <v>998</v>
      </c>
      <c r="B48" s="1226" t="s">
        <v>999</v>
      </c>
      <c r="C48" s="1223"/>
      <c r="D48" s="1231"/>
      <c r="E48" s="1231"/>
      <c r="F48" s="1231"/>
      <c r="G48" s="1231"/>
      <c r="H48" s="1231"/>
      <c r="I48" s="1231"/>
      <c r="J48" s="1231"/>
      <c r="K48" s="1231"/>
      <c r="L48" s="1231"/>
      <c r="M48" s="1232" t="n">
        <v>67872</v>
      </c>
      <c r="N48" s="1222"/>
    </row>
    <row collapsed="false" customFormat="false" customHeight="true" hidden="false" ht="15" outlineLevel="0" r="49">
      <c r="A49" s="1234" t="s">
        <v>1000</v>
      </c>
      <c r="B49" s="1226" t="s">
        <v>1001</v>
      </c>
      <c r="C49" s="1223"/>
      <c r="D49" s="1231"/>
      <c r="E49" s="1231"/>
      <c r="F49" s="1231"/>
      <c r="G49" s="1231"/>
      <c r="H49" s="1231"/>
      <c r="I49" s="1231"/>
      <c r="J49" s="1231"/>
      <c r="K49" s="1231"/>
      <c r="L49" s="1231"/>
      <c r="M49" s="1232"/>
      <c r="N49" s="1222"/>
    </row>
    <row collapsed="false" customFormat="false" customHeight="true" hidden="false" ht="15" outlineLevel="0" r="50">
      <c r="A50" s="1234" t="s">
        <v>1002</v>
      </c>
      <c r="B50" s="1226"/>
      <c r="C50" s="1223"/>
      <c r="D50" s="1231"/>
      <c r="E50" s="1231"/>
      <c r="F50" s="1231"/>
      <c r="G50" s="1231"/>
      <c r="H50" s="1231"/>
      <c r="I50" s="1231"/>
      <c r="J50" s="1231"/>
      <c r="K50" s="1231"/>
      <c r="L50" s="1231"/>
      <c r="M50" s="1232" t="n">
        <v>67908</v>
      </c>
      <c r="N50" s="1222"/>
    </row>
    <row collapsed="false" customFormat="false" customHeight="true" hidden="false" ht="15" outlineLevel="0" r="51">
      <c r="A51" s="1234" t="s">
        <v>906</v>
      </c>
      <c r="B51" s="1226" t="s">
        <v>1003</v>
      </c>
      <c r="C51" s="1223"/>
      <c r="D51" s="1231"/>
      <c r="E51" s="1231"/>
      <c r="F51" s="1231"/>
      <c r="G51" s="1231"/>
      <c r="H51" s="1231"/>
      <c r="I51" s="1231"/>
      <c r="J51" s="1231"/>
      <c r="K51" s="1231"/>
      <c r="L51" s="1231"/>
      <c r="M51" s="1232" t="n">
        <v>25842</v>
      </c>
      <c r="N51" s="1222"/>
    </row>
    <row collapsed="false" customFormat="false" customHeight="true" hidden="false" ht="15" outlineLevel="0" r="52">
      <c r="A52" s="1234" t="s">
        <v>907</v>
      </c>
      <c r="B52" s="1226" t="s">
        <v>1004</v>
      </c>
      <c r="C52" s="1223"/>
      <c r="D52" s="1231"/>
      <c r="E52" s="1231"/>
      <c r="F52" s="1231"/>
      <c r="G52" s="1231"/>
      <c r="H52" s="1231"/>
      <c r="I52" s="1231"/>
      <c r="J52" s="1231"/>
      <c r="K52" s="1231"/>
      <c r="L52" s="1231"/>
      <c r="M52" s="1232" t="n">
        <v>30223</v>
      </c>
      <c r="N52" s="1222"/>
    </row>
    <row collapsed="false" customFormat="false" customHeight="true" hidden="false" ht="15" outlineLevel="0" r="53">
      <c r="A53" s="1234" t="s">
        <v>908</v>
      </c>
      <c r="B53" s="1226" t="s">
        <v>1005</v>
      </c>
      <c r="C53" s="1223"/>
      <c r="D53" s="1231"/>
      <c r="E53" s="1231"/>
      <c r="F53" s="1231"/>
      <c r="G53" s="1231"/>
      <c r="H53" s="1231"/>
      <c r="I53" s="1231"/>
      <c r="J53" s="1231"/>
      <c r="K53" s="1231"/>
      <c r="L53" s="1231"/>
      <c r="M53" s="1232" t="n">
        <v>2920</v>
      </c>
      <c r="N53" s="1222"/>
    </row>
    <row collapsed="false" customFormat="false" customHeight="true" hidden="false" ht="15" outlineLevel="0" r="54">
      <c r="A54" s="1234" t="s">
        <v>1006</v>
      </c>
      <c r="B54" s="1226"/>
      <c r="C54" s="1223"/>
      <c r="D54" s="1231"/>
      <c r="E54" s="1231"/>
      <c r="F54" s="1231"/>
      <c r="G54" s="1231"/>
      <c r="H54" s="1231"/>
      <c r="I54" s="1231"/>
      <c r="J54" s="1231"/>
      <c r="K54" s="1231"/>
      <c r="L54" s="1231"/>
      <c r="M54" s="1232" t="n">
        <v>58985</v>
      </c>
      <c r="N54" s="1222"/>
    </row>
    <row collapsed="false" customFormat="false" customHeight="true" hidden="false" ht="15" outlineLevel="0" r="55">
      <c r="A55" s="1234" t="s">
        <v>1007</v>
      </c>
      <c r="B55" s="1226" t="s">
        <v>1008</v>
      </c>
      <c r="C55" s="1223"/>
      <c r="D55" s="1231"/>
      <c r="E55" s="1231"/>
      <c r="F55" s="1231"/>
      <c r="G55" s="1231"/>
      <c r="H55" s="1231"/>
      <c r="I55" s="1231"/>
      <c r="J55" s="1231"/>
      <c r="K55" s="1231"/>
      <c r="L55" s="1231"/>
      <c r="M55" s="1232"/>
      <c r="N55" s="1222"/>
    </row>
    <row collapsed="false" customFormat="false" customHeight="true" hidden="false" ht="30" outlineLevel="0" r="56">
      <c r="A56" s="1234" t="s">
        <v>1009</v>
      </c>
      <c r="B56" s="1226" t="s">
        <v>1010</v>
      </c>
      <c r="C56" s="1223"/>
      <c r="D56" s="1231"/>
      <c r="E56" s="1231"/>
      <c r="F56" s="1231"/>
      <c r="G56" s="1231"/>
      <c r="H56" s="1231"/>
      <c r="I56" s="1231"/>
      <c r="J56" s="1231"/>
      <c r="K56" s="1231"/>
      <c r="L56" s="1231"/>
      <c r="M56" s="1232"/>
      <c r="N56" s="1222"/>
    </row>
    <row collapsed="false" customFormat="false" customHeight="true" hidden="false" ht="17.25" outlineLevel="0" r="57">
      <c r="A57" s="1234" t="s">
        <v>1011</v>
      </c>
      <c r="B57" s="1226" t="s">
        <v>1012</v>
      </c>
      <c r="C57" s="1223"/>
      <c r="D57" s="1231"/>
      <c r="E57" s="1231"/>
      <c r="F57" s="1231"/>
      <c r="G57" s="1231"/>
      <c r="H57" s="1231"/>
      <c r="I57" s="1231"/>
      <c r="J57" s="1231"/>
      <c r="K57" s="1231"/>
      <c r="L57" s="1231"/>
      <c r="M57" s="1232" t="n">
        <v>0</v>
      </c>
      <c r="N57" s="1222"/>
    </row>
    <row collapsed="false" customFormat="false" customHeight="true" hidden="false" ht="15" outlineLevel="0" r="58">
      <c r="A58" s="1235" t="s">
        <v>911</v>
      </c>
      <c r="B58" s="1236" t="s">
        <v>1013</v>
      </c>
      <c r="C58" s="1237"/>
      <c r="D58" s="1238"/>
      <c r="E58" s="1238"/>
      <c r="F58" s="1238"/>
      <c r="G58" s="1238"/>
      <c r="H58" s="1238"/>
      <c r="I58" s="1238"/>
      <c r="J58" s="1238"/>
      <c r="K58" s="1238"/>
      <c r="L58" s="1238"/>
      <c r="M58" s="1239" t="n">
        <v>288</v>
      </c>
      <c r="N58" s="1222"/>
    </row>
    <row collapsed="false" customFormat="false" customHeight="true" hidden="false" ht="39.75" outlineLevel="0" r="59">
      <c r="A59" s="1240" t="s">
        <v>1014</v>
      </c>
      <c r="B59" s="1241"/>
      <c r="C59" s="1242" t="n">
        <f aca="false">SUM(C34,C45,C50,C54,C57,C58)</f>
        <v>792</v>
      </c>
      <c r="D59" s="1242" t="n">
        <f aca="false">SUM(D34,D45,D50,D54,D57,D58)</f>
        <v>506107</v>
      </c>
      <c r="E59" s="1242" t="n">
        <f aca="false">SUM(E34,E45,E50,E54,E57,E58)</f>
        <v>376160</v>
      </c>
      <c r="F59" s="1242" t="n">
        <f aca="false">SUM(F34,F45,F50,F54,F57,F58)</f>
        <v>723066</v>
      </c>
      <c r="G59" s="1242" t="n">
        <f aca="false">SUM(G34,G45,G50,G54,G57,G58)</f>
        <v>440211</v>
      </c>
      <c r="H59" s="1242" t="n">
        <f aca="false">SUM(H34,H45,H50,H54,H57,H58)</f>
        <v>39896</v>
      </c>
      <c r="I59" s="1242" t="n">
        <f aca="false">SUM(I34,I45,I50,I54,I57,I58)</f>
        <v>29437</v>
      </c>
      <c r="J59" s="1242" t="n">
        <f aca="false">SUM(J34,J45,J50,J54,J57,J58)</f>
        <v>0</v>
      </c>
      <c r="K59" s="1242" t="n">
        <f aca="false">SUM(K34,K45,K50,K54,K57,K58)</f>
        <v>0</v>
      </c>
      <c r="L59" s="1242" t="n">
        <f aca="false">SUM(L34,L45,L50,L54,L57,L58)</f>
        <v>1269069</v>
      </c>
      <c r="M59" s="1243" t="n">
        <f aca="false">SUM(M34,M45,M50,M54,M57,M58)</f>
        <v>972988</v>
      </c>
      <c r="N59" s="1222"/>
    </row>
    <row collapsed="false" customFormat="false" customHeight="true" hidden="false" ht="16.5" outlineLevel="0" r="60">
      <c r="A60" s="1244"/>
      <c r="B60" s="1245"/>
      <c r="C60" s="1246"/>
      <c r="D60" s="1246"/>
      <c r="E60" s="1246"/>
      <c r="F60" s="1246"/>
      <c r="G60" s="1246"/>
      <c r="H60" s="1246"/>
      <c r="I60" s="1246"/>
      <c r="J60" s="1246"/>
      <c r="K60" s="1246"/>
      <c r="L60" s="1246"/>
      <c r="M60" s="1246" t="s">
        <v>210</v>
      </c>
      <c r="N60" s="1222"/>
    </row>
    <row collapsed="false" customFormat="false" customHeight="true" hidden="false" ht="33" outlineLevel="0" r="61">
      <c r="A61" s="1247" t="s">
        <v>332</v>
      </c>
      <c r="B61" s="1248" t="s">
        <v>931</v>
      </c>
      <c r="C61" s="1249" t="s">
        <v>932</v>
      </c>
      <c r="D61" s="1249" t="s">
        <v>933</v>
      </c>
      <c r="E61" s="1249"/>
      <c r="F61" s="1249" t="s">
        <v>934</v>
      </c>
      <c r="G61" s="1249"/>
      <c r="H61" s="1249" t="s">
        <v>935</v>
      </c>
      <c r="I61" s="1249"/>
      <c r="J61" s="1250" t="s">
        <v>936</v>
      </c>
      <c r="K61" s="1250"/>
      <c r="L61" s="1251" t="s">
        <v>580</v>
      </c>
      <c r="M61" s="1251"/>
      <c r="N61" s="1222"/>
    </row>
    <row collapsed="false" customFormat="false" customHeight="true" hidden="false" ht="18.75" outlineLevel="0" r="62">
      <c r="A62" s="1247"/>
      <c r="B62" s="1248"/>
      <c r="C62" s="1249"/>
      <c r="D62" s="1223" t="s">
        <v>937</v>
      </c>
      <c r="E62" s="1223" t="s">
        <v>938</v>
      </c>
      <c r="F62" s="1223" t="s">
        <v>937</v>
      </c>
      <c r="G62" s="1223" t="s">
        <v>938</v>
      </c>
      <c r="H62" s="1223" t="s">
        <v>937</v>
      </c>
      <c r="I62" s="1223" t="s">
        <v>938</v>
      </c>
      <c r="J62" s="1223" t="s">
        <v>937</v>
      </c>
      <c r="K62" s="1223" t="s">
        <v>938</v>
      </c>
      <c r="L62" s="1223" t="s">
        <v>937</v>
      </c>
      <c r="M62" s="1224" t="s">
        <v>938</v>
      </c>
      <c r="N62" s="1222"/>
    </row>
    <row collapsed="false" customFormat="true" customHeight="true" hidden="false" ht="15" outlineLevel="0" r="63" s="1222">
      <c r="A63" s="1252" t="s">
        <v>1015</v>
      </c>
      <c r="B63" s="1253" t="s">
        <v>12</v>
      </c>
      <c r="C63" s="1254" t="n">
        <v>0</v>
      </c>
      <c r="D63" s="1255"/>
      <c r="E63" s="1255"/>
      <c r="F63" s="1255"/>
      <c r="G63" s="1255"/>
      <c r="H63" s="1255"/>
      <c r="I63" s="1255"/>
      <c r="J63" s="1255"/>
      <c r="K63" s="1255"/>
      <c r="L63" s="1254" t="n">
        <v>0</v>
      </c>
      <c r="M63" s="1256" t="n">
        <v>0</v>
      </c>
    </row>
    <row collapsed="false" customFormat="true" customHeight="true" hidden="false" ht="15" outlineLevel="0" r="64" s="1222">
      <c r="A64" s="1257" t="s">
        <v>1016</v>
      </c>
      <c r="B64" s="1226" t="s">
        <v>26</v>
      </c>
      <c r="C64" s="1227" t="n">
        <v>0</v>
      </c>
      <c r="D64" s="1231"/>
      <c r="E64" s="1231"/>
      <c r="F64" s="1231"/>
      <c r="G64" s="1231"/>
      <c r="H64" s="1231"/>
      <c r="I64" s="1231"/>
      <c r="J64" s="1231"/>
      <c r="K64" s="1231"/>
      <c r="L64" s="1227" t="n">
        <v>0</v>
      </c>
      <c r="M64" s="1258" t="n">
        <v>0</v>
      </c>
    </row>
    <row collapsed="false" customFormat="true" customHeight="true" hidden="false" ht="15" outlineLevel="0" r="65" s="1222">
      <c r="A65" s="1257" t="s">
        <v>1017</v>
      </c>
      <c r="B65" s="1226" t="s">
        <v>58</v>
      </c>
      <c r="C65" s="1227" t="n">
        <v>0</v>
      </c>
      <c r="D65" s="1231"/>
      <c r="E65" s="1231"/>
      <c r="F65" s="1231"/>
      <c r="G65" s="1231"/>
      <c r="H65" s="1231"/>
      <c r="I65" s="1231"/>
      <c r="J65" s="1231"/>
      <c r="K65" s="1231"/>
      <c r="L65" s="1227" t="n">
        <v>0</v>
      </c>
      <c r="M65" s="1258" t="n">
        <v>0</v>
      </c>
    </row>
    <row collapsed="false" customFormat="true" customHeight="true" hidden="false" ht="15" outlineLevel="0" r="66" s="1222">
      <c r="A66" s="1259" t="s">
        <v>1018</v>
      </c>
      <c r="B66" s="1226" t="s">
        <v>263</v>
      </c>
      <c r="C66" s="1227" t="n">
        <v>0</v>
      </c>
      <c r="D66" s="1231"/>
      <c r="E66" s="1231"/>
      <c r="F66" s="1231"/>
      <c r="G66" s="1231"/>
      <c r="H66" s="1231"/>
      <c r="I66" s="1231"/>
      <c r="J66" s="1231"/>
      <c r="K66" s="1231"/>
      <c r="L66" s="1227" t="n">
        <v>0</v>
      </c>
      <c r="M66" s="1258" t="n">
        <v>0</v>
      </c>
    </row>
    <row collapsed="false" customFormat="true" customHeight="true" hidden="false" ht="15" outlineLevel="0" r="67" s="1222">
      <c r="A67" s="1260" t="s">
        <v>1019</v>
      </c>
      <c r="B67" s="1226"/>
      <c r="C67" s="1227" t="n">
        <v>0</v>
      </c>
      <c r="D67" s="1231"/>
      <c r="E67" s="1231"/>
      <c r="F67" s="1231"/>
      <c r="G67" s="1231"/>
      <c r="H67" s="1231"/>
      <c r="I67" s="1231"/>
      <c r="J67" s="1231"/>
      <c r="K67" s="1231"/>
      <c r="L67" s="1227" t="n">
        <v>0</v>
      </c>
      <c r="M67" s="1258" t="n">
        <v>0</v>
      </c>
    </row>
    <row collapsed="false" customFormat="true" customHeight="true" hidden="false" ht="15" outlineLevel="0" r="68" s="1222">
      <c r="A68" s="1252" t="s">
        <v>1020</v>
      </c>
      <c r="B68" s="1226" t="s">
        <v>101</v>
      </c>
      <c r="C68" s="1227" t="n">
        <v>0</v>
      </c>
      <c r="D68" s="1231"/>
      <c r="E68" s="1231"/>
      <c r="F68" s="1231"/>
      <c r="G68" s="1231"/>
      <c r="H68" s="1231"/>
      <c r="I68" s="1231"/>
      <c r="J68" s="1231"/>
      <c r="K68" s="1231"/>
      <c r="L68" s="1227" t="n">
        <v>0</v>
      </c>
      <c r="M68" s="1258" t="n">
        <v>0</v>
      </c>
    </row>
    <row collapsed="false" customFormat="true" customHeight="true" hidden="false" ht="15" outlineLevel="0" r="69" s="1222">
      <c r="A69" s="1257" t="s">
        <v>1021</v>
      </c>
      <c r="B69" s="1226" t="s">
        <v>125</v>
      </c>
      <c r="C69" s="1227" t="n">
        <v>0</v>
      </c>
      <c r="D69" s="1231"/>
      <c r="E69" s="1231"/>
      <c r="F69" s="1231"/>
      <c r="G69" s="1231"/>
      <c r="H69" s="1231"/>
      <c r="I69" s="1231"/>
      <c r="J69" s="1231"/>
      <c r="K69" s="1231"/>
      <c r="L69" s="1227" t="n">
        <v>0</v>
      </c>
      <c r="M69" s="1258" t="n">
        <v>0</v>
      </c>
    </row>
    <row collapsed="false" customFormat="true" customHeight="true" hidden="false" ht="15" outlineLevel="0" r="70" s="1222">
      <c r="A70" s="1257" t="s">
        <v>1022</v>
      </c>
      <c r="B70" s="1226" t="s">
        <v>280</v>
      </c>
      <c r="C70" s="1227" t="n">
        <v>0</v>
      </c>
      <c r="D70" s="1231"/>
      <c r="E70" s="1231"/>
      <c r="F70" s="1231"/>
      <c r="G70" s="1231"/>
      <c r="H70" s="1231"/>
      <c r="I70" s="1231"/>
      <c r="J70" s="1231"/>
      <c r="K70" s="1231"/>
      <c r="L70" s="1227" t="n">
        <v>0</v>
      </c>
      <c r="M70" s="1258" t="n">
        <v>0</v>
      </c>
    </row>
    <row collapsed="false" customFormat="true" customHeight="true" hidden="false" ht="15" outlineLevel="0" r="71" s="1222">
      <c r="A71" s="1259" t="s">
        <v>1023</v>
      </c>
      <c r="B71" s="1226" t="s">
        <v>147</v>
      </c>
      <c r="C71" s="1227" t="n">
        <v>0</v>
      </c>
      <c r="D71" s="1231"/>
      <c r="E71" s="1231"/>
      <c r="F71" s="1231"/>
      <c r="G71" s="1231"/>
      <c r="H71" s="1231"/>
      <c r="I71" s="1231"/>
      <c r="J71" s="1231"/>
      <c r="K71" s="1231"/>
      <c r="L71" s="1227" t="n">
        <v>0</v>
      </c>
      <c r="M71" s="1258" t="n">
        <v>0</v>
      </c>
    </row>
    <row collapsed="false" customFormat="true" customHeight="true" hidden="false" ht="15" outlineLevel="0" r="72" s="1222">
      <c r="A72" s="1261" t="s">
        <v>1024</v>
      </c>
      <c r="B72" s="1226"/>
      <c r="C72" s="1227" t="n">
        <v>0</v>
      </c>
      <c r="D72" s="1231"/>
      <c r="E72" s="1231"/>
      <c r="F72" s="1231"/>
      <c r="G72" s="1231"/>
      <c r="H72" s="1231"/>
      <c r="I72" s="1231"/>
      <c r="J72" s="1231"/>
      <c r="K72" s="1231"/>
      <c r="L72" s="1227" t="n">
        <v>0</v>
      </c>
      <c r="M72" s="1258" t="n">
        <v>0</v>
      </c>
    </row>
    <row collapsed="false" customFormat="true" customHeight="true" hidden="false" ht="15" outlineLevel="0" r="73" s="1222">
      <c r="A73" s="1257" t="s">
        <v>1025</v>
      </c>
      <c r="B73" s="1226" t="s">
        <v>289</v>
      </c>
      <c r="C73" s="1227" t="n">
        <v>0</v>
      </c>
      <c r="D73" s="1231"/>
      <c r="E73" s="1231"/>
      <c r="F73" s="1231"/>
      <c r="G73" s="1231"/>
      <c r="H73" s="1231"/>
      <c r="I73" s="1231"/>
      <c r="J73" s="1231"/>
      <c r="K73" s="1231"/>
      <c r="L73" s="1227" t="n">
        <v>0</v>
      </c>
      <c r="M73" s="1258" t="n">
        <v>0</v>
      </c>
    </row>
    <row collapsed="false" customFormat="true" customHeight="true" hidden="false" ht="15" outlineLevel="0" r="74" s="1222">
      <c r="A74" s="1257" t="s">
        <v>1026</v>
      </c>
      <c r="B74" s="1226" t="s">
        <v>291</v>
      </c>
      <c r="C74" s="1227" t="n">
        <v>0</v>
      </c>
      <c r="D74" s="1231"/>
      <c r="E74" s="1231"/>
      <c r="F74" s="1231"/>
      <c r="G74" s="1231"/>
      <c r="H74" s="1231"/>
      <c r="I74" s="1231"/>
      <c r="J74" s="1231"/>
      <c r="K74" s="1231"/>
      <c r="L74" s="1227" t="n">
        <v>0</v>
      </c>
      <c r="M74" s="1258" t="n">
        <v>0</v>
      </c>
    </row>
    <row collapsed="false" customFormat="true" customHeight="true" hidden="false" ht="15" outlineLevel="0" r="75" s="1222">
      <c r="A75" s="1257" t="s">
        <v>1027</v>
      </c>
      <c r="B75" s="1226" t="s">
        <v>293</v>
      </c>
      <c r="C75" s="1227" t="n">
        <v>0</v>
      </c>
      <c r="D75" s="1231"/>
      <c r="E75" s="1231"/>
      <c r="F75" s="1231"/>
      <c r="G75" s="1231"/>
      <c r="H75" s="1231"/>
      <c r="I75" s="1231"/>
      <c r="J75" s="1231"/>
      <c r="K75" s="1231"/>
      <c r="L75" s="1227" t="n">
        <v>0</v>
      </c>
      <c r="M75" s="1258" t="n">
        <v>0</v>
      </c>
    </row>
    <row collapsed="false" customFormat="true" customHeight="true" hidden="false" ht="15" outlineLevel="0" r="76" s="1222">
      <c r="A76" s="1262" t="s">
        <v>1028</v>
      </c>
      <c r="B76" s="1226"/>
      <c r="C76" s="1227" t="n">
        <v>0</v>
      </c>
      <c r="D76" s="1231"/>
      <c r="E76" s="1231"/>
      <c r="F76" s="1231"/>
      <c r="G76" s="1231"/>
      <c r="H76" s="1231"/>
      <c r="I76" s="1231"/>
      <c r="J76" s="1231"/>
      <c r="K76" s="1231"/>
      <c r="L76" s="1227" t="n">
        <v>0</v>
      </c>
      <c r="M76" s="1258" t="n">
        <v>0</v>
      </c>
    </row>
    <row collapsed="false" customFormat="true" customHeight="true" hidden="false" ht="15" outlineLevel="0" r="77" s="1222">
      <c r="A77" s="1257" t="s">
        <v>1029</v>
      </c>
      <c r="B77" s="1226" t="s">
        <v>352</v>
      </c>
      <c r="C77" s="1227" t="n">
        <v>0</v>
      </c>
      <c r="D77" s="1231"/>
      <c r="E77" s="1231"/>
      <c r="F77" s="1231"/>
      <c r="G77" s="1231"/>
      <c r="H77" s="1231"/>
      <c r="I77" s="1231"/>
      <c r="J77" s="1231"/>
      <c r="K77" s="1231"/>
      <c r="L77" s="1227" t="n">
        <v>0</v>
      </c>
      <c r="M77" s="1258" t="n">
        <v>0</v>
      </c>
    </row>
    <row collapsed="false" customFormat="true" customHeight="true" hidden="false" ht="15" outlineLevel="0" r="78" s="1222">
      <c r="A78" s="1257" t="s">
        <v>1030</v>
      </c>
      <c r="B78" s="1226" t="s">
        <v>353</v>
      </c>
      <c r="C78" s="1227" t="n">
        <v>0</v>
      </c>
      <c r="D78" s="1231"/>
      <c r="E78" s="1231"/>
      <c r="F78" s="1231"/>
      <c r="G78" s="1231"/>
      <c r="H78" s="1231"/>
      <c r="I78" s="1231"/>
      <c r="J78" s="1231"/>
      <c r="K78" s="1231"/>
      <c r="L78" s="1227" t="n">
        <v>0</v>
      </c>
      <c r="M78" s="1258" t="n">
        <v>0</v>
      </c>
    </row>
    <row collapsed="false" customFormat="true" customHeight="true" hidden="false" ht="15" outlineLevel="0" r="79" s="1222">
      <c r="A79" s="1257" t="s">
        <v>1031</v>
      </c>
      <c r="B79" s="1226" t="s">
        <v>356</v>
      </c>
      <c r="C79" s="1227" t="n">
        <v>0</v>
      </c>
      <c r="D79" s="1231"/>
      <c r="E79" s="1231"/>
      <c r="F79" s="1231"/>
      <c r="G79" s="1231"/>
      <c r="H79" s="1231"/>
      <c r="I79" s="1231"/>
      <c r="J79" s="1231"/>
      <c r="K79" s="1231"/>
      <c r="L79" s="1227" t="n">
        <v>0</v>
      </c>
      <c r="M79" s="1258" t="n">
        <v>0</v>
      </c>
    </row>
    <row collapsed="false" customFormat="true" customHeight="true" hidden="false" ht="15" outlineLevel="0" r="80" s="1222">
      <c r="A80" s="1259" t="s">
        <v>1032</v>
      </c>
      <c r="B80" s="1236" t="s">
        <v>359</v>
      </c>
      <c r="C80" s="1263" t="n">
        <v>0</v>
      </c>
      <c r="D80" s="1238"/>
      <c r="E80" s="1238"/>
      <c r="F80" s="1238"/>
      <c r="G80" s="1238"/>
      <c r="H80" s="1238"/>
      <c r="I80" s="1238"/>
      <c r="J80" s="1238"/>
      <c r="K80" s="1238"/>
      <c r="L80" s="1263" t="n">
        <v>0</v>
      </c>
      <c r="M80" s="1264" t="n">
        <v>0</v>
      </c>
    </row>
    <row collapsed="false" customFormat="true" customHeight="true" hidden="false" ht="22.5" outlineLevel="0" r="81" s="1267">
      <c r="A81" s="1265" t="s">
        <v>1033</v>
      </c>
      <c r="B81" s="1241"/>
      <c r="C81" s="1242"/>
      <c r="D81" s="1266"/>
      <c r="E81" s="1266"/>
      <c r="F81" s="1266"/>
      <c r="G81" s="1266"/>
      <c r="H81" s="1266"/>
      <c r="I81" s="1266"/>
      <c r="J81" s="1266"/>
      <c r="K81" s="1266"/>
      <c r="L81" s="1242"/>
      <c r="M81" s="1243"/>
    </row>
    <row collapsed="false" customFormat="true" customHeight="true" hidden="false" ht="15" outlineLevel="0" r="82" s="1222">
      <c r="A82" s="1268" t="s">
        <v>1034</v>
      </c>
      <c r="B82" s="1253" t="s">
        <v>12</v>
      </c>
      <c r="C82" s="1254"/>
      <c r="D82" s="1255"/>
      <c r="E82" s="1255"/>
      <c r="F82" s="1255"/>
      <c r="G82" s="1255"/>
      <c r="H82" s="1255"/>
      <c r="I82" s="1255"/>
      <c r="J82" s="1255"/>
      <c r="K82" s="1255"/>
      <c r="L82" s="1254"/>
      <c r="M82" s="1256" t="n">
        <v>13207</v>
      </c>
    </row>
    <row collapsed="false" customFormat="true" customHeight="true" hidden="false" ht="15" outlineLevel="0" r="83" s="1222">
      <c r="A83" s="1269" t="s">
        <v>1035</v>
      </c>
      <c r="B83" s="1226" t="s">
        <v>26</v>
      </c>
      <c r="C83" s="1227"/>
      <c r="D83" s="1231"/>
      <c r="E83" s="1231"/>
      <c r="F83" s="1231"/>
      <c r="G83" s="1231"/>
      <c r="H83" s="1231"/>
      <c r="I83" s="1231"/>
      <c r="J83" s="1231"/>
      <c r="K83" s="1231"/>
      <c r="L83" s="1227"/>
      <c r="M83" s="1258"/>
    </row>
    <row collapsed="false" customFormat="true" customHeight="true" hidden="false" ht="15" outlineLevel="0" r="84" s="1222">
      <c r="A84" s="1270" t="s">
        <v>1036</v>
      </c>
      <c r="B84" s="1226" t="s">
        <v>58</v>
      </c>
      <c r="C84" s="1227"/>
      <c r="D84" s="1231"/>
      <c r="E84" s="1231"/>
      <c r="F84" s="1231"/>
      <c r="G84" s="1231"/>
      <c r="H84" s="1231"/>
      <c r="I84" s="1231"/>
      <c r="J84" s="1231"/>
      <c r="K84" s="1231"/>
      <c r="L84" s="1227"/>
      <c r="M84" s="1258"/>
    </row>
    <row collapsed="false" customFormat="true" customHeight="true" hidden="false" ht="15" outlineLevel="0" r="85" s="1222">
      <c r="A85" s="1260" t="s">
        <v>1037</v>
      </c>
      <c r="B85" s="1226"/>
      <c r="C85" s="1227"/>
      <c r="D85" s="1231"/>
      <c r="E85" s="1231"/>
      <c r="F85" s="1231"/>
      <c r="G85" s="1231"/>
      <c r="H85" s="1231"/>
      <c r="I85" s="1231"/>
      <c r="J85" s="1231"/>
      <c r="K85" s="1231"/>
      <c r="L85" s="1227"/>
      <c r="M85" s="1258" t="n">
        <v>13207</v>
      </c>
    </row>
    <row collapsed="false" customFormat="true" customHeight="true" hidden="false" ht="15" outlineLevel="0" r="86" s="1222">
      <c r="A86" s="1268" t="s">
        <v>1038</v>
      </c>
      <c r="B86" s="1226" t="s">
        <v>263</v>
      </c>
      <c r="C86" s="1227"/>
      <c r="D86" s="1231"/>
      <c r="E86" s="1231"/>
      <c r="F86" s="1231"/>
      <c r="G86" s="1231"/>
      <c r="H86" s="1231"/>
      <c r="I86" s="1231"/>
      <c r="J86" s="1231"/>
      <c r="K86" s="1231"/>
      <c r="L86" s="1227"/>
      <c r="M86" s="1258"/>
    </row>
    <row collapsed="false" customFormat="true" customHeight="true" hidden="false" ht="15" outlineLevel="0" r="87" s="1222">
      <c r="A87" s="1269" t="s">
        <v>1039</v>
      </c>
      <c r="B87" s="1226" t="s">
        <v>101</v>
      </c>
      <c r="C87" s="1227"/>
      <c r="D87" s="1231"/>
      <c r="E87" s="1231"/>
      <c r="F87" s="1231"/>
      <c r="G87" s="1231"/>
      <c r="H87" s="1231"/>
      <c r="I87" s="1231"/>
      <c r="J87" s="1231"/>
      <c r="K87" s="1231"/>
      <c r="L87" s="1227"/>
      <c r="M87" s="1258"/>
    </row>
    <row collapsed="false" customFormat="true" customHeight="true" hidden="false" ht="15" outlineLevel="0" r="88" s="1222">
      <c r="A88" s="1269" t="s">
        <v>1040</v>
      </c>
      <c r="B88" s="1226" t="s">
        <v>125</v>
      </c>
      <c r="C88" s="1227"/>
      <c r="D88" s="1231"/>
      <c r="E88" s="1231"/>
      <c r="F88" s="1231"/>
      <c r="G88" s="1231"/>
      <c r="H88" s="1231"/>
      <c r="I88" s="1231"/>
      <c r="J88" s="1231"/>
      <c r="K88" s="1231"/>
      <c r="L88" s="1227"/>
      <c r="M88" s="1258"/>
    </row>
    <row collapsed="false" customFormat="true" customHeight="true" hidden="false" ht="15" outlineLevel="0" r="89" s="1222">
      <c r="A89" s="1269" t="s">
        <v>1041</v>
      </c>
      <c r="B89" s="1226" t="s">
        <v>280</v>
      </c>
      <c r="C89" s="1227"/>
      <c r="D89" s="1231"/>
      <c r="E89" s="1231"/>
      <c r="F89" s="1231"/>
      <c r="G89" s="1231"/>
      <c r="H89" s="1231"/>
      <c r="I89" s="1231"/>
      <c r="J89" s="1231"/>
      <c r="K89" s="1231"/>
      <c r="L89" s="1227"/>
      <c r="M89" s="1258" t="n">
        <v>74637</v>
      </c>
    </row>
    <row collapsed="false" customFormat="true" customHeight="true" hidden="false" ht="15" outlineLevel="0" r="90" s="1222">
      <c r="A90" s="1270" t="s">
        <v>1042</v>
      </c>
      <c r="B90" s="1226" t="s">
        <v>147</v>
      </c>
      <c r="C90" s="1227"/>
      <c r="D90" s="1231"/>
      <c r="E90" s="1231"/>
      <c r="F90" s="1231"/>
      <c r="G90" s="1231"/>
      <c r="H90" s="1231"/>
      <c r="I90" s="1231"/>
      <c r="J90" s="1231"/>
      <c r="K90" s="1231"/>
      <c r="L90" s="1227"/>
      <c r="M90" s="1258"/>
    </row>
    <row collapsed="false" customFormat="true" customHeight="true" hidden="false" ht="15" outlineLevel="0" r="91" s="1222">
      <c r="A91" s="1271" t="s">
        <v>1043</v>
      </c>
      <c r="B91" s="1236"/>
      <c r="C91" s="1263"/>
      <c r="D91" s="1238"/>
      <c r="E91" s="1238"/>
      <c r="F91" s="1238"/>
      <c r="G91" s="1238"/>
      <c r="H91" s="1238"/>
      <c r="I91" s="1238"/>
      <c r="J91" s="1238"/>
      <c r="K91" s="1238"/>
      <c r="L91" s="1263"/>
      <c r="M91" s="1264" t="n">
        <v>74637</v>
      </c>
    </row>
    <row collapsed="false" customFormat="true" customHeight="true" hidden="false" ht="15" outlineLevel="0" r="92" s="1267">
      <c r="A92" s="1265" t="s">
        <v>1044</v>
      </c>
      <c r="B92" s="1241"/>
      <c r="C92" s="1242"/>
      <c r="D92" s="1266"/>
      <c r="E92" s="1266"/>
      <c r="F92" s="1266"/>
      <c r="G92" s="1266"/>
      <c r="H92" s="1266"/>
      <c r="I92" s="1266"/>
      <c r="J92" s="1266"/>
      <c r="K92" s="1266"/>
      <c r="L92" s="1242"/>
      <c r="M92" s="1243" t="n">
        <v>87844</v>
      </c>
    </row>
    <row collapsed="false" customFormat="true" customHeight="true" hidden="false" ht="15" outlineLevel="0" r="93" s="1222">
      <c r="A93" s="1234" t="s">
        <v>921</v>
      </c>
      <c r="B93" s="1272" t="s">
        <v>12</v>
      </c>
      <c r="C93" s="1273"/>
      <c r="D93" s="1274"/>
      <c r="E93" s="1231"/>
      <c r="F93" s="1231"/>
      <c r="G93" s="1231"/>
      <c r="H93" s="1231"/>
      <c r="I93" s="1231"/>
      <c r="J93" s="1231"/>
      <c r="K93" s="1231"/>
      <c r="L93" s="1231"/>
      <c r="M93" s="1232" t="n">
        <v>179</v>
      </c>
    </row>
    <row collapsed="false" customFormat="true" customHeight="true" hidden="false" ht="15" outlineLevel="0" r="94" s="1222">
      <c r="A94" s="1234" t="s">
        <v>922</v>
      </c>
      <c r="B94" s="1272" t="s">
        <v>26</v>
      </c>
      <c r="C94" s="1275"/>
      <c r="D94" s="1274"/>
      <c r="E94" s="1231"/>
      <c r="F94" s="1231"/>
      <c r="G94" s="1231"/>
      <c r="H94" s="1231"/>
      <c r="I94" s="1231"/>
      <c r="J94" s="1231"/>
      <c r="K94" s="1231"/>
      <c r="L94" s="1231"/>
      <c r="M94" s="1232" t="n">
        <v>40189</v>
      </c>
    </row>
    <row collapsed="false" customFormat="true" customHeight="true" hidden="false" ht="15" outlineLevel="0" r="95" s="1222">
      <c r="A95" s="1234" t="s">
        <v>923</v>
      </c>
      <c r="B95" s="1272" t="s">
        <v>58</v>
      </c>
      <c r="C95" s="1275"/>
      <c r="D95" s="1274"/>
      <c r="E95" s="1231"/>
      <c r="F95" s="1231"/>
      <c r="G95" s="1231"/>
      <c r="H95" s="1231"/>
      <c r="I95" s="1231"/>
      <c r="J95" s="1231"/>
      <c r="K95" s="1231"/>
      <c r="L95" s="1231"/>
      <c r="M95" s="1232" t="n">
        <v>588</v>
      </c>
    </row>
    <row collapsed="false" customFormat="true" customHeight="true" hidden="false" ht="15" outlineLevel="0" r="96" s="1222">
      <c r="A96" s="1276" t="s">
        <v>924</v>
      </c>
      <c r="B96" s="1277" t="s">
        <v>263</v>
      </c>
      <c r="C96" s="1278" t="n">
        <f aca="false">+C93+C94+C95</f>
        <v>0</v>
      </c>
      <c r="D96" s="1279"/>
      <c r="E96" s="1280"/>
      <c r="F96" s="1280"/>
      <c r="G96" s="1280"/>
      <c r="H96" s="1280"/>
      <c r="I96" s="1280"/>
      <c r="J96" s="1280"/>
      <c r="K96" s="1280"/>
      <c r="L96" s="1280"/>
      <c r="M96" s="1281" t="n">
        <v>53117</v>
      </c>
    </row>
    <row collapsed="false" customFormat="false" customHeight="false" hidden="false" ht="14.75" outlineLevel="0" r="97">
      <c r="A97" s="1282"/>
      <c r="B97" s="1282"/>
      <c r="C97" s="1282"/>
      <c r="D97" s="1282"/>
      <c r="E97" s="1282"/>
      <c r="F97" s="1282"/>
      <c r="G97" s="1282"/>
      <c r="H97" s="1282"/>
      <c r="I97" s="1282"/>
      <c r="J97" s="1282"/>
      <c r="K97" s="1282"/>
      <c r="L97" s="1282"/>
      <c r="M97" s="1282"/>
      <c r="N97" s="1222"/>
    </row>
    <row collapsed="false" customFormat="false" customHeight="false" hidden="false" ht="14.75" outlineLevel="0" r="98">
      <c r="A98" s="1282"/>
      <c r="B98" s="1282"/>
      <c r="C98" s="1282"/>
      <c r="D98" s="1282"/>
      <c r="E98" s="1282"/>
      <c r="F98" s="1282"/>
      <c r="G98" s="1282"/>
      <c r="H98" s="1282"/>
      <c r="I98" s="1282"/>
      <c r="J98" s="1282"/>
      <c r="K98" s="1282"/>
      <c r="L98" s="1282"/>
      <c r="M98" s="1282"/>
      <c r="N98" s="1222"/>
    </row>
    <row collapsed="false" customFormat="false" customHeight="false" hidden="false" ht="14.75" outlineLevel="0" r="99">
      <c r="A99" s="1282"/>
      <c r="B99" s="1282"/>
      <c r="C99" s="1282"/>
      <c r="D99" s="1282"/>
      <c r="E99" s="1282"/>
      <c r="F99" s="1282"/>
      <c r="G99" s="1282"/>
      <c r="H99" s="1282"/>
      <c r="I99" s="1282"/>
      <c r="J99" s="1282"/>
      <c r="K99" s="1282"/>
      <c r="L99" s="1282"/>
      <c r="M99" s="1282"/>
      <c r="N99" s="1222"/>
    </row>
    <row collapsed="false" customFormat="false" customHeight="false" hidden="false" ht="14.75" outlineLevel="0" r="100">
      <c r="A100" s="1282"/>
      <c r="B100" s="1282"/>
      <c r="C100" s="1282"/>
      <c r="D100" s="1282"/>
      <c r="E100" s="1282"/>
      <c r="F100" s="1282"/>
      <c r="G100" s="1282"/>
      <c r="H100" s="1282"/>
      <c r="I100" s="1282"/>
      <c r="J100" s="1282"/>
      <c r="K100" s="1282"/>
      <c r="L100" s="1282"/>
      <c r="M100" s="1282"/>
      <c r="N100" s="1222"/>
    </row>
    <row collapsed="false" customFormat="false" customHeight="false" hidden="false" ht="14.75" outlineLevel="0" r="101">
      <c r="A101" s="1282"/>
      <c r="B101" s="1282"/>
      <c r="C101" s="1282"/>
      <c r="D101" s="1282"/>
      <c r="E101" s="1282"/>
      <c r="F101" s="1282"/>
      <c r="G101" s="1282"/>
      <c r="H101" s="1282"/>
      <c r="I101" s="1282"/>
      <c r="J101" s="1282"/>
      <c r="K101" s="1282"/>
      <c r="L101" s="1282"/>
      <c r="M101" s="1282"/>
      <c r="N101" s="1222"/>
    </row>
    <row collapsed="false" customFormat="false" customHeight="false" hidden="false" ht="14.75" outlineLevel="0" r="102">
      <c r="A102" s="1282"/>
      <c r="B102" s="1282"/>
      <c r="C102" s="1282"/>
      <c r="D102" s="1282"/>
      <c r="E102" s="1282"/>
      <c r="F102" s="1282"/>
      <c r="G102" s="1282"/>
      <c r="H102" s="1282"/>
      <c r="I102" s="1282"/>
      <c r="J102" s="1282"/>
      <c r="K102" s="1282"/>
      <c r="L102" s="1282"/>
      <c r="M102" s="1282"/>
      <c r="N102" s="1222"/>
    </row>
  </sheetData>
  <mergeCells count="18">
    <mergeCell ref="A1:M1"/>
    <mergeCell ref="A2:M2"/>
    <mergeCell ref="A3:A4"/>
    <mergeCell ref="B3:B4"/>
    <mergeCell ref="C3:C4"/>
    <mergeCell ref="D3:E3"/>
    <mergeCell ref="F3:G3"/>
    <mergeCell ref="H3:I3"/>
    <mergeCell ref="J3:K3"/>
    <mergeCell ref="L3:M3"/>
    <mergeCell ref="A61:A62"/>
    <mergeCell ref="B61:B62"/>
    <mergeCell ref="C61:C62"/>
    <mergeCell ref="D61:E61"/>
    <mergeCell ref="F61:G61"/>
    <mergeCell ref="H61:I61"/>
    <mergeCell ref="J61:K61"/>
    <mergeCell ref="L61:M61"/>
  </mergeCells>
  <printOptions headings="false" gridLines="false" gridLinesSet="true" horizontalCentered="false" verticalCentered="false"/>
  <pageMargins left="0.118055555555556" right="0.315277777777778" top="0.747916666666667" bottom="0.157638888888889" header="0.511805555555555" footer="0.511805555555555"/>
  <pageSetup blackAndWhite="false" cellComments="none" copies="1" draft="false" firstPageNumber="0" fitToHeight="0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3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6.34901960784314"/>
    <col collapsed="false" hidden="false" max="2" min="2" style="1" width="59.5921568627451"/>
    <col collapsed="false" hidden="false" max="3" min="3" style="1" width="8.21960784313725"/>
    <col collapsed="false" hidden="false" max="13" min="4" style="1" width="7.64313725490196"/>
    <col collapsed="false" hidden="false" max="14" min="14" style="2" width="7.64313725490196"/>
    <col collapsed="false" hidden="false" max="15" min="15" style="3" width="7.78823529411765"/>
    <col collapsed="false" hidden="false" max="257" min="16" style="3" width="9.23529411764706"/>
  </cols>
  <sheetData>
    <row collapsed="false" customFormat="true" customHeight="true" hidden="false" ht="13.5" outlineLevel="0" r="1" s="5">
      <c r="A1" s="141" t="s">
        <v>299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collapsed="false" customFormat="false" customHeight="false" hidden="false" ht="15.95" outlineLevel="0" r="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collapsed="false" customFormat="false" customHeight="false" hidden="false" ht="15.95" outlineLevel="0" r="3">
      <c r="A3" s="6" t="s">
        <v>300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collapsed="false" customFormat="true" customHeight="true" hidden="false" ht="15.95" outlineLevel="0" r="4" s="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collapsed="false" customFormat="false" customHeight="true" hidden="false" ht="13.5" outlineLevel="0" r="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 t="s">
        <v>4</v>
      </c>
    </row>
    <row collapsed="false" customFormat="false" customHeight="true" hidden="false" ht="12" outlineLevel="0" r="6">
      <c r="A6" s="142" t="s">
        <v>5</v>
      </c>
      <c r="B6" s="143"/>
      <c r="C6" s="143"/>
      <c r="D6" s="143"/>
      <c r="E6" s="143"/>
      <c r="F6" s="144" t="s">
        <v>301</v>
      </c>
      <c r="G6" s="144"/>
      <c r="H6" s="144"/>
      <c r="I6" s="144"/>
      <c r="J6" s="144"/>
      <c r="K6" s="144"/>
      <c r="L6" s="144"/>
      <c r="M6" s="144"/>
      <c r="N6" s="144"/>
    </row>
    <row collapsed="false" customFormat="false" customHeight="true" hidden="false" ht="13.5" outlineLevel="0" r="7">
      <c r="A7" s="145" t="s">
        <v>9</v>
      </c>
      <c r="B7" s="146" t="s">
        <v>6</v>
      </c>
      <c r="C7" s="147" t="s">
        <v>302</v>
      </c>
      <c r="D7" s="147"/>
      <c r="E7" s="147"/>
      <c r="F7" s="148" t="s">
        <v>303</v>
      </c>
      <c r="G7" s="148"/>
      <c r="H7" s="148"/>
      <c r="I7" s="148" t="s">
        <v>304</v>
      </c>
      <c r="J7" s="148"/>
      <c r="K7" s="148"/>
      <c r="L7" s="149" t="s">
        <v>305</v>
      </c>
      <c r="M7" s="149"/>
      <c r="N7" s="149"/>
    </row>
    <row collapsed="false" customFormat="false" customHeight="true" hidden="false" ht="13.5" outlineLevel="0" r="8">
      <c r="A8" s="145"/>
      <c r="B8" s="146"/>
      <c r="C8" s="150" t="s">
        <v>10</v>
      </c>
      <c r="D8" s="151" t="s">
        <v>306</v>
      </c>
      <c r="E8" s="150" t="s">
        <v>307</v>
      </c>
      <c r="F8" s="150" t="s">
        <v>10</v>
      </c>
      <c r="G8" s="151" t="s">
        <v>306</v>
      </c>
      <c r="H8" s="150" t="s">
        <v>307</v>
      </c>
      <c r="I8" s="150" t="s">
        <v>10</v>
      </c>
      <c r="J8" s="151" t="s">
        <v>306</v>
      </c>
      <c r="K8" s="150" t="s">
        <v>307</v>
      </c>
      <c r="L8" s="150" t="s">
        <v>10</v>
      </c>
      <c r="M8" s="151" t="s">
        <v>306</v>
      </c>
      <c r="N8" s="152" t="s">
        <v>307</v>
      </c>
    </row>
    <row collapsed="false" customFormat="true" customHeight="true" hidden="false" ht="12.75" outlineLevel="0" r="9" s="23">
      <c r="A9" s="145"/>
      <c r="B9" s="146"/>
      <c r="C9" s="146"/>
      <c r="D9" s="153" t="s">
        <v>308</v>
      </c>
      <c r="E9" s="146" t="s">
        <v>309</v>
      </c>
      <c r="F9" s="146"/>
      <c r="G9" s="153" t="s">
        <v>308</v>
      </c>
      <c r="H9" s="146" t="s">
        <v>309</v>
      </c>
      <c r="I9" s="146"/>
      <c r="J9" s="153" t="s">
        <v>308</v>
      </c>
      <c r="K9" s="146" t="s">
        <v>309</v>
      </c>
      <c r="L9" s="146"/>
      <c r="M9" s="153" t="s">
        <v>308</v>
      </c>
      <c r="N9" s="154" t="s">
        <v>309</v>
      </c>
    </row>
    <row collapsed="false" customFormat="true" customHeight="true" hidden="false" ht="13.5" outlineLevel="0" r="10" s="23">
      <c r="A10" s="145"/>
      <c r="B10" s="155"/>
      <c r="C10" s="156" t="s">
        <v>310</v>
      </c>
      <c r="D10" s="156"/>
      <c r="E10" s="153"/>
      <c r="F10" s="156" t="s">
        <v>310</v>
      </c>
      <c r="G10" s="156"/>
      <c r="H10" s="153"/>
      <c r="I10" s="156" t="s">
        <v>310</v>
      </c>
      <c r="J10" s="156"/>
      <c r="K10" s="153"/>
      <c r="L10" s="156" t="s">
        <v>310</v>
      </c>
      <c r="M10" s="156"/>
      <c r="N10" s="154"/>
    </row>
    <row collapsed="false" customFormat="true" customHeight="true" hidden="false" ht="12" outlineLevel="0" r="11" s="23">
      <c r="A11" s="157" t="n">
        <v>1</v>
      </c>
      <c r="B11" s="158" t="n">
        <v>2</v>
      </c>
      <c r="C11" s="158" t="n">
        <v>3</v>
      </c>
      <c r="D11" s="158" t="n">
        <v>4</v>
      </c>
      <c r="E11" s="158" t="n">
        <v>5</v>
      </c>
      <c r="F11" s="158" t="n">
        <v>6</v>
      </c>
      <c r="G11" s="158" t="n">
        <v>7</v>
      </c>
      <c r="H11" s="158" t="n">
        <v>8</v>
      </c>
      <c r="I11" s="158" t="n">
        <v>9</v>
      </c>
      <c r="J11" s="158" t="n">
        <v>10</v>
      </c>
      <c r="K11" s="158" t="n">
        <v>11</v>
      </c>
      <c r="L11" s="158" t="n">
        <v>12</v>
      </c>
      <c r="M11" s="159" t="n">
        <v>13</v>
      </c>
      <c r="N11" s="160" t="n">
        <v>14</v>
      </c>
    </row>
    <row collapsed="false" customFormat="true" customHeight="true" hidden="false" ht="12" outlineLevel="0" r="12" s="27">
      <c r="A12" s="24" t="s">
        <v>12</v>
      </c>
      <c r="B12" s="118" t="s">
        <v>13</v>
      </c>
      <c r="C12" s="161" t="n">
        <f aca="false">SUM(F12,I12,L12)</f>
        <v>68239</v>
      </c>
      <c r="D12" s="162" t="n">
        <f aca="false">SUM(G12,J12,M12)</f>
        <v>83609</v>
      </c>
      <c r="E12" s="163" t="n">
        <f aca="false">SUM(H12,K12,N12)</f>
        <v>83609</v>
      </c>
      <c r="F12" s="164" t="n">
        <f aca="false">+F13+F14+F15+F16+F17+F18</f>
        <v>33889</v>
      </c>
      <c r="G12" s="162" t="n">
        <f aca="false">+G13+G14+G15+G16+G17+G18</f>
        <v>43611</v>
      </c>
      <c r="H12" s="162" t="n">
        <f aca="false">+H13+H14+H15+H16+H17+H18</f>
        <v>43611</v>
      </c>
      <c r="I12" s="162" t="n">
        <f aca="false">+I13+I14+I15+I16+I17+I18</f>
        <v>0</v>
      </c>
      <c r="J12" s="162"/>
      <c r="K12" s="162"/>
      <c r="L12" s="162" t="n">
        <f aca="false">+L13+L14+L15+L16+L17+L18</f>
        <v>34350</v>
      </c>
      <c r="M12" s="163" t="n">
        <f aca="false">+M13+M14+M15+M16+M17+M18</f>
        <v>39998</v>
      </c>
      <c r="N12" s="165" t="n">
        <f aca="false">+N13+N14+N15+N16+N17+N18</f>
        <v>39998</v>
      </c>
    </row>
    <row collapsed="false" customFormat="true" customHeight="true" hidden="false" ht="12" outlineLevel="0" r="13" s="27">
      <c r="A13" s="28" t="s">
        <v>14</v>
      </c>
      <c r="B13" s="166" t="s">
        <v>15</v>
      </c>
      <c r="C13" s="167" t="n">
        <f aca="false">SUM(F13,I13,L13)</f>
        <v>55674</v>
      </c>
      <c r="D13" s="168" t="n">
        <f aca="false">SUM(G13,J13,M13)</f>
        <v>55763</v>
      </c>
      <c r="E13" s="163" t="n">
        <f aca="false">SUM(H13,K13,N13)</f>
        <v>55763</v>
      </c>
      <c r="F13" s="169" t="n">
        <v>21324</v>
      </c>
      <c r="G13" s="170" t="n">
        <v>21353</v>
      </c>
      <c r="H13" s="170" t="n">
        <v>21353</v>
      </c>
      <c r="I13" s="170"/>
      <c r="J13" s="170"/>
      <c r="K13" s="170"/>
      <c r="L13" s="171" t="n">
        <v>34350</v>
      </c>
      <c r="M13" s="172" t="n">
        <v>34410</v>
      </c>
      <c r="N13" s="173" t="n">
        <v>34410</v>
      </c>
    </row>
    <row collapsed="false" customFormat="true" customHeight="true" hidden="false" ht="12" outlineLevel="0" r="14" s="27">
      <c r="A14" s="33" t="s">
        <v>16</v>
      </c>
      <c r="B14" s="174" t="s">
        <v>17</v>
      </c>
      <c r="C14" s="175" t="n">
        <f aca="false">SUM(F14,I14,L14)</f>
        <v>0</v>
      </c>
      <c r="D14" s="176" t="n">
        <f aca="false">SUM(G14,J14,M14)</f>
        <v>0</v>
      </c>
      <c r="E14" s="163" t="n">
        <f aca="false">SUM(H14,K14,N14)</f>
        <v>0</v>
      </c>
      <c r="F14" s="177"/>
      <c r="G14" s="178"/>
      <c r="H14" s="178"/>
      <c r="I14" s="178"/>
      <c r="J14" s="178"/>
      <c r="K14" s="178"/>
      <c r="L14" s="179"/>
      <c r="M14" s="180"/>
      <c r="N14" s="181"/>
    </row>
    <row collapsed="false" customFormat="true" customHeight="true" hidden="false" ht="12" outlineLevel="0" r="15" s="27">
      <c r="A15" s="33" t="s">
        <v>18</v>
      </c>
      <c r="B15" s="174" t="s">
        <v>19</v>
      </c>
      <c r="C15" s="175" t="n">
        <f aca="false">SUM(F15,I15,L15)</f>
        <v>10716</v>
      </c>
      <c r="D15" s="176" t="n">
        <f aca="false">SUM(G15,J15,M15)</f>
        <v>10666</v>
      </c>
      <c r="E15" s="163" t="n">
        <f aca="false">SUM(H15,K15,N15)</f>
        <v>10666</v>
      </c>
      <c r="F15" s="177" t="n">
        <v>10716</v>
      </c>
      <c r="G15" s="178" t="n">
        <v>10666</v>
      </c>
      <c r="H15" s="178" t="n">
        <v>10666</v>
      </c>
      <c r="I15" s="178"/>
      <c r="J15" s="178"/>
      <c r="K15" s="178"/>
      <c r="L15" s="179"/>
      <c r="M15" s="180"/>
      <c r="N15" s="181"/>
    </row>
    <row collapsed="false" customFormat="true" customHeight="true" hidden="false" ht="12" outlineLevel="0" r="16" s="27">
      <c r="A16" s="33" t="s">
        <v>20</v>
      </c>
      <c r="B16" s="174" t="s">
        <v>21</v>
      </c>
      <c r="C16" s="175" t="n">
        <f aca="false">SUM(F16,I16,L16)</f>
        <v>1849</v>
      </c>
      <c r="D16" s="176" t="n">
        <f aca="false">SUM(G16,J16,M16)</f>
        <v>1849</v>
      </c>
      <c r="E16" s="163" t="n">
        <f aca="false">SUM(H16,K16,N16)</f>
        <v>1849</v>
      </c>
      <c r="F16" s="177" t="n">
        <v>1849</v>
      </c>
      <c r="G16" s="178" t="n">
        <v>1849</v>
      </c>
      <c r="H16" s="178" t="n">
        <v>1849</v>
      </c>
      <c r="I16" s="178"/>
      <c r="J16" s="178"/>
      <c r="K16" s="178"/>
      <c r="L16" s="179"/>
      <c r="M16" s="180"/>
      <c r="N16" s="181"/>
    </row>
    <row collapsed="false" customFormat="true" customHeight="true" hidden="false" ht="12" outlineLevel="0" r="17" s="27">
      <c r="A17" s="33" t="s">
        <v>22</v>
      </c>
      <c r="B17" s="116" t="s">
        <v>311</v>
      </c>
      <c r="C17" s="175" t="n">
        <f aca="false">SUM(F17,I17,L17)</f>
        <v>0</v>
      </c>
      <c r="D17" s="176" t="n">
        <f aca="false">SUM(G17,J17,M17)</f>
        <v>15331</v>
      </c>
      <c r="E17" s="163" t="n">
        <f aca="false">SUM(H17,K17,N17)</f>
        <v>15331</v>
      </c>
      <c r="F17" s="182"/>
      <c r="G17" s="183" t="n">
        <v>9743</v>
      </c>
      <c r="H17" s="183" t="n">
        <v>9743</v>
      </c>
      <c r="I17" s="183"/>
      <c r="J17" s="183"/>
      <c r="K17" s="183"/>
      <c r="L17" s="179"/>
      <c r="M17" s="180" t="n">
        <v>5588</v>
      </c>
      <c r="N17" s="181" t="n">
        <v>5588</v>
      </c>
    </row>
    <row collapsed="false" customFormat="true" customHeight="true" hidden="false" ht="12" outlineLevel="0" r="18" s="27">
      <c r="A18" s="39" t="s">
        <v>24</v>
      </c>
      <c r="B18" s="115" t="s">
        <v>25</v>
      </c>
      <c r="C18" s="184" t="n">
        <f aca="false">SUM(F18,I18,L18)</f>
        <v>0</v>
      </c>
      <c r="D18" s="185" t="n">
        <f aca="false">SUM(G18,J18,M18)</f>
        <v>0</v>
      </c>
      <c r="E18" s="186" t="n">
        <f aca="false">SUM(H18,K18,N18)</f>
        <v>0</v>
      </c>
      <c r="F18" s="187"/>
      <c r="G18" s="68"/>
      <c r="H18" s="68"/>
      <c r="I18" s="68"/>
      <c r="J18" s="68"/>
      <c r="K18" s="68"/>
      <c r="L18" s="179"/>
      <c r="M18" s="180"/>
      <c r="N18" s="181"/>
    </row>
    <row collapsed="false" customFormat="true" customHeight="true" hidden="false" ht="12" outlineLevel="0" r="19" s="27">
      <c r="A19" s="24" t="s">
        <v>26</v>
      </c>
      <c r="B19" s="188" t="s">
        <v>27</v>
      </c>
      <c r="C19" s="161" t="n">
        <f aca="false">SUM(F19,I19,L19)</f>
        <v>21579</v>
      </c>
      <c r="D19" s="162" t="n">
        <f aca="false">SUM(G19,J19,M19)</f>
        <v>22350</v>
      </c>
      <c r="E19" s="163" t="n">
        <f aca="false">SUM(H19,K19,N19)</f>
        <v>21069</v>
      </c>
      <c r="F19" s="164" t="n">
        <f aca="false">+F20+F21+F22+F23+F24</f>
        <v>18603</v>
      </c>
      <c r="G19" s="162" t="n">
        <f aca="false">+G20+G21+G22+G23+G24</f>
        <v>19268</v>
      </c>
      <c r="H19" s="162" t="n">
        <f aca="false">+H20+H21+H22+H23+H24</f>
        <v>17987</v>
      </c>
      <c r="I19" s="162" t="n">
        <f aca="false">+I20+I21+I22+I23+I24</f>
        <v>0</v>
      </c>
      <c r="J19" s="162" t="n">
        <f aca="false">+J20+J21+J22+J23+J24</f>
        <v>20</v>
      </c>
      <c r="K19" s="162" t="n">
        <f aca="false">+K20+K21+K22+K23+K24</f>
        <v>20</v>
      </c>
      <c r="L19" s="162" t="n">
        <f aca="false">+L20+L21+L22+L23+L24</f>
        <v>2976</v>
      </c>
      <c r="M19" s="163" t="n">
        <f aca="false">+M20+M21+M22+M23+M24</f>
        <v>3062</v>
      </c>
      <c r="N19" s="165" t="n">
        <f aca="false">+N20+N21+N22+N23+N24</f>
        <v>3062</v>
      </c>
    </row>
    <row collapsed="false" customFormat="true" customHeight="true" hidden="false" ht="12" outlineLevel="0" r="20" s="27">
      <c r="A20" s="28" t="s">
        <v>28</v>
      </c>
      <c r="B20" s="166" t="s">
        <v>29</v>
      </c>
      <c r="C20" s="167" t="n">
        <f aca="false">SUM(F20,I20,L20)</f>
        <v>0</v>
      </c>
      <c r="D20" s="168" t="n">
        <f aca="false">SUM(G20,J20,M20)</f>
        <v>0</v>
      </c>
      <c r="E20" s="186" t="n">
        <f aca="false">SUM(H20,K20,N20)</f>
        <v>0</v>
      </c>
      <c r="F20" s="169"/>
      <c r="G20" s="170"/>
      <c r="H20" s="170"/>
      <c r="I20" s="170"/>
      <c r="J20" s="170"/>
      <c r="K20" s="170"/>
      <c r="L20" s="171"/>
      <c r="M20" s="172"/>
      <c r="N20" s="173"/>
    </row>
    <row collapsed="false" customFormat="true" customHeight="true" hidden="false" ht="12" outlineLevel="0" r="21" s="27">
      <c r="A21" s="33" t="s">
        <v>30</v>
      </c>
      <c r="B21" s="174" t="s">
        <v>31</v>
      </c>
      <c r="C21" s="175" t="n">
        <f aca="false">SUM(F21,I21,L21)</f>
        <v>0</v>
      </c>
      <c r="D21" s="176" t="n">
        <f aca="false">SUM(G21,J21,M21)</f>
        <v>0</v>
      </c>
      <c r="E21" s="189" t="n">
        <f aca="false">SUM(H21,K21,N21)</f>
        <v>0</v>
      </c>
      <c r="F21" s="177"/>
      <c r="G21" s="178"/>
      <c r="H21" s="178"/>
      <c r="I21" s="178"/>
      <c r="J21" s="178"/>
      <c r="K21" s="178"/>
      <c r="L21" s="179"/>
      <c r="M21" s="180"/>
      <c r="N21" s="181"/>
    </row>
    <row collapsed="false" customFormat="true" customHeight="true" hidden="false" ht="12" outlineLevel="0" r="22" s="27">
      <c r="A22" s="33" t="s">
        <v>32</v>
      </c>
      <c r="B22" s="174" t="s">
        <v>33</v>
      </c>
      <c r="C22" s="175" t="n">
        <f aca="false">SUM(F22,I22,L22)</f>
        <v>0</v>
      </c>
      <c r="D22" s="176" t="n">
        <f aca="false">SUM(G22,J22,M22)</f>
        <v>0</v>
      </c>
      <c r="E22" s="189" t="n">
        <f aca="false">SUM(H22,K22,N22)</f>
        <v>0</v>
      </c>
      <c r="F22" s="177"/>
      <c r="G22" s="178"/>
      <c r="H22" s="178"/>
      <c r="I22" s="178"/>
      <c r="J22" s="178"/>
      <c r="K22" s="178"/>
      <c r="L22" s="179"/>
      <c r="M22" s="180"/>
      <c r="N22" s="181"/>
    </row>
    <row collapsed="false" customFormat="true" customHeight="true" hidden="false" ht="12" outlineLevel="0" r="23" s="27">
      <c r="A23" s="33" t="s">
        <v>34</v>
      </c>
      <c r="B23" s="174" t="s">
        <v>35</v>
      </c>
      <c r="C23" s="190" t="n">
        <f aca="false">SUM(F23,I23,L23)</f>
        <v>0</v>
      </c>
      <c r="D23" s="191" t="n">
        <f aca="false">SUM(G23,J23,M23)</f>
        <v>0</v>
      </c>
      <c r="E23" s="192" t="n">
        <f aca="false">SUM(H23,K23,N23)</f>
        <v>0</v>
      </c>
      <c r="F23" s="177"/>
      <c r="G23" s="178"/>
      <c r="H23" s="178"/>
      <c r="I23" s="178"/>
      <c r="J23" s="178"/>
      <c r="K23" s="178"/>
      <c r="L23" s="179"/>
      <c r="M23" s="180"/>
      <c r="N23" s="181"/>
    </row>
    <row collapsed="false" customFormat="true" customHeight="true" hidden="false" ht="12" outlineLevel="0" r="24" s="27">
      <c r="A24" s="33" t="s">
        <v>36</v>
      </c>
      <c r="B24" s="174" t="s">
        <v>37</v>
      </c>
      <c r="C24" s="175" t="n">
        <f aca="false">SUM(F24,I24,L24)</f>
        <v>21579</v>
      </c>
      <c r="D24" s="176" t="n">
        <f aca="false">SUM(G24,J24,M24)</f>
        <v>22350</v>
      </c>
      <c r="E24" s="189" t="n">
        <f aca="false">SUM(H24,K24,N24)</f>
        <v>21069</v>
      </c>
      <c r="F24" s="193" t="n">
        <f aca="false">SUM(F26:F32)</f>
        <v>18603</v>
      </c>
      <c r="G24" s="179" t="n">
        <f aca="false">SUM(G26:G34)</f>
        <v>19268</v>
      </c>
      <c r="H24" s="179" t="n">
        <f aca="false">SUM(H26:H34)</f>
        <v>17987</v>
      </c>
      <c r="I24" s="179" t="n">
        <f aca="false">SUM(I26:I34)</f>
        <v>0</v>
      </c>
      <c r="J24" s="179" t="n">
        <f aca="false">SUM(J26:J34)</f>
        <v>20</v>
      </c>
      <c r="K24" s="179" t="n">
        <f aca="false">SUM(K26:K34)</f>
        <v>20</v>
      </c>
      <c r="L24" s="179" t="n">
        <f aca="false">SUM(L26:L34)</f>
        <v>2976</v>
      </c>
      <c r="M24" s="180" t="n">
        <f aca="false">SUM(M26:M34)</f>
        <v>3062</v>
      </c>
      <c r="N24" s="181" t="n">
        <f aca="false">SUM(N26:N34)</f>
        <v>3062</v>
      </c>
    </row>
    <row collapsed="false" customFormat="true" customHeight="true" hidden="false" ht="12" outlineLevel="0" r="25" s="27">
      <c r="A25" s="33" t="s">
        <v>38</v>
      </c>
      <c r="B25" s="115" t="s">
        <v>39</v>
      </c>
      <c r="C25" s="175" t="n">
        <f aca="false">SUM(F25,I25,L25)</f>
        <v>0</v>
      </c>
      <c r="D25" s="176" t="n">
        <f aca="false">SUM(G25,J25,M25)</f>
        <v>0</v>
      </c>
      <c r="E25" s="189" t="n">
        <f aca="false">SUM(H25,K25,N25)</f>
        <v>0</v>
      </c>
      <c r="F25" s="187"/>
      <c r="G25" s="68"/>
      <c r="H25" s="68"/>
      <c r="I25" s="68"/>
      <c r="J25" s="68"/>
      <c r="K25" s="68"/>
      <c r="L25" s="194"/>
      <c r="M25" s="195"/>
      <c r="N25" s="196"/>
    </row>
    <row collapsed="false" customFormat="true" customHeight="true" hidden="false" ht="12" outlineLevel="0" r="26" s="27">
      <c r="A26" s="33" t="s">
        <v>40</v>
      </c>
      <c r="B26" s="174" t="s">
        <v>41</v>
      </c>
      <c r="C26" s="175" t="n">
        <f aca="false">SUM(F26,I26,L26)</f>
        <v>1740</v>
      </c>
      <c r="D26" s="176" t="n">
        <f aca="false">SUM(G26,J26,M26)</f>
        <v>1740</v>
      </c>
      <c r="E26" s="189" t="n">
        <f aca="false">SUM(H26,K26,N26)</f>
        <v>1296</v>
      </c>
      <c r="F26" s="182" t="n">
        <v>1740</v>
      </c>
      <c r="G26" s="183" t="n">
        <v>1740</v>
      </c>
      <c r="H26" s="183" t="n">
        <v>1296</v>
      </c>
      <c r="I26" s="183"/>
      <c r="J26" s="183"/>
      <c r="K26" s="183"/>
      <c r="L26" s="179"/>
      <c r="M26" s="180"/>
      <c r="N26" s="181"/>
    </row>
    <row collapsed="false" customFormat="true" customHeight="true" hidden="false" ht="12" outlineLevel="0" r="27" s="27">
      <c r="A27" s="33" t="s">
        <v>42</v>
      </c>
      <c r="B27" s="174" t="s">
        <v>312</v>
      </c>
      <c r="C27" s="175" t="n">
        <f aca="false">SUM(F27,I27,L27)</f>
        <v>5348</v>
      </c>
      <c r="D27" s="176" t="n">
        <f aca="false">SUM(G27,J27,M27)</f>
        <v>5348</v>
      </c>
      <c r="E27" s="189" t="n">
        <f aca="false">SUM(H27,K27,N27)</f>
        <v>5211</v>
      </c>
      <c r="F27" s="182" t="n">
        <v>5348</v>
      </c>
      <c r="G27" s="183" t="n">
        <v>5348</v>
      </c>
      <c r="H27" s="183" t="n">
        <v>5211</v>
      </c>
      <c r="I27" s="183"/>
      <c r="J27" s="183"/>
      <c r="K27" s="183"/>
      <c r="L27" s="179"/>
      <c r="M27" s="180"/>
      <c r="N27" s="181"/>
    </row>
    <row collapsed="false" customFormat="true" customHeight="true" hidden="false" ht="12" outlineLevel="0" r="28" s="27">
      <c r="A28" s="33" t="s">
        <v>44</v>
      </c>
      <c r="B28" s="174" t="s">
        <v>45</v>
      </c>
      <c r="C28" s="175" t="n">
        <f aca="false">SUM(F28,I28,L28)</f>
        <v>11015</v>
      </c>
      <c r="D28" s="176" t="n">
        <f aca="false">SUM(G28,J28,M28)</f>
        <v>11015</v>
      </c>
      <c r="E28" s="189" t="n">
        <f aca="false">SUM(H28,K28,N28)</f>
        <v>10315</v>
      </c>
      <c r="F28" s="182" t="n">
        <v>11015</v>
      </c>
      <c r="G28" s="183" t="n">
        <v>11015</v>
      </c>
      <c r="H28" s="183" t="n">
        <v>10315</v>
      </c>
      <c r="I28" s="183"/>
      <c r="J28" s="183"/>
      <c r="K28" s="183"/>
      <c r="L28" s="179"/>
      <c r="M28" s="180"/>
      <c r="N28" s="181"/>
    </row>
    <row collapsed="false" customFormat="true" customHeight="true" hidden="false" ht="12.75" outlineLevel="0" r="29" s="27">
      <c r="A29" s="39" t="s">
        <v>46</v>
      </c>
      <c r="B29" s="197" t="s">
        <v>313</v>
      </c>
      <c r="C29" s="175" t="n">
        <f aca="false">SUM(F29,I29,L29)</f>
        <v>2976</v>
      </c>
      <c r="D29" s="176" t="n">
        <f aca="false">SUM(G29,J29,M29)</f>
        <v>3055</v>
      </c>
      <c r="E29" s="189" t="n">
        <f aca="false">SUM(H29,K29,N29)</f>
        <v>3055</v>
      </c>
      <c r="F29" s="187" t="n">
        <v>0</v>
      </c>
      <c r="G29" s="68" t="n">
        <v>0</v>
      </c>
      <c r="H29" s="68"/>
      <c r="I29" s="68"/>
      <c r="J29" s="68"/>
      <c r="K29" s="68"/>
      <c r="L29" s="194" t="n">
        <v>2976</v>
      </c>
      <c r="M29" s="195" t="n">
        <v>3055</v>
      </c>
      <c r="N29" s="196" t="n">
        <v>3055</v>
      </c>
    </row>
    <row collapsed="false" customFormat="true" customHeight="true" hidden="false" ht="12" outlineLevel="0" r="30" s="27">
      <c r="A30" s="33" t="s">
        <v>48</v>
      </c>
      <c r="B30" s="174" t="s">
        <v>314</v>
      </c>
      <c r="C30" s="175" t="n">
        <f aca="false">SUM(F30,I30,L30)</f>
        <v>0</v>
      </c>
      <c r="D30" s="176" t="n">
        <f aca="false">SUM(G30,J30,M30)</f>
        <v>965</v>
      </c>
      <c r="E30" s="189" t="n">
        <f aca="false">SUM(H30,K30,N30)</f>
        <v>965</v>
      </c>
      <c r="F30" s="182" t="n">
        <v>0</v>
      </c>
      <c r="G30" s="183" t="n">
        <v>965</v>
      </c>
      <c r="H30" s="183" t="n">
        <v>965</v>
      </c>
      <c r="I30" s="183"/>
      <c r="J30" s="183"/>
      <c r="K30" s="183"/>
      <c r="L30" s="179"/>
      <c r="M30" s="180"/>
      <c r="N30" s="181"/>
    </row>
    <row collapsed="false" customFormat="true" customHeight="true" hidden="false" ht="12" outlineLevel="0" r="31" s="27">
      <c r="A31" s="33" t="s">
        <v>50</v>
      </c>
      <c r="B31" s="174" t="s">
        <v>315</v>
      </c>
      <c r="C31" s="175" t="n">
        <f aca="false">SUM(F31,I31,L31)</f>
        <v>500</v>
      </c>
      <c r="D31" s="176" t="n">
        <f aca="false">SUM(G31,J31,M31)</f>
        <v>0</v>
      </c>
      <c r="E31" s="189" t="n">
        <f aca="false">SUM(H31,K31,N31)</f>
        <v>0</v>
      </c>
      <c r="F31" s="182" t="n">
        <v>500</v>
      </c>
      <c r="G31" s="183" t="n">
        <v>0</v>
      </c>
      <c r="H31" s="183"/>
      <c r="I31" s="183"/>
      <c r="J31" s="183"/>
      <c r="K31" s="183"/>
      <c r="L31" s="179"/>
      <c r="M31" s="180"/>
      <c r="N31" s="181"/>
    </row>
    <row collapsed="false" customFormat="true" customHeight="true" hidden="false" ht="12" outlineLevel="0" r="32" s="27">
      <c r="A32" s="39" t="s">
        <v>52</v>
      </c>
      <c r="B32" s="197" t="s">
        <v>316</v>
      </c>
      <c r="C32" s="175" t="n">
        <f aca="false">SUM(F32,I32,L32)</f>
        <v>0</v>
      </c>
      <c r="D32" s="176" t="n">
        <f aca="false">SUM(G32,J32,M32)</f>
        <v>7</v>
      </c>
      <c r="E32" s="189" t="n">
        <f aca="false">SUM(H32,K32,N32)</f>
        <v>7</v>
      </c>
      <c r="F32" s="187"/>
      <c r="G32" s="68" t="n">
        <v>0</v>
      </c>
      <c r="H32" s="68"/>
      <c r="I32" s="68"/>
      <c r="J32" s="68"/>
      <c r="K32" s="68"/>
      <c r="L32" s="194"/>
      <c r="M32" s="195" t="n">
        <v>7</v>
      </c>
      <c r="N32" s="196" t="n">
        <v>7</v>
      </c>
    </row>
    <row collapsed="false" customFormat="true" customHeight="true" hidden="false" ht="12.75" outlineLevel="0" r="33" s="27">
      <c r="A33" s="61"/>
      <c r="B33" s="198" t="s">
        <v>317</v>
      </c>
      <c r="C33" s="175" t="n">
        <f aca="false">SUM(F33,I33,L33)</f>
        <v>0</v>
      </c>
      <c r="D33" s="176" t="n">
        <f aca="false">SUM(G33,J33,M33)</f>
        <v>200</v>
      </c>
      <c r="E33" s="189" t="n">
        <f aca="false">SUM(H33,K33,N33)</f>
        <v>200</v>
      </c>
      <c r="F33" s="199"/>
      <c r="G33" s="200" t="n">
        <v>200</v>
      </c>
      <c r="H33" s="200" t="n">
        <v>200</v>
      </c>
      <c r="I33" s="200"/>
      <c r="J33" s="200"/>
      <c r="K33" s="200"/>
      <c r="L33" s="201"/>
      <c r="M33" s="202"/>
      <c r="N33" s="203"/>
    </row>
    <row collapsed="false" customFormat="true" customHeight="true" hidden="false" ht="12" outlineLevel="0" r="34" s="27">
      <c r="A34" s="204"/>
      <c r="B34" s="205" t="s">
        <v>318</v>
      </c>
      <c r="C34" s="184" t="n">
        <f aca="false">SUM(F34,I34,L34)</f>
        <v>0</v>
      </c>
      <c r="D34" s="185" t="n">
        <f aca="false">SUM(G34,J34,M34)</f>
        <v>20</v>
      </c>
      <c r="E34" s="206" t="n">
        <f aca="false">SUM(H34,K34,N34)</f>
        <v>20</v>
      </c>
      <c r="F34" s="207"/>
      <c r="G34" s="208"/>
      <c r="H34" s="208"/>
      <c r="I34" s="208"/>
      <c r="J34" s="208" t="n">
        <v>20</v>
      </c>
      <c r="K34" s="208" t="n">
        <v>20</v>
      </c>
      <c r="L34" s="209"/>
      <c r="M34" s="210"/>
      <c r="N34" s="211"/>
    </row>
    <row collapsed="false" customFormat="true" customHeight="true" hidden="false" ht="12" outlineLevel="0" r="35" s="27">
      <c r="A35" s="24" t="s">
        <v>58</v>
      </c>
      <c r="B35" s="118" t="s">
        <v>59</v>
      </c>
      <c r="C35" s="161" t="n">
        <f aca="false">SUM(F35,I35,L35)</f>
        <v>40198</v>
      </c>
      <c r="D35" s="162" t="n">
        <f aca="false">SUM(G35,J35,M35)</f>
        <v>40631</v>
      </c>
      <c r="E35" s="163" t="n">
        <f aca="false">SUM(H35,K35,N35)</f>
        <v>40542</v>
      </c>
      <c r="F35" s="212" t="n">
        <v>40198</v>
      </c>
      <c r="G35" s="138" t="n">
        <f aca="false">SUM(G36:G40)</f>
        <v>40542</v>
      </c>
      <c r="H35" s="138" t="n">
        <f aca="false">SUM(H36:H40)</f>
        <v>40542</v>
      </c>
      <c r="I35" s="138"/>
      <c r="J35" s="138"/>
      <c r="K35" s="138"/>
      <c r="L35" s="162" t="n">
        <f aca="false">+L36+L37+L38+L39+L40</f>
        <v>0</v>
      </c>
      <c r="M35" s="163" t="n">
        <f aca="false">+M36+M37+M38+M39+M40</f>
        <v>89</v>
      </c>
      <c r="N35" s="165" t="n">
        <f aca="false">+N36+N37+N38+N39+N40</f>
        <v>0</v>
      </c>
    </row>
    <row collapsed="false" customFormat="true" customHeight="true" hidden="false" ht="12" outlineLevel="0" r="36" s="27">
      <c r="A36" s="28" t="s">
        <v>60</v>
      </c>
      <c r="B36" s="166" t="s">
        <v>61</v>
      </c>
      <c r="C36" s="167" t="n">
        <f aca="false">SUM(F36,I36,L36)</f>
        <v>40198</v>
      </c>
      <c r="D36" s="168" t="n">
        <f aca="false">SUM(G36,J36,M36)</f>
        <v>39864</v>
      </c>
      <c r="E36" s="186" t="n">
        <f aca="false">SUM(H36,K36,N36)</f>
        <v>39864</v>
      </c>
      <c r="F36" s="169" t="n">
        <v>40198</v>
      </c>
      <c r="G36" s="170" t="n">
        <v>39864</v>
      </c>
      <c r="H36" s="170" t="n">
        <v>39864</v>
      </c>
      <c r="I36" s="170"/>
      <c r="J36" s="170"/>
      <c r="K36" s="170"/>
      <c r="L36" s="171"/>
      <c r="M36" s="172"/>
      <c r="N36" s="173"/>
    </row>
    <row collapsed="false" customFormat="true" customHeight="true" hidden="false" ht="12" outlineLevel="0" r="37" s="27">
      <c r="A37" s="33" t="s">
        <v>62</v>
      </c>
      <c r="B37" s="174" t="s">
        <v>63</v>
      </c>
      <c r="C37" s="175" t="n">
        <f aca="false">SUM(F37,I37,L37)</f>
        <v>0</v>
      </c>
      <c r="D37" s="176" t="n">
        <f aca="false">SUM(G37,J37,M37)</f>
        <v>0</v>
      </c>
      <c r="E37" s="189" t="n">
        <f aca="false">SUM(H37,K37,N37)</f>
        <v>0</v>
      </c>
      <c r="F37" s="177"/>
      <c r="G37" s="178"/>
      <c r="H37" s="178"/>
      <c r="I37" s="178"/>
      <c r="J37" s="178"/>
      <c r="K37" s="178"/>
      <c r="L37" s="179"/>
      <c r="M37" s="180"/>
      <c r="N37" s="181"/>
    </row>
    <row collapsed="false" customFormat="true" customHeight="true" hidden="false" ht="12" outlineLevel="0" r="38" s="27">
      <c r="A38" s="33" t="s">
        <v>64</v>
      </c>
      <c r="B38" s="174" t="s">
        <v>65</v>
      </c>
      <c r="C38" s="175" t="n">
        <f aca="false">SUM(F38,I38,L38)</f>
        <v>0</v>
      </c>
      <c r="D38" s="176" t="n">
        <f aca="false">SUM(G38,J38,M38)</f>
        <v>0</v>
      </c>
      <c r="E38" s="189" t="n">
        <f aca="false">SUM(H38,K38,N38)</f>
        <v>0</v>
      </c>
      <c r="F38" s="177"/>
      <c r="G38" s="178"/>
      <c r="H38" s="178"/>
      <c r="I38" s="178"/>
      <c r="J38" s="178"/>
      <c r="K38" s="178"/>
      <c r="L38" s="179"/>
      <c r="M38" s="180"/>
      <c r="N38" s="181"/>
    </row>
    <row collapsed="false" customFormat="true" customHeight="true" hidden="false" ht="12" outlineLevel="0" r="39" s="27">
      <c r="A39" s="33" t="s">
        <v>66</v>
      </c>
      <c r="B39" s="174" t="s">
        <v>67</v>
      </c>
      <c r="C39" s="175" t="n">
        <f aca="false">SUM(F39,I39,L39)</f>
        <v>0</v>
      </c>
      <c r="D39" s="176" t="n">
        <f aca="false">SUM(G39,J39,M39)</f>
        <v>0</v>
      </c>
      <c r="E39" s="189" t="n">
        <f aca="false">SUM(H39,K39,N39)</f>
        <v>0</v>
      </c>
      <c r="F39" s="177"/>
      <c r="G39" s="178"/>
      <c r="H39" s="178"/>
      <c r="I39" s="178"/>
      <c r="J39" s="178"/>
      <c r="K39" s="178"/>
      <c r="L39" s="179"/>
      <c r="M39" s="180"/>
      <c r="N39" s="181"/>
    </row>
    <row collapsed="false" customFormat="true" customHeight="true" hidden="false" ht="12" outlineLevel="0" r="40" s="27">
      <c r="A40" s="33" t="s">
        <v>68</v>
      </c>
      <c r="B40" s="174" t="s">
        <v>69</v>
      </c>
      <c r="C40" s="175" t="n">
        <f aca="false">SUM(F40,I40,L40)</f>
        <v>0</v>
      </c>
      <c r="D40" s="176" t="n">
        <f aca="false">SUM(G40,J40,M40)</f>
        <v>767</v>
      </c>
      <c r="E40" s="189" t="n">
        <f aca="false">SUM(H40,K40,N40)</f>
        <v>678</v>
      </c>
      <c r="F40" s="177"/>
      <c r="G40" s="178" t="n">
        <v>678</v>
      </c>
      <c r="H40" s="178" t="n">
        <v>678</v>
      </c>
      <c r="I40" s="178"/>
      <c r="J40" s="178"/>
      <c r="K40" s="178"/>
      <c r="L40" s="179"/>
      <c r="M40" s="180" t="n">
        <v>89</v>
      </c>
      <c r="N40" s="181" t="n">
        <v>0</v>
      </c>
    </row>
    <row collapsed="false" customFormat="true" customHeight="true" hidden="false" ht="12" outlineLevel="0" r="41" s="27">
      <c r="A41" s="39" t="s">
        <v>70</v>
      </c>
      <c r="B41" s="197" t="s">
        <v>71</v>
      </c>
      <c r="C41" s="184" t="n">
        <f aca="false">SUM(F41,I41,L41)</f>
        <v>0</v>
      </c>
      <c r="D41" s="185" t="n">
        <f aca="false">SUM(G41,J41,M41)</f>
        <v>0</v>
      </c>
      <c r="E41" s="206" t="n">
        <f aca="false">SUM(H41,K41,N41)</f>
        <v>0</v>
      </c>
      <c r="F41" s="213"/>
      <c r="G41" s="214"/>
      <c r="H41" s="214"/>
      <c r="I41" s="214"/>
      <c r="J41" s="214"/>
      <c r="K41" s="214"/>
      <c r="L41" s="194"/>
      <c r="M41" s="195"/>
      <c r="N41" s="196"/>
    </row>
    <row collapsed="false" customFormat="true" customHeight="true" hidden="false" ht="12" outlineLevel="0" r="42" s="27">
      <c r="A42" s="24" t="s">
        <v>78</v>
      </c>
      <c r="B42" s="118" t="s">
        <v>79</v>
      </c>
      <c r="C42" s="161" t="n">
        <f aca="false">SUM(F42,I42,L42)</f>
        <v>31832</v>
      </c>
      <c r="D42" s="162" t="n">
        <f aca="false">SUM(G42,J42,M42)</f>
        <v>31842</v>
      </c>
      <c r="E42" s="163" t="n">
        <f aca="false">SUM(H42,K42,N42)</f>
        <v>39871</v>
      </c>
      <c r="F42" s="164" t="n">
        <f aca="false">F43+F47+F48+F49</f>
        <v>21301</v>
      </c>
      <c r="G42" s="162" t="n">
        <f aca="false">+G43+G47+G48+G49</f>
        <v>21311</v>
      </c>
      <c r="H42" s="162" t="n">
        <f aca="false">+H43+H47+H48+H49</f>
        <v>34122</v>
      </c>
      <c r="I42" s="162" t="n">
        <f aca="false">+I43+I47+I48+I49</f>
        <v>140</v>
      </c>
      <c r="J42" s="162" t="n">
        <f aca="false">+J43+J47+J48+J49</f>
        <v>140</v>
      </c>
      <c r="K42" s="162" t="n">
        <f aca="false">+K43+K47+K48+K49</f>
        <v>128</v>
      </c>
      <c r="L42" s="162" t="n">
        <f aca="false">+L43+L47+L48+L49</f>
        <v>10391</v>
      </c>
      <c r="M42" s="163" t="n">
        <f aca="false">+M43+M47+M48+M49</f>
        <v>10391</v>
      </c>
      <c r="N42" s="165" t="n">
        <f aca="false">+N43+N47+N48+N49</f>
        <v>5621</v>
      </c>
    </row>
    <row collapsed="false" customFormat="true" customHeight="true" hidden="false" ht="12" outlineLevel="0" r="43" s="27">
      <c r="A43" s="28" t="s">
        <v>80</v>
      </c>
      <c r="B43" s="166" t="s">
        <v>81</v>
      </c>
      <c r="C43" s="167" t="n">
        <f aca="false">SUM(F43,I43,L43)</f>
        <v>27552</v>
      </c>
      <c r="D43" s="168" t="n">
        <f aca="false">SUM(G43,J43,M43)</f>
        <v>27562</v>
      </c>
      <c r="E43" s="186" t="n">
        <f aca="false">SUM(H43,K43,N43)</f>
        <v>35369</v>
      </c>
      <c r="F43" s="215" t="n">
        <f aca="false">+F44+F45+F46</f>
        <v>19712</v>
      </c>
      <c r="G43" s="216" t="n">
        <f aca="false">+G44+G45+G46</f>
        <v>19722</v>
      </c>
      <c r="H43" s="216" t="n">
        <f aca="false">+H44+H45+H46</f>
        <v>32291</v>
      </c>
      <c r="I43" s="216" t="n">
        <f aca="false">+I44+I45+I46</f>
        <v>140</v>
      </c>
      <c r="J43" s="216" t="n">
        <v>140</v>
      </c>
      <c r="K43" s="216" t="n">
        <v>128</v>
      </c>
      <c r="L43" s="216" t="n">
        <f aca="false">+L44+L45+L46</f>
        <v>7700</v>
      </c>
      <c r="M43" s="217" t="n">
        <f aca="false">+M44+M45+M46</f>
        <v>7700</v>
      </c>
      <c r="N43" s="218" t="n">
        <v>2950</v>
      </c>
    </row>
    <row collapsed="false" customFormat="true" customHeight="true" hidden="false" ht="12" outlineLevel="0" r="44" s="27">
      <c r="A44" s="33" t="s">
        <v>82</v>
      </c>
      <c r="B44" s="174" t="s">
        <v>319</v>
      </c>
      <c r="C44" s="175" t="n">
        <f aca="false">SUM(F44,I44,L44)</f>
        <v>1320</v>
      </c>
      <c r="D44" s="176" t="n">
        <f aca="false">SUM(G44,J44,M44)</f>
        <v>1320</v>
      </c>
      <c r="E44" s="189" t="n">
        <f aca="false">SUM(H44,K44,N44)</f>
        <v>1252</v>
      </c>
      <c r="F44" s="177" t="n">
        <v>1320</v>
      </c>
      <c r="G44" s="178" t="n">
        <v>1320</v>
      </c>
      <c r="H44" s="178" t="n">
        <v>1252</v>
      </c>
      <c r="I44" s="178"/>
      <c r="J44" s="178"/>
      <c r="K44" s="178"/>
      <c r="L44" s="179"/>
      <c r="M44" s="180"/>
      <c r="N44" s="181"/>
    </row>
    <row collapsed="false" customFormat="true" customHeight="true" hidden="false" ht="12" outlineLevel="0" r="45" s="27">
      <c r="A45" s="33" t="s">
        <v>84</v>
      </c>
      <c r="B45" s="174" t="s">
        <v>320</v>
      </c>
      <c r="C45" s="175" t="n">
        <f aca="false">SUM(F45,I45,L45)</f>
        <v>0</v>
      </c>
      <c r="D45" s="176" t="n">
        <f aca="false">SUM(G45,J45,M45)</f>
        <v>0</v>
      </c>
      <c r="E45" s="189" t="n">
        <f aca="false">SUM(H45,K45,N45)</f>
        <v>0</v>
      </c>
      <c r="F45" s="177"/>
      <c r="G45" s="178"/>
      <c r="H45" s="178"/>
      <c r="I45" s="178"/>
      <c r="J45" s="178"/>
      <c r="K45" s="178"/>
      <c r="L45" s="179"/>
      <c r="M45" s="180"/>
      <c r="N45" s="181"/>
    </row>
    <row collapsed="false" customFormat="true" customHeight="true" hidden="false" ht="12" outlineLevel="0" r="46" s="27">
      <c r="A46" s="33" t="s">
        <v>86</v>
      </c>
      <c r="B46" s="174" t="s">
        <v>321</v>
      </c>
      <c r="C46" s="175" t="n">
        <f aca="false">SUM(F46,I46,L46)</f>
        <v>26232</v>
      </c>
      <c r="D46" s="176" t="n">
        <f aca="false">SUM(G46,J46,M46)</f>
        <v>26242</v>
      </c>
      <c r="E46" s="189" t="n">
        <f aca="false">SUM(H46,K46,N46)</f>
        <v>34117</v>
      </c>
      <c r="F46" s="177" t="n">
        <v>18392</v>
      </c>
      <c r="G46" s="178" t="n">
        <v>18402</v>
      </c>
      <c r="H46" s="178" t="n">
        <v>31039</v>
      </c>
      <c r="I46" s="178" t="n">
        <v>140</v>
      </c>
      <c r="J46" s="178" t="n">
        <v>140</v>
      </c>
      <c r="K46" s="178" t="n">
        <v>128</v>
      </c>
      <c r="L46" s="179" t="n">
        <v>7700</v>
      </c>
      <c r="M46" s="180" t="n">
        <v>7700</v>
      </c>
      <c r="N46" s="181" t="n">
        <v>2950</v>
      </c>
    </row>
    <row collapsed="false" customFormat="true" customHeight="true" hidden="false" ht="12" outlineLevel="0" r="47" s="27">
      <c r="A47" s="33" t="s">
        <v>88</v>
      </c>
      <c r="B47" s="174" t="s">
        <v>322</v>
      </c>
      <c r="C47" s="175" t="n">
        <f aca="false">SUM(F47,I47,L47)</f>
        <v>3610</v>
      </c>
      <c r="D47" s="176" t="n">
        <f aca="false">SUM(G47,J47,M47)</f>
        <v>3610</v>
      </c>
      <c r="E47" s="189" t="n">
        <f aca="false">SUM(H47,K47,N47)</f>
        <v>3718</v>
      </c>
      <c r="F47" s="177" t="n">
        <v>919</v>
      </c>
      <c r="G47" s="178" t="n">
        <v>919</v>
      </c>
      <c r="H47" s="178" t="n">
        <v>1047</v>
      </c>
      <c r="I47" s="178"/>
      <c r="J47" s="178"/>
      <c r="K47" s="178"/>
      <c r="L47" s="179" t="n">
        <v>2691</v>
      </c>
      <c r="M47" s="180" t="n">
        <v>2691</v>
      </c>
      <c r="N47" s="181" t="n">
        <v>2671</v>
      </c>
    </row>
    <row collapsed="false" customFormat="true" customHeight="true" hidden="false" ht="12" outlineLevel="0" r="48" s="27">
      <c r="A48" s="33" t="s">
        <v>90</v>
      </c>
      <c r="B48" s="174" t="s">
        <v>323</v>
      </c>
      <c r="C48" s="175" t="n">
        <f aca="false">SUM(F48,I48,L48)</f>
        <v>240</v>
      </c>
      <c r="D48" s="176" t="n">
        <f aca="false">SUM(G48,J48,M48)</f>
        <v>240</v>
      </c>
      <c r="E48" s="189" t="n">
        <f aca="false">SUM(H48,K48,N48)</f>
        <v>167</v>
      </c>
      <c r="F48" s="177" t="n">
        <v>240</v>
      </c>
      <c r="G48" s="178" t="n">
        <v>240</v>
      </c>
      <c r="H48" s="178" t="n">
        <v>167</v>
      </c>
      <c r="I48" s="178"/>
      <c r="J48" s="178"/>
      <c r="K48" s="178"/>
      <c r="L48" s="179"/>
      <c r="M48" s="180"/>
      <c r="N48" s="181"/>
    </row>
    <row collapsed="false" customFormat="true" customHeight="true" hidden="false" ht="12" outlineLevel="0" r="49" s="27">
      <c r="A49" s="39" t="s">
        <v>92</v>
      </c>
      <c r="B49" s="197" t="s">
        <v>93</v>
      </c>
      <c r="C49" s="175" t="n">
        <f aca="false">SUM(F49,I49,L49)</f>
        <v>430</v>
      </c>
      <c r="D49" s="176" t="n">
        <f aca="false">SUM(G49,J49,M49)</f>
        <v>430</v>
      </c>
      <c r="E49" s="189" t="n">
        <f aca="false">SUM(H49,K49,N49)</f>
        <v>617</v>
      </c>
      <c r="F49" s="213" t="n">
        <v>430</v>
      </c>
      <c r="G49" s="214" t="n">
        <v>430</v>
      </c>
      <c r="H49" s="214" t="n">
        <v>617</v>
      </c>
      <c r="I49" s="214"/>
      <c r="J49" s="214"/>
      <c r="K49" s="214"/>
      <c r="L49" s="194"/>
      <c r="M49" s="180"/>
      <c r="N49" s="181"/>
    </row>
    <row collapsed="false" customFormat="true" customHeight="true" hidden="false" ht="12" outlineLevel="0" r="50" s="27">
      <c r="A50" s="33" t="s">
        <v>94</v>
      </c>
      <c r="B50" s="174" t="s">
        <v>95</v>
      </c>
      <c r="C50" s="175" t="n">
        <f aca="false">SUM(F50,I50,L50)</f>
        <v>180</v>
      </c>
      <c r="D50" s="176" t="n">
        <f aca="false">SUM(G50,J50,M50)</f>
        <v>180</v>
      </c>
      <c r="E50" s="189" t="n">
        <f aca="false">SUM(H50,K50,N50)</f>
        <v>40</v>
      </c>
      <c r="F50" s="219" t="n">
        <v>180</v>
      </c>
      <c r="G50" s="194" t="n">
        <v>180</v>
      </c>
      <c r="H50" s="194" t="n">
        <v>40</v>
      </c>
      <c r="I50" s="194"/>
      <c r="J50" s="194"/>
      <c r="K50" s="194"/>
      <c r="L50" s="194"/>
      <c r="M50" s="195"/>
      <c r="N50" s="196"/>
    </row>
    <row collapsed="false" customFormat="true" customHeight="true" hidden="false" ht="12" outlineLevel="0" r="51" s="27">
      <c r="A51" s="33" t="s">
        <v>96</v>
      </c>
      <c r="B51" s="174" t="s">
        <v>97</v>
      </c>
      <c r="C51" s="175" t="n">
        <f aca="false">SUM(F51,I51,L51)</f>
        <v>210</v>
      </c>
      <c r="D51" s="176" t="n">
        <f aca="false">SUM(G51,J51,M51)</f>
        <v>210</v>
      </c>
      <c r="E51" s="189" t="n">
        <f aca="false">SUM(H51,K51,N51)</f>
        <v>486</v>
      </c>
      <c r="F51" s="220" t="n">
        <v>210</v>
      </c>
      <c r="G51" s="221" t="n">
        <v>210</v>
      </c>
      <c r="H51" s="221" t="n">
        <v>486</v>
      </c>
      <c r="I51" s="221"/>
      <c r="J51" s="221"/>
      <c r="K51" s="221"/>
      <c r="L51" s="221"/>
      <c r="M51" s="222"/>
      <c r="N51" s="223"/>
    </row>
    <row collapsed="false" customFormat="true" customHeight="true" hidden="false" ht="12" outlineLevel="0" r="52" s="27">
      <c r="A52" s="61" t="s">
        <v>98</v>
      </c>
      <c r="B52" s="198" t="s">
        <v>99</v>
      </c>
      <c r="C52" s="190" t="n">
        <f aca="false">SUM(F52,I52,L52)</f>
        <v>40</v>
      </c>
      <c r="D52" s="191" t="n">
        <f aca="false">SUM(G52,J52,M52)</f>
        <v>40</v>
      </c>
      <c r="E52" s="192" t="n">
        <v>24</v>
      </c>
      <c r="F52" s="220" t="n">
        <v>40</v>
      </c>
      <c r="G52" s="221" t="n">
        <v>40</v>
      </c>
      <c r="H52" s="221" t="n">
        <v>24</v>
      </c>
      <c r="I52" s="221"/>
      <c r="J52" s="221"/>
      <c r="K52" s="221"/>
      <c r="L52" s="221"/>
      <c r="M52" s="222"/>
      <c r="N52" s="223"/>
    </row>
    <row collapsed="false" customFormat="true" customHeight="true" hidden="false" ht="12" outlineLevel="0" r="53" s="27">
      <c r="A53" s="56"/>
      <c r="B53" s="224" t="s">
        <v>100</v>
      </c>
      <c r="C53" s="184"/>
      <c r="D53" s="185"/>
      <c r="E53" s="206" t="n">
        <v>67</v>
      </c>
      <c r="F53" s="225"/>
      <c r="G53" s="226"/>
      <c r="H53" s="226" t="n">
        <v>67</v>
      </c>
      <c r="I53" s="226"/>
      <c r="J53" s="226"/>
      <c r="K53" s="226"/>
      <c r="L53" s="226"/>
      <c r="M53" s="227"/>
      <c r="N53" s="228"/>
    </row>
    <row collapsed="false" customFormat="true" customHeight="true" hidden="false" ht="12" outlineLevel="0" r="54" s="27">
      <c r="A54" s="24" t="s">
        <v>101</v>
      </c>
      <c r="B54" s="118" t="s">
        <v>102</v>
      </c>
      <c r="C54" s="161" t="n">
        <f aca="false">SUM(F54,I54,L54)</f>
        <v>3235</v>
      </c>
      <c r="D54" s="162" t="n">
        <f aca="false">SUM(G54,J54,M54)</f>
        <v>3735</v>
      </c>
      <c r="E54" s="163" t="n">
        <f aca="false">SUM(H54,K54,N54)</f>
        <v>4128</v>
      </c>
      <c r="F54" s="164" t="n">
        <f aca="false">SUM(F55:F65)</f>
        <v>3235</v>
      </c>
      <c r="G54" s="162" t="n">
        <f aca="false">SUM(G55:G65)</f>
        <v>3735</v>
      </c>
      <c r="H54" s="162" t="n">
        <f aca="false">SUM(H55:H65)</f>
        <v>4128</v>
      </c>
      <c r="I54" s="162" t="n">
        <f aca="false">SUM(I55:I65)</f>
        <v>0</v>
      </c>
      <c r="J54" s="162"/>
      <c r="K54" s="162"/>
      <c r="L54" s="162" t="n">
        <f aca="false">SUM(L55:L65)</f>
        <v>0</v>
      </c>
      <c r="M54" s="163" t="n">
        <f aca="false">SUM(M55:M65)</f>
        <v>0</v>
      </c>
      <c r="N54" s="165" t="n">
        <f aca="false">SUM(N55:N65)</f>
        <v>0</v>
      </c>
    </row>
    <row collapsed="false" customFormat="true" customHeight="true" hidden="false" ht="12" outlineLevel="0" r="55" s="27">
      <c r="A55" s="28" t="s">
        <v>103</v>
      </c>
      <c r="B55" s="166" t="s">
        <v>104</v>
      </c>
      <c r="C55" s="167" t="n">
        <f aca="false">SUM(F55,I55,L55)</f>
        <v>0</v>
      </c>
      <c r="D55" s="168" t="n">
        <f aca="false">SUM(G55,J55,M55)</f>
        <v>0</v>
      </c>
      <c r="E55" s="186" t="n">
        <f aca="false">SUM(H55,K55,N55)</f>
        <v>75</v>
      </c>
      <c r="F55" s="169"/>
      <c r="G55" s="170"/>
      <c r="H55" s="170" t="n">
        <v>75</v>
      </c>
      <c r="I55" s="170"/>
      <c r="J55" s="170"/>
      <c r="K55" s="170"/>
      <c r="L55" s="171"/>
      <c r="M55" s="172"/>
      <c r="N55" s="173"/>
    </row>
    <row collapsed="false" customFormat="true" customHeight="true" hidden="false" ht="12" outlineLevel="0" r="56" s="27">
      <c r="A56" s="33" t="s">
        <v>105</v>
      </c>
      <c r="B56" s="174" t="s">
        <v>106</v>
      </c>
      <c r="C56" s="175" t="n">
        <f aca="false">SUM(F56,I56,L56)</f>
        <v>1437</v>
      </c>
      <c r="D56" s="176" t="n">
        <f aca="false">SUM(G56,J56,M56)</f>
        <v>1437</v>
      </c>
      <c r="E56" s="189" t="n">
        <f aca="false">SUM(H56,K56,N56)</f>
        <v>1522</v>
      </c>
      <c r="F56" s="177" t="n">
        <v>1437</v>
      </c>
      <c r="G56" s="178" t="n">
        <v>1437</v>
      </c>
      <c r="H56" s="178" t="n">
        <v>1522</v>
      </c>
      <c r="I56" s="178"/>
      <c r="J56" s="178"/>
      <c r="K56" s="178"/>
      <c r="L56" s="179"/>
      <c r="M56" s="180"/>
      <c r="N56" s="181"/>
    </row>
    <row collapsed="false" customFormat="true" customHeight="true" hidden="false" ht="12" outlineLevel="0" r="57" s="27">
      <c r="A57" s="33" t="s">
        <v>107</v>
      </c>
      <c r="B57" s="174" t="s">
        <v>108</v>
      </c>
      <c r="C57" s="175" t="n">
        <f aca="false">SUM(F57,I57,L57)</f>
        <v>400</v>
      </c>
      <c r="D57" s="176" t="n">
        <f aca="false">SUM(G57,J57,M57)</f>
        <v>400</v>
      </c>
      <c r="E57" s="189" t="n">
        <f aca="false">SUM(H57,K57,N57)</f>
        <v>756</v>
      </c>
      <c r="F57" s="177" t="n">
        <v>400</v>
      </c>
      <c r="G57" s="178" t="n">
        <v>400</v>
      </c>
      <c r="H57" s="178" t="n">
        <v>756</v>
      </c>
      <c r="I57" s="178"/>
      <c r="J57" s="178"/>
      <c r="K57" s="178"/>
      <c r="L57" s="179"/>
      <c r="M57" s="180"/>
      <c r="N57" s="181"/>
    </row>
    <row collapsed="false" customFormat="true" customHeight="true" hidden="false" ht="12" outlineLevel="0" r="58" s="27">
      <c r="A58" s="33" t="s">
        <v>109</v>
      </c>
      <c r="B58" s="174" t="s">
        <v>110</v>
      </c>
      <c r="C58" s="175" t="n">
        <f aca="false">SUM(F58,I58,L58)</f>
        <v>602</v>
      </c>
      <c r="D58" s="176" t="n">
        <f aca="false">SUM(G58,J58,M58)</f>
        <v>602</v>
      </c>
      <c r="E58" s="189" t="n">
        <f aca="false">SUM(H58,K58,N58)</f>
        <v>389</v>
      </c>
      <c r="F58" s="177" t="n">
        <v>602</v>
      </c>
      <c r="G58" s="178" t="n">
        <v>602</v>
      </c>
      <c r="H58" s="178" t="n">
        <v>389</v>
      </c>
      <c r="I58" s="178"/>
      <c r="J58" s="178"/>
      <c r="K58" s="178"/>
      <c r="L58" s="179"/>
      <c r="M58" s="180"/>
      <c r="N58" s="181"/>
    </row>
    <row collapsed="false" customFormat="true" customHeight="true" hidden="false" ht="12" outlineLevel="0" r="59" s="27">
      <c r="A59" s="33" t="s">
        <v>111</v>
      </c>
      <c r="B59" s="174" t="s">
        <v>112</v>
      </c>
      <c r="C59" s="175" t="n">
        <f aca="false">SUM(F59,I59,L59)</f>
        <v>0</v>
      </c>
      <c r="D59" s="176" t="n">
        <f aca="false">SUM(G59,J59,M59)</f>
        <v>0</v>
      </c>
      <c r="E59" s="189" t="n">
        <f aca="false">SUM(H59,K59,N59)</f>
        <v>0</v>
      </c>
      <c r="F59" s="177"/>
      <c r="G59" s="178"/>
      <c r="H59" s="178"/>
      <c r="I59" s="178"/>
      <c r="J59" s="178"/>
      <c r="K59" s="178"/>
      <c r="L59" s="179"/>
      <c r="M59" s="180"/>
      <c r="N59" s="181"/>
    </row>
    <row collapsed="false" customFormat="true" customHeight="true" hidden="false" ht="12" outlineLevel="0" r="60" s="27">
      <c r="A60" s="33" t="s">
        <v>113</v>
      </c>
      <c r="B60" s="174" t="s">
        <v>114</v>
      </c>
      <c r="C60" s="175" t="n">
        <f aca="false">SUM(F60,I60,L60)</f>
        <v>650</v>
      </c>
      <c r="D60" s="176" t="n">
        <f aca="false">SUM(G60,J60,M60)</f>
        <v>650</v>
      </c>
      <c r="E60" s="189" t="n">
        <f aca="false">SUM(H60,K60,N60)</f>
        <v>610</v>
      </c>
      <c r="F60" s="177" t="n">
        <v>650</v>
      </c>
      <c r="G60" s="178" t="n">
        <v>650</v>
      </c>
      <c r="H60" s="178" t="n">
        <v>610</v>
      </c>
      <c r="I60" s="178"/>
      <c r="J60" s="178"/>
      <c r="K60" s="178"/>
      <c r="L60" s="179"/>
      <c r="M60" s="180"/>
      <c r="N60" s="181"/>
    </row>
    <row collapsed="false" customFormat="true" customHeight="true" hidden="false" ht="12" outlineLevel="0" r="61" s="27">
      <c r="A61" s="33" t="s">
        <v>115</v>
      </c>
      <c r="B61" s="174" t="s">
        <v>116</v>
      </c>
      <c r="C61" s="175" t="n">
        <f aca="false">SUM(F61,I61,L61)</f>
        <v>40</v>
      </c>
      <c r="D61" s="176" t="n">
        <f aca="false">SUM(G61,J61,M61)</f>
        <v>40</v>
      </c>
      <c r="E61" s="189" t="n">
        <f aca="false">SUM(H61,K61,N61)</f>
        <v>171</v>
      </c>
      <c r="F61" s="177" t="n">
        <v>40</v>
      </c>
      <c r="G61" s="178" t="n">
        <v>40</v>
      </c>
      <c r="H61" s="178" t="n">
        <v>171</v>
      </c>
      <c r="I61" s="178"/>
      <c r="J61" s="178"/>
      <c r="K61" s="178"/>
      <c r="L61" s="179"/>
      <c r="M61" s="180"/>
      <c r="N61" s="181"/>
    </row>
    <row collapsed="false" customFormat="true" customHeight="true" hidden="false" ht="12" outlineLevel="0" r="62" s="27">
      <c r="A62" s="33" t="s">
        <v>117</v>
      </c>
      <c r="B62" s="174" t="s">
        <v>118</v>
      </c>
      <c r="C62" s="175" t="n">
        <f aca="false">SUM(F62,I62,L62)</f>
        <v>100</v>
      </c>
      <c r="D62" s="176" t="n">
        <f aca="false">SUM(G62,J62,M62)</f>
        <v>100</v>
      </c>
      <c r="E62" s="189" t="n">
        <f aca="false">SUM(H62,K62,N62)</f>
        <v>104</v>
      </c>
      <c r="F62" s="177" t="n">
        <v>100</v>
      </c>
      <c r="G62" s="178" t="n">
        <v>100</v>
      </c>
      <c r="H62" s="178" t="n">
        <v>104</v>
      </c>
      <c r="I62" s="178"/>
      <c r="J62" s="178"/>
      <c r="K62" s="178"/>
      <c r="L62" s="179"/>
      <c r="M62" s="180"/>
      <c r="N62" s="181"/>
    </row>
    <row collapsed="false" customFormat="true" customHeight="true" hidden="false" ht="12" outlineLevel="0" r="63" s="27">
      <c r="A63" s="33" t="s">
        <v>119</v>
      </c>
      <c r="B63" s="174" t="s">
        <v>120</v>
      </c>
      <c r="C63" s="175" t="n">
        <f aca="false">SUM(F63,I63,L63)</f>
        <v>0</v>
      </c>
      <c r="D63" s="176" t="n">
        <f aca="false">SUM(G63,J63,M63)</f>
        <v>0</v>
      </c>
      <c r="E63" s="189" t="n">
        <f aca="false">SUM(H63,K63,N63)</f>
        <v>0</v>
      </c>
      <c r="F63" s="177"/>
      <c r="G63" s="178"/>
      <c r="H63" s="178"/>
      <c r="I63" s="178"/>
      <c r="J63" s="178"/>
      <c r="K63" s="178"/>
      <c r="L63" s="179"/>
      <c r="M63" s="180"/>
      <c r="N63" s="181"/>
    </row>
    <row collapsed="false" customFormat="true" customHeight="true" hidden="false" ht="12" outlineLevel="0" r="64" s="27">
      <c r="A64" s="33" t="s">
        <v>121</v>
      </c>
      <c r="B64" s="197" t="s">
        <v>122</v>
      </c>
      <c r="C64" s="175" t="n">
        <f aca="false">SUM(F64,I64,L64)</f>
        <v>0</v>
      </c>
      <c r="D64" s="176" t="n">
        <f aca="false">SUM(G64,J64,M64)</f>
        <v>0</v>
      </c>
      <c r="E64" s="189" t="n">
        <f aca="false">SUM(H64,K64,N64)</f>
        <v>0</v>
      </c>
      <c r="F64" s="213"/>
      <c r="G64" s="214"/>
      <c r="H64" s="214"/>
      <c r="I64" s="214"/>
      <c r="J64" s="214"/>
      <c r="K64" s="214"/>
      <c r="L64" s="179"/>
      <c r="M64" s="180"/>
      <c r="N64" s="181"/>
    </row>
    <row collapsed="false" customFormat="true" customHeight="true" hidden="false" ht="12" outlineLevel="0" r="65" s="27">
      <c r="A65" s="39" t="s">
        <v>123</v>
      </c>
      <c r="B65" s="115" t="s">
        <v>124</v>
      </c>
      <c r="C65" s="184" t="n">
        <f aca="false">SUM(F65,I65,L65)</f>
        <v>6</v>
      </c>
      <c r="D65" s="185" t="n">
        <f aca="false">SUM(G65,J65,M65)</f>
        <v>506</v>
      </c>
      <c r="E65" s="206" t="n">
        <f aca="false">SUM(H65,K65,N65)</f>
        <v>501</v>
      </c>
      <c r="F65" s="187" t="n">
        <v>6</v>
      </c>
      <c r="G65" s="68" t="n">
        <v>506</v>
      </c>
      <c r="H65" s="68" t="n">
        <v>501</v>
      </c>
      <c r="I65" s="68"/>
      <c r="J65" s="68"/>
      <c r="K65" s="68"/>
      <c r="L65" s="194"/>
      <c r="M65" s="195"/>
      <c r="N65" s="196"/>
    </row>
    <row collapsed="false" customFormat="true" customHeight="true" hidden="false" ht="12" outlineLevel="0" r="66" s="27">
      <c r="A66" s="24" t="s">
        <v>125</v>
      </c>
      <c r="B66" s="118" t="s">
        <v>126</v>
      </c>
      <c r="C66" s="161" t="n">
        <f aca="false">SUM(F66,I66,L66)</f>
        <v>0</v>
      </c>
      <c r="D66" s="162" t="n">
        <f aca="false">SUM(G66,J66,M66)</f>
        <v>0</v>
      </c>
      <c r="E66" s="163" t="n">
        <f aca="false">SUM(H66,K66,N66)</f>
        <v>8</v>
      </c>
      <c r="F66" s="212"/>
      <c r="G66" s="138"/>
      <c r="H66" s="138" t="n">
        <v>8</v>
      </c>
      <c r="I66" s="138"/>
      <c r="J66" s="138"/>
      <c r="K66" s="138"/>
      <c r="L66" s="162" t="n">
        <f aca="false">SUM(L67:L71)</f>
        <v>0</v>
      </c>
      <c r="M66" s="163" t="n">
        <f aca="false">SUM(M67:M71)</f>
        <v>0</v>
      </c>
      <c r="N66" s="165" t="n">
        <f aca="false">SUM(N67:N71)</f>
        <v>0</v>
      </c>
    </row>
    <row collapsed="false" customFormat="true" customHeight="true" hidden="false" ht="12" outlineLevel="0" r="67" s="27">
      <c r="A67" s="28" t="s">
        <v>127</v>
      </c>
      <c r="B67" s="166" t="s">
        <v>128</v>
      </c>
      <c r="C67" s="167" t="n">
        <f aca="false">SUM(F67,I67,L67)</f>
        <v>0</v>
      </c>
      <c r="D67" s="168" t="n">
        <f aca="false">SUM(G67,J67,M67)</f>
        <v>0</v>
      </c>
      <c r="E67" s="186" t="n">
        <f aca="false">SUM(H67,K67,N67)</f>
        <v>0</v>
      </c>
      <c r="F67" s="169"/>
      <c r="G67" s="170"/>
      <c r="H67" s="170"/>
      <c r="I67" s="170"/>
      <c r="J67" s="170"/>
      <c r="K67" s="170"/>
      <c r="L67" s="171"/>
      <c r="M67" s="172"/>
      <c r="N67" s="173"/>
    </row>
    <row collapsed="false" customFormat="true" customHeight="true" hidden="false" ht="12" outlineLevel="0" r="68" s="27">
      <c r="A68" s="33" t="s">
        <v>129</v>
      </c>
      <c r="B68" s="174" t="s">
        <v>130</v>
      </c>
      <c r="C68" s="175" t="n">
        <f aca="false">SUM(F68,I68,L68)</f>
        <v>0</v>
      </c>
      <c r="D68" s="176" t="n">
        <f aca="false">SUM(G68,J68,M68)</f>
        <v>0</v>
      </c>
      <c r="E68" s="189" t="n">
        <f aca="false">SUM(H68,K68,N68)</f>
        <v>0</v>
      </c>
      <c r="F68" s="177"/>
      <c r="G68" s="178"/>
      <c r="H68" s="178"/>
      <c r="I68" s="178"/>
      <c r="J68" s="178"/>
      <c r="K68" s="178"/>
      <c r="L68" s="179"/>
      <c r="M68" s="180"/>
      <c r="N68" s="181"/>
    </row>
    <row collapsed="false" customFormat="true" customHeight="true" hidden="false" ht="12" outlineLevel="0" r="69" s="27">
      <c r="A69" s="33" t="s">
        <v>131</v>
      </c>
      <c r="B69" s="174" t="s">
        <v>132</v>
      </c>
      <c r="C69" s="175" t="n">
        <f aca="false">SUM(F69,I69,L69)</f>
        <v>0</v>
      </c>
      <c r="D69" s="176" t="n">
        <f aca="false">SUM(G69,J69,M69)</f>
        <v>0</v>
      </c>
      <c r="E69" s="189" t="n">
        <f aca="false">SUM(H69,K69,N69)</f>
        <v>8</v>
      </c>
      <c r="F69" s="177"/>
      <c r="G69" s="178"/>
      <c r="H69" s="178" t="n">
        <v>8</v>
      </c>
      <c r="I69" s="178"/>
      <c r="J69" s="178"/>
      <c r="K69" s="178"/>
      <c r="L69" s="179"/>
      <c r="M69" s="180"/>
      <c r="N69" s="181"/>
    </row>
    <row collapsed="false" customFormat="true" customHeight="true" hidden="false" ht="12" outlineLevel="0" r="70" s="27">
      <c r="A70" s="33" t="s">
        <v>133</v>
      </c>
      <c r="B70" s="174" t="s">
        <v>134</v>
      </c>
      <c r="C70" s="175" t="n">
        <f aca="false">SUM(F70,I70,L70)</f>
        <v>0</v>
      </c>
      <c r="D70" s="176" t="n">
        <f aca="false">SUM(G70,J70,M70)</f>
        <v>0</v>
      </c>
      <c r="E70" s="189" t="n">
        <f aca="false">SUM(H70,K70,N70)</f>
        <v>0</v>
      </c>
      <c r="F70" s="177"/>
      <c r="G70" s="178"/>
      <c r="H70" s="178"/>
      <c r="I70" s="178"/>
      <c r="J70" s="178"/>
      <c r="K70" s="178"/>
      <c r="L70" s="179"/>
      <c r="M70" s="180"/>
      <c r="N70" s="181"/>
    </row>
    <row collapsed="false" customFormat="true" customHeight="true" hidden="false" ht="12" outlineLevel="0" r="71" s="27">
      <c r="A71" s="39" t="s">
        <v>135</v>
      </c>
      <c r="B71" s="115" t="s">
        <v>136</v>
      </c>
      <c r="C71" s="184" t="n">
        <f aca="false">SUM(F71,I71,L71)</f>
        <v>0</v>
      </c>
      <c r="D71" s="185" t="n">
        <f aca="false">SUM(G71,J71,M71)</f>
        <v>0</v>
      </c>
      <c r="E71" s="206" t="n">
        <f aca="false">SUM(H71,K71,N71)</f>
        <v>0</v>
      </c>
      <c r="F71" s="187"/>
      <c r="G71" s="68"/>
      <c r="H71" s="68"/>
      <c r="I71" s="68"/>
      <c r="J71" s="68"/>
      <c r="K71" s="68"/>
      <c r="L71" s="194"/>
      <c r="M71" s="195"/>
      <c r="N71" s="196"/>
    </row>
    <row collapsed="false" customFormat="true" customHeight="true" hidden="false" ht="12" outlineLevel="0" r="72" s="27">
      <c r="A72" s="24" t="s">
        <v>137</v>
      </c>
      <c r="B72" s="118" t="s">
        <v>138</v>
      </c>
      <c r="C72" s="161" t="n">
        <f aca="false">SUM(F72,I72,L72)</f>
        <v>25</v>
      </c>
      <c r="D72" s="162" t="n">
        <f aca="false">SUM(G72,J72,M72)</f>
        <v>25</v>
      </c>
      <c r="E72" s="163" t="n">
        <f aca="false">SUM(H72,K72,N72)</f>
        <v>0</v>
      </c>
      <c r="F72" s="212" t="n">
        <v>25</v>
      </c>
      <c r="G72" s="138" t="n">
        <v>25</v>
      </c>
      <c r="H72" s="138" t="n">
        <v>0</v>
      </c>
      <c r="I72" s="138"/>
      <c r="J72" s="138"/>
      <c r="K72" s="138"/>
      <c r="L72" s="162" t="n">
        <f aca="false">SUM(L73:L75)</f>
        <v>0</v>
      </c>
      <c r="M72" s="163" t="n">
        <f aca="false">SUM(M73:M75)</f>
        <v>0</v>
      </c>
      <c r="N72" s="165" t="n">
        <f aca="false">SUM(N73:N75)</f>
        <v>0</v>
      </c>
    </row>
    <row collapsed="false" customFormat="true" customHeight="true" hidden="false" ht="12" outlineLevel="0" r="73" s="27">
      <c r="A73" s="28" t="s">
        <v>139</v>
      </c>
      <c r="B73" s="166" t="s">
        <v>140</v>
      </c>
      <c r="C73" s="167" t="n">
        <f aca="false">SUM(F73,I73,L73)</f>
        <v>0</v>
      </c>
      <c r="D73" s="168" t="n">
        <f aca="false">SUM(G73,J73,M73)</f>
        <v>0</v>
      </c>
      <c r="E73" s="186" t="n">
        <f aca="false">SUM(H73,K73,N73)</f>
        <v>0</v>
      </c>
      <c r="F73" s="169"/>
      <c r="G73" s="170"/>
      <c r="H73" s="170"/>
      <c r="I73" s="170"/>
      <c r="J73" s="170"/>
      <c r="K73" s="170"/>
      <c r="L73" s="171"/>
      <c r="M73" s="172"/>
      <c r="N73" s="173"/>
    </row>
    <row collapsed="false" customFormat="true" customHeight="true" hidden="false" ht="12" outlineLevel="0" r="74" s="27">
      <c r="A74" s="33" t="s">
        <v>141</v>
      </c>
      <c r="B74" s="174" t="s">
        <v>142</v>
      </c>
      <c r="C74" s="175" t="n">
        <f aca="false">SUM(F74,I74,L74)</f>
        <v>25</v>
      </c>
      <c r="D74" s="176" t="n">
        <f aca="false">SUM(G74,J74,M74)</f>
        <v>25</v>
      </c>
      <c r="E74" s="189" t="n">
        <f aca="false">SUM(H74,K74,N74)</f>
        <v>0</v>
      </c>
      <c r="F74" s="177" t="n">
        <v>25</v>
      </c>
      <c r="G74" s="178" t="n">
        <v>25</v>
      </c>
      <c r="H74" s="178"/>
      <c r="I74" s="178"/>
      <c r="J74" s="178"/>
      <c r="K74" s="178"/>
      <c r="L74" s="179"/>
      <c r="M74" s="180"/>
      <c r="N74" s="181"/>
    </row>
    <row collapsed="false" customFormat="true" customHeight="true" hidden="false" ht="12" outlineLevel="0" r="75" s="27">
      <c r="A75" s="33" t="s">
        <v>143</v>
      </c>
      <c r="B75" s="174" t="s">
        <v>144</v>
      </c>
      <c r="C75" s="175" t="n">
        <f aca="false">SUM(F75,I75,L75)</f>
        <v>0</v>
      </c>
      <c r="D75" s="176" t="n">
        <f aca="false">SUM(G75,J75,M75)</f>
        <v>0</v>
      </c>
      <c r="E75" s="189" t="n">
        <f aca="false">SUM(H75,K75,N75)</f>
        <v>0</v>
      </c>
      <c r="F75" s="177"/>
      <c r="G75" s="178"/>
      <c r="H75" s="178"/>
      <c r="I75" s="178"/>
      <c r="J75" s="178"/>
      <c r="K75" s="178"/>
      <c r="L75" s="179"/>
      <c r="M75" s="180"/>
      <c r="N75" s="181"/>
    </row>
    <row collapsed="false" customFormat="true" customHeight="true" hidden="false" ht="12" outlineLevel="0" r="76" s="27">
      <c r="A76" s="39" t="s">
        <v>145</v>
      </c>
      <c r="B76" s="115" t="s">
        <v>146</v>
      </c>
      <c r="C76" s="184" t="n">
        <f aca="false">SUM(F76,I76,L76)</f>
        <v>0</v>
      </c>
      <c r="D76" s="185" t="n">
        <f aca="false">SUM(G76,J76,M76)</f>
        <v>0</v>
      </c>
      <c r="E76" s="206" t="n">
        <f aca="false">SUM(H76,K76,N76)</f>
        <v>0</v>
      </c>
      <c r="F76" s="187"/>
      <c r="G76" s="68"/>
      <c r="H76" s="68"/>
      <c r="I76" s="68"/>
      <c r="J76" s="68"/>
      <c r="K76" s="68"/>
      <c r="L76" s="194"/>
      <c r="M76" s="195"/>
      <c r="N76" s="196"/>
    </row>
    <row collapsed="false" customFormat="true" customHeight="true" hidden="false" ht="12" outlineLevel="0" r="77" s="27">
      <c r="A77" s="24" t="s">
        <v>147</v>
      </c>
      <c r="B77" s="188" t="s">
        <v>148</v>
      </c>
      <c r="C77" s="161" t="n">
        <f aca="false">SUM(F77,I77,L77)</f>
        <v>3530</v>
      </c>
      <c r="D77" s="162" t="n">
        <f aca="false">SUM(G77,J77,M77)</f>
        <v>3530</v>
      </c>
      <c r="E77" s="163" t="n">
        <f aca="false">SUM(H77,K77,N77)</f>
        <v>3604</v>
      </c>
      <c r="F77" s="229" t="n">
        <v>3530</v>
      </c>
      <c r="G77" s="230" t="n">
        <v>3530</v>
      </c>
      <c r="H77" s="230" t="n">
        <v>3604</v>
      </c>
      <c r="I77" s="230"/>
      <c r="J77" s="230"/>
      <c r="K77" s="230"/>
      <c r="L77" s="162" t="n">
        <f aca="false">SUM(L78:L80)</f>
        <v>0</v>
      </c>
      <c r="M77" s="163" t="n">
        <f aca="false">SUM(M78:M80)</f>
        <v>0</v>
      </c>
      <c r="N77" s="165" t="n">
        <f aca="false">SUM(N78:N80)</f>
        <v>0</v>
      </c>
    </row>
    <row collapsed="false" customFormat="true" customHeight="true" hidden="false" ht="12" outlineLevel="0" r="78" s="27">
      <c r="A78" s="28" t="s">
        <v>149</v>
      </c>
      <c r="B78" s="166" t="s">
        <v>150</v>
      </c>
      <c r="C78" s="167" t="n">
        <f aca="false">SUM(F78,I78,L78)</f>
        <v>0</v>
      </c>
      <c r="D78" s="168" t="n">
        <f aca="false">SUM(G78,J78,M78)</f>
        <v>0</v>
      </c>
      <c r="E78" s="186" t="n">
        <f aca="false">SUM(H78,K78,N78)</f>
        <v>0</v>
      </c>
      <c r="F78" s="169"/>
      <c r="G78" s="170"/>
      <c r="H78" s="170"/>
      <c r="I78" s="170"/>
      <c r="J78" s="170"/>
      <c r="K78" s="170"/>
      <c r="L78" s="179"/>
      <c r="M78" s="180"/>
      <c r="N78" s="181"/>
    </row>
    <row collapsed="false" customFormat="true" customHeight="true" hidden="false" ht="12" outlineLevel="0" r="79" s="27">
      <c r="A79" s="33" t="s">
        <v>151</v>
      </c>
      <c r="B79" s="174" t="s">
        <v>152</v>
      </c>
      <c r="C79" s="175" t="n">
        <f aca="false">SUM(F79,I79,L79)</f>
        <v>3530</v>
      </c>
      <c r="D79" s="176" t="n">
        <f aca="false">SUM(G79,J79,M79)</f>
        <v>3530</v>
      </c>
      <c r="E79" s="189" t="n">
        <f aca="false">SUM(H79,K79,N79)</f>
        <v>3604</v>
      </c>
      <c r="F79" s="177" t="n">
        <v>3530</v>
      </c>
      <c r="G79" s="178" t="n">
        <v>3530</v>
      </c>
      <c r="H79" s="178" t="n">
        <v>3604</v>
      </c>
      <c r="I79" s="178"/>
      <c r="J79" s="178"/>
      <c r="K79" s="178"/>
      <c r="L79" s="179"/>
      <c r="M79" s="180"/>
      <c r="N79" s="181"/>
    </row>
    <row collapsed="false" customFormat="true" customHeight="true" hidden="false" ht="12" outlineLevel="0" r="80" s="27">
      <c r="A80" s="33" t="s">
        <v>153</v>
      </c>
      <c r="B80" s="174" t="s">
        <v>154</v>
      </c>
      <c r="C80" s="175" t="n">
        <f aca="false">SUM(F80,I80,L80)</f>
        <v>0</v>
      </c>
      <c r="D80" s="176" t="n">
        <f aca="false">SUM(G80,J80,M80)</f>
        <v>0</v>
      </c>
      <c r="E80" s="189" t="n">
        <f aca="false">SUM(H80,K80,N80)</f>
        <v>0</v>
      </c>
      <c r="F80" s="177"/>
      <c r="G80" s="178"/>
      <c r="H80" s="178"/>
      <c r="I80" s="178"/>
      <c r="J80" s="178"/>
      <c r="K80" s="178"/>
      <c r="L80" s="179"/>
      <c r="M80" s="180"/>
      <c r="N80" s="181"/>
    </row>
    <row collapsed="false" customFormat="true" customHeight="true" hidden="false" ht="12" outlineLevel="0" r="81" s="27">
      <c r="A81" s="39" t="s">
        <v>155</v>
      </c>
      <c r="B81" s="115" t="s">
        <v>156</v>
      </c>
      <c r="C81" s="184" t="n">
        <f aca="false">SUM(F81,I81,L81)</f>
        <v>0</v>
      </c>
      <c r="D81" s="185" t="n">
        <f aca="false">SUM(G81,J81,M81)</f>
        <v>0</v>
      </c>
      <c r="E81" s="206" t="n">
        <f aca="false">SUM(H81,K81,N81)</f>
        <v>0</v>
      </c>
      <c r="F81" s="187"/>
      <c r="G81" s="68"/>
      <c r="H81" s="68"/>
      <c r="I81" s="68"/>
      <c r="J81" s="68"/>
      <c r="K81" s="68"/>
      <c r="L81" s="179"/>
      <c r="M81" s="180"/>
      <c r="N81" s="181"/>
    </row>
    <row collapsed="false" customFormat="true" customHeight="true" hidden="false" ht="12" outlineLevel="0" r="82" s="27">
      <c r="A82" s="66" t="s">
        <v>157</v>
      </c>
      <c r="B82" s="118" t="s">
        <v>158</v>
      </c>
      <c r="C82" s="161" t="n">
        <f aca="false">SUM(F82,I82,L82)</f>
        <v>168638</v>
      </c>
      <c r="D82" s="162" t="n">
        <f aca="false">SUM(G82,J82,M82)</f>
        <v>185722</v>
      </c>
      <c r="E82" s="163" t="n">
        <f aca="false">SUM(H82,K82,N82)</f>
        <v>192831</v>
      </c>
      <c r="F82" s="164" t="n">
        <f aca="false">+F12+F19+F35+F42+F54+F66+F72+F77</f>
        <v>120781</v>
      </c>
      <c r="G82" s="162" t="n">
        <f aca="false">+G12+G19+G35+G42+G54+G66+G72+G77</f>
        <v>132022</v>
      </c>
      <c r="H82" s="162" t="n">
        <f aca="false">+H12+H19+H35+H42+H54+H66+H72+H77</f>
        <v>144002</v>
      </c>
      <c r="I82" s="162" t="n">
        <f aca="false">+I12+I19+I35+I42+I54+I66+I72+I77</f>
        <v>140</v>
      </c>
      <c r="J82" s="162" t="n">
        <f aca="false">+J12+J19+J35+J42+J54+J66+J72+J77</f>
        <v>160</v>
      </c>
      <c r="K82" s="162" t="n">
        <f aca="false">+K12+K19+K35+K42+K54+K66+K72+K77</f>
        <v>148</v>
      </c>
      <c r="L82" s="162" t="n">
        <f aca="false">+L12+L19+L35+L42+L54+L66+L72+L77</f>
        <v>47717</v>
      </c>
      <c r="M82" s="163" t="n">
        <f aca="false">+M12+M19+M35+M42+M54+M66+M72+M77</f>
        <v>53540</v>
      </c>
      <c r="N82" s="165" t="n">
        <f aca="false">+N12+N19+N35+N42+N54+N66+N72+N77</f>
        <v>48681</v>
      </c>
    </row>
    <row collapsed="false" customFormat="true" customHeight="true" hidden="false" ht="12" outlineLevel="0" r="83" s="27">
      <c r="A83" s="67" t="s">
        <v>159</v>
      </c>
      <c r="B83" s="188" t="s">
        <v>160</v>
      </c>
      <c r="C83" s="161" t="n">
        <f aca="false">SUM(F83,I83,L83)</f>
        <v>0</v>
      </c>
      <c r="D83" s="162" t="n">
        <f aca="false">SUM(G83,J83,M83)</f>
        <v>0</v>
      </c>
      <c r="E83" s="163" t="n">
        <f aca="false">SUM(H83,K83,N83)</f>
        <v>0</v>
      </c>
      <c r="F83" s="229"/>
      <c r="G83" s="230"/>
      <c r="H83" s="230"/>
      <c r="I83" s="230"/>
      <c r="J83" s="230"/>
      <c r="K83" s="230"/>
      <c r="L83" s="162" t="n">
        <f aca="false">SUM(L84:L86)</f>
        <v>0</v>
      </c>
      <c r="M83" s="163" t="n">
        <f aca="false">SUM(M84:M86)</f>
        <v>0</v>
      </c>
      <c r="N83" s="165" t="n">
        <f aca="false">SUM(N84:N86)</f>
        <v>0</v>
      </c>
    </row>
    <row collapsed="false" customFormat="true" customHeight="true" hidden="false" ht="12" outlineLevel="0" r="84" s="27">
      <c r="A84" s="28" t="s">
        <v>161</v>
      </c>
      <c r="B84" s="166" t="s">
        <v>162</v>
      </c>
      <c r="C84" s="167"/>
      <c r="D84" s="168"/>
      <c r="E84" s="186"/>
      <c r="F84" s="169"/>
      <c r="G84" s="170"/>
      <c r="H84" s="170"/>
      <c r="I84" s="170"/>
      <c r="J84" s="170"/>
      <c r="K84" s="170"/>
      <c r="L84" s="179"/>
      <c r="M84" s="180"/>
      <c r="N84" s="181"/>
    </row>
    <row collapsed="false" customFormat="true" customHeight="true" hidden="false" ht="12" outlineLevel="0" r="85" s="27">
      <c r="A85" s="33" t="s">
        <v>163</v>
      </c>
      <c r="B85" s="174" t="s">
        <v>164</v>
      </c>
      <c r="C85" s="175"/>
      <c r="D85" s="176"/>
      <c r="E85" s="189"/>
      <c r="F85" s="177"/>
      <c r="G85" s="178"/>
      <c r="H85" s="178"/>
      <c r="I85" s="178"/>
      <c r="J85" s="178"/>
      <c r="K85" s="178"/>
      <c r="L85" s="179"/>
      <c r="M85" s="180"/>
      <c r="N85" s="181"/>
    </row>
    <row collapsed="false" customFormat="true" customHeight="true" hidden="false" ht="12" outlineLevel="0" r="86" s="27">
      <c r="A86" s="39" t="s">
        <v>165</v>
      </c>
      <c r="B86" s="231" t="s">
        <v>166</v>
      </c>
      <c r="C86" s="184"/>
      <c r="D86" s="185"/>
      <c r="E86" s="206"/>
      <c r="F86" s="187"/>
      <c r="G86" s="68"/>
      <c r="H86" s="68"/>
      <c r="I86" s="68"/>
      <c r="J86" s="68"/>
      <c r="K86" s="68"/>
      <c r="L86" s="179"/>
      <c r="M86" s="180"/>
      <c r="N86" s="181"/>
    </row>
    <row collapsed="false" customFormat="true" customHeight="true" hidden="false" ht="12" outlineLevel="0" r="87" s="27">
      <c r="A87" s="67" t="s">
        <v>167</v>
      </c>
      <c r="B87" s="188" t="s">
        <v>168</v>
      </c>
      <c r="C87" s="161" t="n">
        <f aca="false">SUM(F87,I87,L87)</f>
        <v>0</v>
      </c>
      <c r="D87" s="162" t="n">
        <f aca="false">SUM(G87,J87,M87)</f>
        <v>0</v>
      </c>
      <c r="E87" s="163" t="n">
        <f aca="false">SUM(H87,K87,N87)</f>
        <v>0</v>
      </c>
      <c r="F87" s="229"/>
      <c r="G87" s="230"/>
      <c r="H87" s="230"/>
      <c r="I87" s="230"/>
      <c r="J87" s="230"/>
      <c r="K87" s="230"/>
      <c r="L87" s="162" t="n">
        <f aca="false">SUM(L88:L91)</f>
        <v>0</v>
      </c>
      <c r="M87" s="163" t="n">
        <f aca="false">SUM(M88:M91)</f>
        <v>0</v>
      </c>
      <c r="N87" s="165" t="n">
        <f aca="false">SUM(N88:N91)</f>
        <v>0</v>
      </c>
    </row>
    <row collapsed="false" customFormat="true" customHeight="true" hidden="false" ht="12" outlineLevel="0" r="88" s="27">
      <c r="A88" s="28" t="s">
        <v>169</v>
      </c>
      <c r="B88" s="166" t="s">
        <v>170</v>
      </c>
      <c r="C88" s="167" t="n">
        <f aca="false">SUM(F88,I88,L88)</f>
        <v>0</v>
      </c>
      <c r="D88" s="168" t="n">
        <f aca="false">SUM(G88,J88,M88)</f>
        <v>0</v>
      </c>
      <c r="E88" s="186" t="n">
        <f aca="false">SUM(H88,K88,N88)</f>
        <v>0</v>
      </c>
      <c r="F88" s="232"/>
      <c r="G88" s="170"/>
      <c r="H88" s="170"/>
      <c r="I88" s="170"/>
      <c r="J88" s="170"/>
      <c r="K88" s="170"/>
      <c r="L88" s="179"/>
      <c r="M88" s="180"/>
      <c r="N88" s="181"/>
    </row>
    <row collapsed="false" customFormat="true" customHeight="true" hidden="false" ht="12" outlineLevel="0" r="89" s="27">
      <c r="A89" s="33" t="s">
        <v>171</v>
      </c>
      <c r="B89" s="174" t="s">
        <v>172</v>
      </c>
      <c r="C89" s="175" t="n">
        <f aca="false">SUM(F89,I89,L89)</f>
        <v>0</v>
      </c>
      <c r="D89" s="176" t="n">
        <f aca="false">SUM(G89,J89,M89)</f>
        <v>0</v>
      </c>
      <c r="E89" s="189" t="n">
        <f aca="false">SUM(H89,K89,N89)</f>
        <v>0</v>
      </c>
      <c r="F89" s="177"/>
      <c r="G89" s="178"/>
      <c r="H89" s="178"/>
      <c r="I89" s="178"/>
      <c r="J89" s="178"/>
      <c r="K89" s="178"/>
      <c r="L89" s="179"/>
      <c r="M89" s="180"/>
      <c r="N89" s="181"/>
    </row>
    <row collapsed="false" customFormat="true" customHeight="true" hidden="false" ht="12" outlineLevel="0" r="90" s="27">
      <c r="A90" s="33" t="s">
        <v>173</v>
      </c>
      <c r="B90" s="174" t="s">
        <v>174</v>
      </c>
      <c r="C90" s="175" t="n">
        <f aca="false">SUM(F90,I90,L90)</f>
        <v>0</v>
      </c>
      <c r="D90" s="176" t="n">
        <f aca="false">SUM(G90,J90,M90)</f>
        <v>0</v>
      </c>
      <c r="E90" s="189" t="n">
        <f aca="false">SUM(H90,K90,N90)</f>
        <v>0</v>
      </c>
      <c r="F90" s="177"/>
      <c r="G90" s="178"/>
      <c r="H90" s="178"/>
      <c r="I90" s="178"/>
      <c r="J90" s="178"/>
      <c r="K90" s="178"/>
      <c r="L90" s="179"/>
      <c r="M90" s="180"/>
      <c r="N90" s="181"/>
    </row>
    <row collapsed="false" customFormat="true" customHeight="true" hidden="false" ht="12" outlineLevel="0" r="91" s="27">
      <c r="A91" s="39" t="s">
        <v>175</v>
      </c>
      <c r="B91" s="115" t="s">
        <v>176</v>
      </c>
      <c r="C91" s="184" t="n">
        <f aca="false">SUM(F91,I91,L91)</f>
        <v>0</v>
      </c>
      <c r="D91" s="185" t="n">
        <f aca="false">SUM(G91,J91,M91)</f>
        <v>0</v>
      </c>
      <c r="E91" s="206" t="n">
        <f aca="false">SUM(H91,K91,N91)</f>
        <v>0</v>
      </c>
      <c r="F91" s="233"/>
      <c r="G91" s="68"/>
      <c r="H91" s="68"/>
      <c r="I91" s="68"/>
      <c r="J91" s="68"/>
      <c r="K91" s="68"/>
      <c r="L91" s="179"/>
      <c r="M91" s="180"/>
      <c r="N91" s="181"/>
    </row>
    <row collapsed="false" customFormat="true" customHeight="true" hidden="false" ht="12" outlineLevel="0" r="92" s="27">
      <c r="A92" s="67" t="s">
        <v>177</v>
      </c>
      <c r="B92" s="188" t="s">
        <v>178</v>
      </c>
      <c r="C92" s="161" t="n">
        <f aca="false">SUM(F92,I92,L92)</f>
        <v>26221</v>
      </c>
      <c r="D92" s="162" t="n">
        <f aca="false">SUM(G92,J92,M92)</f>
        <v>50154</v>
      </c>
      <c r="E92" s="163" t="n">
        <f aca="false">SUM(H92,K92,N92)</f>
        <v>50154</v>
      </c>
      <c r="F92" s="164" t="n">
        <f aca="false">SUM(F93:F94)</f>
        <v>26221</v>
      </c>
      <c r="G92" s="162" t="n">
        <f aca="false">SUM(G93:G94)</f>
        <v>48586</v>
      </c>
      <c r="H92" s="162" t="n">
        <f aca="false">SUM(H93:H94)</f>
        <v>48726</v>
      </c>
      <c r="I92" s="162" t="n">
        <f aca="false">SUM(I93:I94)</f>
        <v>0</v>
      </c>
      <c r="J92" s="162"/>
      <c r="K92" s="162"/>
      <c r="L92" s="162" t="n">
        <f aca="false">SUM(L93:L94)</f>
        <v>0</v>
      </c>
      <c r="M92" s="163" t="n">
        <f aca="false">SUM(M93:M94)</f>
        <v>1568</v>
      </c>
      <c r="N92" s="165" t="n">
        <f aca="false">SUM(N93:N94)</f>
        <v>1428</v>
      </c>
    </row>
    <row collapsed="false" customFormat="true" customHeight="true" hidden="false" ht="12" outlineLevel="0" r="93" s="27">
      <c r="A93" s="28" t="s">
        <v>179</v>
      </c>
      <c r="B93" s="166" t="s">
        <v>180</v>
      </c>
      <c r="C93" s="167" t="n">
        <f aca="false">SUM(F93,I93,L93)</f>
        <v>26221</v>
      </c>
      <c r="D93" s="168" t="n">
        <f aca="false">SUM(G93,J93,M93)</f>
        <v>50154</v>
      </c>
      <c r="E93" s="186" t="n">
        <f aca="false">SUM(H93,K93,N93)</f>
        <v>50154</v>
      </c>
      <c r="F93" s="169" t="n">
        <v>26221</v>
      </c>
      <c r="G93" s="170" t="n">
        <v>48586</v>
      </c>
      <c r="H93" s="170" t="n">
        <v>48726</v>
      </c>
      <c r="I93" s="170"/>
      <c r="J93" s="170"/>
      <c r="K93" s="170"/>
      <c r="L93" s="179"/>
      <c r="M93" s="180" t="n">
        <v>1568</v>
      </c>
      <c r="N93" s="181" t="n">
        <v>1428</v>
      </c>
    </row>
    <row collapsed="false" customFormat="true" customHeight="true" hidden="false" ht="12" outlineLevel="0" r="94" s="27">
      <c r="A94" s="39" t="s">
        <v>181</v>
      </c>
      <c r="B94" s="115" t="s">
        <v>182</v>
      </c>
      <c r="C94" s="184" t="n">
        <f aca="false">SUM(F94,I94,L94)</f>
        <v>0</v>
      </c>
      <c r="D94" s="185" t="n">
        <f aca="false">SUM(G94,J94,M94)</f>
        <v>0</v>
      </c>
      <c r="E94" s="206" t="n">
        <f aca="false">SUM(H94,K94,N94)</f>
        <v>0</v>
      </c>
      <c r="F94" s="187"/>
      <c r="G94" s="68"/>
      <c r="H94" s="68"/>
      <c r="I94" s="68"/>
      <c r="J94" s="68"/>
      <c r="K94" s="68"/>
      <c r="L94" s="179"/>
      <c r="M94" s="180"/>
      <c r="N94" s="181"/>
    </row>
    <row collapsed="false" customFormat="true" customHeight="true" hidden="false" ht="12" outlineLevel="0" r="95" s="27">
      <c r="A95" s="67" t="s">
        <v>183</v>
      </c>
      <c r="B95" s="188" t="s">
        <v>184</v>
      </c>
      <c r="C95" s="161" t="n">
        <f aca="false">SUM(F95,I95,L95)</f>
        <v>0</v>
      </c>
      <c r="D95" s="162" t="n">
        <f aca="false">SUM(G95,J95,M95)</f>
        <v>0</v>
      </c>
      <c r="E95" s="163" t="n">
        <v>2734</v>
      </c>
      <c r="F95" s="229"/>
      <c r="G95" s="230" t="n">
        <v>0</v>
      </c>
      <c r="H95" s="230" t="n">
        <v>2734</v>
      </c>
      <c r="I95" s="230"/>
      <c r="J95" s="230"/>
      <c r="K95" s="230"/>
      <c r="L95" s="162" t="n">
        <f aca="false">SUM(L96:L98)</f>
        <v>0</v>
      </c>
      <c r="M95" s="163" t="n">
        <f aca="false">SUM(M96:M98)</f>
        <v>0</v>
      </c>
      <c r="N95" s="165" t="n">
        <f aca="false">SUM(N96:N98)</f>
        <v>0</v>
      </c>
    </row>
    <row collapsed="false" customFormat="true" customHeight="true" hidden="false" ht="12" outlineLevel="0" r="96" s="27">
      <c r="A96" s="28" t="s">
        <v>185</v>
      </c>
      <c r="B96" s="166" t="s">
        <v>186</v>
      </c>
      <c r="C96" s="167" t="n">
        <f aca="false">SUM(F96,I96,L96)</f>
        <v>0</v>
      </c>
      <c r="D96" s="168" t="n">
        <f aca="false">SUM(G96,J96,M96)</f>
        <v>0</v>
      </c>
      <c r="E96" s="186" t="n">
        <f aca="false">SUM(H96,K96,N96)</f>
        <v>2734</v>
      </c>
      <c r="F96" s="169"/>
      <c r="G96" s="170" t="n">
        <v>0</v>
      </c>
      <c r="H96" s="170" t="n">
        <v>2734</v>
      </c>
      <c r="I96" s="170"/>
      <c r="J96" s="170"/>
      <c r="K96" s="170"/>
      <c r="L96" s="179"/>
      <c r="M96" s="180"/>
      <c r="N96" s="181"/>
    </row>
    <row collapsed="false" customFormat="true" customHeight="true" hidden="false" ht="12" outlineLevel="0" r="97" s="27">
      <c r="A97" s="33" t="s">
        <v>187</v>
      </c>
      <c r="B97" s="174" t="s">
        <v>188</v>
      </c>
      <c r="C97" s="175" t="n">
        <f aca="false">SUM(F97,I97,L97)</f>
        <v>0</v>
      </c>
      <c r="D97" s="176" t="n">
        <f aca="false">SUM(G97,J97,M97)</f>
        <v>0</v>
      </c>
      <c r="E97" s="189" t="n">
        <f aca="false">SUM(H97,K97,N97)</f>
        <v>0</v>
      </c>
      <c r="F97" s="177"/>
      <c r="G97" s="178"/>
      <c r="H97" s="178"/>
      <c r="I97" s="178"/>
      <c r="J97" s="178"/>
      <c r="K97" s="178"/>
      <c r="L97" s="179"/>
      <c r="M97" s="180"/>
      <c r="N97" s="181"/>
    </row>
    <row collapsed="false" customFormat="true" customHeight="true" hidden="false" ht="12" outlineLevel="0" r="98" s="27">
      <c r="A98" s="39" t="s">
        <v>189</v>
      </c>
      <c r="B98" s="115" t="s">
        <v>190</v>
      </c>
      <c r="C98" s="184" t="n">
        <f aca="false">SUM(F98,I98,L98)</f>
        <v>0</v>
      </c>
      <c r="D98" s="185" t="n">
        <f aca="false">SUM(G98,J98,M98)</f>
        <v>0</v>
      </c>
      <c r="E98" s="206" t="n">
        <f aca="false">SUM(H98,K98,N98)</f>
        <v>0</v>
      </c>
      <c r="F98" s="187"/>
      <c r="G98" s="68"/>
      <c r="H98" s="68"/>
      <c r="I98" s="68"/>
      <c r="J98" s="68"/>
      <c r="K98" s="68"/>
      <c r="L98" s="179"/>
      <c r="M98" s="180"/>
      <c r="N98" s="181"/>
    </row>
    <row collapsed="false" customFormat="true" customHeight="true" hidden="false" ht="12" outlineLevel="0" r="99" s="27">
      <c r="A99" s="67" t="s">
        <v>191</v>
      </c>
      <c r="B99" s="188" t="s">
        <v>192</v>
      </c>
      <c r="C99" s="161" t="n">
        <f aca="false">SUM(F99,I99,L99)</f>
        <v>0</v>
      </c>
      <c r="D99" s="162" t="n">
        <f aca="false">SUM(G99,J99,M99)</f>
        <v>0</v>
      </c>
      <c r="E99" s="163" t="n">
        <f aca="false">SUM(H99,K99,N99)</f>
        <v>0</v>
      </c>
      <c r="F99" s="229"/>
      <c r="G99" s="230"/>
      <c r="H99" s="230"/>
      <c r="I99" s="230"/>
      <c r="J99" s="230"/>
      <c r="K99" s="230"/>
      <c r="L99" s="162" t="n">
        <f aca="false">SUM(L100:L103)</f>
        <v>0</v>
      </c>
      <c r="M99" s="163" t="n">
        <f aca="false">SUM(M100:M103)</f>
        <v>0</v>
      </c>
      <c r="N99" s="165" t="n">
        <f aca="false">SUM(N100:N103)</f>
        <v>0</v>
      </c>
    </row>
    <row collapsed="false" customFormat="true" customHeight="true" hidden="false" ht="12" outlineLevel="0" r="100" s="27">
      <c r="A100" s="69" t="s">
        <v>193</v>
      </c>
      <c r="B100" s="166" t="s">
        <v>194</v>
      </c>
      <c r="C100" s="167" t="n">
        <f aca="false">SUM(F100,I100,L100)</f>
        <v>0</v>
      </c>
      <c r="D100" s="168" t="n">
        <f aca="false">SUM(G100,J100,M100)</f>
        <v>0</v>
      </c>
      <c r="E100" s="186" t="n">
        <f aca="false">SUM(H100,K100,N100)</f>
        <v>0</v>
      </c>
      <c r="F100" s="169"/>
      <c r="G100" s="170"/>
      <c r="H100" s="170"/>
      <c r="I100" s="170"/>
      <c r="J100" s="170"/>
      <c r="K100" s="170"/>
      <c r="L100" s="179"/>
      <c r="M100" s="180"/>
      <c r="N100" s="181"/>
    </row>
    <row collapsed="false" customFormat="true" customHeight="true" hidden="false" ht="12" outlineLevel="0" r="101" s="27">
      <c r="A101" s="70" t="s">
        <v>195</v>
      </c>
      <c r="B101" s="174" t="s">
        <v>196</v>
      </c>
      <c r="C101" s="175" t="n">
        <f aca="false">SUM(F101,I101,L101)</f>
        <v>0</v>
      </c>
      <c r="D101" s="176" t="n">
        <f aca="false">SUM(G101,J101,M101)</f>
        <v>0</v>
      </c>
      <c r="E101" s="189" t="n">
        <f aca="false">SUM(H101,K101,N101)</f>
        <v>0</v>
      </c>
      <c r="F101" s="177"/>
      <c r="G101" s="178"/>
      <c r="H101" s="178"/>
      <c r="I101" s="178"/>
      <c r="J101" s="178"/>
      <c r="K101" s="178"/>
      <c r="L101" s="179"/>
      <c r="M101" s="180"/>
      <c r="N101" s="181"/>
    </row>
    <row collapsed="false" customFormat="true" customHeight="true" hidden="false" ht="12" outlineLevel="0" r="102" s="27">
      <c r="A102" s="70" t="s">
        <v>197</v>
      </c>
      <c r="B102" s="174" t="s">
        <v>198</v>
      </c>
      <c r="C102" s="175" t="n">
        <f aca="false">SUM(F102,I102,L102)</f>
        <v>0</v>
      </c>
      <c r="D102" s="176" t="n">
        <f aca="false">SUM(G102,J102,M102)</f>
        <v>0</v>
      </c>
      <c r="E102" s="189" t="n">
        <f aca="false">SUM(H102,K102,N102)</f>
        <v>0</v>
      </c>
      <c r="F102" s="177"/>
      <c r="G102" s="178"/>
      <c r="H102" s="178"/>
      <c r="I102" s="178"/>
      <c r="J102" s="178"/>
      <c r="K102" s="178"/>
      <c r="L102" s="179"/>
      <c r="M102" s="180"/>
      <c r="N102" s="181"/>
    </row>
    <row collapsed="false" customFormat="true" customHeight="true" hidden="false" ht="12" outlineLevel="0" r="103" s="27">
      <c r="A103" s="71" t="s">
        <v>199</v>
      </c>
      <c r="B103" s="115" t="s">
        <v>200</v>
      </c>
      <c r="C103" s="184" t="n">
        <f aca="false">SUM(F103,I103,L103)</f>
        <v>0</v>
      </c>
      <c r="D103" s="185" t="n">
        <f aca="false">SUM(G103,J103,M103)</f>
        <v>0</v>
      </c>
      <c r="E103" s="206" t="n">
        <f aca="false">SUM(H103,K103,N103)</f>
        <v>0</v>
      </c>
      <c r="F103" s="187"/>
      <c r="G103" s="68"/>
      <c r="H103" s="68"/>
      <c r="I103" s="68"/>
      <c r="J103" s="68"/>
      <c r="K103" s="68"/>
      <c r="L103" s="179"/>
      <c r="M103" s="180"/>
      <c r="N103" s="181"/>
    </row>
    <row collapsed="false" customFormat="true" customHeight="true" hidden="false" ht="12" outlineLevel="0" r="104" s="27">
      <c r="A104" s="67" t="s">
        <v>201</v>
      </c>
      <c r="B104" s="188" t="s">
        <v>202</v>
      </c>
      <c r="C104" s="161" t="n">
        <f aca="false">SUM(F104,I104,L104)</f>
        <v>0</v>
      </c>
      <c r="D104" s="162" t="n">
        <f aca="false">SUM(G104,J104,M104)</f>
        <v>0</v>
      </c>
      <c r="E104" s="163" t="n">
        <f aca="false">SUM(H104,K104,N104)</f>
        <v>0</v>
      </c>
      <c r="F104" s="229"/>
      <c r="G104" s="230"/>
      <c r="H104" s="230"/>
      <c r="I104" s="230"/>
      <c r="J104" s="230"/>
      <c r="K104" s="230"/>
      <c r="L104" s="234"/>
      <c r="M104" s="235"/>
      <c r="N104" s="236"/>
    </row>
    <row collapsed="false" customFormat="true" customHeight="true" hidden="false" ht="13.5" outlineLevel="0" r="105" s="27">
      <c r="A105" s="67" t="s">
        <v>203</v>
      </c>
      <c r="B105" s="188" t="s">
        <v>204</v>
      </c>
      <c r="C105" s="161" t="n">
        <f aca="false">SUM(F105,I105,L105)</f>
        <v>0</v>
      </c>
      <c r="D105" s="162" t="n">
        <f aca="false">SUM(G105,J105,M105)</f>
        <v>0</v>
      </c>
      <c r="E105" s="163" t="n">
        <f aca="false">SUM(H105,K105,N105)</f>
        <v>0</v>
      </c>
      <c r="F105" s="229"/>
      <c r="G105" s="230"/>
      <c r="H105" s="230"/>
      <c r="I105" s="230"/>
      <c r="J105" s="230"/>
      <c r="K105" s="230"/>
      <c r="L105" s="234"/>
      <c r="M105" s="235"/>
      <c r="N105" s="236"/>
    </row>
    <row collapsed="false" customFormat="true" customHeight="true" hidden="false" ht="15.75" outlineLevel="0" r="106" s="27">
      <c r="A106" s="67" t="s">
        <v>205</v>
      </c>
      <c r="B106" s="237" t="s">
        <v>206</v>
      </c>
      <c r="C106" s="161" t="n">
        <f aca="false">SUM(F106,I106,L106)</f>
        <v>26221</v>
      </c>
      <c r="D106" s="162" t="n">
        <f aca="false">SUM(G106,J106,M106)</f>
        <v>50154</v>
      </c>
      <c r="E106" s="163" t="n">
        <v>52888</v>
      </c>
      <c r="F106" s="164" t="n">
        <f aca="false">+F83+F87+F92+F95+F99+F105+F104</f>
        <v>26221</v>
      </c>
      <c r="G106" s="162" t="n">
        <f aca="false">+G83+G87+G92+G95+G99+G105+G104</f>
        <v>48586</v>
      </c>
      <c r="H106" s="162" t="n">
        <f aca="false">+H83+H87+H92+H95+H99+H105+H104</f>
        <v>51460</v>
      </c>
      <c r="I106" s="162" t="n">
        <f aca="false">+I83+I87+I92+I95+I99+I105+I104</f>
        <v>0</v>
      </c>
      <c r="J106" s="162"/>
      <c r="K106" s="162"/>
      <c r="L106" s="162" t="n">
        <f aca="false">+L83+L87+L92+L95+L99+L105+L104</f>
        <v>0</v>
      </c>
      <c r="M106" s="163" t="n">
        <f aca="false">+M83+M87+M92+M95+M99+M105+M104</f>
        <v>1568</v>
      </c>
      <c r="N106" s="165" t="n">
        <f aca="false">+N83+N87+N92+N95+N99+N105+N104</f>
        <v>1428</v>
      </c>
    </row>
    <row collapsed="false" customFormat="true" customHeight="true" hidden="false" ht="16.5" outlineLevel="0" r="107" s="27">
      <c r="A107" s="76" t="s">
        <v>207</v>
      </c>
      <c r="B107" s="238" t="s">
        <v>208</v>
      </c>
      <c r="C107" s="161" t="n">
        <f aca="false">SUM(F107,I107,L107)</f>
        <v>194859</v>
      </c>
      <c r="D107" s="162" t="n">
        <f aca="false">SUM(G107,J107,M107)</f>
        <v>235876</v>
      </c>
      <c r="E107" s="163" t="n">
        <f aca="false">SUM(H107,K107,N107)</f>
        <v>245719</v>
      </c>
      <c r="F107" s="164" t="n">
        <f aca="false">+F82+F106</f>
        <v>147002</v>
      </c>
      <c r="G107" s="162" t="n">
        <f aca="false">+G82+G106</f>
        <v>180608</v>
      </c>
      <c r="H107" s="162" t="n">
        <f aca="false">+H82+H106</f>
        <v>195462</v>
      </c>
      <c r="I107" s="162" t="n">
        <f aca="false">+I82+I106</f>
        <v>140</v>
      </c>
      <c r="J107" s="162" t="n">
        <f aca="false">+J82+J106</f>
        <v>160</v>
      </c>
      <c r="K107" s="162" t="n">
        <f aca="false">+K82+K106</f>
        <v>148</v>
      </c>
      <c r="L107" s="162" t="n">
        <f aca="false">+L82+L106</f>
        <v>47717</v>
      </c>
      <c r="M107" s="163" t="n">
        <f aca="false">+M82+M106</f>
        <v>55108</v>
      </c>
      <c r="N107" s="165" t="n">
        <f aca="false">+N82+N106</f>
        <v>50109</v>
      </c>
    </row>
    <row collapsed="false" customFormat="true" customHeight="true" hidden="false" ht="14.25" outlineLevel="0" r="108" s="27">
      <c r="A108" s="239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1"/>
    </row>
    <row collapsed="false" customFormat="false" customHeight="true" hidden="false" ht="16.5" outlineLevel="0" r="109">
      <c r="A109" s="8" t="s">
        <v>209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collapsed="false" customFormat="true" customHeight="true" hidden="false" ht="16.5" outlineLevel="0" r="110" s="83">
      <c r="A110" s="81" t="s">
        <v>210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242" t="s">
        <v>4</v>
      </c>
    </row>
    <row collapsed="false" customFormat="false" customHeight="true" hidden="false" ht="13.5" outlineLevel="0" r="111">
      <c r="A111" s="142" t="s">
        <v>5</v>
      </c>
      <c r="B111" s="143"/>
      <c r="C111" s="143"/>
      <c r="D111" s="143"/>
      <c r="E111" s="143"/>
      <c r="F111" s="144" t="s">
        <v>301</v>
      </c>
      <c r="G111" s="144"/>
      <c r="H111" s="144"/>
      <c r="I111" s="144"/>
      <c r="J111" s="144"/>
      <c r="K111" s="144"/>
      <c r="L111" s="144"/>
      <c r="M111" s="144"/>
      <c r="N111" s="144"/>
    </row>
    <row collapsed="false" customFormat="false" customHeight="true" hidden="false" ht="13.5" outlineLevel="0" r="112">
      <c r="A112" s="145" t="s">
        <v>9</v>
      </c>
      <c r="B112" s="146" t="s">
        <v>324</v>
      </c>
      <c r="C112" s="147" t="s">
        <v>302</v>
      </c>
      <c r="D112" s="147"/>
      <c r="E112" s="147"/>
      <c r="F112" s="148" t="s">
        <v>303</v>
      </c>
      <c r="G112" s="148"/>
      <c r="H112" s="148"/>
      <c r="I112" s="148" t="s">
        <v>304</v>
      </c>
      <c r="J112" s="148"/>
      <c r="K112" s="148"/>
      <c r="L112" s="149" t="s">
        <v>305</v>
      </c>
      <c r="M112" s="149"/>
      <c r="N112" s="149"/>
    </row>
    <row collapsed="false" customFormat="false" customHeight="true" hidden="false" ht="13.5" outlineLevel="0" r="113">
      <c r="A113" s="145"/>
      <c r="B113" s="146"/>
      <c r="C113" s="150" t="s">
        <v>10</v>
      </c>
      <c r="D113" s="151" t="s">
        <v>306</v>
      </c>
      <c r="E113" s="150" t="s">
        <v>307</v>
      </c>
      <c r="F113" s="150" t="s">
        <v>10</v>
      </c>
      <c r="G113" s="151" t="s">
        <v>306</v>
      </c>
      <c r="H113" s="150" t="s">
        <v>307</v>
      </c>
      <c r="I113" s="150" t="s">
        <v>10</v>
      </c>
      <c r="J113" s="151" t="s">
        <v>306</v>
      </c>
      <c r="K113" s="150" t="s">
        <v>307</v>
      </c>
      <c r="L113" s="150" t="s">
        <v>10</v>
      </c>
      <c r="M113" s="151" t="s">
        <v>306</v>
      </c>
      <c r="N113" s="152" t="s">
        <v>307</v>
      </c>
    </row>
    <row collapsed="false" customFormat="false" customHeight="true" hidden="false" ht="13.5" outlineLevel="0" r="114">
      <c r="A114" s="145"/>
      <c r="B114" s="146"/>
      <c r="C114" s="146"/>
      <c r="D114" s="153" t="s">
        <v>308</v>
      </c>
      <c r="E114" s="146" t="s">
        <v>309</v>
      </c>
      <c r="F114" s="146"/>
      <c r="G114" s="153" t="s">
        <v>308</v>
      </c>
      <c r="H114" s="146" t="s">
        <v>309</v>
      </c>
      <c r="I114" s="146"/>
      <c r="J114" s="153" t="s">
        <v>308</v>
      </c>
      <c r="K114" s="146" t="s">
        <v>309</v>
      </c>
      <c r="L114" s="146"/>
      <c r="M114" s="153" t="s">
        <v>308</v>
      </c>
      <c r="N114" s="154" t="s">
        <v>309</v>
      </c>
    </row>
    <row collapsed="false" customFormat="false" customHeight="true" hidden="false" ht="13.5" outlineLevel="0" r="115">
      <c r="A115" s="145"/>
      <c r="B115" s="155"/>
      <c r="C115" s="156" t="s">
        <v>310</v>
      </c>
      <c r="D115" s="156"/>
      <c r="E115" s="153"/>
      <c r="F115" s="156" t="s">
        <v>310</v>
      </c>
      <c r="G115" s="156"/>
      <c r="H115" s="153"/>
      <c r="I115" s="156" t="s">
        <v>310</v>
      </c>
      <c r="J115" s="156"/>
      <c r="K115" s="153"/>
      <c r="L115" s="156" t="s">
        <v>310</v>
      </c>
      <c r="M115" s="156"/>
      <c r="N115" s="154"/>
    </row>
    <row collapsed="false" customFormat="true" customHeight="true" hidden="false" ht="12" outlineLevel="0" r="116" s="23">
      <c r="A116" s="157" t="n">
        <v>1</v>
      </c>
      <c r="B116" s="158" t="n">
        <v>2</v>
      </c>
      <c r="C116" s="158" t="n">
        <v>3</v>
      </c>
      <c r="D116" s="158" t="n">
        <v>4</v>
      </c>
      <c r="E116" s="158" t="n">
        <v>5</v>
      </c>
      <c r="F116" s="158" t="n">
        <v>6</v>
      </c>
      <c r="G116" s="158" t="n">
        <v>7</v>
      </c>
      <c r="H116" s="158" t="n">
        <v>8</v>
      </c>
      <c r="I116" s="158" t="n">
        <v>9</v>
      </c>
      <c r="J116" s="158" t="n">
        <v>10</v>
      </c>
      <c r="K116" s="158" t="n">
        <v>11</v>
      </c>
      <c r="L116" s="158" t="n">
        <v>12</v>
      </c>
      <c r="M116" s="159" t="n">
        <v>13</v>
      </c>
      <c r="N116" s="160" t="n">
        <v>14</v>
      </c>
    </row>
    <row collapsed="false" customFormat="false" customHeight="true" hidden="false" ht="12" outlineLevel="0" r="117">
      <c r="A117" s="88" t="s">
        <v>12</v>
      </c>
      <c r="B117" s="89" t="s">
        <v>213</v>
      </c>
      <c r="C117" s="243" t="n">
        <f aca="false">SUM(F117,I117,L117)</f>
        <v>127031</v>
      </c>
      <c r="D117" s="244" t="n">
        <f aca="false">SUM(G117,J117,M117)</f>
        <v>146540</v>
      </c>
      <c r="E117" s="245" t="n">
        <f aca="false">SUM(H117,K117,N117)</f>
        <v>126824</v>
      </c>
      <c r="F117" s="246" t="n">
        <f aca="false">F118+F119+F120+F121+F122+F135</f>
        <v>79174</v>
      </c>
      <c r="G117" s="244" t="n">
        <f aca="false">G118+G119+G120+G121+G122+G135</f>
        <v>91501</v>
      </c>
      <c r="H117" s="244" t="n">
        <f aca="false">H118+H119+H120+H121+H122+H135</f>
        <v>77405</v>
      </c>
      <c r="I117" s="244" t="n">
        <f aca="false">I118+I119+I120+I121+I122+I135</f>
        <v>140</v>
      </c>
      <c r="J117" s="244" t="n">
        <v>160</v>
      </c>
      <c r="K117" s="244" t="n">
        <v>148</v>
      </c>
      <c r="L117" s="247" t="n">
        <f aca="false">L118+L119+L120+L121+L122+L135</f>
        <v>47717</v>
      </c>
      <c r="M117" s="245" t="n">
        <f aca="false">M118+M119+M120+M121+M122+M135</f>
        <v>54879</v>
      </c>
      <c r="N117" s="248" t="n">
        <f aca="false">N118+N119+N120+N121+N122+N135</f>
        <v>49271</v>
      </c>
    </row>
    <row collapsed="false" customFormat="false" customHeight="true" hidden="false" ht="12" outlineLevel="0" r="118">
      <c r="A118" s="93" t="s">
        <v>14</v>
      </c>
      <c r="B118" s="94" t="s">
        <v>214</v>
      </c>
      <c r="C118" s="167" t="n">
        <f aca="false">SUM(F118,I118,L118)</f>
        <v>50037</v>
      </c>
      <c r="D118" s="168" t="n">
        <f aca="false">SUM(G118,J118,M118)</f>
        <v>52482</v>
      </c>
      <c r="E118" s="186" t="n">
        <f aca="false">SUM(H118,K118,N118)</f>
        <v>49912</v>
      </c>
      <c r="F118" s="249" t="n">
        <v>23846</v>
      </c>
      <c r="G118" s="250" t="n">
        <v>24501</v>
      </c>
      <c r="H118" s="250" t="n">
        <v>22216</v>
      </c>
      <c r="I118" s="250"/>
      <c r="J118" s="250"/>
      <c r="K118" s="251"/>
      <c r="L118" s="252" t="n">
        <v>26191</v>
      </c>
      <c r="M118" s="253" t="n">
        <v>27981</v>
      </c>
      <c r="N118" s="254" t="n">
        <v>27696</v>
      </c>
    </row>
    <row collapsed="false" customFormat="false" customHeight="true" hidden="false" ht="12" outlineLevel="0" r="119">
      <c r="A119" s="33" t="s">
        <v>16</v>
      </c>
      <c r="B119" s="98" t="s">
        <v>215</v>
      </c>
      <c r="C119" s="175" t="n">
        <f aca="false">SUM(F119,I119,L119)</f>
        <v>12319</v>
      </c>
      <c r="D119" s="176" t="n">
        <f aca="false">SUM(G119,J119,M119)</f>
        <v>13394</v>
      </c>
      <c r="E119" s="189" t="n">
        <f aca="false">SUM(H119,K119,N119)</f>
        <v>12554</v>
      </c>
      <c r="F119" s="255" t="n">
        <v>5259</v>
      </c>
      <c r="G119" s="256" t="n">
        <v>5657</v>
      </c>
      <c r="H119" s="256" t="n">
        <v>4884</v>
      </c>
      <c r="I119" s="256"/>
      <c r="J119" s="256"/>
      <c r="K119" s="257"/>
      <c r="L119" s="258" t="n">
        <v>7060</v>
      </c>
      <c r="M119" s="180" t="n">
        <v>7737</v>
      </c>
      <c r="N119" s="181" t="n">
        <v>7670</v>
      </c>
    </row>
    <row collapsed="false" customFormat="false" customHeight="true" hidden="false" ht="12" outlineLevel="0" r="120">
      <c r="A120" s="33" t="s">
        <v>18</v>
      </c>
      <c r="B120" s="98" t="s">
        <v>216</v>
      </c>
      <c r="C120" s="175" t="n">
        <f aca="false">SUM(F120,I120,L120)</f>
        <v>38260</v>
      </c>
      <c r="D120" s="176" t="n">
        <f aca="false">SUM(G120,J120,M120)</f>
        <v>37310</v>
      </c>
      <c r="E120" s="189" t="n">
        <f aca="false">SUM(H120,K120,N120)</f>
        <v>26895</v>
      </c>
      <c r="F120" s="255" t="n">
        <v>31644</v>
      </c>
      <c r="G120" s="256" t="n">
        <v>31933</v>
      </c>
      <c r="H120" s="256" t="n">
        <v>22009</v>
      </c>
      <c r="I120" s="256"/>
      <c r="J120" s="256"/>
      <c r="K120" s="257"/>
      <c r="L120" s="258" t="n">
        <v>6616</v>
      </c>
      <c r="M120" s="180" t="n">
        <v>5377</v>
      </c>
      <c r="N120" s="181" t="n">
        <v>4886</v>
      </c>
    </row>
    <row collapsed="false" customFormat="false" customHeight="true" hidden="false" ht="12" outlineLevel="0" r="121">
      <c r="A121" s="33" t="s">
        <v>20</v>
      </c>
      <c r="B121" s="100" t="s">
        <v>217</v>
      </c>
      <c r="C121" s="175" t="n">
        <f aca="false">SUM(F121,I121,L121)</f>
        <v>14307</v>
      </c>
      <c r="D121" s="176" t="n">
        <f aca="false">SUM(G121,J121,M121)</f>
        <v>18384</v>
      </c>
      <c r="E121" s="189" t="n">
        <f aca="false">SUM(H121,K121,N121)</f>
        <v>17778</v>
      </c>
      <c r="F121" s="259" t="n">
        <v>14167</v>
      </c>
      <c r="G121" s="260" t="n">
        <v>18224</v>
      </c>
      <c r="H121" s="260" t="n">
        <v>17630</v>
      </c>
      <c r="I121" s="260" t="n">
        <v>140</v>
      </c>
      <c r="J121" s="260" t="n">
        <v>160</v>
      </c>
      <c r="K121" s="261" t="n">
        <v>148</v>
      </c>
      <c r="L121" s="262" t="n">
        <v>0</v>
      </c>
      <c r="M121" s="180" t="n">
        <v>0</v>
      </c>
      <c r="N121" s="181" t="n">
        <v>0</v>
      </c>
    </row>
    <row collapsed="false" customFormat="false" customHeight="true" hidden="false" ht="12" outlineLevel="0" r="122">
      <c r="A122" s="33" t="s">
        <v>218</v>
      </c>
      <c r="B122" s="101" t="s">
        <v>219</v>
      </c>
      <c r="C122" s="175" t="n">
        <f aca="false">SUM(F122,I122,L122)</f>
        <v>12108</v>
      </c>
      <c r="D122" s="176" t="n">
        <f aca="false">SUM(G122,J122,M122)</f>
        <v>24970</v>
      </c>
      <c r="E122" s="189" t="n">
        <f aca="false">SUM(H122,K122,N122)</f>
        <v>19685</v>
      </c>
      <c r="F122" s="219" t="n">
        <f aca="false">SUM(F123:F134)</f>
        <v>4258</v>
      </c>
      <c r="G122" s="194" t="n">
        <f aca="false">SUM(G123:G134)</f>
        <v>11186</v>
      </c>
      <c r="H122" s="194" t="n">
        <v>10666</v>
      </c>
      <c r="I122" s="194" t="n">
        <f aca="false">SUM(I123:I134)</f>
        <v>0</v>
      </c>
      <c r="J122" s="194" t="n">
        <f aca="false">SUM(J123:J134)</f>
        <v>0</v>
      </c>
      <c r="K122" s="194" t="n">
        <f aca="false">SUM(K123:K134)</f>
        <v>0</v>
      </c>
      <c r="L122" s="194" t="n">
        <f aca="false">SUM(L123:L134)</f>
        <v>7850</v>
      </c>
      <c r="M122" s="180" t="n">
        <f aca="false">SUM(M123:M134)</f>
        <v>13784</v>
      </c>
      <c r="N122" s="181" t="n">
        <f aca="false">SUM(N123:N134)</f>
        <v>9019</v>
      </c>
    </row>
    <row collapsed="false" customFormat="false" customHeight="true" hidden="false" ht="12" outlineLevel="0" r="123">
      <c r="A123" s="33" t="s">
        <v>24</v>
      </c>
      <c r="B123" s="98" t="s">
        <v>220</v>
      </c>
      <c r="C123" s="175" t="n">
        <f aca="false">SUM(F123,I123,L123)</f>
        <v>0</v>
      </c>
      <c r="D123" s="176" t="n">
        <f aca="false">SUM(G123,J123,M123)</f>
        <v>0</v>
      </c>
      <c r="E123" s="189" t="n">
        <f aca="false">SUM(H123,K123,N123)</f>
        <v>0</v>
      </c>
      <c r="F123" s="259"/>
      <c r="G123" s="260"/>
      <c r="H123" s="260"/>
      <c r="I123" s="260"/>
      <c r="J123" s="260"/>
      <c r="K123" s="261"/>
      <c r="L123" s="262"/>
      <c r="M123" s="180"/>
      <c r="N123" s="181"/>
    </row>
    <row collapsed="false" customFormat="false" customHeight="true" hidden="false" ht="12" outlineLevel="0" r="124">
      <c r="A124" s="33" t="s">
        <v>221</v>
      </c>
      <c r="B124" s="102" t="s">
        <v>222</v>
      </c>
      <c r="C124" s="175" t="n">
        <f aca="false">SUM(F124,I124,L124)</f>
        <v>324</v>
      </c>
      <c r="D124" s="176" t="n">
        <f aca="false">SUM(G124,J124,M124)</f>
        <v>0</v>
      </c>
      <c r="E124" s="189" t="n">
        <f aca="false">SUM(H124,K124,N124)</f>
        <v>0</v>
      </c>
      <c r="F124" s="219" t="n">
        <v>174</v>
      </c>
      <c r="G124" s="194" t="n">
        <v>0</v>
      </c>
      <c r="H124" s="194" t="n">
        <v>0</v>
      </c>
      <c r="I124" s="194"/>
      <c r="J124" s="194"/>
      <c r="K124" s="194"/>
      <c r="L124" s="262" t="n">
        <v>150</v>
      </c>
      <c r="M124" s="180" t="n">
        <v>0</v>
      </c>
      <c r="N124" s="181" t="n">
        <v>0</v>
      </c>
    </row>
    <row collapsed="false" customFormat="false" customHeight="true" hidden="false" ht="12" outlineLevel="0" r="125">
      <c r="A125" s="33" t="s">
        <v>223</v>
      </c>
      <c r="B125" s="103" t="s">
        <v>224</v>
      </c>
      <c r="C125" s="175" t="n">
        <f aca="false">SUM(F125,I125,L125)</f>
        <v>0</v>
      </c>
      <c r="D125" s="176" t="n">
        <f aca="false">SUM(G125,J125,M125)</f>
        <v>28</v>
      </c>
      <c r="E125" s="189" t="n">
        <f aca="false">SUM(H125,K125,N125)</f>
        <v>13</v>
      </c>
      <c r="F125" s="259"/>
      <c r="G125" s="260" t="n">
        <v>13</v>
      </c>
      <c r="H125" s="260" t="n">
        <v>13</v>
      </c>
      <c r="I125" s="260"/>
      <c r="J125" s="260"/>
      <c r="K125" s="261"/>
      <c r="L125" s="258"/>
      <c r="M125" s="180" t="n">
        <v>15</v>
      </c>
      <c r="N125" s="181" t="n">
        <v>0</v>
      </c>
    </row>
    <row collapsed="false" customFormat="false" customHeight="true" hidden="false" ht="12" outlineLevel="0" r="126">
      <c r="A126" s="33" t="s">
        <v>225</v>
      </c>
      <c r="B126" s="104" t="s">
        <v>226</v>
      </c>
      <c r="C126" s="175" t="n">
        <f aca="false">SUM(F126,I126,L126)</f>
        <v>0</v>
      </c>
      <c r="D126" s="176" t="n">
        <f aca="false">SUM(G126,J126,M126)</f>
        <v>0</v>
      </c>
      <c r="E126" s="189" t="n">
        <f aca="false">SUM(H126,K126,N126)</f>
        <v>0</v>
      </c>
      <c r="F126" s="263"/>
      <c r="G126" s="264"/>
      <c r="H126" s="264"/>
      <c r="I126" s="264"/>
      <c r="J126" s="264"/>
      <c r="K126" s="265"/>
      <c r="L126" s="258"/>
      <c r="M126" s="180"/>
      <c r="N126" s="181"/>
    </row>
    <row collapsed="false" customFormat="false" customHeight="true" hidden="false" ht="12" outlineLevel="0" r="127">
      <c r="A127" s="33" t="s">
        <v>227</v>
      </c>
      <c r="B127" s="102" t="s">
        <v>228</v>
      </c>
      <c r="C127" s="175" t="n">
        <f aca="false">SUM(F127,I127,L127)</f>
        <v>0</v>
      </c>
      <c r="D127" s="176" t="n">
        <f aca="false">SUM(G127,J127,M127)</f>
        <v>0</v>
      </c>
      <c r="E127" s="189" t="n">
        <f aca="false">SUM(H127,K127,N127)</f>
        <v>0</v>
      </c>
      <c r="F127" s="255"/>
      <c r="G127" s="256"/>
      <c r="H127" s="256"/>
      <c r="I127" s="256"/>
      <c r="J127" s="256"/>
      <c r="K127" s="257"/>
      <c r="L127" s="258"/>
      <c r="M127" s="180"/>
      <c r="N127" s="181"/>
    </row>
    <row collapsed="false" customFormat="false" customHeight="true" hidden="false" ht="12" outlineLevel="0" r="128">
      <c r="A128" s="33" t="s">
        <v>229</v>
      </c>
      <c r="B128" s="102" t="s">
        <v>230</v>
      </c>
      <c r="C128" s="175" t="n">
        <f aca="false">SUM(F128,I128,L128)</f>
        <v>0</v>
      </c>
      <c r="D128" s="176" t="n">
        <f aca="false">SUM(G128,J128,M128)</f>
        <v>0</v>
      </c>
      <c r="E128" s="189" t="n">
        <f aca="false">SUM(H128,K128,N128)</f>
        <v>0</v>
      </c>
      <c r="F128" s="259"/>
      <c r="G128" s="260"/>
      <c r="H128" s="260"/>
      <c r="I128" s="260"/>
      <c r="J128" s="260"/>
      <c r="K128" s="261"/>
      <c r="L128" s="262"/>
      <c r="M128" s="180"/>
      <c r="N128" s="181"/>
    </row>
    <row collapsed="false" customFormat="false" customHeight="true" hidden="false" ht="12" outlineLevel="0" r="129">
      <c r="A129" s="33" t="s">
        <v>231</v>
      </c>
      <c r="B129" s="104" t="s">
        <v>232</v>
      </c>
      <c r="C129" s="175" t="n">
        <f aca="false">SUM(F129,I129,L129)</f>
        <v>1634</v>
      </c>
      <c r="D129" s="176" t="n">
        <f aca="false">SUM(G129,J129,M129)</f>
        <v>2790</v>
      </c>
      <c r="E129" s="189" t="n">
        <f aca="false">SUM(H129,K129,N129)</f>
        <v>2757</v>
      </c>
      <c r="F129" s="219" t="n">
        <v>1634</v>
      </c>
      <c r="G129" s="194" t="n">
        <v>1651</v>
      </c>
      <c r="H129" s="194" t="n">
        <v>1618</v>
      </c>
      <c r="I129" s="194"/>
      <c r="J129" s="194"/>
      <c r="K129" s="194"/>
      <c r="L129" s="262"/>
      <c r="M129" s="180" t="n">
        <v>1139</v>
      </c>
      <c r="N129" s="181" t="n">
        <v>1139</v>
      </c>
    </row>
    <row collapsed="false" customFormat="false" customHeight="true" hidden="false" ht="12" outlineLevel="0" r="130">
      <c r="A130" s="33" t="s">
        <v>233</v>
      </c>
      <c r="B130" s="104" t="s">
        <v>234</v>
      </c>
      <c r="C130" s="175" t="n">
        <f aca="false">SUM(F130,I130,L130)</f>
        <v>0</v>
      </c>
      <c r="D130" s="176" t="n">
        <f aca="false">SUM(G130,J130,M130)</f>
        <v>0</v>
      </c>
      <c r="E130" s="189" t="n">
        <f aca="false">SUM(H130,K130,N130)</f>
        <v>0</v>
      </c>
      <c r="F130" s="263"/>
      <c r="G130" s="264"/>
      <c r="H130" s="264"/>
      <c r="I130" s="264"/>
      <c r="J130" s="264"/>
      <c r="K130" s="265"/>
      <c r="L130" s="258"/>
      <c r="M130" s="180"/>
      <c r="N130" s="181"/>
    </row>
    <row collapsed="false" customFormat="false" customHeight="true" hidden="false" ht="12" outlineLevel="0" r="131">
      <c r="A131" s="33" t="s">
        <v>235</v>
      </c>
      <c r="B131" s="102" t="s">
        <v>236</v>
      </c>
      <c r="C131" s="175" t="n">
        <f aca="false">SUM(F131,I131,L131)</f>
        <v>0</v>
      </c>
      <c r="D131" s="176" t="n">
        <f aca="false">SUM(G131,J131,M131)</f>
        <v>0</v>
      </c>
      <c r="E131" s="189" t="n">
        <f aca="false">SUM(H131,K131,N131)</f>
        <v>0</v>
      </c>
      <c r="F131" s="255"/>
      <c r="G131" s="256"/>
      <c r="H131" s="256"/>
      <c r="I131" s="256"/>
      <c r="J131" s="256"/>
      <c r="K131" s="257"/>
      <c r="L131" s="258"/>
      <c r="M131" s="180"/>
      <c r="N131" s="181"/>
    </row>
    <row collapsed="false" customFormat="false" customHeight="true" hidden="false" ht="12" outlineLevel="0" r="132">
      <c r="A132" s="61" t="s">
        <v>237</v>
      </c>
      <c r="B132" s="102" t="s">
        <v>238</v>
      </c>
      <c r="C132" s="175" t="n">
        <f aca="false">SUM(F132,I132,L132)</f>
        <v>0</v>
      </c>
      <c r="D132" s="176" t="n">
        <f aca="false">SUM(G132,J132,M132)</f>
        <v>0</v>
      </c>
      <c r="E132" s="189" t="n">
        <f aca="false">SUM(H132,K132,N132)</f>
        <v>0</v>
      </c>
      <c r="F132" s="255"/>
      <c r="G132" s="256"/>
      <c r="H132" s="256"/>
      <c r="I132" s="256"/>
      <c r="J132" s="256"/>
      <c r="K132" s="257"/>
      <c r="L132" s="258"/>
      <c r="M132" s="180"/>
      <c r="N132" s="181"/>
    </row>
    <row collapsed="false" customFormat="false" customHeight="true" hidden="false" ht="12" outlineLevel="0" r="133">
      <c r="A133" s="33" t="s">
        <v>239</v>
      </c>
      <c r="B133" s="102" t="s">
        <v>240</v>
      </c>
      <c r="C133" s="175" t="n">
        <f aca="false">SUM(F133,I133,L133)</f>
        <v>0</v>
      </c>
      <c r="D133" s="176" t="n">
        <f aca="false">SUM(G133,J133,M133)</f>
        <v>0</v>
      </c>
      <c r="E133" s="189" t="n">
        <f aca="false">SUM(H133,K133,N133)</f>
        <v>0</v>
      </c>
      <c r="F133" s="259"/>
      <c r="G133" s="260"/>
      <c r="H133" s="260"/>
      <c r="I133" s="260"/>
      <c r="J133" s="256"/>
      <c r="K133" s="257"/>
      <c r="L133" s="258"/>
      <c r="M133" s="180"/>
      <c r="N133" s="181"/>
    </row>
    <row collapsed="false" customFormat="false" customHeight="true" hidden="false" ht="12" outlineLevel="0" r="134">
      <c r="A134" s="39" t="s">
        <v>241</v>
      </c>
      <c r="B134" s="103" t="s">
        <v>242</v>
      </c>
      <c r="C134" s="175" t="n">
        <f aca="false">SUM(F134,I134,L134)</f>
        <v>10150</v>
      </c>
      <c r="D134" s="176" t="n">
        <f aca="false">SUM(G134,J134,M134)</f>
        <v>22152</v>
      </c>
      <c r="E134" s="189" t="n">
        <f aca="false">SUM(H134,K134,N134)</f>
        <v>16915</v>
      </c>
      <c r="F134" s="219" t="n">
        <v>2450</v>
      </c>
      <c r="G134" s="194" t="n">
        <v>9522</v>
      </c>
      <c r="H134" s="194" t="n">
        <v>9035</v>
      </c>
      <c r="I134" s="260"/>
      <c r="J134" s="260"/>
      <c r="K134" s="261"/>
      <c r="L134" s="262" t="n">
        <v>7700</v>
      </c>
      <c r="M134" s="195" t="n">
        <v>12630</v>
      </c>
      <c r="N134" s="196" t="n">
        <v>7880</v>
      </c>
    </row>
    <row collapsed="false" customFormat="false" customHeight="true" hidden="false" ht="12" outlineLevel="0" r="135">
      <c r="A135" s="33" t="s">
        <v>243</v>
      </c>
      <c r="B135" s="100" t="s">
        <v>244</v>
      </c>
      <c r="C135" s="175" t="n">
        <f aca="false">SUM(F135,I135,L135)</f>
        <v>0</v>
      </c>
      <c r="D135" s="176" t="n">
        <f aca="false">SUM(G135,J135,M135)</f>
        <v>0</v>
      </c>
      <c r="E135" s="189" t="n">
        <f aca="false">SUM(H135,K135,N135)</f>
        <v>0</v>
      </c>
      <c r="F135" s="255"/>
      <c r="G135" s="256" t="n">
        <v>0</v>
      </c>
      <c r="H135" s="256" t="n">
        <v>0</v>
      </c>
      <c r="I135" s="256"/>
      <c r="J135" s="256"/>
      <c r="K135" s="257"/>
      <c r="L135" s="258"/>
      <c r="M135" s="180"/>
      <c r="N135" s="181"/>
    </row>
    <row collapsed="false" customFormat="false" customHeight="true" hidden="false" ht="12" outlineLevel="0" r="136">
      <c r="A136" s="33" t="s">
        <v>245</v>
      </c>
      <c r="B136" s="98" t="s">
        <v>246</v>
      </c>
      <c r="C136" s="175" t="n">
        <f aca="false">SUM(F136,I136,L136)</f>
        <v>0</v>
      </c>
      <c r="D136" s="176" t="n">
        <f aca="false">SUM(G136,J136,M136)</f>
        <v>0</v>
      </c>
      <c r="E136" s="189" t="n">
        <f aca="false">SUM(H136,K136,N136)</f>
        <v>0</v>
      </c>
      <c r="F136" s="255"/>
      <c r="G136" s="256" t="n">
        <v>0</v>
      </c>
      <c r="H136" s="256" t="n">
        <v>0</v>
      </c>
      <c r="I136" s="256"/>
      <c r="J136" s="256"/>
      <c r="K136" s="257"/>
      <c r="L136" s="258"/>
      <c r="M136" s="180"/>
      <c r="N136" s="181"/>
    </row>
    <row collapsed="false" customFormat="false" customHeight="true" hidden="false" ht="12" outlineLevel="0" r="137">
      <c r="A137" s="56" t="s">
        <v>247</v>
      </c>
      <c r="B137" s="106" t="s">
        <v>325</v>
      </c>
      <c r="C137" s="184" t="n">
        <f aca="false">SUM(F137,I137,L137)</f>
        <v>0</v>
      </c>
      <c r="D137" s="185" t="n">
        <f aca="false">SUM(G137,J137,M137)</f>
        <v>0</v>
      </c>
      <c r="E137" s="206" t="n">
        <f aca="false">SUM(H137,K137,N137)</f>
        <v>0</v>
      </c>
      <c r="F137" s="266"/>
      <c r="G137" s="267" t="n">
        <v>0</v>
      </c>
      <c r="H137" s="267" t="n">
        <v>0</v>
      </c>
      <c r="I137" s="267"/>
      <c r="J137" s="267"/>
      <c r="K137" s="268"/>
      <c r="L137" s="269"/>
      <c r="M137" s="270"/>
      <c r="N137" s="271"/>
    </row>
    <row collapsed="false" customFormat="false" customHeight="true" hidden="false" ht="12" outlineLevel="0" r="138">
      <c r="A138" s="108" t="s">
        <v>26</v>
      </c>
      <c r="B138" s="109" t="s">
        <v>249</v>
      </c>
      <c r="C138" s="243" t="n">
        <f aca="false">SUM(F138,I138,L138)</f>
        <v>67328</v>
      </c>
      <c r="D138" s="244" t="n">
        <f aca="false">SUM(G138,J138,M138)</f>
        <v>86770</v>
      </c>
      <c r="E138" s="245" t="n">
        <f aca="false">SUM(H138,K138,N138)</f>
        <v>46083</v>
      </c>
      <c r="F138" s="272" t="n">
        <f aca="false">+F139+F141+F143</f>
        <v>67328</v>
      </c>
      <c r="G138" s="273" t="n">
        <f aca="false">+G139+G141+G143</f>
        <v>86541</v>
      </c>
      <c r="H138" s="273" t="n">
        <f aca="false">+H139+H141+H143</f>
        <v>46083</v>
      </c>
      <c r="I138" s="273" t="n">
        <f aca="false">+I139+I141+I143</f>
        <v>0</v>
      </c>
      <c r="J138" s="273"/>
      <c r="K138" s="273"/>
      <c r="L138" s="274" t="n">
        <f aca="false">+L139+L141+L143</f>
        <v>0</v>
      </c>
      <c r="M138" s="275" t="n">
        <f aca="false">+M139+M141+M143</f>
        <v>229</v>
      </c>
      <c r="N138" s="276" t="n">
        <f aca="false">+N139+N141+N143</f>
        <v>0</v>
      </c>
    </row>
    <row collapsed="false" customFormat="false" customHeight="true" hidden="false" ht="12" outlineLevel="0" r="139">
      <c r="A139" s="28" t="s">
        <v>28</v>
      </c>
      <c r="B139" s="98" t="s">
        <v>250</v>
      </c>
      <c r="C139" s="167" t="n">
        <f aca="false">SUM(F139,I139,L139)</f>
        <v>7607</v>
      </c>
      <c r="D139" s="168" t="n">
        <f aca="false">SUM(G139,J139,M139)</f>
        <v>10672</v>
      </c>
      <c r="E139" s="186" t="n">
        <f aca="false">SUM(H139,K139,N139)</f>
        <v>4601</v>
      </c>
      <c r="F139" s="277" t="n">
        <v>7607</v>
      </c>
      <c r="G139" s="278" t="n">
        <v>10443</v>
      </c>
      <c r="H139" s="278" t="n">
        <v>4601</v>
      </c>
      <c r="I139" s="278"/>
      <c r="J139" s="278"/>
      <c r="K139" s="279"/>
      <c r="L139" s="280"/>
      <c r="M139" s="172" t="n">
        <v>229</v>
      </c>
      <c r="N139" s="173" t="n">
        <v>0</v>
      </c>
    </row>
    <row collapsed="false" customFormat="false" customHeight="true" hidden="false" ht="12" outlineLevel="0" r="140">
      <c r="A140" s="33" t="s">
        <v>30</v>
      </c>
      <c r="B140" s="98" t="s">
        <v>251</v>
      </c>
      <c r="C140" s="175" t="n">
        <f aca="false">SUM(F140,I140,L140)</f>
        <v>0</v>
      </c>
      <c r="D140" s="176" t="n">
        <f aca="false">SUM(G140,J140,M140)</f>
        <v>0</v>
      </c>
      <c r="E140" s="189" t="n">
        <f aca="false">SUM(H140,K140,N140)</f>
        <v>0</v>
      </c>
      <c r="F140" s="281"/>
      <c r="G140" s="282"/>
      <c r="H140" s="282"/>
      <c r="I140" s="282"/>
      <c r="J140" s="282"/>
      <c r="K140" s="283"/>
      <c r="L140" s="258"/>
      <c r="M140" s="180"/>
      <c r="N140" s="181"/>
    </row>
    <row collapsed="false" customFormat="false" customHeight="true" hidden="false" ht="12" outlineLevel="0" r="141">
      <c r="A141" s="33" t="s">
        <v>32</v>
      </c>
      <c r="B141" s="98" t="s">
        <v>252</v>
      </c>
      <c r="C141" s="175" t="n">
        <f aca="false">SUM(F141,I141,L141)</f>
        <v>2000</v>
      </c>
      <c r="D141" s="176" t="n">
        <f aca="false">SUM(G141,J141,M141)</f>
        <v>7053</v>
      </c>
      <c r="E141" s="189" t="n">
        <f aca="false">SUM(H141,K141,N141)</f>
        <v>1058</v>
      </c>
      <c r="F141" s="255" t="n">
        <v>2000</v>
      </c>
      <c r="G141" s="256" t="n">
        <v>7053</v>
      </c>
      <c r="H141" s="256" t="n">
        <v>1058</v>
      </c>
      <c r="I141" s="256"/>
      <c r="J141" s="256"/>
      <c r="K141" s="257"/>
      <c r="L141" s="258"/>
      <c r="M141" s="180"/>
      <c r="N141" s="181"/>
    </row>
    <row collapsed="false" customFormat="false" customHeight="true" hidden="false" ht="12" outlineLevel="0" r="142">
      <c r="A142" s="33" t="s">
        <v>34</v>
      </c>
      <c r="B142" s="114" t="s">
        <v>253</v>
      </c>
      <c r="C142" s="175" t="n">
        <f aca="false">SUM(F142,I142,L142)</f>
        <v>0</v>
      </c>
      <c r="D142" s="176" t="n">
        <f aca="false">SUM(G142,J142,M142)</f>
        <v>0</v>
      </c>
      <c r="E142" s="189" t="n">
        <f aca="false">SUM(H142,K142,N142)</f>
        <v>0</v>
      </c>
      <c r="F142" s="259"/>
      <c r="G142" s="260"/>
      <c r="H142" s="260"/>
      <c r="I142" s="260"/>
      <c r="J142" s="260"/>
      <c r="K142" s="261"/>
      <c r="L142" s="258"/>
      <c r="M142" s="180"/>
      <c r="N142" s="181"/>
    </row>
    <row collapsed="false" customFormat="false" customHeight="true" hidden="false" ht="12" outlineLevel="0" r="143">
      <c r="A143" s="33" t="s">
        <v>36</v>
      </c>
      <c r="B143" s="115" t="s">
        <v>254</v>
      </c>
      <c r="C143" s="175" t="n">
        <f aca="false">SUM(F143,I143,L143)</f>
        <v>57721</v>
      </c>
      <c r="D143" s="176" t="n">
        <f aca="false">SUM(G143,J143,M143)</f>
        <v>69045</v>
      </c>
      <c r="E143" s="189" t="n">
        <f aca="false">SUM(H143,K143,N143)</f>
        <v>40424</v>
      </c>
      <c r="F143" s="193" t="n">
        <f aca="false">SUM(F144:F151)</f>
        <v>57721</v>
      </c>
      <c r="G143" s="179" t="n">
        <f aca="false">SUM(G144:G151)</f>
        <v>69045</v>
      </c>
      <c r="H143" s="179" t="n">
        <v>40424</v>
      </c>
      <c r="I143" s="179" t="n">
        <f aca="false">SUM(I144:I151)</f>
        <v>0</v>
      </c>
      <c r="J143" s="179"/>
      <c r="K143" s="179"/>
      <c r="L143" s="258" t="n">
        <f aca="false">SUM(L144:L151)</f>
        <v>0</v>
      </c>
      <c r="M143" s="180" t="n">
        <f aca="false">SUM(M144:M151)</f>
        <v>0</v>
      </c>
      <c r="N143" s="181" t="n">
        <f aca="false">SUM(N144:N151)</f>
        <v>0</v>
      </c>
    </row>
    <row collapsed="false" customFormat="false" customHeight="true" hidden="false" ht="12" outlineLevel="0" r="144">
      <c r="A144" s="33" t="s">
        <v>38</v>
      </c>
      <c r="B144" s="116" t="s">
        <v>255</v>
      </c>
      <c r="C144" s="175" t="n">
        <f aca="false">SUM(F144,I144,L144)</f>
        <v>0</v>
      </c>
      <c r="D144" s="176" t="n">
        <f aca="false">SUM(G144,J144,M144)</f>
        <v>0</v>
      </c>
      <c r="E144" s="189" t="n">
        <f aca="false">SUM(H144,K144,N144)</f>
        <v>0</v>
      </c>
      <c r="F144" s="182"/>
      <c r="G144" s="183"/>
      <c r="H144" s="183"/>
      <c r="I144" s="183"/>
      <c r="J144" s="183"/>
      <c r="K144" s="284"/>
      <c r="L144" s="258"/>
      <c r="M144" s="180"/>
      <c r="N144" s="181"/>
    </row>
    <row collapsed="false" customFormat="false" customHeight="true" hidden="false" ht="12" outlineLevel="0" r="145">
      <c r="A145" s="33" t="s">
        <v>40</v>
      </c>
      <c r="B145" s="117" t="s">
        <v>256</v>
      </c>
      <c r="C145" s="175" t="n">
        <f aca="false">SUM(F145,I145,L145)</f>
        <v>48255</v>
      </c>
      <c r="D145" s="176" t="n">
        <f aca="false">SUM(G145,J145,M145)</f>
        <v>4932</v>
      </c>
      <c r="E145" s="189" t="n">
        <f aca="false">SUM(H145,K145,N145)</f>
        <v>570</v>
      </c>
      <c r="F145" s="193" t="n">
        <v>48255</v>
      </c>
      <c r="G145" s="171" t="n">
        <v>4932</v>
      </c>
      <c r="H145" s="171" t="n">
        <v>570</v>
      </c>
      <c r="I145" s="278"/>
      <c r="J145" s="278"/>
      <c r="K145" s="279"/>
      <c r="L145" s="258"/>
      <c r="M145" s="180"/>
      <c r="N145" s="181"/>
    </row>
    <row collapsed="false" customFormat="false" customHeight="false" hidden="false" ht="23.85" outlineLevel="0" r="146">
      <c r="A146" s="33" t="s">
        <v>42</v>
      </c>
      <c r="B146" s="102" t="s">
        <v>230</v>
      </c>
      <c r="C146" s="175" t="n">
        <f aca="false">SUM(F146,I146,L146)</f>
        <v>0</v>
      </c>
      <c r="D146" s="176" t="n">
        <f aca="false">SUM(G146,J146,M146)</f>
        <v>0</v>
      </c>
      <c r="E146" s="189" t="n">
        <f aca="false">SUM(H146,K146,N146)</f>
        <v>0</v>
      </c>
      <c r="F146" s="255"/>
      <c r="G146" s="256" t="n">
        <v>0</v>
      </c>
      <c r="H146" s="256"/>
      <c r="I146" s="256"/>
      <c r="J146" s="256"/>
      <c r="K146" s="257"/>
      <c r="L146" s="258"/>
      <c r="M146" s="180"/>
      <c r="N146" s="181"/>
    </row>
    <row collapsed="false" customFormat="false" customHeight="true" hidden="false" ht="12" outlineLevel="0" r="147">
      <c r="A147" s="33" t="s">
        <v>44</v>
      </c>
      <c r="B147" s="102" t="s">
        <v>257</v>
      </c>
      <c r="C147" s="175" t="n">
        <f aca="false">SUM(F147,I147,L147)</f>
        <v>0</v>
      </c>
      <c r="D147" s="176" t="n">
        <f aca="false">SUM(G147,J147,M147)</f>
        <v>39864</v>
      </c>
      <c r="E147" s="189" t="n">
        <f aca="false">SUM(H147,K147,N147)</f>
        <v>39854</v>
      </c>
      <c r="F147" s="255"/>
      <c r="G147" s="256" t="n">
        <v>39864</v>
      </c>
      <c r="H147" s="256" t="n">
        <v>39854</v>
      </c>
      <c r="I147" s="256"/>
      <c r="J147" s="256"/>
      <c r="K147" s="257"/>
      <c r="L147" s="258"/>
      <c r="M147" s="180"/>
      <c r="N147" s="181"/>
    </row>
    <row collapsed="false" customFormat="false" customHeight="true" hidden="false" ht="12" outlineLevel="0" r="148">
      <c r="A148" s="33" t="s">
        <v>46</v>
      </c>
      <c r="B148" s="102" t="s">
        <v>258</v>
      </c>
      <c r="C148" s="175" t="n">
        <f aca="false">SUM(F148,I148,L148)</f>
        <v>0</v>
      </c>
      <c r="D148" s="176" t="n">
        <f aca="false">SUM(G148,J148,M148)</f>
        <v>0</v>
      </c>
      <c r="E148" s="189" t="n">
        <f aca="false">SUM(H148,K148,N148)</f>
        <v>0</v>
      </c>
      <c r="F148" s="255"/>
      <c r="G148" s="256"/>
      <c r="H148" s="256"/>
      <c r="I148" s="256"/>
      <c r="J148" s="256"/>
      <c r="K148" s="257"/>
      <c r="L148" s="258"/>
      <c r="M148" s="180"/>
      <c r="N148" s="181"/>
    </row>
    <row collapsed="false" customFormat="false" customHeight="true" hidden="false" ht="12" outlineLevel="0" r="149">
      <c r="A149" s="33" t="s">
        <v>48</v>
      </c>
      <c r="B149" s="102" t="s">
        <v>236</v>
      </c>
      <c r="C149" s="175" t="n">
        <f aca="false">SUM(F149,I149,L149)</f>
        <v>0</v>
      </c>
      <c r="D149" s="176" t="n">
        <f aca="false">SUM(G149,J149,M149)</f>
        <v>0</v>
      </c>
      <c r="E149" s="189" t="n">
        <f aca="false">SUM(H149,K149,N149)</f>
        <v>0</v>
      </c>
      <c r="F149" s="255"/>
      <c r="G149" s="256"/>
      <c r="H149" s="256"/>
      <c r="I149" s="256"/>
      <c r="J149" s="256"/>
      <c r="K149" s="257"/>
      <c r="L149" s="258"/>
      <c r="M149" s="180"/>
      <c r="N149" s="181"/>
    </row>
    <row collapsed="false" customFormat="false" customHeight="true" hidden="false" ht="12" outlineLevel="0" r="150">
      <c r="A150" s="33" t="s">
        <v>50</v>
      </c>
      <c r="B150" s="102" t="s">
        <v>259</v>
      </c>
      <c r="C150" s="175" t="n">
        <f aca="false">SUM(F150,I150,L150)</f>
        <v>0</v>
      </c>
      <c r="D150" s="176" t="n">
        <f aca="false">SUM(G150,J150,M150)</f>
        <v>0</v>
      </c>
      <c r="E150" s="189" t="n">
        <f aca="false">SUM(H150,K150,N150)</f>
        <v>0</v>
      </c>
      <c r="F150" s="255"/>
      <c r="G150" s="256"/>
      <c r="H150" s="256"/>
      <c r="I150" s="256"/>
      <c r="J150" s="256"/>
      <c r="K150" s="257"/>
      <c r="L150" s="258"/>
      <c r="M150" s="180"/>
      <c r="N150" s="181"/>
    </row>
    <row collapsed="false" customFormat="false" customHeight="false" hidden="false" ht="15.95" outlineLevel="0" r="151">
      <c r="A151" s="61" t="s">
        <v>260</v>
      </c>
      <c r="B151" s="102" t="s">
        <v>261</v>
      </c>
      <c r="C151" s="184" t="n">
        <f aca="false">SUM(F151,I151,L151)</f>
        <v>9466</v>
      </c>
      <c r="D151" s="185" t="n">
        <f aca="false">SUM(G151,J151,M151)</f>
        <v>24249</v>
      </c>
      <c r="E151" s="206" t="n">
        <f aca="false">SUM(H151,K151,N151)</f>
        <v>0</v>
      </c>
      <c r="F151" s="219" t="n">
        <v>9466</v>
      </c>
      <c r="G151" s="194" t="n">
        <v>24249</v>
      </c>
      <c r="H151" s="194"/>
      <c r="I151" s="260"/>
      <c r="J151" s="260"/>
      <c r="K151" s="261"/>
      <c r="L151" s="262"/>
      <c r="M151" s="195"/>
      <c r="N151" s="196"/>
    </row>
    <row collapsed="false" customFormat="false" customHeight="true" hidden="false" ht="12" outlineLevel="0" r="152">
      <c r="A152" s="24" t="s">
        <v>58</v>
      </c>
      <c r="B152" s="118" t="s">
        <v>262</v>
      </c>
      <c r="C152" s="161" t="n">
        <f aca="false">SUM(F152,I152,L152)</f>
        <v>194359</v>
      </c>
      <c r="D152" s="244" t="n">
        <f aca="false">SUM(G152,J152,M152)</f>
        <v>233310</v>
      </c>
      <c r="E152" s="244" t="n">
        <f aca="false">SUM(H152,K152,N152)</f>
        <v>172907</v>
      </c>
      <c r="F152" s="164" t="n">
        <f aca="false">+F117+F138</f>
        <v>146502</v>
      </c>
      <c r="G152" s="162" t="n">
        <f aca="false">+G117+G138</f>
        <v>178042</v>
      </c>
      <c r="H152" s="162" t="n">
        <f aca="false">+H117+H138</f>
        <v>123488</v>
      </c>
      <c r="I152" s="162" t="n">
        <f aca="false">+I117+I138</f>
        <v>140</v>
      </c>
      <c r="J152" s="162" t="n">
        <f aca="false">+J117+J138</f>
        <v>160</v>
      </c>
      <c r="K152" s="162" t="n">
        <v>148</v>
      </c>
      <c r="L152" s="285" t="n">
        <f aca="false">+L117+L138</f>
        <v>47717</v>
      </c>
      <c r="M152" s="163" t="n">
        <f aca="false">+M117+M138</f>
        <v>55108</v>
      </c>
      <c r="N152" s="165" t="n">
        <f aca="false">+N117+N138</f>
        <v>49271</v>
      </c>
    </row>
    <row collapsed="false" customFormat="false" customHeight="true" hidden="false" ht="12" outlineLevel="0" r="153">
      <c r="A153" s="24" t="s">
        <v>263</v>
      </c>
      <c r="B153" s="118" t="s">
        <v>264</v>
      </c>
      <c r="C153" s="243" t="n">
        <f aca="false">SUM(F153,I153,L153)</f>
        <v>0</v>
      </c>
      <c r="D153" s="244" t="n">
        <f aca="false">SUM(G153,J153,M153)</f>
        <v>0</v>
      </c>
      <c r="E153" s="245" t="n">
        <f aca="false">SUM(H153,K153,N153)</f>
        <v>0</v>
      </c>
      <c r="F153" s="212"/>
      <c r="G153" s="138"/>
      <c r="H153" s="138"/>
      <c r="I153" s="138"/>
      <c r="J153" s="138"/>
      <c r="K153" s="286"/>
      <c r="L153" s="285" t="n">
        <f aca="false">+L154+L155+L156</f>
        <v>0</v>
      </c>
      <c r="M153" s="163" t="n">
        <f aca="false">+M154+M155+M156</f>
        <v>0</v>
      </c>
      <c r="N153" s="165" t="n">
        <f aca="false">+N154+N155+N156</f>
        <v>0</v>
      </c>
    </row>
    <row collapsed="false" customFormat="false" customHeight="true" hidden="false" ht="12" outlineLevel="0" r="154">
      <c r="A154" s="28" t="s">
        <v>80</v>
      </c>
      <c r="B154" s="98" t="s">
        <v>265</v>
      </c>
      <c r="C154" s="167" t="n">
        <f aca="false">SUM(F154,I154,L154)</f>
        <v>0</v>
      </c>
      <c r="D154" s="168" t="n">
        <f aca="false">SUM(G154,J154,M154)</f>
        <v>0</v>
      </c>
      <c r="E154" s="186" t="n">
        <f aca="false">SUM(H154,K154,N154)</f>
        <v>0</v>
      </c>
      <c r="F154" s="255"/>
      <c r="G154" s="256"/>
      <c r="H154" s="256"/>
      <c r="I154" s="256"/>
      <c r="J154" s="256"/>
      <c r="K154" s="257"/>
      <c r="L154" s="258"/>
      <c r="M154" s="180"/>
      <c r="N154" s="181"/>
    </row>
    <row collapsed="false" customFormat="false" customHeight="true" hidden="false" ht="12" outlineLevel="0" r="155">
      <c r="A155" s="33" t="s">
        <v>88</v>
      </c>
      <c r="B155" s="98" t="s">
        <v>266</v>
      </c>
      <c r="C155" s="175" t="n">
        <f aca="false">SUM(F155,I155,L155)</f>
        <v>0</v>
      </c>
      <c r="D155" s="176" t="n">
        <f aca="false">SUM(G155,J155,M155)</f>
        <v>0</v>
      </c>
      <c r="E155" s="189" t="n">
        <f aca="false">SUM(H155,K155,N155)</f>
        <v>0</v>
      </c>
      <c r="F155" s="255"/>
      <c r="G155" s="256"/>
      <c r="H155" s="256"/>
      <c r="I155" s="256"/>
      <c r="J155" s="256"/>
      <c r="K155" s="257"/>
      <c r="L155" s="258"/>
      <c r="M155" s="180"/>
      <c r="N155" s="181"/>
    </row>
    <row collapsed="false" customFormat="false" customHeight="true" hidden="false" ht="12" outlineLevel="0" r="156">
      <c r="A156" s="61" t="s">
        <v>90</v>
      </c>
      <c r="B156" s="114" t="s">
        <v>267</v>
      </c>
      <c r="C156" s="184" t="n">
        <f aca="false">SUM(F156,I156,L156)</f>
        <v>0</v>
      </c>
      <c r="D156" s="185" t="n">
        <f aca="false">SUM(G156,J156,M156)</f>
        <v>0</v>
      </c>
      <c r="E156" s="206" t="n">
        <f aca="false">SUM(H156,K156,N156)</f>
        <v>0</v>
      </c>
      <c r="F156" s="259"/>
      <c r="G156" s="260"/>
      <c r="H156" s="260"/>
      <c r="I156" s="260"/>
      <c r="J156" s="260"/>
      <c r="K156" s="261"/>
      <c r="L156" s="258"/>
      <c r="M156" s="180"/>
      <c r="N156" s="181"/>
    </row>
    <row collapsed="false" customFormat="false" customHeight="true" hidden="false" ht="12" outlineLevel="0" r="157">
      <c r="A157" s="24" t="s">
        <v>101</v>
      </c>
      <c r="B157" s="118" t="s">
        <v>268</v>
      </c>
      <c r="C157" s="243" t="n">
        <f aca="false">SUM(F157,I157,L157)</f>
        <v>0</v>
      </c>
      <c r="D157" s="244" t="n">
        <f aca="false">SUM(G157,J157,M157)</f>
        <v>0</v>
      </c>
      <c r="E157" s="245" t="n">
        <f aca="false">SUM(H157,K157,N157)</f>
        <v>0</v>
      </c>
      <c r="F157" s="212"/>
      <c r="G157" s="138"/>
      <c r="H157" s="138"/>
      <c r="I157" s="138"/>
      <c r="J157" s="138"/>
      <c r="K157" s="286"/>
      <c r="L157" s="285" t="n">
        <f aca="false">SUM(L158:L163)</f>
        <v>0</v>
      </c>
      <c r="M157" s="163" t="n">
        <f aca="false">SUM(M158:M163)</f>
        <v>0</v>
      </c>
      <c r="N157" s="165" t="n">
        <f aca="false">SUM(N158:N163)</f>
        <v>0</v>
      </c>
    </row>
    <row collapsed="false" customFormat="false" customHeight="true" hidden="false" ht="12" outlineLevel="0" r="158">
      <c r="A158" s="28" t="s">
        <v>103</v>
      </c>
      <c r="B158" s="119" t="s">
        <v>269</v>
      </c>
      <c r="C158" s="167" t="n">
        <f aca="false">SUM(F158,I158,L158)</f>
        <v>0</v>
      </c>
      <c r="D158" s="168" t="n">
        <f aca="false">SUM(G158,J158,M158)</f>
        <v>0</v>
      </c>
      <c r="E158" s="186" t="n">
        <f aca="false">SUM(H158,K158,N158)</f>
        <v>0</v>
      </c>
      <c r="F158" s="277"/>
      <c r="G158" s="278"/>
      <c r="H158" s="278"/>
      <c r="I158" s="278"/>
      <c r="J158" s="278"/>
      <c r="K158" s="279"/>
      <c r="L158" s="258"/>
      <c r="M158" s="180"/>
      <c r="N158" s="181"/>
    </row>
    <row collapsed="false" customFormat="false" customHeight="true" hidden="false" ht="12" outlineLevel="0" r="159">
      <c r="A159" s="33" t="s">
        <v>105</v>
      </c>
      <c r="B159" s="98" t="s">
        <v>270</v>
      </c>
      <c r="C159" s="175" t="n">
        <f aca="false">SUM(F159,I159,L159)</f>
        <v>0</v>
      </c>
      <c r="D159" s="176" t="n">
        <f aca="false">SUM(G159,J159,M159)</f>
        <v>0</v>
      </c>
      <c r="E159" s="189" t="n">
        <f aca="false">SUM(H159,K159,N159)</f>
        <v>0</v>
      </c>
      <c r="F159" s="255"/>
      <c r="G159" s="256"/>
      <c r="H159" s="256"/>
      <c r="I159" s="256"/>
      <c r="J159" s="256"/>
      <c r="K159" s="257"/>
      <c r="L159" s="258"/>
      <c r="M159" s="180"/>
      <c r="N159" s="181"/>
    </row>
    <row collapsed="false" customFormat="false" customHeight="true" hidden="false" ht="12" outlineLevel="0" r="160">
      <c r="A160" s="33" t="s">
        <v>107</v>
      </c>
      <c r="B160" s="98" t="s">
        <v>271</v>
      </c>
      <c r="C160" s="175" t="n">
        <f aca="false">SUM(F160,I160,L160)</f>
        <v>0</v>
      </c>
      <c r="D160" s="176" t="n">
        <f aca="false">SUM(G160,J160,M160)</f>
        <v>0</v>
      </c>
      <c r="E160" s="189" t="n">
        <f aca="false">SUM(H160,K160,N160)</f>
        <v>0</v>
      </c>
      <c r="F160" s="255"/>
      <c r="G160" s="256"/>
      <c r="H160" s="256"/>
      <c r="I160" s="256"/>
      <c r="J160" s="256"/>
      <c r="K160" s="257"/>
      <c r="L160" s="258"/>
      <c r="M160" s="180"/>
      <c r="N160" s="181"/>
    </row>
    <row collapsed="false" customFormat="false" customHeight="true" hidden="false" ht="12" outlineLevel="0" r="161">
      <c r="A161" s="33" t="s">
        <v>109</v>
      </c>
      <c r="B161" s="98" t="s">
        <v>272</v>
      </c>
      <c r="C161" s="175" t="n">
        <f aca="false">SUM(F161,I161,L161)</f>
        <v>0</v>
      </c>
      <c r="D161" s="176" t="n">
        <f aca="false">SUM(G161,J161,M161)</f>
        <v>0</v>
      </c>
      <c r="E161" s="189" t="n">
        <f aca="false">SUM(H161,K161,N161)</f>
        <v>0</v>
      </c>
      <c r="F161" s="255"/>
      <c r="G161" s="256"/>
      <c r="H161" s="256"/>
      <c r="I161" s="256"/>
      <c r="J161" s="256"/>
      <c r="K161" s="257"/>
      <c r="L161" s="258"/>
      <c r="M161" s="180"/>
      <c r="N161" s="181"/>
    </row>
    <row collapsed="false" customFormat="false" customHeight="true" hidden="false" ht="12" outlineLevel="0" r="162">
      <c r="A162" s="33" t="s">
        <v>111</v>
      </c>
      <c r="B162" s="98" t="s">
        <v>273</v>
      </c>
      <c r="C162" s="175" t="n">
        <f aca="false">SUM(F162,I162,L162)</f>
        <v>0</v>
      </c>
      <c r="D162" s="176" t="n">
        <f aca="false">SUM(G162,J162,M162)</f>
        <v>0</v>
      </c>
      <c r="E162" s="189" t="n">
        <f aca="false">SUM(H162,K162,N162)</f>
        <v>0</v>
      </c>
      <c r="F162" s="255"/>
      <c r="G162" s="256"/>
      <c r="H162" s="256"/>
      <c r="I162" s="256"/>
      <c r="J162" s="256"/>
      <c r="K162" s="257"/>
      <c r="L162" s="258"/>
      <c r="M162" s="180"/>
      <c r="N162" s="181"/>
    </row>
    <row collapsed="false" customFormat="false" customHeight="true" hidden="false" ht="12" outlineLevel="0" r="163">
      <c r="A163" s="61" t="s">
        <v>113</v>
      </c>
      <c r="B163" s="98" t="s">
        <v>274</v>
      </c>
      <c r="C163" s="184" t="n">
        <f aca="false">SUM(F163,I163,L163)</f>
        <v>0</v>
      </c>
      <c r="D163" s="185" t="n">
        <f aca="false">SUM(G163,J163,M163)</f>
        <v>0</v>
      </c>
      <c r="E163" s="206" t="n">
        <f aca="false">SUM(H163,K163,N163)</f>
        <v>0</v>
      </c>
      <c r="F163" s="255"/>
      <c r="G163" s="256"/>
      <c r="H163" s="256"/>
      <c r="I163" s="256"/>
      <c r="J163" s="256"/>
      <c r="K163" s="257"/>
      <c r="L163" s="258"/>
      <c r="M163" s="180"/>
      <c r="N163" s="181"/>
    </row>
    <row collapsed="false" customFormat="false" customHeight="true" hidden="false" ht="12" outlineLevel="0" r="164">
      <c r="A164" s="24" t="s">
        <v>125</v>
      </c>
      <c r="B164" s="118" t="s">
        <v>275</v>
      </c>
      <c r="C164" s="243" t="n">
        <f aca="false">SUM(F164,I164,L164)</f>
        <v>0</v>
      </c>
      <c r="D164" s="244" t="n">
        <f aca="false">SUM(G164,J164,M164)</f>
        <v>2566</v>
      </c>
      <c r="E164" s="245" t="n">
        <f aca="false">SUM(H164,K164,N164)</f>
        <v>2566</v>
      </c>
      <c r="F164" s="212"/>
      <c r="G164" s="138" t="n">
        <v>2566</v>
      </c>
      <c r="H164" s="138" t="n">
        <v>2566</v>
      </c>
      <c r="I164" s="138"/>
      <c r="J164" s="138"/>
      <c r="K164" s="286"/>
      <c r="L164" s="285" t="n">
        <f aca="false">+L165+L166+L167+L168</f>
        <v>0</v>
      </c>
      <c r="M164" s="163" t="n">
        <f aca="false">+M165+M166+M167+M168</f>
        <v>0</v>
      </c>
      <c r="N164" s="165" t="n">
        <f aca="false">+N165+N166+N167+N168</f>
        <v>0</v>
      </c>
    </row>
    <row collapsed="false" customFormat="false" customHeight="true" hidden="false" ht="12" outlineLevel="0" r="165">
      <c r="A165" s="28" t="s">
        <v>127</v>
      </c>
      <c r="B165" s="119" t="s">
        <v>276</v>
      </c>
      <c r="C165" s="167" t="n">
        <f aca="false">SUM(F165,I165,L165)</f>
        <v>0</v>
      </c>
      <c r="D165" s="168" t="n">
        <f aca="false">SUM(G165,J165,M165)</f>
        <v>0</v>
      </c>
      <c r="E165" s="186" t="n">
        <f aca="false">SUM(H165,K165,N165)</f>
        <v>0</v>
      </c>
      <c r="F165" s="277"/>
      <c r="G165" s="278"/>
      <c r="H165" s="278"/>
      <c r="I165" s="278"/>
      <c r="J165" s="278"/>
      <c r="K165" s="279"/>
      <c r="L165" s="258"/>
      <c r="M165" s="180"/>
      <c r="N165" s="181"/>
    </row>
    <row collapsed="false" customFormat="false" customHeight="true" hidden="false" ht="12" outlineLevel="0" r="166">
      <c r="A166" s="61" t="s">
        <v>129</v>
      </c>
      <c r="B166" s="120" t="s">
        <v>326</v>
      </c>
      <c r="C166" s="184" t="n">
        <f aca="false">SUM(F166,I166,L166)</f>
        <v>0</v>
      </c>
      <c r="D166" s="185" t="n">
        <f aca="false">SUM(G166,J166,M166)</f>
        <v>2566</v>
      </c>
      <c r="E166" s="206" t="n">
        <f aca="false">SUM(H166,K166,N166)</f>
        <v>2566</v>
      </c>
      <c r="F166" s="281"/>
      <c r="G166" s="282" t="n">
        <v>2566</v>
      </c>
      <c r="H166" s="282" t="n">
        <v>2566</v>
      </c>
      <c r="I166" s="282"/>
      <c r="J166" s="282"/>
      <c r="K166" s="283"/>
      <c r="L166" s="262"/>
      <c r="M166" s="195"/>
      <c r="N166" s="196"/>
    </row>
    <row collapsed="false" customFormat="false" customHeight="true" hidden="false" ht="12" outlineLevel="0" r="167">
      <c r="A167" s="93" t="s">
        <v>131</v>
      </c>
      <c r="B167" s="94" t="s">
        <v>278</v>
      </c>
      <c r="C167" s="161" t="n">
        <f aca="false">SUM(F167,I167,L167)</f>
        <v>0</v>
      </c>
      <c r="D167" s="162" t="n">
        <f aca="false">SUM(G167,J167,M167)</f>
        <v>0</v>
      </c>
      <c r="E167" s="163" t="n">
        <f aca="false">SUM(H167,K167,N167)</f>
        <v>0</v>
      </c>
      <c r="F167" s="249"/>
      <c r="G167" s="250"/>
      <c r="H167" s="250"/>
      <c r="I167" s="250"/>
      <c r="J167" s="250"/>
      <c r="K167" s="251"/>
      <c r="L167" s="252"/>
      <c r="M167" s="253"/>
      <c r="N167" s="254"/>
    </row>
    <row collapsed="false" customFormat="false" customHeight="true" hidden="false" ht="12" outlineLevel="0" r="168">
      <c r="A168" s="61" t="s">
        <v>133</v>
      </c>
      <c r="B168" s="120" t="s">
        <v>279</v>
      </c>
      <c r="C168" s="161" t="n">
        <f aca="false">SUM(F168,I168,L168)</f>
        <v>0</v>
      </c>
      <c r="D168" s="162" t="n">
        <f aca="false">SUM(G168,J168,M168)</f>
        <v>0</v>
      </c>
      <c r="E168" s="163" t="n">
        <f aca="false">SUM(H168,K168,N168)</f>
        <v>0</v>
      </c>
      <c r="F168" s="281"/>
      <c r="G168" s="282"/>
      <c r="H168" s="282"/>
      <c r="I168" s="282"/>
      <c r="J168" s="282"/>
      <c r="K168" s="283"/>
      <c r="L168" s="258"/>
      <c r="M168" s="180"/>
      <c r="N168" s="181"/>
    </row>
    <row collapsed="false" customFormat="false" customHeight="true" hidden="false" ht="12" outlineLevel="0" r="169">
      <c r="A169" s="24" t="s">
        <v>280</v>
      </c>
      <c r="B169" s="118" t="s">
        <v>281</v>
      </c>
      <c r="C169" s="243" t="n">
        <f aca="false">SUM(F169,I169,L169)</f>
        <v>0</v>
      </c>
      <c r="D169" s="244" t="n">
        <f aca="false">SUM(G169,J169,M169)</f>
        <v>0</v>
      </c>
      <c r="E169" s="245" t="n">
        <f aca="false">SUM(H169,K169,N169)</f>
        <v>0</v>
      </c>
      <c r="F169" s="212"/>
      <c r="G169" s="138"/>
      <c r="H169" s="138"/>
      <c r="I169" s="138"/>
      <c r="J169" s="138"/>
      <c r="K169" s="286"/>
      <c r="L169" s="287" t="n">
        <f aca="false">SUM(L170:L174)</f>
        <v>0</v>
      </c>
      <c r="M169" s="288" t="n">
        <f aca="false">SUM(M170:M174)</f>
        <v>0</v>
      </c>
      <c r="N169" s="289" t="n">
        <f aca="false">SUM(N170:N174)</f>
        <v>0</v>
      </c>
    </row>
    <row collapsed="false" customFormat="false" customHeight="true" hidden="false" ht="12" outlineLevel="0" r="170">
      <c r="A170" s="28" t="s">
        <v>139</v>
      </c>
      <c r="B170" s="119" t="s">
        <v>282</v>
      </c>
      <c r="C170" s="167" t="n">
        <f aca="false">SUM(F170,I170,L170)</f>
        <v>0</v>
      </c>
      <c r="D170" s="168" t="n">
        <f aca="false">SUM(G170,J170,M170)</f>
        <v>0</v>
      </c>
      <c r="E170" s="186" t="n">
        <f aca="false">SUM(H170,K170,N170)</f>
        <v>0</v>
      </c>
      <c r="F170" s="277"/>
      <c r="G170" s="278"/>
      <c r="H170" s="278"/>
      <c r="I170" s="278"/>
      <c r="J170" s="278"/>
      <c r="K170" s="279"/>
      <c r="L170" s="258"/>
      <c r="M170" s="180"/>
      <c r="N170" s="181"/>
    </row>
    <row collapsed="false" customFormat="false" customHeight="true" hidden="false" ht="12" outlineLevel="0" r="171">
      <c r="A171" s="33" t="s">
        <v>141</v>
      </c>
      <c r="B171" s="98" t="s">
        <v>283</v>
      </c>
      <c r="C171" s="175" t="n">
        <f aca="false">SUM(F171,I171,L171)</f>
        <v>0</v>
      </c>
      <c r="D171" s="176" t="n">
        <f aca="false">SUM(G171,J171,M171)</f>
        <v>0</v>
      </c>
      <c r="E171" s="189" t="n">
        <f aca="false">SUM(H171,K171,N171)</f>
        <v>0</v>
      </c>
      <c r="F171" s="255"/>
      <c r="G171" s="256"/>
      <c r="H171" s="256"/>
      <c r="I171" s="256"/>
      <c r="J171" s="256"/>
      <c r="K171" s="257"/>
      <c r="L171" s="258"/>
      <c r="M171" s="180"/>
      <c r="N171" s="181"/>
    </row>
    <row collapsed="false" customFormat="false" customHeight="true" hidden="false" ht="12" outlineLevel="0" r="172">
      <c r="A172" s="33" t="s">
        <v>143</v>
      </c>
      <c r="B172" s="98" t="s">
        <v>284</v>
      </c>
      <c r="C172" s="175" t="n">
        <f aca="false">SUM(F172,I172,L172)</f>
        <v>0</v>
      </c>
      <c r="D172" s="176" t="n">
        <f aca="false">SUM(G172,J172,M172)</f>
        <v>0</v>
      </c>
      <c r="E172" s="189" t="n">
        <f aca="false">SUM(H172,K172,N172)</f>
        <v>0</v>
      </c>
      <c r="F172" s="255"/>
      <c r="G172" s="256"/>
      <c r="H172" s="256"/>
      <c r="I172" s="256"/>
      <c r="J172" s="256"/>
      <c r="K172" s="257"/>
      <c r="L172" s="258"/>
      <c r="M172" s="180"/>
      <c r="N172" s="181"/>
    </row>
    <row collapsed="false" customFormat="false" customHeight="true" hidden="false" ht="12" outlineLevel="0" r="173">
      <c r="A173" s="33" t="s">
        <v>145</v>
      </c>
      <c r="B173" s="98" t="s">
        <v>285</v>
      </c>
      <c r="C173" s="175" t="n">
        <f aca="false">SUM(F173,I173,L173)</f>
        <v>0</v>
      </c>
      <c r="D173" s="176" t="n">
        <f aca="false">SUM(G173,J173,M173)</f>
        <v>0</v>
      </c>
      <c r="E173" s="189" t="n">
        <f aca="false">SUM(H173,K173,N173)</f>
        <v>0</v>
      </c>
      <c r="F173" s="255"/>
      <c r="G173" s="256"/>
      <c r="H173" s="256"/>
      <c r="I173" s="256"/>
      <c r="J173" s="256"/>
      <c r="K173" s="257"/>
      <c r="L173" s="258"/>
      <c r="M173" s="180"/>
      <c r="N173" s="181"/>
    </row>
    <row collapsed="false" customFormat="false" customHeight="true" hidden="false" ht="12" outlineLevel="0" r="174">
      <c r="A174" s="33" t="s">
        <v>286</v>
      </c>
      <c r="B174" s="98" t="s">
        <v>287</v>
      </c>
      <c r="C174" s="184" t="n">
        <f aca="false">SUM(F174,I174,L174)</f>
        <v>0</v>
      </c>
      <c r="D174" s="185" t="n">
        <f aca="false">SUM(G174,J174,M174)</f>
        <v>0</v>
      </c>
      <c r="E174" s="206" t="n">
        <f aca="false">SUM(H174,K174,N174)</f>
        <v>0</v>
      </c>
      <c r="F174" s="255"/>
      <c r="G174" s="256"/>
      <c r="H174" s="256"/>
      <c r="I174" s="256"/>
      <c r="J174" s="256"/>
      <c r="K174" s="257"/>
      <c r="L174" s="258"/>
      <c r="M174" s="180"/>
      <c r="N174" s="181"/>
    </row>
    <row collapsed="false" customFormat="false" customHeight="true" hidden="false" ht="12" outlineLevel="0" r="175">
      <c r="A175" s="24" t="s">
        <v>147</v>
      </c>
      <c r="B175" s="118" t="s">
        <v>288</v>
      </c>
      <c r="C175" s="161" t="n">
        <f aca="false">SUM(F175,I175,L175)</f>
        <v>0</v>
      </c>
      <c r="D175" s="162" t="n">
        <f aca="false">SUM(G175,J175,M175)</f>
        <v>0</v>
      </c>
      <c r="E175" s="163" t="n">
        <f aca="false">SUM(H175,K175,N175)</f>
        <v>0</v>
      </c>
      <c r="F175" s="212"/>
      <c r="G175" s="138"/>
      <c r="H175" s="138"/>
      <c r="I175" s="138"/>
      <c r="J175" s="138"/>
      <c r="K175" s="286"/>
      <c r="L175" s="290"/>
      <c r="M175" s="291"/>
      <c r="N175" s="292"/>
    </row>
    <row collapsed="false" customFormat="false" customHeight="true" hidden="false" ht="12" outlineLevel="0" r="176">
      <c r="A176" s="24" t="s">
        <v>289</v>
      </c>
      <c r="B176" s="118" t="s">
        <v>290</v>
      </c>
      <c r="C176" s="161" t="n">
        <f aca="false">SUM(F176,I176,L176)</f>
        <v>0</v>
      </c>
      <c r="D176" s="244" t="n">
        <f aca="false">SUM(G176,J176,M176)</f>
        <v>0</v>
      </c>
      <c r="E176" s="245" t="n">
        <f aca="false">SUM(H176,K176,N176)</f>
        <v>0</v>
      </c>
      <c r="F176" s="212"/>
      <c r="G176" s="138"/>
      <c r="H176" s="138"/>
      <c r="I176" s="138"/>
      <c r="J176" s="138"/>
      <c r="K176" s="286"/>
      <c r="L176" s="290"/>
      <c r="M176" s="291"/>
      <c r="N176" s="292"/>
    </row>
    <row collapsed="false" customFormat="false" customHeight="true" hidden="false" ht="15" outlineLevel="0" r="177">
      <c r="A177" s="24" t="s">
        <v>291</v>
      </c>
      <c r="B177" s="118" t="s">
        <v>292</v>
      </c>
      <c r="C177" s="243" t="n">
        <f aca="false">SUM(F177,I177,L177)</f>
        <v>0</v>
      </c>
      <c r="D177" s="244" t="n">
        <f aca="false">SUM(G177,J177,M177)</f>
        <v>2566</v>
      </c>
      <c r="E177" s="244" t="n">
        <v>2566</v>
      </c>
      <c r="F177" s="212"/>
      <c r="G177" s="138" t="n">
        <v>2566</v>
      </c>
      <c r="H177" s="138" t="n">
        <v>2566</v>
      </c>
      <c r="I177" s="138"/>
      <c r="J177" s="138"/>
      <c r="K177" s="286"/>
      <c r="L177" s="287" t="n">
        <f aca="false">+L153+L157+L164+L169+L175+L176</f>
        <v>0</v>
      </c>
      <c r="M177" s="288" t="n">
        <f aca="false">+M153+M157+M164+M169+M175+M176</f>
        <v>0</v>
      </c>
      <c r="N177" s="289" t="n">
        <f aca="false">+N153+N157+N164+N169+N175+N176</f>
        <v>0</v>
      </c>
      <c r="Q177" s="127"/>
      <c r="R177" s="128"/>
      <c r="S177" s="128"/>
      <c r="T177" s="128"/>
    </row>
    <row collapsed="false" customFormat="true" customHeight="true" hidden="false" ht="12.95" outlineLevel="0" r="178" s="27">
      <c r="A178" s="129" t="s">
        <v>293</v>
      </c>
      <c r="B178" s="130" t="s">
        <v>294</v>
      </c>
      <c r="C178" s="161" t="n">
        <f aca="false">SUM(F178,I178,L178)</f>
        <v>194359</v>
      </c>
      <c r="D178" s="162" t="n">
        <f aca="false">SUM(G178,J178,M178)</f>
        <v>235876</v>
      </c>
      <c r="E178" s="163" t="n">
        <f aca="false">SUM(H178,K178,N178)</f>
        <v>175473</v>
      </c>
      <c r="F178" s="293" t="n">
        <f aca="false">+F152+F177</f>
        <v>146502</v>
      </c>
      <c r="G178" s="294" t="n">
        <f aca="false">+G152+G177</f>
        <v>180608</v>
      </c>
      <c r="H178" s="294" t="n">
        <f aca="false">+H152+H177</f>
        <v>126054</v>
      </c>
      <c r="I178" s="295" t="n">
        <v>140</v>
      </c>
      <c r="J178" s="295" t="n">
        <v>160</v>
      </c>
      <c r="K178" s="296" t="n">
        <v>148</v>
      </c>
      <c r="L178" s="287" t="n">
        <f aca="false">+L152+L177</f>
        <v>47717</v>
      </c>
      <c r="M178" s="288" t="n">
        <f aca="false">+M152+M177</f>
        <v>55108</v>
      </c>
      <c r="N178" s="289" t="n">
        <f aca="false">+N152+N177</f>
        <v>49271</v>
      </c>
    </row>
    <row collapsed="false" customFormat="false" customHeight="true" hidden="false" ht="7.5" outlineLevel="0"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140"/>
    </row>
    <row collapsed="false" customFormat="true" customHeight="false" hidden="false" ht="14.75" outlineLevel="0" r="180" s="5">
      <c r="A180" s="6" t="s">
        <v>295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collapsed="false" customFormat="false" customHeight="true" hidden="false" ht="15" outlineLevel="0"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10" t="s">
        <v>4</v>
      </c>
    </row>
    <row collapsed="false" customFormat="false" customHeight="true" hidden="false" ht="24" outlineLevel="0" r="182">
      <c r="A182" s="24" t="n">
        <v>1</v>
      </c>
      <c r="B182" s="286" t="s">
        <v>297</v>
      </c>
      <c r="C182" s="297" t="n">
        <f aca="false">-C183</f>
        <v>-26221</v>
      </c>
      <c r="D182" s="138" t="n">
        <f aca="false">-D183</f>
        <v>-47588</v>
      </c>
      <c r="E182" s="298" t="n">
        <f aca="false">-E183</f>
        <v>-47588</v>
      </c>
      <c r="F182" s="297" t="n">
        <f aca="false">-F183</f>
        <v>-26221</v>
      </c>
      <c r="G182" s="138" t="n">
        <f aca="false">-G183</f>
        <v>-46020</v>
      </c>
      <c r="H182" s="138" t="n">
        <f aca="false">-H183</f>
        <v>-46020</v>
      </c>
      <c r="I182" s="138"/>
      <c r="J182" s="138"/>
      <c r="K182" s="138"/>
      <c r="L182" s="138"/>
      <c r="M182" s="138" t="n">
        <f aca="false">-M183</f>
        <v>-1568</v>
      </c>
      <c r="N182" s="298" t="n">
        <f aca="false">-N183</f>
        <v>-1428</v>
      </c>
      <c r="O182" s="139"/>
    </row>
    <row collapsed="false" customFormat="false" customHeight="true" hidden="false" ht="37.5" outlineLevel="0" r="183">
      <c r="A183" s="24" t="s">
        <v>26</v>
      </c>
      <c r="B183" s="286" t="s">
        <v>298</v>
      </c>
      <c r="C183" s="297" t="n">
        <v>26221</v>
      </c>
      <c r="D183" s="138" t="n">
        <v>47588</v>
      </c>
      <c r="E183" s="298" t="n">
        <v>47588</v>
      </c>
      <c r="F183" s="297" t="n">
        <v>26221</v>
      </c>
      <c r="G183" s="138" t="n">
        <v>46020</v>
      </c>
      <c r="H183" s="138" t="n">
        <v>46020</v>
      </c>
      <c r="I183" s="138"/>
      <c r="J183" s="138"/>
      <c r="K183" s="138"/>
      <c r="L183" s="138"/>
      <c r="M183" s="26" t="n">
        <f aca="false">+M106-M177</f>
        <v>1568</v>
      </c>
      <c r="N183" s="42" t="n">
        <f aca="false">+N106-N177</f>
        <v>1428</v>
      </c>
    </row>
    <row collapsed="false" customFormat="false" customHeight="false" hidden="false" ht="15.95" outlineLevel="0"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140"/>
    </row>
    <row collapsed="false" customFormat="false" customHeight="false" hidden="false" ht="15.95" outlineLevel="0"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140"/>
    </row>
    <row collapsed="false" customFormat="false" customHeight="false" hidden="false" ht="15.95" outlineLevel="0"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140"/>
    </row>
    <row collapsed="false" customFormat="false" customHeight="false" hidden="false" ht="15.95" outlineLevel="0"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140"/>
    </row>
    <row collapsed="false" customFormat="false" customHeight="false" hidden="false" ht="15.95" outlineLevel="0"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140"/>
    </row>
    <row collapsed="false" customFormat="false" customHeight="false" hidden="false" ht="15.95" outlineLevel="0"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140"/>
    </row>
    <row collapsed="false" customFormat="false" customHeight="false" hidden="false" ht="15.95" outlineLevel="0"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140"/>
    </row>
    <row collapsed="false" customFormat="false" customHeight="false" hidden="false" ht="15.95" outlineLevel="0"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140"/>
    </row>
    <row collapsed="false" customFormat="false" customHeight="false" hidden="false" ht="15.95" outlineLevel="0"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140"/>
    </row>
    <row collapsed="false" customFormat="false" customHeight="false" hidden="false" ht="15.95" outlineLevel="0"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140"/>
    </row>
    <row collapsed="false" customFormat="false" customHeight="false" hidden="false" ht="15.95" outlineLevel="0"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140"/>
    </row>
    <row collapsed="false" customFormat="false" customHeight="false" hidden="false" ht="15.95" outlineLevel="0"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140"/>
    </row>
    <row collapsed="false" customFormat="false" customHeight="false" hidden="false" ht="15.95" outlineLevel="0"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140"/>
    </row>
    <row collapsed="false" customFormat="false" customHeight="false" hidden="false" ht="15.95" outlineLevel="0"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140"/>
    </row>
    <row collapsed="false" customFormat="false" customHeight="false" hidden="false" ht="15.95" outlineLevel="0"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140"/>
    </row>
    <row collapsed="false" customFormat="false" customHeight="false" hidden="false" ht="15.95" outlineLevel="0"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140"/>
    </row>
    <row collapsed="false" customFormat="false" customHeight="false" hidden="false" ht="15.95" outlineLevel="0"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140"/>
    </row>
    <row collapsed="false" customFormat="false" customHeight="false" hidden="false" ht="15.95" outlineLevel="0"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140"/>
    </row>
    <row collapsed="false" customFormat="false" customHeight="false" hidden="false" ht="15.95" outlineLevel="0"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140"/>
    </row>
    <row collapsed="false" customFormat="false" customHeight="false" hidden="false" ht="15.95" outlineLevel="0"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140"/>
    </row>
    <row collapsed="false" customFormat="false" customHeight="false" hidden="false" ht="15.95" outlineLevel="0"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140"/>
    </row>
    <row collapsed="false" customFormat="false" customHeight="false" hidden="false" ht="15.95" outlineLevel="0"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140"/>
    </row>
    <row collapsed="false" customFormat="false" customHeight="false" hidden="false" ht="15.95" outlineLevel="0"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140"/>
    </row>
    <row collapsed="false" customFormat="false" customHeight="false" hidden="false" ht="15.95" outlineLevel="0"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140"/>
    </row>
    <row collapsed="false" customFormat="false" customHeight="false" hidden="false" ht="15.95" outlineLevel="0"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140"/>
    </row>
    <row collapsed="false" customFormat="false" customHeight="false" hidden="false" ht="15.95" outlineLevel="0"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140"/>
    </row>
    <row collapsed="false" customFormat="false" customHeight="false" hidden="false" ht="15.95" outlineLevel="0"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140"/>
    </row>
    <row collapsed="false" customFormat="false" customHeight="false" hidden="false" ht="15.95" outlineLevel="0"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140"/>
    </row>
    <row collapsed="false" customFormat="false" customHeight="false" hidden="false" ht="15.95" outlineLevel="0"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140"/>
    </row>
    <row collapsed="false" customFormat="false" customHeight="false" hidden="false" ht="15.95" outlineLevel="0"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140"/>
    </row>
    <row collapsed="false" customFormat="false" customHeight="false" hidden="false" ht="15.95" outlineLevel="0"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140"/>
    </row>
    <row collapsed="false" customFormat="false" customHeight="false" hidden="false" ht="15.95" outlineLevel="0"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140"/>
    </row>
    <row collapsed="false" customFormat="false" customHeight="false" hidden="false" ht="15.95" outlineLevel="0"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140"/>
    </row>
    <row collapsed="false" customFormat="false" customHeight="false" hidden="false" ht="15.95" outlineLevel="0"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140"/>
    </row>
    <row collapsed="false" customFormat="false" customHeight="false" hidden="false" ht="15.95" outlineLevel="0"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140"/>
    </row>
    <row collapsed="false" customFormat="false" customHeight="false" hidden="false" ht="15.95" outlineLevel="0"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140"/>
    </row>
    <row collapsed="false" customFormat="false" customHeight="false" hidden="false" ht="15.95" outlineLevel="0"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140"/>
    </row>
    <row collapsed="false" customFormat="false" customHeight="false" hidden="false" ht="15.95" outlineLevel="0"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140"/>
    </row>
    <row collapsed="false" customFormat="false" customHeight="false" hidden="false" ht="15.95" outlineLevel="0"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140"/>
    </row>
    <row collapsed="false" customFormat="false" customHeight="false" hidden="false" ht="15.95" outlineLevel="0"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140"/>
    </row>
    <row collapsed="false" customFormat="false" customHeight="false" hidden="false" ht="15.95" outlineLevel="0"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140"/>
    </row>
    <row collapsed="false" customFormat="false" customHeight="false" hidden="false" ht="15.95" outlineLevel="0"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140"/>
    </row>
    <row collapsed="false" customFormat="false" customHeight="false" hidden="false" ht="15.95" outlineLevel="0"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140"/>
    </row>
    <row collapsed="false" customFormat="false" customHeight="false" hidden="false" ht="15.95" outlineLevel="0"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140"/>
    </row>
    <row collapsed="false" customFormat="false" customHeight="false" hidden="false" ht="15.95" outlineLevel="0"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140"/>
    </row>
    <row collapsed="false" customFormat="false" customHeight="false" hidden="false" ht="15.95" outlineLevel="0"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140"/>
    </row>
    <row collapsed="false" customFormat="false" customHeight="false" hidden="false" ht="15.95" outlineLevel="0"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140"/>
    </row>
    <row collapsed="false" customFormat="false" customHeight="false" hidden="false" ht="15.95" outlineLevel="0"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140"/>
    </row>
    <row collapsed="false" customFormat="false" customHeight="false" hidden="false" ht="15.95" outlineLevel="0"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140"/>
    </row>
    <row collapsed="false" customFormat="false" customHeight="false" hidden="false" ht="15.95" outlineLevel="0"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140"/>
    </row>
    <row collapsed="false" customFormat="false" customHeight="false" hidden="false" ht="15.95" outlineLevel="0"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140"/>
    </row>
    <row collapsed="false" customFormat="false" customHeight="false" hidden="false" ht="15.95" outlineLevel="0"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140"/>
    </row>
    <row collapsed="false" customFormat="false" customHeight="false" hidden="false" ht="15.95" outlineLevel="0"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140"/>
    </row>
    <row collapsed="false" customFormat="false" customHeight="false" hidden="false" ht="15.95" outlineLevel="0"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140"/>
    </row>
    <row collapsed="false" customFormat="false" customHeight="false" hidden="false" ht="15.95" outlineLevel="0"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140"/>
    </row>
    <row collapsed="false" customFormat="false" customHeight="false" hidden="false" ht="15.95" outlineLevel="0"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140"/>
    </row>
    <row collapsed="false" customFormat="false" customHeight="false" hidden="false" ht="15.95" outlineLevel="0"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140"/>
    </row>
    <row collapsed="false" customFormat="false" customHeight="false" hidden="false" ht="15.95" outlineLevel="0"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140"/>
    </row>
    <row collapsed="false" customFormat="false" customHeight="false" hidden="false" ht="15.95" outlineLevel="0"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140"/>
    </row>
    <row collapsed="false" customFormat="false" customHeight="false" hidden="false" ht="15.95" outlineLevel="0"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140"/>
    </row>
    <row collapsed="false" customFormat="false" customHeight="false" hidden="false" ht="15.95" outlineLevel="0"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140"/>
    </row>
    <row collapsed="false" customFormat="false" customHeight="false" hidden="false" ht="15.95" outlineLevel="0"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140"/>
    </row>
    <row collapsed="false" customFormat="false" customHeight="false" hidden="false" ht="15.95" outlineLevel="0"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140"/>
    </row>
    <row collapsed="false" customFormat="false" customHeight="false" hidden="false" ht="15.95" outlineLevel="0"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140"/>
    </row>
    <row collapsed="false" customFormat="false" customHeight="false" hidden="false" ht="15.95" outlineLevel="0"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140"/>
    </row>
    <row collapsed="false" customFormat="false" customHeight="false" hidden="false" ht="15.95" outlineLevel="0"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140"/>
    </row>
    <row collapsed="false" customFormat="false" customHeight="false" hidden="false" ht="15.95" outlineLevel="0"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140"/>
    </row>
    <row collapsed="false" customFormat="false" customHeight="false" hidden="false" ht="15.95" outlineLevel="0"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140"/>
    </row>
    <row collapsed="false" customFormat="false" customHeight="false" hidden="false" ht="15.95" outlineLevel="0"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140"/>
    </row>
    <row collapsed="false" customFormat="false" customHeight="false" hidden="false" ht="15.95" outlineLevel="0"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140"/>
    </row>
    <row collapsed="false" customFormat="false" customHeight="false" hidden="false" ht="15.95" outlineLevel="0"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140"/>
    </row>
    <row collapsed="false" customFormat="false" customHeight="false" hidden="false" ht="15.95" outlineLevel="0"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140"/>
    </row>
    <row collapsed="false" customFormat="false" customHeight="false" hidden="false" ht="15.95" outlineLevel="0"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140"/>
    </row>
    <row collapsed="false" customFormat="false" customHeight="false" hidden="false" ht="15.95" outlineLevel="0"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140"/>
    </row>
    <row collapsed="false" customFormat="false" customHeight="false" hidden="false" ht="15.95" outlineLevel="0"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140"/>
    </row>
    <row collapsed="false" customFormat="false" customHeight="false" hidden="false" ht="15.95" outlineLevel="0"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140"/>
    </row>
    <row collapsed="false" customFormat="false" customHeight="false" hidden="false" ht="15.95" outlineLevel="0"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140"/>
    </row>
    <row collapsed="false" customFormat="false" customHeight="false" hidden="false" ht="15.95" outlineLevel="0"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140"/>
    </row>
    <row collapsed="false" customFormat="false" customHeight="false" hidden="false" ht="15.95" outlineLevel="0"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140"/>
    </row>
    <row collapsed="false" customFormat="false" customHeight="false" hidden="false" ht="15.95" outlineLevel="0"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140"/>
    </row>
    <row collapsed="false" customFormat="false" customHeight="false" hidden="false" ht="15.95" outlineLevel="0"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140"/>
    </row>
    <row collapsed="false" customFormat="false" customHeight="false" hidden="false" ht="15.95" outlineLevel="0"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140"/>
    </row>
    <row collapsed="false" customFormat="false" customHeight="false" hidden="false" ht="15.95" outlineLevel="0"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140"/>
    </row>
    <row collapsed="false" customFormat="false" customHeight="false" hidden="false" ht="15.95" outlineLevel="0"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140"/>
    </row>
    <row collapsed="false" customFormat="false" customHeight="false" hidden="false" ht="15.95" outlineLevel="0"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140"/>
    </row>
    <row collapsed="false" customFormat="false" customHeight="false" hidden="false" ht="15.95" outlineLevel="0"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140"/>
    </row>
    <row collapsed="false" customFormat="false" customHeight="false" hidden="false" ht="15.95" outlineLevel="0"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140"/>
    </row>
    <row collapsed="false" customFormat="false" customHeight="false" hidden="false" ht="15.95" outlineLevel="0"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140"/>
    </row>
    <row collapsed="false" customFormat="false" customHeight="false" hidden="false" ht="15.95" outlineLevel="0"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140"/>
    </row>
    <row collapsed="false" customFormat="false" customHeight="false" hidden="false" ht="15.95" outlineLevel="0"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140"/>
    </row>
    <row collapsed="false" customFormat="false" customHeight="false" hidden="false" ht="15.95" outlineLevel="0"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140"/>
    </row>
    <row collapsed="false" customFormat="false" customHeight="false" hidden="false" ht="15.95" outlineLevel="0"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140"/>
    </row>
    <row collapsed="false" customFormat="false" customHeight="false" hidden="false" ht="15.95" outlineLevel="0"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140"/>
    </row>
    <row collapsed="false" customFormat="false" customHeight="false" hidden="false" ht="15.95" outlineLevel="0"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140"/>
    </row>
    <row collapsed="false" customFormat="false" customHeight="false" hidden="false" ht="15.95" outlineLevel="0"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140"/>
    </row>
    <row collapsed="false" customFormat="false" customHeight="false" hidden="false" ht="15.95" outlineLevel="0"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140"/>
    </row>
    <row collapsed="false" customFormat="false" customHeight="false" hidden="false" ht="15.95" outlineLevel="0"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140"/>
    </row>
    <row collapsed="false" customFormat="false" customHeight="false" hidden="false" ht="15.95" outlineLevel="0"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140"/>
    </row>
    <row collapsed="false" customFormat="false" customHeight="false" hidden="false" ht="15.95" outlineLevel="0"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140"/>
    </row>
    <row collapsed="false" customFormat="false" customHeight="false" hidden="false" ht="15.95" outlineLevel="0"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140"/>
    </row>
    <row collapsed="false" customFormat="false" customHeight="false" hidden="false" ht="15.95" outlineLevel="0"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140"/>
    </row>
    <row collapsed="false" customFormat="false" customHeight="false" hidden="false" ht="15.95" outlineLevel="0"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140"/>
    </row>
    <row collapsed="false" customFormat="false" customHeight="false" hidden="false" ht="15.95" outlineLevel="0"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140"/>
    </row>
    <row collapsed="false" customFormat="false" customHeight="false" hidden="false" ht="15.95" outlineLevel="0"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140"/>
    </row>
    <row collapsed="false" customFormat="false" customHeight="false" hidden="false" ht="15.95" outlineLevel="0"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140"/>
    </row>
    <row collapsed="false" customFormat="false" customHeight="false" hidden="false" ht="15.95" outlineLevel="0"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140"/>
    </row>
    <row collapsed="false" customFormat="false" customHeight="false" hidden="false" ht="15.95" outlineLevel="0"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140"/>
    </row>
    <row collapsed="false" customFormat="false" customHeight="false" hidden="false" ht="15.95" outlineLevel="0"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140"/>
    </row>
    <row collapsed="false" customFormat="false" customHeight="false" hidden="false" ht="15.95" outlineLevel="0"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140"/>
    </row>
    <row collapsed="false" customFormat="false" customHeight="false" hidden="false" ht="15.95" outlineLevel="0"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40"/>
    </row>
    <row collapsed="false" customFormat="false" customHeight="false" hidden="false" ht="15.95" outlineLevel="0"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140"/>
    </row>
    <row collapsed="false" customFormat="false" customHeight="false" hidden="false" ht="15.95" outlineLevel="0"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140"/>
    </row>
    <row collapsed="false" customFormat="false" customHeight="false" hidden="false" ht="15.95" outlineLevel="0"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140"/>
    </row>
    <row collapsed="false" customFormat="false" customHeight="false" hidden="false" ht="15.95" outlineLevel="0"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140"/>
    </row>
    <row collapsed="false" customFormat="false" customHeight="false" hidden="false" ht="15.95" outlineLevel="0"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140"/>
    </row>
    <row collapsed="false" customFormat="false" customHeight="false" hidden="false" ht="15.95" outlineLevel="0"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140"/>
    </row>
    <row collapsed="false" customFormat="false" customHeight="false" hidden="false" ht="15.95" outlineLevel="0"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140"/>
    </row>
    <row collapsed="false" customFormat="false" customHeight="false" hidden="false" ht="15.95" outlineLevel="0"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140"/>
    </row>
    <row collapsed="false" customFormat="false" customHeight="false" hidden="false" ht="15.95" outlineLevel="0"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140"/>
    </row>
    <row collapsed="false" customFormat="false" customHeight="false" hidden="false" ht="15.95" outlineLevel="0"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140"/>
    </row>
    <row collapsed="false" customFormat="false" customHeight="false" hidden="false" ht="15.95" outlineLevel="0"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140"/>
    </row>
    <row collapsed="false" customFormat="false" customHeight="false" hidden="false" ht="15.95" outlineLevel="0"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140"/>
    </row>
    <row collapsed="false" customFormat="false" customHeight="false" hidden="false" ht="15.95" outlineLevel="0"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140"/>
    </row>
    <row collapsed="false" customFormat="false" customHeight="false" hidden="false" ht="15.95" outlineLevel="0"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140"/>
    </row>
    <row collapsed="false" customFormat="false" customHeight="false" hidden="false" ht="15.95" outlineLevel="0"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140"/>
    </row>
    <row collapsed="false" customFormat="false" customHeight="false" hidden="false" ht="15.95" outlineLevel="0"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140"/>
    </row>
    <row collapsed="false" customFormat="false" customHeight="false" hidden="false" ht="15.95" outlineLevel="0"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140"/>
    </row>
    <row collapsed="false" customFormat="false" customHeight="false" hidden="false" ht="15.95" outlineLevel="0"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140"/>
    </row>
  </sheetData>
  <mergeCells count="29">
    <mergeCell ref="A1:N1"/>
    <mergeCell ref="A2:N2"/>
    <mergeCell ref="A3:N3"/>
    <mergeCell ref="A4:N4"/>
    <mergeCell ref="A5:B5"/>
    <mergeCell ref="C6:E6"/>
    <mergeCell ref="F6:N6"/>
    <mergeCell ref="C7:E7"/>
    <mergeCell ref="F7:H7"/>
    <mergeCell ref="I7:K7"/>
    <mergeCell ref="L7:N7"/>
    <mergeCell ref="C10:D10"/>
    <mergeCell ref="F10:G10"/>
    <mergeCell ref="I10:J10"/>
    <mergeCell ref="L10:M10"/>
    <mergeCell ref="A109:N109"/>
    <mergeCell ref="A110:B110"/>
    <mergeCell ref="C111:E111"/>
    <mergeCell ref="F111:N111"/>
    <mergeCell ref="C112:E112"/>
    <mergeCell ref="F112:H112"/>
    <mergeCell ref="I112:K112"/>
    <mergeCell ref="L112:N112"/>
    <mergeCell ref="C115:D115"/>
    <mergeCell ref="F115:G115"/>
    <mergeCell ref="I115:J115"/>
    <mergeCell ref="L115:M115"/>
    <mergeCell ref="A180:N180"/>
    <mergeCell ref="A181:B181"/>
  </mergeCells>
  <printOptions headings="false" gridLines="false" gridLinesSet="true" horizontalCentered="true" verticalCentered="false"/>
  <pageMargins left="0.196527777777778" right="0.196527777777778" top="0.472222222222222" bottom="0.472222222222222" header="0.511805555555555" footer="0.511805555555555"/>
  <pageSetup blackAndWhite="false" cellComments="none" copies="1" draft="false" firstPageNumber="0" fitToHeight="1" fitToWidth="1" horizontalDpi="300" orientation="landscape" pageOrder="downThenOver" paperSize="9" scale="70" useFirstPageNumber="false" usePrinterDefaults="false" verticalDpi="300"/>
  <headerFooter differentFirst="false" differentOddEven="false">
    <oddHeader/>
    <oddFooter/>
  </headerFooter>
  <rowBreaks count="1" manualBreakCount="1">
    <brk id="108" man="true" max="255" min="0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283" width="4.18823529411765"/>
    <col collapsed="false" hidden="false" max="2" min="2" style="1283" width="44.2980392156863"/>
    <col collapsed="false" hidden="false" max="3" min="3" style="1283" width="12.2627450980392"/>
    <col collapsed="false" hidden="false" max="4" min="4" style="1283" width="13.8470588235294"/>
    <col collapsed="false" hidden="false" max="5" min="5" style="1283" width="20.4862745098039"/>
    <col collapsed="false" hidden="false" max="6" min="6" style="1283" width="4.75686274509804"/>
    <col collapsed="false" hidden="false" max="257" min="7" style="1283" width="9.23529411764706"/>
  </cols>
  <sheetData>
    <row collapsed="false" customFormat="false" customHeight="false" hidden="false" ht="15.95" outlineLevel="0" r="1">
      <c r="A1" s="1284" t="s">
        <v>1045</v>
      </c>
      <c r="B1" s="1284"/>
      <c r="C1" s="1284"/>
      <c r="D1" s="1284"/>
      <c r="E1" s="1284"/>
      <c r="F1" s="1285"/>
    </row>
    <row collapsed="false" customFormat="false" customHeight="false" hidden="false" ht="15.95" outlineLevel="0" r="2">
      <c r="A2" s="1284"/>
      <c r="B2" s="1284"/>
      <c r="C2" s="1284"/>
      <c r="D2" s="1284"/>
      <c r="E2" s="1284"/>
      <c r="F2" s="1285"/>
    </row>
    <row collapsed="false" customFormat="false" customHeight="false" hidden="false" ht="15.95" outlineLevel="0" r="3">
      <c r="A3" s="1284"/>
      <c r="B3" s="1284"/>
      <c r="C3" s="1284"/>
      <c r="D3" s="1284"/>
      <c r="E3" s="1284"/>
      <c r="F3" s="1285"/>
    </row>
    <row collapsed="false" customFormat="false" customHeight="true" hidden="false" ht="33" outlineLevel="0" r="4">
      <c r="A4" s="1286" t="s">
        <v>1046</v>
      </c>
      <c r="B4" s="1286"/>
      <c r="C4" s="1286"/>
      <c r="D4" s="1286"/>
      <c r="E4" s="1286"/>
      <c r="F4" s="1285"/>
    </row>
    <row collapsed="false" customFormat="false" customHeight="false" hidden="false" ht="15.95" outlineLevel="0" r="5">
      <c r="A5" s="1287"/>
      <c r="B5" s="1288"/>
      <c r="C5" s="1288"/>
      <c r="D5" s="1288"/>
      <c r="E5" s="1288"/>
      <c r="F5" s="1285"/>
    </row>
    <row collapsed="false" customFormat="false" customHeight="false" hidden="false" ht="72.35" outlineLevel="0" r="6">
      <c r="A6" s="1289" t="s">
        <v>859</v>
      </c>
      <c r="B6" s="1290" t="s">
        <v>1047</v>
      </c>
      <c r="C6" s="1290" t="s">
        <v>1048</v>
      </c>
      <c r="D6" s="1290" t="s">
        <v>1049</v>
      </c>
      <c r="E6" s="1291" t="s">
        <v>1050</v>
      </c>
      <c r="F6" s="1285"/>
    </row>
    <row collapsed="false" customFormat="false" customHeight="false" hidden="false" ht="15.95" outlineLevel="0" r="7">
      <c r="A7" s="1292" t="s">
        <v>12</v>
      </c>
      <c r="B7" s="1293" t="s">
        <v>1051</v>
      </c>
      <c r="C7" s="1294" t="n">
        <v>20</v>
      </c>
      <c r="D7" s="1295" t="n">
        <v>600000</v>
      </c>
      <c r="E7" s="1296" t="n">
        <v>798000</v>
      </c>
      <c r="F7" s="1285"/>
    </row>
    <row collapsed="false" customFormat="false" customHeight="false" hidden="false" ht="15.95" outlineLevel="0" r="8">
      <c r="A8" s="1297" t="s">
        <v>26</v>
      </c>
      <c r="B8" s="1298" t="s">
        <v>1052</v>
      </c>
      <c r="C8" s="1299" t="n">
        <v>50</v>
      </c>
      <c r="D8" s="1300" t="n">
        <v>250000</v>
      </c>
      <c r="E8" s="1301" t="n">
        <v>5399000</v>
      </c>
      <c r="F8" s="1285"/>
    </row>
    <row collapsed="false" customFormat="false" customHeight="false" hidden="false" ht="15.95" outlineLevel="0" r="9">
      <c r="A9" s="1297" t="s">
        <v>58</v>
      </c>
      <c r="B9" s="1298" t="s">
        <v>1053</v>
      </c>
      <c r="C9" s="1299" t="n">
        <v>0.89</v>
      </c>
      <c r="D9" s="1300" t="n">
        <v>216000</v>
      </c>
      <c r="E9" s="1301" t="n">
        <v>0</v>
      </c>
      <c r="F9" s="1285"/>
    </row>
    <row collapsed="false" customFormat="true" customHeight="false" hidden="false" ht="15.95" outlineLevel="0" r="10" s="1302">
      <c r="A10" s="1297" t="s">
        <v>263</v>
      </c>
      <c r="B10" s="1298" t="s">
        <v>1054</v>
      </c>
      <c r="C10" s="1299" t="n">
        <v>0.0014</v>
      </c>
      <c r="D10" s="1300" t="n">
        <v>38200</v>
      </c>
      <c r="E10" s="1301" t="n">
        <v>0</v>
      </c>
      <c r="F10" s="1285"/>
    </row>
    <row collapsed="false" customFormat="true" customHeight="true" hidden="false" ht="16.5" outlineLevel="0" r="11" s="1302">
      <c r="A11" s="1303" t="s">
        <v>1055</v>
      </c>
      <c r="B11" s="1303"/>
      <c r="C11" s="1304"/>
      <c r="D11" s="1305" t="n">
        <f aca="false">IF(SUM(D7:D10)=0,"",SUM(D7:D10))</f>
        <v>1104200</v>
      </c>
      <c r="E11" s="1306" t="n">
        <f aca="false">IF(SUM(E7:E10)=0,"",SUM(E7:E10))</f>
        <v>6197000</v>
      </c>
      <c r="F11" s="1285"/>
    </row>
    <row collapsed="false" customFormat="false" customHeight="false" hidden="false" ht="15.95" outlineLevel="0" r="12">
      <c r="A12" s="1287"/>
      <c r="B12" s="1288"/>
      <c r="C12" s="1288"/>
      <c r="D12" s="1288"/>
      <c r="E12" s="1288"/>
    </row>
  </sheetData>
  <mergeCells count="4">
    <mergeCell ref="A1:E1"/>
    <mergeCell ref="F1:F11"/>
    <mergeCell ref="A4:E4"/>
    <mergeCell ref="A11:B11"/>
  </mergeCells>
  <printOptions headings="false" gridLines="false" gridLinesSet="true" horizontalCentered="false" verticalCentered="false"/>
  <pageMargins left="0" right="0" top="0.747916666666667" bottom="0.747916666666667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299" width="4.61176470588235"/>
    <col collapsed="false" hidden="false" max="2" min="2" style="300" width="43.4313725490196"/>
    <col collapsed="false" hidden="false" max="3" min="3" style="300" width="8.8"/>
    <col collapsed="false" hidden="false" max="4" min="4" style="299" width="9.38039215686275"/>
    <col collapsed="false" hidden="false" max="5" min="5" style="299" width="8.36470588235294"/>
    <col collapsed="false" hidden="false" max="6" min="6" style="299" width="43.8666666666667"/>
    <col collapsed="false" hidden="false" max="7" min="7" style="299" width="8.65490196078431"/>
    <col collapsed="false" hidden="false" max="8" min="8" style="299" width="9.52549019607843"/>
    <col collapsed="false" hidden="false" max="9" min="9" style="299" width="8.50980392156863"/>
    <col collapsed="false" hidden="false" max="10" min="10" style="299" width="4.18823529411765"/>
    <col collapsed="false" hidden="false" max="257" min="11" style="299" width="9.23529411764706"/>
  </cols>
  <sheetData>
    <row collapsed="false" customFormat="false" customHeight="true" hidden="false" ht="22.5" outlineLevel="0" r="1">
      <c r="B1" s="301" t="s">
        <v>327</v>
      </c>
      <c r="C1" s="301"/>
      <c r="D1" s="301"/>
      <c r="E1" s="301"/>
      <c r="F1" s="301"/>
      <c r="G1" s="301"/>
      <c r="H1" s="301"/>
      <c r="I1" s="301"/>
      <c r="J1" s="302" t="s">
        <v>328</v>
      </c>
    </row>
    <row collapsed="false" customFormat="false" customHeight="false" hidden="false" ht="13.55" outlineLevel="0" r="2">
      <c r="B2" s="303"/>
      <c r="C2" s="303"/>
      <c r="D2" s="304"/>
      <c r="E2" s="304"/>
      <c r="F2" s="304"/>
      <c r="G2" s="304"/>
      <c r="H2" s="304"/>
      <c r="I2" s="305" t="s">
        <v>329</v>
      </c>
      <c r="J2" s="302"/>
    </row>
    <row collapsed="false" customFormat="false" customHeight="true" hidden="false" ht="18" outlineLevel="0" r="3">
      <c r="A3" s="306" t="s">
        <v>211</v>
      </c>
      <c r="B3" s="307" t="s">
        <v>330</v>
      </c>
      <c r="C3" s="307"/>
      <c r="D3" s="307"/>
      <c r="E3" s="307"/>
      <c r="F3" s="306" t="s">
        <v>331</v>
      </c>
      <c r="G3" s="306"/>
      <c r="H3" s="306"/>
      <c r="I3" s="306"/>
      <c r="J3" s="302"/>
    </row>
    <row collapsed="false" customFormat="true" customHeight="true" hidden="false" ht="18" outlineLevel="0" r="4" s="308">
      <c r="A4" s="306"/>
      <c r="B4" s="307" t="s">
        <v>332</v>
      </c>
      <c r="C4" s="13" t="s">
        <v>7</v>
      </c>
      <c r="D4" s="13"/>
      <c r="E4" s="14" t="s">
        <v>8</v>
      </c>
      <c r="F4" s="307" t="s">
        <v>332</v>
      </c>
      <c r="G4" s="13" t="s">
        <v>7</v>
      </c>
      <c r="H4" s="13"/>
      <c r="I4" s="14" t="s">
        <v>8</v>
      </c>
      <c r="J4" s="302"/>
    </row>
    <row collapsed="false" customFormat="true" customHeight="true" hidden="false" ht="21" outlineLevel="0" r="5" s="308">
      <c r="A5" s="306"/>
      <c r="B5" s="307"/>
      <c r="C5" s="17" t="s">
        <v>10</v>
      </c>
      <c r="D5" s="18" t="s">
        <v>11</v>
      </c>
      <c r="E5" s="14"/>
      <c r="F5" s="307"/>
      <c r="G5" s="17" t="s">
        <v>10</v>
      </c>
      <c r="H5" s="18" t="s">
        <v>11</v>
      </c>
      <c r="I5" s="14"/>
      <c r="J5" s="302"/>
    </row>
    <row collapsed="false" customFormat="true" customHeight="true" hidden="false" ht="12" outlineLevel="0" r="6" s="314">
      <c r="A6" s="306" t="s">
        <v>333</v>
      </c>
      <c r="B6" s="307" t="s">
        <v>334</v>
      </c>
      <c r="C6" s="309" t="s">
        <v>335</v>
      </c>
      <c r="D6" s="310" t="s">
        <v>336</v>
      </c>
      <c r="E6" s="311" t="s">
        <v>337</v>
      </c>
      <c r="F6" s="307" t="s">
        <v>338</v>
      </c>
      <c r="G6" s="312" t="s">
        <v>339</v>
      </c>
      <c r="H6" s="309" t="s">
        <v>340</v>
      </c>
      <c r="I6" s="311" t="s">
        <v>341</v>
      </c>
      <c r="J6" s="302"/>
      <c r="K6" s="313"/>
    </row>
    <row collapsed="false" customFormat="false" customHeight="true" hidden="false" ht="12.95" outlineLevel="0" r="7">
      <c r="A7" s="315" t="s">
        <v>12</v>
      </c>
      <c r="B7" s="316" t="s">
        <v>342</v>
      </c>
      <c r="C7" s="317" t="n">
        <v>67639</v>
      </c>
      <c r="D7" s="318" t="n">
        <v>83609</v>
      </c>
      <c r="E7" s="319" t="n">
        <v>83609</v>
      </c>
      <c r="F7" s="316" t="s">
        <v>343</v>
      </c>
      <c r="G7" s="317" t="n">
        <v>50037</v>
      </c>
      <c r="H7" s="318" t="n">
        <v>52482</v>
      </c>
      <c r="I7" s="319" t="n">
        <v>49912</v>
      </c>
      <c r="J7" s="302"/>
    </row>
    <row collapsed="false" customFormat="false" customHeight="true" hidden="false" ht="12.95" outlineLevel="0" r="8">
      <c r="A8" s="320" t="s">
        <v>26</v>
      </c>
      <c r="B8" s="321" t="s">
        <v>344</v>
      </c>
      <c r="C8" s="322" t="n">
        <v>21079</v>
      </c>
      <c r="D8" s="323" t="n">
        <v>22350</v>
      </c>
      <c r="E8" s="324" t="n">
        <v>21069</v>
      </c>
      <c r="F8" s="321" t="s">
        <v>345</v>
      </c>
      <c r="G8" s="322" t="n">
        <v>12319</v>
      </c>
      <c r="H8" s="323" t="n">
        <v>13394</v>
      </c>
      <c r="I8" s="324" t="n">
        <v>12554</v>
      </c>
      <c r="J8" s="302"/>
    </row>
    <row collapsed="false" customFormat="false" customHeight="true" hidden="false" ht="12.95" outlineLevel="0" r="9">
      <c r="A9" s="320" t="s">
        <v>58</v>
      </c>
      <c r="B9" s="321" t="s">
        <v>346</v>
      </c>
      <c r="C9" s="322"/>
      <c r="D9" s="323"/>
      <c r="E9" s="324"/>
      <c r="F9" s="321" t="s">
        <v>347</v>
      </c>
      <c r="G9" s="322" t="n">
        <v>38260</v>
      </c>
      <c r="H9" s="323" t="n">
        <v>37310</v>
      </c>
      <c r="I9" s="324" t="n">
        <v>26895</v>
      </c>
      <c r="J9" s="302"/>
    </row>
    <row collapsed="false" customFormat="false" customHeight="true" hidden="false" ht="12.95" outlineLevel="0" r="10">
      <c r="A10" s="320" t="s">
        <v>263</v>
      </c>
      <c r="B10" s="321" t="s">
        <v>348</v>
      </c>
      <c r="C10" s="322" t="n">
        <v>31832</v>
      </c>
      <c r="D10" s="323" t="n">
        <v>31842</v>
      </c>
      <c r="E10" s="324" t="n">
        <v>39871</v>
      </c>
      <c r="F10" s="321" t="s">
        <v>217</v>
      </c>
      <c r="G10" s="322" t="n">
        <v>14307</v>
      </c>
      <c r="H10" s="323" t="n">
        <v>18384</v>
      </c>
      <c r="I10" s="324" t="n">
        <v>17778</v>
      </c>
      <c r="J10" s="302"/>
    </row>
    <row collapsed="false" customFormat="false" customHeight="true" hidden="false" ht="12.95" outlineLevel="0" r="11">
      <c r="A11" s="320" t="s">
        <v>101</v>
      </c>
      <c r="B11" s="325" t="s">
        <v>349</v>
      </c>
      <c r="C11" s="322" t="n">
        <v>2665</v>
      </c>
      <c r="D11" s="323" t="n">
        <v>3165</v>
      </c>
      <c r="E11" s="324" t="n">
        <v>3739</v>
      </c>
      <c r="F11" s="321" t="s">
        <v>219</v>
      </c>
      <c r="G11" s="322" t="n">
        <v>12108</v>
      </c>
      <c r="H11" s="323" t="n">
        <v>24970</v>
      </c>
      <c r="I11" s="324" t="n">
        <v>19685</v>
      </c>
      <c r="J11" s="302"/>
    </row>
    <row collapsed="false" customFormat="false" customHeight="true" hidden="false" ht="12.95" outlineLevel="0" r="12">
      <c r="A12" s="320" t="s">
        <v>125</v>
      </c>
      <c r="B12" s="321" t="s">
        <v>350</v>
      </c>
      <c r="C12" s="322" t="n">
        <v>25</v>
      </c>
      <c r="D12" s="323" t="n">
        <v>25</v>
      </c>
      <c r="E12" s="324" t="n">
        <v>0</v>
      </c>
      <c r="F12" s="321" t="s">
        <v>244</v>
      </c>
      <c r="G12" s="322" t="n">
        <v>0</v>
      </c>
      <c r="H12" s="323" t="n">
        <v>0</v>
      </c>
      <c r="I12" s="324" t="n">
        <v>0</v>
      </c>
      <c r="J12" s="302"/>
    </row>
    <row collapsed="false" customFormat="false" customHeight="true" hidden="false" ht="12.95" outlineLevel="0" r="13">
      <c r="A13" s="320" t="s">
        <v>280</v>
      </c>
      <c r="B13" s="321" t="s">
        <v>351</v>
      </c>
      <c r="C13" s="322"/>
      <c r="D13" s="323"/>
      <c r="E13" s="324"/>
      <c r="F13" s="326"/>
      <c r="G13" s="322"/>
      <c r="H13" s="323"/>
      <c r="I13" s="324"/>
      <c r="J13" s="302"/>
    </row>
    <row collapsed="false" customFormat="false" customHeight="true" hidden="false" ht="12" outlineLevel="0" r="14">
      <c r="A14" s="320" t="s">
        <v>147</v>
      </c>
      <c r="B14" s="326"/>
      <c r="C14" s="322"/>
      <c r="D14" s="323"/>
      <c r="E14" s="324"/>
      <c r="F14" s="326"/>
      <c r="G14" s="322"/>
      <c r="H14" s="323"/>
      <c r="I14" s="324"/>
      <c r="J14" s="302"/>
    </row>
    <row collapsed="false" customFormat="false" customHeight="true" hidden="false" ht="12" outlineLevel="0" r="15">
      <c r="A15" s="320" t="s">
        <v>289</v>
      </c>
      <c r="B15" s="327"/>
      <c r="C15" s="322"/>
      <c r="D15" s="323"/>
      <c r="E15" s="324"/>
      <c r="F15" s="326"/>
      <c r="G15" s="322"/>
      <c r="H15" s="323"/>
      <c r="I15" s="324"/>
      <c r="J15" s="302"/>
    </row>
    <row collapsed="false" customFormat="false" customHeight="true" hidden="false" ht="12" outlineLevel="0" r="16">
      <c r="A16" s="320" t="s">
        <v>291</v>
      </c>
      <c r="B16" s="326"/>
      <c r="C16" s="322"/>
      <c r="D16" s="323"/>
      <c r="E16" s="324"/>
      <c r="F16" s="326"/>
      <c r="G16" s="322"/>
      <c r="H16" s="323"/>
      <c r="I16" s="324"/>
      <c r="J16" s="302"/>
    </row>
    <row collapsed="false" customFormat="false" customHeight="true" hidden="false" ht="12" outlineLevel="0" r="17">
      <c r="A17" s="320" t="s">
        <v>293</v>
      </c>
      <c r="B17" s="326"/>
      <c r="C17" s="322"/>
      <c r="D17" s="323"/>
      <c r="E17" s="324"/>
      <c r="F17" s="326"/>
      <c r="G17" s="322"/>
      <c r="H17" s="323"/>
      <c r="I17" s="324"/>
      <c r="J17" s="302"/>
    </row>
    <row collapsed="false" customFormat="false" customHeight="true" hidden="false" ht="12" outlineLevel="0" r="18">
      <c r="A18" s="320" t="s">
        <v>352</v>
      </c>
      <c r="B18" s="328"/>
      <c r="C18" s="329"/>
      <c r="D18" s="330"/>
      <c r="E18" s="331"/>
      <c r="F18" s="326"/>
      <c r="G18" s="329"/>
      <c r="H18" s="330"/>
      <c r="I18" s="331"/>
      <c r="J18" s="302"/>
    </row>
    <row collapsed="false" customFormat="false" customHeight="true" hidden="false" ht="24" outlineLevel="0" r="19">
      <c r="A19" s="332" t="s">
        <v>353</v>
      </c>
      <c r="B19" s="333" t="s">
        <v>354</v>
      </c>
      <c r="C19" s="334" t="n">
        <f aca="false">SUM(C7:C18)</f>
        <v>123240</v>
      </c>
      <c r="D19" s="335" t="n">
        <f aca="false">SUM(D7:D18)</f>
        <v>140991</v>
      </c>
      <c r="E19" s="336" t="n">
        <f aca="false">SUM(E7:E18)</f>
        <v>148288</v>
      </c>
      <c r="F19" s="333" t="s">
        <v>355</v>
      </c>
      <c r="G19" s="334" t="n">
        <f aca="false">SUM(G7:G18)</f>
        <v>127031</v>
      </c>
      <c r="H19" s="335" t="n">
        <f aca="false">SUM(H7:H18)</f>
        <v>146540</v>
      </c>
      <c r="I19" s="336" t="n">
        <f aca="false">SUM(I7:I18)</f>
        <v>126824</v>
      </c>
      <c r="J19" s="302"/>
    </row>
    <row collapsed="false" customFormat="false" customHeight="true" hidden="false" ht="12.95" outlineLevel="0" r="20">
      <c r="A20" s="337" t="s">
        <v>356</v>
      </c>
      <c r="B20" s="338" t="s">
        <v>357</v>
      </c>
      <c r="C20" s="339" t="n">
        <f aca="false">+C21+C22+C23+C24</f>
        <v>3791</v>
      </c>
      <c r="D20" s="340" t="n">
        <v>8115</v>
      </c>
      <c r="E20" s="341" t="n">
        <v>8115</v>
      </c>
      <c r="F20" s="321" t="s">
        <v>358</v>
      </c>
      <c r="G20" s="342"/>
      <c r="H20" s="340"/>
      <c r="I20" s="341"/>
      <c r="J20" s="302"/>
    </row>
    <row collapsed="false" customFormat="false" customHeight="true" hidden="false" ht="12.95" outlineLevel="0" r="21">
      <c r="A21" s="320" t="s">
        <v>359</v>
      </c>
      <c r="B21" s="321" t="s">
        <v>360</v>
      </c>
      <c r="C21" s="322" t="n">
        <v>3791</v>
      </c>
      <c r="D21" s="323" t="n">
        <v>8115</v>
      </c>
      <c r="E21" s="324" t="n">
        <v>8115</v>
      </c>
      <c r="F21" s="321" t="s">
        <v>361</v>
      </c>
      <c r="G21" s="322"/>
      <c r="H21" s="323"/>
      <c r="I21" s="324"/>
      <c r="J21" s="302"/>
    </row>
    <row collapsed="false" customFormat="false" customHeight="true" hidden="false" ht="12.95" outlineLevel="0" r="22">
      <c r="A22" s="320" t="s">
        <v>362</v>
      </c>
      <c r="B22" s="321" t="s">
        <v>363</v>
      </c>
      <c r="C22" s="322"/>
      <c r="D22" s="323"/>
      <c r="E22" s="324"/>
      <c r="F22" s="321" t="s">
        <v>364</v>
      </c>
      <c r="G22" s="322"/>
      <c r="H22" s="323"/>
      <c r="I22" s="324"/>
      <c r="J22" s="302"/>
    </row>
    <row collapsed="false" customFormat="false" customHeight="true" hidden="false" ht="12.95" outlineLevel="0" r="23">
      <c r="A23" s="320" t="s">
        <v>365</v>
      </c>
      <c r="B23" s="321" t="s">
        <v>366</v>
      </c>
      <c r="C23" s="322"/>
      <c r="D23" s="323"/>
      <c r="E23" s="324"/>
      <c r="F23" s="321" t="s">
        <v>367</v>
      </c>
      <c r="G23" s="322"/>
      <c r="H23" s="323"/>
      <c r="I23" s="324"/>
      <c r="J23" s="302"/>
    </row>
    <row collapsed="false" customFormat="false" customHeight="true" hidden="false" ht="12.95" outlineLevel="0" r="24">
      <c r="A24" s="320" t="s">
        <v>368</v>
      </c>
      <c r="B24" s="321" t="s">
        <v>369</v>
      </c>
      <c r="C24" s="323"/>
      <c r="D24" s="343"/>
      <c r="E24" s="344"/>
      <c r="F24" s="338" t="s">
        <v>370</v>
      </c>
      <c r="G24" s="322"/>
      <c r="H24" s="343"/>
      <c r="I24" s="344"/>
      <c r="J24" s="302"/>
    </row>
    <row collapsed="false" customFormat="false" customHeight="true" hidden="false" ht="12.95" outlineLevel="0" r="25">
      <c r="A25" s="320" t="s">
        <v>371</v>
      </c>
      <c r="B25" s="321" t="s">
        <v>372</v>
      </c>
      <c r="C25" s="345" t="n">
        <f aca="false">+C26+C27</f>
        <v>0</v>
      </c>
      <c r="D25" s="346" t="n">
        <v>0</v>
      </c>
      <c r="E25" s="347" t="n">
        <v>2734</v>
      </c>
      <c r="F25" s="321" t="s">
        <v>373</v>
      </c>
      <c r="G25" s="322"/>
      <c r="H25" s="346" t="n">
        <v>0</v>
      </c>
      <c r="I25" s="347" t="n">
        <v>0</v>
      </c>
      <c r="J25" s="302"/>
    </row>
    <row collapsed="false" customFormat="false" customHeight="true" hidden="false" ht="12.95" outlineLevel="0" r="26">
      <c r="A26" s="337" t="s">
        <v>374</v>
      </c>
      <c r="B26" s="338" t="s">
        <v>375</v>
      </c>
      <c r="C26" s="342"/>
      <c r="D26" s="343"/>
      <c r="E26" s="344"/>
      <c r="F26" s="316" t="s">
        <v>278</v>
      </c>
      <c r="G26" s="342"/>
      <c r="H26" s="343"/>
      <c r="I26" s="344"/>
      <c r="J26" s="302"/>
    </row>
    <row collapsed="false" customFormat="false" customHeight="true" hidden="false" ht="12.95" outlineLevel="0" r="27">
      <c r="A27" s="320" t="s">
        <v>376</v>
      </c>
      <c r="B27" s="321" t="s">
        <v>377</v>
      </c>
      <c r="C27" s="322"/>
      <c r="D27" s="323"/>
      <c r="E27" s="324"/>
      <c r="F27" s="321" t="s">
        <v>288</v>
      </c>
      <c r="G27" s="322"/>
      <c r="H27" s="323"/>
      <c r="I27" s="324"/>
      <c r="J27" s="302"/>
    </row>
    <row collapsed="false" customFormat="false" customHeight="true" hidden="false" ht="12.95" outlineLevel="0" r="28">
      <c r="A28" s="320" t="s">
        <v>378</v>
      </c>
      <c r="B28" s="321" t="s">
        <v>379</v>
      </c>
      <c r="C28" s="322"/>
      <c r="D28" s="323" t="n">
        <v>0</v>
      </c>
      <c r="E28" s="324" t="n">
        <v>2734</v>
      </c>
      <c r="F28" s="321" t="s">
        <v>380</v>
      </c>
      <c r="G28" s="322"/>
      <c r="H28" s="323" t="n">
        <v>2566</v>
      </c>
      <c r="I28" s="324" t="n">
        <v>2566</v>
      </c>
      <c r="J28" s="302"/>
    </row>
    <row collapsed="false" customFormat="false" customHeight="true" hidden="false" ht="12.95" outlineLevel="0" r="29">
      <c r="A29" s="320" t="s">
        <v>381</v>
      </c>
      <c r="B29" s="321" t="s">
        <v>202</v>
      </c>
      <c r="C29" s="322"/>
      <c r="D29" s="323"/>
      <c r="E29" s="324"/>
      <c r="F29" s="321" t="s">
        <v>290</v>
      </c>
      <c r="G29" s="322"/>
      <c r="H29" s="323"/>
      <c r="I29" s="324"/>
      <c r="J29" s="302"/>
    </row>
    <row collapsed="false" customFormat="false" customHeight="true" hidden="false" ht="12.95" outlineLevel="0" r="30">
      <c r="A30" s="337" t="s">
        <v>382</v>
      </c>
      <c r="B30" s="338" t="s">
        <v>383</v>
      </c>
      <c r="C30" s="342"/>
      <c r="D30" s="343"/>
      <c r="E30" s="344"/>
      <c r="F30" s="348"/>
      <c r="G30" s="342"/>
      <c r="H30" s="343"/>
      <c r="I30" s="344"/>
      <c r="J30" s="302"/>
    </row>
    <row collapsed="false" customFormat="false" customHeight="true" hidden="false" ht="25.5" outlineLevel="0" r="31">
      <c r="A31" s="332" t="s">
        <v>384</v>
      </c>
      <c r="B31" s="333" t="s">
        <v>385</v>
      </c>
      <c r="C31" s="334" t="n">
        <v>3791</v>
      </c>
      <c r="D31" s="335" t="n">
        <f aca="false">+D20+D25+D29+D30</f>
        <v>8115</v>
      </c>
      <c r="E31" s="336" t="n">
        <f aca="false">+E20+E25+E29+E30</f>
        <v>10849</v>
      </c>
      <c r="F31" s="333" t="s">
        <v>386</v>
      </c>
      <c r="G31" s="334" t="n">
        <f aca="false">SUM(G20:G30)</f>
        <v>0</v>
      </c>
      <c r="H31" s="335" t="n">
        <v>2566</v>
      </c>
      <c r="I31" s="336" t="n">
        <v>2566</v>
      </c>
      <c r="J31" s="302"/>
    </row>
    <row collapsed="false" customFormat="false" customHeight="true" hidden="false" ht="18" outlineLevel="0" r="32">
      <c r="A32" s="332" t="s">
        <v>387</v>
      </c>
      <c r="B32" s="333" t="s">
        <v>388</v>
      </c>
      <c r="C32" s="349" t="n">
        <f aca="false">+C19+C31</f>
        <v>127031</v>
      </c>
      <c r="D32" s="335" t="n">
        <f aca="false">+D19+D31</f>
        <v>149106</v>
      </c>
      <c r="E32" s="336" t="n">
        <f aca="false">+E19+E31</f>
        <v>159137</v>
      </c>
      <c r="F32" s="333" t="s">
        <v>389</v>
      </c>
      <c r="G32" s="350" t="n">
        <f aca="false">+G19+G31</f>
        <v>127031</v>
      </c>
      <c r="H32" s="335" t="n">
        <f aca="false">+H19+H31</f>
        <v>149106</v>
      </c>
      <c r="I32" s="336" t="n">
        <f aca="false">+I19+I31</f>
        <v>129390</v>
      </c>
      <c r="J32" s="302"/>
    </row>
    <row collapsed="false" customFormat="false" customHeight="true" hidden="false" ht="18" outlineLevel="0" r="33">
      <c r="A33" s="332" t="s">
        <v>390</v>
      </c>
      <c r="B33" s="333" t="s">
        <v>391</v>
      </c>
      <c r="C33" s="349" t="n">
        <f aca="false">IF(C19-G19&lt;0,G19-C19,"-")</f>
        <v>3791</v>
      </c>
      <c r="D33" s="335" t="n">
        <v>5549</v>
      </c>
      <c r="E33" s="336" t="n">
        <v>5549</v>
      </c>
      <c r="F33" s="333" t="s">
        <v>392</v>
      </c>
      <c r="G33" s="350" t="str">
        <f aca="false">IF(C19-G19&gt;0,C19-G19,"-")</f>
        <v>-</v>
      </c>
      <c r="H33" s="335" t="n">
        <v>0</v>
      </c>
      <c r="I33" s="336" t="n">
        <v>0</v>
      </c>
      <c r="J33" s="302"/>
    </row>
    <row collapsed="false" customFormat="false" customHeight="true" hidden="false" ht="18.75" outlineLevel="0" r="34">
      <c r="A34" s="332" t="s">
        <v>393</v>
      </c>
      <c r="B34" s="333" t="s">
        <v>394</v>
      </c>
      <c r="C34" s="349" t="str">
        <f aca="false">IF(C19+C31-G32&lt;0,G32-(C19+C31),"-")</f>
        <v>-</v>
      </c>
      <c r="D34" s="335"/>
      <c r="E34" s="336"/>
      <c r="F34" s="333" t="s">
        <v>395</v>
      </c>
      <c r="G34" s="350" t="str">
        <f aca="false">IF(C19+C31-G32&gt;0,C19+C31-G32,"-")</f>
        <v>-</v>
      </c>
      <c r="H34" s="335"/>
      <c r="I34" s="336"/>
      <c r="J34" s="302"/>
    </row>
    <row collapsed="false" customFormat="false" customHeight="true" hidden="false" ht="18.75" outlineLevel="0" r="35">
      <c r="B35" s="351"/>
      <c r="C35" s="351"/>
      <c r="D35" s="351"/>
      <c r="E35" s="351"/>
      <c r="F35" s="351"/>
      <c r="G35" s="352"/>
      <c r="H35" s="352"/>
    </row>
  </sheetData>
  <mergeCells count="12">
    <mergeCell ref="B1:I1"/>
    <mergeCell ref="J1:J34"/>
    <mergeCell ref="A3:A5"/>
    <mergeCell ref="B3:E3"/>
    <mergeCell ref="F3:I3"/>
    <mergeCell ref="B4:B5"/>
    <mergeCell ref="C4:D4"/>
    <mergeCell ref="E4:E5"/>
    <mergeCell ref="F4:F5"/>
    <mergeCell ref="G4:H4"/>
    <mergeCell ref="I4:I5"/>
    <mergeCell ref="B35:F35"/>
  </mergeCells>
  <printOptions headings="false" gridLines="false" gridLinesSet="true" horizontalCentered="true" verticalCentered="false"/>
  <pageMargins left="0" right="0" top="0.905555555555555" bottom="0.511805555555555" header="0.669444444444444" footer="0.511805555555555"/>
  <pageSetup blackAndWhite="false" cellComments="none" copies="1" draft="false" firstPageNumber="0" fitToHeight="1" fitToWidth="1" horizontalDpi="300" orientation="landscape" pageOrder="downThenOver" paperSize="9" scale="95" useFirstPageNumber="false" usePrinterDefaults="false" verticalDpi="300"/>
  <headerFooter differentFirst="false" differentOddEven="false">
    <oddHeader>&amp;R&amp;"Times New Roman CE,Általános"&amp;11 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299" width="5.91372549019608"/>
    <col collapsed="false" hidden="false" max="2" min="2" style="300" width="45.1686274509804"/>
    <col collapsed="false" hidden="false" max="3" min="3" style="300" width="8.94509803921569"/>
    <col collapsed="false" hidden="false" max="5" min="4" style="299" width="9.09019607843137"/>
    <col collapsed="false" hidden="false" max="6" min="6" style="299" width="37.6588235294118"/>
    <col collapsed="false" hidden="false" max="8" min="7" style="299" width="9.09019607843137"/>
    <col collapsed="false" hidden="false" max="9" min="9" style="299" width="9.52549019607843"/>
    <col collapsed="false" hidden="false" max="10" min="10" style="299" width="4.18823529411765"/>
    <col collapsed="false" hidden="false" max="257" min="11" style="299" width="9.23529411764706"/>
  </cols>
  <sheetData>
    <row collapsed="false" customFormat="false" customHeight="true" hidden="false" ht="27" outlineLevel="0" r="1">
      <c r="B1" s="301" t="s">
        <v>396</v>
      </c>
      <c r="C1" s="301"/>
      <c r="D1" s="301"/>
      <c r="E1" s="301"/>
      <c r="F1" s="301"/>
      <c r="G1" s="301"/>
      <c r="H1" s="301"/>
      <c r="I1" s="301"/>
      <c r="J1" s="302" t="s">
        <v>397</v>
      </c>
    </row>
    <row collapsed="false" customFormat="false" customHeight="false" hidden="false" ht="13.55" outlineLevel="0" r="2">
      <c r="B2" s="303"/>
      <c r="C2" s="303"/>
      <c r="D2" s="304"/>
      <c r="E2" s="304"/>
      <c r="F2" s="304"/>
      <c r="G2" s="304"/>
      <c r="H2" s="304"/>
      <c r="I2" s="305" t="s">
        <v>329</v>
      </c>
      <c r="J2" s="302"/>
    </row>
    <row collapsed="false" customFormat="false" customHeight="true" hidden="false" ht="13.5" outlineLevel="0" r="3">
      <c r="A3" s="353" t="s">
        <v>211</v>
      </c>
      <c r="B3" s="354" t="s">
        <v>330</v>
      </c>
      <c r="C3" s="354"/>
      <c r="D3" s="354"/>
      <c r="E3" s="354"/>
      <c r="F3" s="355" t="s">
        <v>331</v>
      </c>
      <c r="G3" s="355"/>
      <c r="H3" s="355"/>
      <c r="I3" s="355"/>
      <c r="J3" s="302"/>
    </row>
    <row collapsed="false" customFormat="true" customHeight="true" hidden="false" ht="19.5" outlineLevel="0" r="4" s="308">
      <c r="A4" s="353"/>
      <c r="B4" s="354" t="s">
        <v>332</v>
      </c>
      <c r="C4" s="13" t="s">
        <v>7</v>
      </c>
      <c r="D4" s="13"/>
      <c r="E4" s="14" t="s">
        <v>8</v>
      </c>
      <c r="F4" s="354" t="s">
        <v>332</v>
      </c>
      <c r="G4" s="13" t="s">
        <v>7</v>
      </c>
      <c r="H4" s="13"/>
      <c r="I4" s="14" t="s">
        <v>8</v>
      </c>
      <c r="J4" s="302"/>
    </row>
    <row collapsed="false" customFormat="true" customHeight="true" hidden="false" ht="19.5" outlineLevel="0" r="5" s="308">
      <c r="A5" s="353"/>
      <c r="B5" s="354"/>
      <c r="C5" s="17" t="s">
        <v>10</v>
      </c>
      <c r="D5" s="18" t="s">
        <v>11</v>
      </c>
      <c r="E5" s="14"/>
      <c r="F5" s="354"/>
      <c r="G5" s="17" t="s">
        <v>10</v>
      </c>
      <c r="H5" s="18" t="s">
        <v>11</v>
      </c>
      <c r="I5" s="14"/>
      <c r="J5" s="302"/>
    </row>
    <row collapsed="false" customFormat="true" customHeight="false" hidden="false" ht="13.55" outlineLevel="0" r="6" s="308">
      <c r="A6" s="306" t="s">
        <v>333</v>
      </c>
      <c r="B6" s="354" t="s">
        <v>334</v>
      </c>
      <c r="C6" s="356" t="s">
        <v>335</v>
      </c>
      <c r="D6" s="357" t="s">
        <v>336</v>
      </c>
      <c r="E6" s="358" t="s">
        <v>337</v>
      </c>
      <c r="F6" s="354" t="s">
        <v>338</v>
      </c>
      <c r="G6" s="359" t="s">
        <v>339</v>
      </c>
      <c r="H6" s="356" t="s">
        <v>340</v>
      </c>
      <c r="I6" s="358" t="s">
        <v>341</v>
      </c>
      <c r="J6" s="302"/>
    </row>
    <row collapsed="false" customFormat="false" customHeight="true" hidden="false" ht="14.1" outlineLevel="0" r="7">
      <c r="A7" s="360" t="s">
        <v>12</v>
      </c>
      <c r="B7" s="316" t="s">
        <v>398</v>
      </c>
      <c r="C7" s="317" t="n">
        <v>40798</v>
      </c>
      <c r="D7" s="318" t="n">
        <v>40631</v>
      </c>
      <c r="E7" s="319" t="n">
        <v>40542</v>
      </c>
      <c r="F7" s="316" t="s">
        <v>250</v>
      </c>
      <c r="G7" s="317" t="n">
        <v>7607</v>
      </c>
      <c r="H7" s="318" t="n">
        <v>10672</v>
      </c>
      <c r="I7" s="319" t="n">
        <v>4601</v>
      </c>
      <c r="J7" s="302"/>
    </row>
    <row collapsed="false" customFormat="false" customHeight="true" hidden="false" ht="14.1" outlineLevel="0" r="8">
      <c r="A8" s="361" t="s">
        <v>26</v>
      </c>
      <c r="B8" s="321" t="s">
        <v>399</v>
      </c>
      <c r="C8" s="322"/>
      <c r="D8" s="323"/>
      <c r="E8" s="324"/>
      <c r="F8" s="321" t="s">
        <v>400</v>
      </c>
      <c r="G8" s="322"/>
      <c r="H8" s="323"/>
      <c r="I8" s="324"/>
      <c r="J8" s="302"/>
    </row>
    <row collapsed="false" customFormat="false" customHeight="true" hidden="false" ht="14.1" outlineLevel="0" r="9">
      <c r="A9" s="361" t="s">
        <v>58</v>
      </c>
      <c r="B9" s="321" t="s">
        <v>401</v>
      </c>
      <c r="C9" s="322"/>
      <c r="D9" s="323"/>
      <c r="E9" s="324" t="n">
        <v>8</v>
      </c>
      <c r="F9" s="321" t="s">
        <v>252</v>
      </c>
      <c r="G9" s="322" t="n">
        <v>2000</v>
      </c>
      <c r="H9" s="323" t="n">
        <v>7053</v>
      </c>
      <c r="I9" s="324" t="n">
        <v>1058</v>
      </c>
      <c r="J9" s="302"/>
    </row>
    <row collapsed="false" customFormat="false" customHeight="true" hidden="false" ht="14.1" outlineLevel="0" r="10">
      <c r="A10" s="361" t="s">
        <v>263</v>
      </c>
      <c r="B10" s="321" t="s">
        <v>402</v>
      </c>
      <c r="C10" s="322" t="n">
        <v>3530</v>
      </c>
      <c r="D10" s="323" t="n">
        <v>3530</v>
      </c>
      <c r="E10" s="324" t="n">
        <v>3604</v>
      </c>
      <c r="F10" s="321" t="s">
        <v>403</v>
      </c>
      <c r="G10" s="322"/>
      <c r="H10" s="323"/>
      <c r="I10" s="324"/>
      <c r="J10" s="302"/>
    </row>
    <row collapsed="false" customFormat="false" customHeight="true" hidden="false" ht="14.1" outlineLevel="0" r="11">
      <c r="A11" s="361" t="s">
        <v>101</v>
      </c>
      <c r="B11" s="321" t="s">
        <v>404</v>
      </c>
      <c r="C11" s="322"/>
      <c r="D11" s="323"/>
      <c r="E11" s="324"/>
      <c r="F11" s="321" t="s">
        <v>254</v>
      </c>
      <c r="G11" s="322" t="n">
        <v>57721</v>
      </c>
      <c r="H11" s="323" t="n">
        <v>69045</v>
      </c>
      <c r="I11" s="324" t="n">
        <v>40424</v>
      </c>
      <c r="J11" s="302"/>
    </row>
    <row collapsed="false" customFormat="false" customHeight="true" hidden="false" ht="14.1" outlineLevel="0" r="12">
      <c r="A12" s="361" t="s">
        <v>125</v>
      </c>
      <c r="B12" s="321" t="s">
        <v>405</v>
      </c>
      <c r="C12" s="322" t="n">
        <v>570</v>
      </c>
      <c r="D12" s="323" t="n">
        <v>570</v>
      </c>
      <c r="E12" s="324" t="n">
        <v>389</v>
      </c>
      <c r="F12" s="362"/>
      <c r="G12" s="322"/>
      <c r="H12" s="323"/>
      <c r="I12" s="324"/>
      <c r="J12" s="302"/>
    </row>
    <row collapsed="false" customFormat="false" customHeight="true" hidden="false" ht="14.1" outlineLevel="0" r="13">
      <c r="A13" s="361" t="s">
        <v>280</v>
      </c>
      <c r="B13" s="326"/>
      <c r="C13" s="322"/>
      <c r="D13" s="323"/>
      <c r="E13" s="324"/>
      <c r="F13" s="362"/>
      <c r="G13" s="322"/>
      <c r="H13" s="323"/>
      <c r="I13" s="324"/>
      <c r="J13" s="302"/>
    </row>
    <row collapsed="false" customFormat="false" customHeight="true" hidden="false" ht="14.1" outlineLevel="0" r="14">
      <c r="A14" s="361" t="s">
        <v>147</v>
      </c>
      <c r="B14" s="326"/>
      <c r="C14" s="322"/>
      <c r="D14" s="323"/>
      <c r="E14" s="324"/>
      <c r="F14" s="362"/>
      <c r="G14" s="322"/>
      <c r="H14" s="323"/>
      <c r="I14" s="324"/>
      <c r="J14" s="302"/>
    </row>
    <row collapsed="false" customFormat="false" customHeight="true" hidden="false" ht="14.1" outlineLevel="0" r="15">
      <c r="A15" s="361" t="s">
        <v>289</v>
      </c>
      <c r="B15" s="363"/>
      <c r="C15" s="322"/>
      <c r="D15" s="323"/>
      <c r="E15" s="324"/>
      <c r="F15" s="362"/>
      <c r="G15" s="322"/>
      <c r="H15" s="323"/>
      <c r="I15" s="324"/>
      <c r="J15" s="302"/>
    </row>
    <row collapsed="false" customFormat="false" customHeight="true" hidden="false" ht="14.1" outlineLevel="0" r="16">
      <c r="A16" s="361" t="s">
        <v>291</v>
      </c>
      <c r="B16" s="326"/>
      <c r="C16" s="322"/>
      <c r="D16" s="323"/>
      <c r="E16" s="324"/>
      <c r="F16" s="362"/>
      <c r="G16" s="322"/>
      <c r="H16" s="323"/>
      <c r="I16" s="324"/>
      <c r="J16" s="302"/>
    </row>
    <row collapsed="false" customFormat="false" customHeight="true" hidden="false" ht="14.1" outlineLevel="0" r="17">
      <c r="A17" s="364" t="s">
        <v>293</v>
      </c>
      <c r="B17" s="348"/>
      <c r="C17" s="342"/>
      <c r="D17" s="343"/>
      <c r="E17" s="344"/>
      <c r="F17" s="338" t="s">
        <v>244</v>
      </c>
      <c r="G17" s="342"/>
      <c r="H17" s="343"/>
      <c r="I17" s="344"/>
      <c r="J17" s="302"/>
    </row>
    <row collapsed="false" customFormat="false" customHeight="true" hidden="false" ht="30.75" outlineLevel="0" r="18">
      <c r="A18" s="365" t="s">
        <v>352</v>
      </c>
      <c r="B18" s="333" t="s">
        <v>406</v>
      </c>
      <c r="C18" s="334" t="n">
        <f aca="false">+C7+C9+C10+C12+C13+C14+C15+C16+C17</f>
        <v>44898</v>
      </c>
      <c r="D18" s="335" t="n">
        <f aca="false">+D7+D9+D10+D12+D13+D14+D15+D16+D17</f>
        <v>44731</v>
      </c>
      <c r="E18" s="336" t="n">
        <f aca="false">+E7+E9+E10+E12+E13+E14+E15+E16+E17</f>
        <v>44543</v>
      </c>
      <c r="F18" s="333" t="s">
        <v>407</v>
      </c>
      <c r="G18" s="334" t="n">
        <f aca="false">+G7+G9+G11+G12+G13+G14+G15+G16+G17</f>
        <v>67328</v>
      </c>
      <c r="H18" s="335" t="n">
        <f aca="false">+H7+H9+H11+H12+H13+H14+H15+H16+H17</f>
        <v>86770</v>
      </c>
      <c r="I18" s="336" t="n">
        <f aca="false">+I7+I9+I11+I12+I13+I14+I15+I16+I17</f>
        <v>46083</v>
      </c>
      <c r="J18" s="302"/>
    </row>
    <row collapsed="false" customFormat="false" customHeight="true" hidden="false" ht="14.1" outlineLevel="0" r="19">
      <c r="A19" s="360" t="s">
        <v>353</v>
      </c>
      <c r="B19" s="366" t="s">
        <v>408</v>
      </c>
      <c r="C19" s="367" t="n">
        <f aca="false">+C20+C21+C22+C23+C24</f>
        <v>22430</v>
      </c>
      <c r="D19" s="368" t="n">
        <v>42039</v>
      </c>
      <c r="E19" s="369" t="n">
        <v>42039</v>
      </c>
      <c r="F19" s="321" t="s">
        <v>358</v>
      </c>
      <c r="G19" s="317"/>
      <c r="H19" s="318"/>
      <c r="I19" s="370"/>
      <c r="J19" s="302"/>
    </row>
    <row collapsed="false" customFormat="false" customHeight="true" hidden="false" ht="14.1" outlineLevel="0" r="20">
      <c r="A20" s="361" t="s">
        <v>356</v>
      </c>
      <c r="B20" s="321" t="s">
        <v>409</v>
      </c>
      <c r="C20" s="322" t="n">
        <v>22430</v>
      </c>
      <c r="D20" s="323" t="n">
        <v>42039</v>
      </c>
      <c r="E20" s="324" t="n">
        <v>42039</v>
      </c>
      <c r="F20" s="321" t="s">
        <v>410</v>
      </c>
      <c r="G20" s="322"/>
      <c r="H20" s="323"/>
      <c r="I20" s="324"/>
      <c r="J20" s="302"/>
    </row>
    <row collapsed="false" customFormat="false" customHeight="true" hidden="false" ht="14.1" outlineLevel="0" r="21">
      <c r="A21" s="360" t="s">
        <v>359</v>
      </c>
      <c r="B21" s="321" t="s">
        <v>411</v>
      </c>
      <c r="C21" s="322"/>
      <c r="D21" s="323"/>
      <c r="E21" s="324"/>
      <c r="F21" s="321" t="s">
        <v>364</v>
      </c>
      <c r="G21" s="322"/>
      <c r="H21" s="323"/>
      <c r="I21" s="324"/>
      <c r="J21" s="302"/>
    </row>
    <row collapsed="false" customFormat="false" customHeight="true" hidden="false" ht="14.1" outlineLevel="0" r="22">
      <c r="A22" s="361" t="s">
        <v>362</v>
      </c>
      <c r="B22" s="321" t="s">
        <v>412</v>
      </c>
      <c r="C22" s="322"/>
      <c r="D22" s="323"/>
      <c r="E22" s="324"/>
      <c r="F22" s="321" t="s">
        <v>367</v>
      </c>
      <c r="G22" s="322"/>
      <c r="H22" s="323"/>
      <c r="I22" s="324"/>
      <c r="J22" s="302"/>
    </row>
    <row collapsed="false" customFormat="false" customHeight="true" hidden="false" ht="14.1" outlineLevel="0" r="23">
      <c r="A23" s="360" t="s">
        <v>365</v>
      </c>
      <c r="B23" s="321" t="s">
        <v>413</v>
      </c>
      <c r="C23" s="322"/>
      <c r="D23" s="343"/>
      <c r="E23" s="344"/>
      <c r="F23" s="338" t="s">
        <v>370</v>
      </c>
      <c r="G23" s="322"/>
      <c r="H23" s="323"/>
      <c r="I23" s="324"/>
      <c r="J23" s="302"/>
    </row>
    <row collapsed="false" customFormat="false" customHeight="true" hidden="false" ht="14.1" outlineLevel="0" r="24">
      <c r="A24" s="361" t="s">
        <v>368</v>
      </c>
      <c r="B24" s="371" t="s">
        <v>414</v>
      </c>
      <c r="C24" s="322"/>
      <c r="D24" s="323"/>
      <c r="E24" s="324"/>
      <c r="F24" s="321" t="s">
        <v>415</v>
      </c>
      <c r="G24" s="322"/>
      <c r="H24" s="323"/>
      <c r="I24" s="324"/>
      <c r="J24" s="302"/>
    </row>
    <row collapsed="false" customFormat="false" customHeight="true" hidden="false" ht="14.1" outlineLevel="0" r="25">
      <c r="A25" s="360" t="s">
        <v>371</v>
      </c>
      <c r="B25" s="372" t="s">
        <v>416</v>
      </c>
      <c r="C25" s="345" t="n">
        <f aca="false">+C26+C27+C28+C29+C30</f>
        <v>0</v>
      </c>
      <c r="D25" s="368"/>
      <c r="E25" s="369"/>
      <c r="F25" s="316" t="s">
        <v>417</v>
      </c>
      <c r="G25" s="322"/>
      <c r="H25" s="323"/>
      <c r="I25" s="324"/>
      <c r="J25" s="302"/>
    </row>
    <row collapsed="false" customFormat="false" customHeight="true" hidden="false" ht="14.1" outlineLevel="0" r="26">
      <c r="A26" s="361" t="s">
        <v>374</v>
      </c>
      <c r="B26" s="371" t="s">
        <v>418</v>
      </c>
      <c r="C26" s="322"/>
      <c r="D26" s="318"/>
      <c r="E26" s="370"/>
      <c r="F26" s="321" t="s">
        <v>279</v>
      </c>
      <c r="G26" s="322"/>
      <c r="H26" s="323"/>
      <c r="I26" s="324"/>
      <c r="J26" s="302"/>
    </row>
    <row collapsed="false" customFormat="false" customHeight="true" hidden="false" ht="14.1" outlineLevel="0" r="27">
      <c r="A27" s="360" t="s">
        <v>376</v>
      </c>
      <c r="B27" s="371" t="s">
        <v>419</v>
      </c>
      <c r="C27" s="322"/>
      <c r="D27" s="323"/>
      <c r="E27" s="324"/>
      <c r="F27" s="373"/>
      <c r="G27" s="322"/>
      <c r="H27" s="323"/>
      <c r="I27" s="324"/>
      <c r="J27" s="302"/>
    </row>
    <row collapsed="false" customFormat="false" customHeight="true" hidden="false" ht="14.1" outlineLevel="0" r="28">
      <c r="A28" s="361" t="s">
        <v>378</v>
      </c>
      <c r="B28" s="321" t="s">
        <v>420</v>
      </c>
      <c r="C28" s="322"/>
      <c r="D28" s="323"/>
      <c r="E28" s="324"/>
      <c r="F28" s="326"/>
      <c r="G28" s="322"/>
      <c r="H28" s="323"/>
      <c r="I28" s="324"/>
      <c r="J28" s="302"/>
    </row>
    <row collapsed="false" customFormat="false" customHeight="true" hidden="false" ht="14.1" outlineLevel="0" r="29">
      <c r="A29" s="360" t="s">
        <v>381</v>
      </c>
      <c r="B29" s="316" t="s">
        <v>421</v>
      </c>
      <c r="C29" s="322"/>
      <c r="D29" s="323"/>
      <c r="E29" s="324"/>
      <c r="F29" s="326"/>
      <c r="G29" s="322"/>
      <c r="H29" s="323"/>
      <c r="I29" s="324"/>
      <c r="J29" s="302"/>
    </row>
    <row collapsed="false" customFormat="false" customHeight="true" hidden="false" ht="14.1" outlineLevel="0" r="30">
      <c r="A30" s="361" t="s">
        <v>382</v>
      </c>
      <c r="B30" s="374" t="s">
        <v>422</v>
      </c>
      <c r="C30" s="322"/>
      <c r="D30" s="318"/>
      <c r="E30" s="370"/>
      <c r="F30" s="373"/>
      <c r="G30" s="322"/>
      <c r="H30" s="323"/>
      <c r="I30" s="324"/>
      <c r="J30" s="302"/>
    </row>
    <row collapsed="false" customFormat="false" customHeight="true" hidden="false" ht="34.5" outlineLevel="0" r="31">
      <c r="A31" s="365" t="s">
        <v>384</v>
      </c>
      <c r="B31" s="333" t="s">
        <v>423</v>
      </c>
      <c r="C31" s="334" t="n">
        <f aca="false">+C19+C25</f>
        <v>22430</v>
      </c>
      <c r="D31" s="335" t="n">
        <f aca="false">+D19+D25</f>
        <v>42039</v>
      </c>
      <c r="E31" s="336" t="n">
        <f aca="false">+E19+E25</f>
        <v>42039</v>
      </c>
      <c r="F31" s="333" t="s">
        <v>424</v>
      </c>
      <c r="G31" s="334" t="n">
        <f aca="false">SUM(G19:G30)</f>
        <v>0</v>
      </c>
      <c r="H31" s="335" t="n">
        <f aca="false">SUM(H19:H30)</f>
        <v>0</v>
      </c>
      <c r="I31" s="336" t="n">
        <f aca="false">SUM(I19:I30)</f>
        <v>0</v>
      </c>
      <c r="J31" s="302"/>
    </row>
    <row collapsed="false" customFormat="false" customHeight="false" hidden="false" ht="14.75" outlineLevel="0" r="32">
      <c r="A32" s="365" t="s">
        <v>387</v>
      </c>
      <c r="B32" s="333" t="s">
        <v>425</v>
      </c>
      <c r="C32" s="349" t="n">
        <f aca="false">+C18+C31</f>
        <v>67328</v>
      </c>
      <c r="D32" s="335" t="n">
        <f aca="false">+D18+D31</f>
        <v>86770</v>
      </c>
      <c r="E32" s="336" t="n">
        <f aca="false">+E18+E31</f>
        <v>86582</v>
      </c>
      <c r="F32" s="333" t="s">
        <v>426</v>
      </c>
      <c r="G32" s="349" t="n">
        <f aca="false">+G18+G31</f>
        <v>67328</v>
      </c>
      <c r="H32" s="335" t="n">
        <f aca="false">+H18+H31</f>
        <v>86770</v>
      </c>
      <c r="I32" s="336" t="n">
        <f aca="false">+I18+I31</f>
        <v>46083</v>
      </c>
      <c r="J32" s="302"/>
    </row>
    <row collapsed="false" customFormat="false" customHeight="false" hidden="false" ht="14.75" outlineLevel="0" r="33">
      <c r="A33" s="365" t="s">
        <v>390</v>
      </c>
      <c r="B33" s="333" t="s">
        <v>391</v>
      </c>
      <c r="C33" s="349" t="n">
        <f aca="false">IF(C18-G18&lt;0,G18-C18,"-")</f>
        <v>22430</v>
      </c>
      <c r="D33" s="335" t="n">
        <v>42039</v>
      </c>
      <c r="E33" s="336" t="n">
        <v>42039</v>
      </c>
      <c r="F33" s="333" t="s">
        <v>392</v>
      </c>
      <c r="G33" s="349" t="str">
        <f aca="false">IF(C18-G18&gt;0,C18-G18,"-")</f>
        <v>-</v>
      </c>
      <c r="H33" s="335" t="str">
        <f aca="false">IF(C18-H18&gt;0,C18-H18,"-")</f>
        <v>-</v>
      </c>
      <c r="I33" s="336" t="str">
        <f aca="false">IF(D18-I18&gt;0,D18-I18,"-")</f>
        <v>-</v>
      </c>
      <c r="J33" s="302"/>
    </row>
    <row collapsed="false" customFormat="false" customHeight="false" hidden="false" ht="14.75" outlineLevel="0" r="34">
      <c r="A34" s="365" t="s">
        <v>393</v>
      </c>
      <c r="B34" s="333" t="s">
        <v>394</v>
      </c>
      <c r="C34" s="349" t="str">
        <f aca="false">IF(C18+C31-G27&lt;0,G27-(C18+C31),"-")</f>
        <v>-</v>
      </c>
      <c r="D34" s="335"/>
      <c r="E34" s="336"/>
      <c r="F34" s="333" t="s">
        <v>395</v>
      </c>
      <c r="G34" s="349" t="n">
        <v>0</v>
      </c>
      <c r="H34" s="335" t="n">
        <v>0</v>
      </c>
      <c r="I34" s="336" t="n">
        <v>0</v>
      </c>
      <c r="J34" s="302"/>
    </row>
    <row collapsed="false" customFormat="false" customHeight="false" hidden="false" ht="13.55" outlineLevel="0" r="35">
      <c r="B35" s="303"/>
      <c r="C35" s="303"/>
      <c r="D35" s="304"/>
      <c r="E35" s="304"/>
      <c r="F35" s="304"/>
      <c r="G35" s="304"/>
      <c r="H35" s="304"/>
      <c r="I35" s="304"/>
      <c r="J35" s="304"/>
    </row>
  </sheetData>
  <mergeCells count="11">
    <mergeCell ref="B1:I1"/>
    <mergeCell ref="J1:J34"/>
    <mergeCell ref="A3:A5"/>
    <mergeCell ref="B3:E3"/>
    <mergeCell ref="F3:I3"/>
    <mergeCell ref="B4:B5"/>
    <mergeCell ref="C4:D4"/>
    <mergeCell ref="E4:E5"/>
    <mergeCell ref="F4:F5"/>
    <mergeCell ref="G4:H4"/>
    <mergeCell ref="I4:I5"/>
  </mergeCells>
  <printOptions headings="false" gridLines="false" gridLinesSet="true" horizontalCentered="true" verticalCentered="false"/>
  <pageMargins left="0" right="0" top="0.472222222222222" bottom="0.78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93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375" width="3.17647058823529"/>
    <col collapsed="false" hidden="false" max="2" min="2" style="375" width="32.6156862745098"/>
    <col collapsed="false" hidden="false" max="3" min="3" style="375" width="6.49411764705882"/>
    <col collapsed="false" hidden="false" max="4" min="4" style="375" width="6.63921568627451"/>
    <col collapsed="false" hidden="false" max="5" min="5" style="375" width="6.77254901960784"/>
    <col collapsed="false" hidden="false" max="19" min="6" style="375" width="5.62745098039216"/>
    <col collapsed="false" hidden="false" max="20" min="20" style="375" width="5.48235294117647"/>
    <col collapsed="false" hidden="false" max="21" min="21" style="375" width="7.2156862745098"/>
    <col collapsed="false" hidden="false" max="257" min="22" style="375" width="9.23529411764706"/>
  </cols>
  <sheetData>
    <row collapsed="false" customFormat="false" customHeight="false" hidden="false" ht="13.55" outlineLevel="0" r="1">
      <c r="A1" s="376" t="s">
        <v>427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</row>
    <row collapsed="false" customFormat="false" customHeight="false" hidden="false" ht="13.55" outlineLevel="0" r="2">
      <c r="A2" s="377"/>
      <c r="B2" s="378" t="s">
        <v>428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</row>
    <row collapsed="false" customFormat="false" customHeight="false" hidden="false" ht="13.55" outlineLevel="0" r="3">
      <c r="A3" s="377"/>
      <c r="B3" s="378" t="s">
        <v>429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</row>
    <row collapsed="false" customFormat="false" customHeight="false" hidden="false" ht="13.55" outlineLevel="0" r="4">
      <c r="A4" s="377"/>
      <c r="B4" s="377"/>
      <c r="C4" s="379"/>
      <c r="D4" s="379"/>
      <c r="E4" s="379"/>
      <c r="F4" s="377"/>
      <c r="G4" s="377"/>
      <c r="H4" s="377"/>
      <c r="I4" s="377"/>
      <c r="J4" s="377"/>
      <c r="K4" s="377"/>
      <c r="L4" s="377"/>
      <c r="M4" s="377"/>
      <c r="N4" s="377"/>
      <c r="O4" s="376" t="s">
        <v>4</v>
      </c>
      <c r="P4" s="376"/>
      <c r="Q4" s="376"/>
      <c r="R4" s="376"/>
      <c r="S4" s="376"/>
      <c r="T4" s="376"/>
    </row>
    <row collapsed="false" customFormat="false" customHeight="true" hidden="false" ht="21.75" outlineLevel="0" r="5">
      <c r="A5" s="380" t="s">
        <v>430</v>
      </c>
      <c r="B5" s="381"/>
      <c r="C5" s="381" t="s">
        <v>431</v>
      </c>
      <c r="D5" s="381"/>
      <c r="E5" s="381"/>
      <c r="F5" s="382" t="s">
        <v>432</v>
      </c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</row>
    <row collapsed="false" customFormat="false" customHeight="true" hidden="false" ht="13.5" outlineLevel="0" r="6">
      <c r="A6" s="380"/>
      <c r="B6" s="383" t="s">
        <v>332</v>
      </c>
      <c r="C6" s="381"/>
      <c r="D6" s="381"/>
      <c r="E6" s="381"/>
      <c r="F6" s="384" t="s">
        <v>433</v>
      </c>
      <c r="G6" s="384"/>
      <c r="H6" s="384"/>
      <c r="I6" s="384" t="s">
        <v>434</v>
      </c>
      <c r="J6" s="384"/>
      <c r="K6" s="384"/>
      <c r="L6" s="384" t="s">
        <v>435</v>
      </c>
      <c r="M6" s="384"/>
      <c r="N6" s="384"/>
      <c r="O6" s="384" t="s">
        <v>436</v>
      </c>
      <c r="P6" s="384"/>
      <c r="Q6" s="384"/>
      <c r="R6" s="385" t="s">
        <v>437</v>
      </c>
      <c r="S6" s="385"/>
      <c r="T6" s="385"/>
    </row>
    <row collapsed="false" customFormat="false" customHeight="false" hidden="false" ht="13.55" outlineLevel="0" r="7">
      <c r="A7" s="380"/>
      <c r="B7" s="386"/>
      <c r="C7" s="387" t="s">
        <v>10</v>
      </c>
      <c r="D7" s="388" t="s">
        <v>306</v>
      </c>
      <c r="E7" s="389" t="s">
        <v>307</v>
      </c>
      <c r="F7" s="386" t="s">
        <v>438</v>
      </c>
      <c r="G7" s="386"/>
      <c r="H7" s="386"/>
      <c r="I7" s="386" t="s">
        <v>439</v>
      </c>
      <c r="J7" s="386"/>
      <c r="K7" s="386"/>
      <c r="L7" s="386" t="s">
        <v>440</v>
      </c>
      <c r="M7" s="386"/>
      <c r="N7" s="386"/>
      <c r="O7" s="386" t="s">
        <v>441</v>
      </c>
      <c r="P7" s="386"/>
      <c r="Q7" s="386"/>
      <c r="R7" s="390" t="s">
        <v>442</v>
      </c>
      <c r="S7" s="390"/>
      <c r="T7" s="390"/>
    </row>
    <row collapsed="false" customFormat="false" customHeight="false" hidden="false" ht="13.55" outlineLevel="0" r="8">
      <c r="A8" s="380"/>
      <c r="B8" s="386"/>
      <c r="C8" s="387"/>
      <c r="D8" s="391" t="s">
        <v>308</v>
      </c>
      <c r="E8" s="392" t="s">
        <v>309</v>
      </c>
      <c r="F8" s="393" t="s">
        <v>10</v>
      </c>
      <c r="G8" s="393" t="s">
        <v>443</v>
      </c>
      <c r="H8" s="393" t="s">
        <v>444</v>
      </c>
      <c r="I8" s="393" t="s">
        <v>10</v>
      </c>
      <c r="J8" s="393" t="s">
        <v>443</v>
      </c>
      <c r="K8" s="393" t="s">
        <v>444</v>
      </c>
      <c r="L8" s="393" t="s">
        <v>10</v>
      </c>
      <c r="M8" s="393" t="s">
        <v>443</v>
      </c>
      <c r="N8" s="393" t="s">
        <v>444</v>
      </c>
      <c r="O8" s="393" t="s">
        <v>10</v>
      </c>
      <c r="P8" s="393" t="s">
        <v>443</v>
      </c>
      <c r="Q8" s="393" t="s">
        <v>444</v>
      </c>
      <c r="R8" s="393" t="s">
        <v>10</v>
      </c>
      <c r="S8" s="393" t="s">
        <v>443</v>
      </c>
      <c r="T8" s="394" t="s">
        <v>444</v>
      </c>
    </row>
    <row collapsed="false" customFormat="true" customHeight="false" hidden="false" ht="11.15" outlineLevel="0" r="9" s="400">
      <c r="A9" s="395" t="s">
        <v>445</v>
      </c>
      <c r="B9" s="396" t="s">
        <v>446</v>
      </c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8"/>
      <c r="T9" s="399"/>
    </row>
    <row collapsed="false" customFormat="true" customHeight="false" hidden="false" ht="11.15" outlineLevel="0" r="10" s="400">
      <c r="A10" s="401"/>
      <c r="B10" s="402" t="s">
        <v>447</v>
      </c>
      <c r="C10" s="403" t="n">
        <f aca="false">SUM(O10,L10,I10,F10,R10)</f>
        <v>87014</v>
      </c>
      <c r="D10" s="403" t="n">
        <f aca="false">SUM(G10,J10,M10,P10,S10)</f>
        <v>104291</v>
      </c>
      <c r="E10" s="403" t="n">
        <f aca="false">SUM(H10,K10,N10,Q10,T10)</f>
        <v>85433</v>
      </c>
      <c r="F10" s="403" t="n">
        <f aca="false">SUM(F12,F15:F31,F34,F71:F81)</f>
        <v>23846</v>
      </c>
      <c r="G10" s="403" t="n">
        <f aca="false">SUM(G12,G15:G20,G34,G71:G85,G22:G32)</f>
        <v>24501</v>
      </c>
      <c r="H10" s="403" t="n">
        <f aca="false">SUM(H12,H15:H20,H34,H71:H85,H22:H32)</f>
        <v>22216</v>
      </c>
      <c r="I10" s="403" t="n">
        <f aca="false">SUM(I12,I15:I20,I34,I71:I85,I22:I32)</f>
        <v>5259</v>
      </c>
      <c r="J10" s="403" t="n">
        <f aca="false">SUM(J12,J15:J20,J34,J71:J85,J22:J32)</f>
        <v>5657</v>
      </c>
      <c r="K10" s="403" t="n">
        <f aca="false">SUM(K12,K15:K20,K34,K71:K85,K22:K32)</f>
        <v>4884</v>
      </c>
      <c r="L10" s="403" t="n">
        <f aca="false">SUM(L12,L15:L20,L34,L71:L85,L22:L32)</f>
        <v>31644</v>
      </c>
      <c r="M10" s="403" t="n">
        <f aca="false">SUM(M12,M15:M20,M34,M71:M85,M22:M32)</f>
        <v>31933</v>
      </c>
      <c r="N10" s="403" t="n">
        <f aca="false">SUM(N12,N15:N20,N34,N71:N85,N22:N32)</f>
        <v>22009</v>
      </c>
      <c r="O10" s="403" t="n">
        <f aca="false">SUM(O12,O15:O20,O34,O71:O85,O22:O32)</f>
        <v>14307</v>
      </c>
      <c r="P10" s="403" t="n">
        <f aca="false">SUM(P12,P15:P20,P34,P71:P85,P22:P32)</f>
        <v>18384</v>
      </c>
      <c r="Q10" s="403" t="n">
        <f aca="false">SUM(Q12,Q15:Q20,Q34,Q71:Q85,Q22:Q32)</f>
        <v>17778</v>
      </c>
      <c r="R10" s="403" t="n">
        <f aca="false">SUM(R12,R15:R20,R34,R71:R85,R22:R32)</f>
        <v>11958</v>
      </c>
      <c r="S10" s="404" t="n">
        <f aca="false">SUM(S12,S15:S20,S34,S71:S85,S22:S32)</f>
        <v>23816</v>
      </c>
      <c r="T10" s="405" t="n">
        <f aca="false">SUM(T12,T15:T20,T34,T71:T85,T22:T32)</f>
        <v>18546</v>
      </c>
    </row>
    <row collapsed="false" customFormat="true" customHeight="false" hidden="false" ht="11.15" outlineLevel="0" r="11" s="400">
      <c r="A11" s="406"/>
      <c r="B11" s="407" t="s">
        <v>448</v>
      </c>
      <c r="C11" s="408" t="n">
        <f aca="false">SUM(O11,L11,I11,F11,R11)</f>
        <v>0</v>
      </c>
      <c r="D11" s="408" t="n">
        <f aca="false">SUM(G11,J11,M11,P11,S11)</f>
        <v>0</v>
      </c>
      <c r="E11" s="408" t="n">
        <f aca="false">SUM(H11,K11,N11,Q11,T11)</f>
        <v>0</v>
      </c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10"/>
      <c r="T11" s="411"/>
    </row>
    <row collapsed="false" customFormat="true" customHeight="false" hidden="false" ht="11.15" outlineLevel="0" r="12" s="400">
      <c r="A12" s="401" t="s">
        <v>12</v>
      </c>
      <c r="B12" s="412" t="s">
        <v>449</v>
      </c>
      <c r="C12" s="413" t="n">
        <f aca="false">SUM(O12,L12,I12,F12,R12)</f>
        <v>17834</v>
      </c>
      <c r="D12" s="413" t="n">
        <f aca="false">SUM(G12,J12,M12,P12,S12)</f>
        <v>18024</v>
      </c>
      <c r="E12" s="413" t="n">
        <f aca="false">SUM(H12,K12,N12,Q12,T12)</f>
        <v>14283</v>
      </c>
      <c r="F12" s="413" t="n">
        <v>8140</v>
      </c>
      <c r="G12" s="413" t="n">
        <v>8309</v>
      </c>
      <c r="H12" s="413" t="n">
        <v>8307</v>
      </c>
      <c r="I12" s="413" t="n">
        <v>2363</v>
      </c>
      <c r="J12" s="413" t="n">
        <v>2411</v>
      </c>
      <c r="K12" s="413" t="n">
        <v>2282</v>
      </c>
      <c r="L12" s="413" t="n">
        <v>7331</v>
      </c>
      <c r="M12" s="413" t="n">
        <v>7304</v>
      </c>
      <c r="N12" s="413" t="n">
        <v>3694</v>
      </c>
      <c r="O12" s="413" t="n">
        <v>0</v>
      </c>
      <c r="P12" s="413"/>
      <c r="Q12" s="413"/>
      <c r="R12" s="413" t="n">
        <v>0</v>
      </c>
      <c r="S12" s="414" t="n">
        <v>0</v>
      </c>
      <c r="T12" s="415" t="n">
        <v>0</v>
      </c>
    </row>
    <row collapsed="false" customFormat="true" customHeight="false" hidden="false" ht="11.9" outlineLevel="0" r="13" s="400">
      <c r="A13" s="406"/>
      <c r="B13" s="416" t="s">
        <v>450</v>
      </c>
      <c r="C13" s="413" t="n">
        <f aca="false">SUM(O13,L13,I13,F13,R13)</f>
        <v>60</v>
      </c>
      <c r="D13" s="413" t="n">
        <f aca="false">SUM(G13,J13,M13,P13,S13)</f>
        <v>60</v>
      </c>
      <c r="E13" s="413" t="n">
        <f aca="false">SUM(H13,K13,N13,Q13,T13)</f>
        <v>0</v>
      </c>
      <c r="F13" s="417" t="n">
        <v>0</v>
      </c>
      <c r="G13" s="417" t="n">
        <v>0</v>
      </c>
      <c r="H13" s="417" t="n">
        <v>0</v>
      </c>
      <c r="I13" s="417" t="n">
        <v>0</v>
      </c>
      <c r="J13" s="417" t="n">
        <v>0</v>
      </c>
      <c r="K13" s="417" t="n">
        <v>0</v>
      </c>
      <c r="L13" s="417" t="n">
        <v>60</v>
      </c>
      <c r="M13" s="417" t="n">
        <v>60</v>
      </c>
      <c r="N13" s="417" t="n">
        <v>0</v>
      </c>
      <c r="O13" s="417" t="n">
        <v>0</v>
      </c>
      <c r="P13" s="417"/>
      <c r="Q13" s="417"/>
      <c r="R13" s="417" t="n">
        <v>0</v>
      </c>
      <c r="S13" s="418" t="n">
        <v>0</v>
      </c>
      <c r="T13" s="419" t="n">
        <v>0</v>
      </c>
    </row>
    <row collapsed="false" customFormat="true" customHeight="false" hidden="false" ht="11.15" outlineLevel="0" r="14" s="400">
      <c r="A14" s="401" t="s">
        <v>26</v>
      </c>
      <c r="B14" s="412" t="s">
        <v>451</v>
      </c>
      <c r="C14" s="413" t="n">
        <f aca="false">SUM(O14,L14,I14,F14,R14)</f>
        <v>0</v>
      </c>
      <c r="D14" s="413" t="n">
        <f aca="false">SUM(G14,J14,M14,P14,S14)</f>
        <v>0</v>
      </c>
      <c r="E14" s="413" t="n">
        <f aca="false">SUM(H14,K14,N14,Q14,T14)</f>
        <v>0</v>
      </c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10"/>
      <c r="T14" s="411"/>
    </row>
    <row collapsed="false" customFormat="true" customHeight="false" hidden="false" ht="11.15" outlineLevel="0" r="15" s="400">
      <c r="A15" s="406"/>
      <c r="B15" s="420" t="s">
        <v>452</v>
      </c>
      <c r="C15" s="413" t="n">
        <f aca="false">SUM(O15,L15,I15,F15,R15)</f>
        <v>1799</v>
      </c>
      <c r="D15" s="413" t="n">
        <f aca="false">SUM(G15,J15,M15,P15,S15)</f>
        <v>1809</v>
      </c>
      <c r="E15" s="413" t="n">
        <f aca="false">SUM(H15,K15,N15,Q15,T15)</f>
        <v>451</v>
      </c>
      <c r="F15" s="409" t="n">
        <v>0</v>
      </c>
      <c r="G15" s="409" t="n">
        <v>0</v>
      </c>
      <c r="H15" s="409" t="n">
        <v>0</v>
      </c>
      <c r="I15" s="409" t="n">
        <v>0</v>
      </c>
      <c r="J15" s="409" t="n">
        <v>0</v>
      </c>
      <c r="K15" s="409" t="n">
        <v>0</v>
      </c>
      <c r="L15" s="409" t="n">
        <v>1589</v>
      </c>
      <c r="M15" s="409" t="n">
        <v>1589</v>
      </c>
      <c r="N15" s="409" t="n">
        <v>241</v>
      </c>
      <c r="O15" s="409" t="n">
        <v>0</v>
      </c>
      <c r="P15" s="409"/>
      <c r="Q15" s="409"/>
      <c r="R15" s="409" t="n">
        <v>210</v>
      </c>
      <c r="S15" s="410" t="n">
        <v>220</v>
      </c>
      <c r="T15" s="411" t="n">
        <v>210</v>
      </c>
    </row>
    <row collapsed="false" customFormat="true" customHeight="false" hidden="false" ht="11.15" outlineLevel="0" r="16" s="400">
      <c r="A16" s="406"/>
      <c r="B16" s="420" t="s">
        <v>453</v>
      </c>
      <c r="C16" s="413" t="n">
        <f aca="false">SUM(O16,L16,I16,F16,R16)</f>
        <v>2974</v>
      </c>
      <c r="D16" s="413" t="n">
        <f aca="false">SUM(G16,J16,M16,P16,S16)</f>
        <v>2961</v>
      </c>
      <c r="E16" s="413" t="n">
        <f aca="false">SUM(H16,K16,N16,Q16,T16)</f>
        <v>1584</v>
      </c>
      <c r="F16" s="409" t="n">
        <v>0</v>
      </c>
      <c r="G16" s="409" t="n">
        <v>0</v>
      </c>
      <c r="H16" s="409" t="n">
        <v>0</v>
      </c>
      <c r="I16" s="409" t="n">
        <v>0</v>
      </c>
      <c r="J16" s="409" t="n">
        <v>0</v>
      </c>
      <c r="K16" s="409" t="n">
        <v>0</v>
      </c>
      <c r="L16" s="409" t="n">
        <v>2474</v>
      </c>
      <c r="M16" s="409" t="n">
        <v>2474</v>
      </c>
      <c r="N16" s="409" t="n">
        <v>1584</v>
      </c>
      <c r="O16" s="409" t="n">
        <v>0</v>
      </c>
      <c r="P16" s="409"/>
      <c r="Q16" s="409"/>
      <c r="R16" s="409" t="n">
        <v>500</v>
      </c>
      <c r="S16" s="410" t="n">
        <v>487</v>
      </c>
      <c r="T16" s="411" t="n">
        <v>0</v>
      </c>
    </row>
    <row collapsed="false" customFormat="true" customHeight="false" hidden="false" ht="11.15" outlineLevel="0" r="17" s="400">
      <c r="A17" s="406"/>
      <c r="B17" s="420" t="s">
        <v>454</v>
      </c>
      <c r="C17" s="413" t="n">
        <f aca="false">SUM(O17,L17,I17,F17,R17)</f>
        <v>3282</v>
      </c>
      <c r="D17" s="413" t="n">
        <f aca="false">SUM(G17,J17,M17,P17,S17)</f>
        <v>3282</v>
      </c>
      <c r="E17" s="413" t="n">
        <f aca="false">SUM(H17,K17,N17,Q17,T17)</f>
        <v>3015</v>
      </c>
      <c r="F17" s="409" t="n">
        <v>0</v>
      </c>
      <c r="G17" s="409" t="n">
        <v>0</v>
      </c>
      <c r="H17" s="409" t="n">
        <v>0</v>
      </c>
      <c r="I17" s="409" t="n">
        <v>0</v>
      </c>
      <c r="J17" s="409" t="n">
        <v>0</v>
      </c>
      <c r="K17" s="409" t="n">
        <v>0</v>
      </c>
      <c r="L17" s="409" t="n">
        <v>3282</v>
      </c>
      <c r="M17" s="409" t="n">
        <v>3282</v>
      </c>
      <c r="N17" s="409" t="n">
        <v>3015</v>
      </c>
      <c r="O17" s="409" t="n">
        <v>0</v>
      </c>
      <c r="P17" s="409"/>
      <c r="Q17" s="409"/>
      <c r="R17" s="409" t="n">
        <v>0</v>
      </c>
      <c r="S17" s="410" t="n">
        <v>0</v>
      </c>
      <c r="T17" s="411" t="n">
        <v>0</v>
      </c>
    </row>
    <row collapsed="false" customFormat="true" customHeight="false" hidden="false" ht="11.15" outlineLevel="0" r="18" s="400">
      <c r="A18" s="406"/>
      <c r="B18" s="420" t="s">
        <v>455</v>
      </c>
      <c r="C18" s="413" t="n">
        <f aca="false">SUM(O18,L18,I18,F18,R18)</f>
        <v>817</v>
      </c>
      <c r="D18" s="413" t="n">
        <f aca="false">SUM(G18,J18,M18,P18,S18)</f>
        <v>817</v>
      </c>
      <c r="E18" s="413" t="n">
        <f aca="false">SUM(H18,K18,N18,Q18,T18)</f>
        <v>570</v>
      </c>
      <c r="F18" s="409" t="n">
        <v>0</v>
      </c>
      <c r="G18" s="409" t="n">
        <v>0</v>
      </c>
      <c r="H18" s="409" t="n">
        <v>0</v>
      </c>
      <c r="I18" s="409" t="n">
        <v>0</v>
      </c>
      <c r="J18" s="409" t="n">
        <v>0</v>
      </c>
      <c r="K18" s="409" t="n">
        <v>0</v>
      </c>
      <c r="L18" s="409" t="n">
        <v>817</v>
      </c>
      <c r="M18" s="409" t="n">
        <v>817</v>
      </c>
      <c r="N18" s="409" t="n">
        <v>570</v>
      </c>
      <c r="O18" s="409" t="n">
        <v>0</v>
      </c>
      <c r="P18" s="409"/>
      <c r="Q18" s="409"/>
      <c r="R18" s="409" t="n">
        <v>0</v>
      </c>
      <c r="S18" s="410" t="n">
        <v>0</v>
      </c>
      <c r="T18" s="411" t="n">
        <v>0</v>
      </c>
    </row>
    <row collapsed="false" customFormat="true" customHeight="false" hidden="false" ht="11.15" outlineLevel="0" r="19" s="400">
      <c r="A19" s="406"/>
      <c r="B19" s="420" t="s">
        <v>456</v>
      </c>
      <c r="C19" s="413" t="n">
        <f aca="false">SUM(O19,L19,I19,F19,R19)</f>
        <v>1386</v>
      </c>
      <c r="D19" s="413" t="n">
        <f aca="false">SUM(G19,J19,M19,P19,S19)</f>
        <v>1386</v>
      </c>
      <c r="E19" s="413" t="n">
        <f aca="false">SUM(H19,K19,N19,Q19,T19)</f>
        <v>1472</v>
      </c>
      <c r="F19" s="409" t="n">
        <v>0</v>
      </c>
      <c r="G19" s="409" t="n">
        <v>0</v>
      </c>
      <c r="H19" s="409" t="n">
        <v>0</v>
      </c>
      <c r="I19" s="409" t="n">
        <v>0</v>
      </c>
      <c r="J19" s="409" t="n">
        <v>0</v>
      </c>
      <c r="K19" s="409" t="n">
        <v>0</v>
      </c>
      <c r="L19" s="409" t="n">
        <v>1386</v>
      </c>
      <c r="M19" s="409" t="n">
        <v>1386</v>
      </c>
      <c r="N19" s="409" t="n">
        <v>1472</v>
      </c>
      <c r="O19" s="409" t="n">
        <v>0</v>
      </c>
      <c r="P19" s="409"/>
      <c r="Q19" s="409"/>
      <c r="R19" s="409" t="n">
        <v>0</v>
      </c>
      <c r="S19" s="410" t="n">
        <v>0</v>
      </c>
      <c r="T19" s="411" t="n">
        <v>0</v>
      </c>
    </row>
    <row collapsed="false" customFormat="true" customHeight="false" hidden="false" ht="11.15" outlineLevel="0" r="20" s="400">
      <c r="A20" s="406"/>
      <c r="B20" s="420" t="s">
        <v>457</v>
      </c>
      <c r="C20" s="413" t="n">
        <f aca="false">SUM(O20,L20,I20,F20,R20)</f>
        <v>6374</v>
      </c>
      <c r="D20" s="413" t="n">
        <f aca="false">SUM(G20,J20,M20,P20,S20)</f>
        <v>7320</v>
      </c>
      <c r="E20" s="413" t="n">
        <f aca="false">SUM(H20,K20,N20,Q20,T20)</f>
        <v>4978</v>
      </c>
      <c r="F20" s="409" t="n">
        <v>1745</v>
      </c>
      <c r="G20" s="409" t="n">
        <v>2104</v>
      </c>
      <c r="H20" s="409" t="n">
        <v>2102</v>
      </c>
      <c r="I20" s="409" t="n">
        <v>489</v>
      </c>
      <c r="J20" s="409" t="n">
        <v>805</v>
      </c>
      <c r="K20" s="409" t="n">
        <v>569</v>
      </c>
      <c r="L20" s="409" t="n">
        <v>3949</v>
      </c>
      <c r="M20" s="409" t="n">
        <v>4394</v>
      </c>
      <c r="N20" s="409" t="n">
        <v>2291</v>
      </c>
      <c r="O20" s="409" t="n">
        <v>0</v>
      </c>
      <c r="P20" s="409"/>
      <c r="Q20" s="409"/>
      <c r="R20" s="409" t="n">
        <v>191</v>
      </c>
      <c r="S20" s="410" t="n">
        <v>17</v>
      </c>
      <c r="T20" s="411" t="n">
        <v>16</v>
      </c>
    </row>
    <row collapsed="false" customFormat="true" customHeight="false" hidden="false" ht="11.15" outlineLevel="0" r="21" s="400">
      <c r="A21" s="406"/>
      <c r="B21" s="407" t="s">
        <v>458</v>
      </c>
      <c r="C21" s="413" t="n">
        <f aca="false">SUM(O21,L21,I21,F21,R21)</f>
        <v>0</v>
      </c>
      <c r="D21" s="413" t="n">
        <f aca="false">SUM(G21,J21,M21,P21,S21)</f>
        <v>200</v>
      </c>
      <c r="E21" s="413" t="n">
        <f aca="false">SUM(H21,K21,N21,Q21,T21)</f>
        <v>200</v>
      </c>
      <c r="F21" s="417" t="n">
        <v>0</v>
      </c>
      <c r="G21" s="417" t="n">
        <v>158</v>
      </c>
      <c r="H21" s="417" t="n">
        <v>158</v>
      </c>
      <c r="I21" s="417"/>
      <c r="J21" s="417" t="n">
        <v>42</v>
      </c>
      <c r="K21" s="417" t="n">
        <v>42</v>
      </c>
      <c r="L21" s="417"/>
      <c r="M21" s="417"/>
      <c r="N21" s="417"/>
      <c r="O21" s="417"/>
      <c r="P21" s="417"/>
      <c r="Q21" s="417"/>
      <c r="R21" s="417"/>
      <c r="S21" s="418"/>
      <c r="T21" s="419"/>
    </row>
    <row collapsed="false" customFormat="true" customHeight="false" hidden="false" ht="11.15" outlineLevel="0" r="22" s="400">
      <c r="A22" s="406"/>
      <c r="B22" s="420" t="s">
        <v>459</v>
      </c>
      <c r="C22" s="413" t="n">
        <f aca="false">SUM(O22,L22,I22,F22,R22)</f>
        <v>4064</v>
      </c>
      <c r="D22" s="413" t="n">
        <f aca="false">SUM(G22,J22,M22,P22,S22)</f>
        <v>3734</v>
      </c>
      <c r="E22" s="413" t="n">
        <f aca="false">SUM(H22,K22,N22,Q22,T22)</f>
        <v>3129</v>
      </c>
      <c r="F22" s="409" t="n">
        <v>0</v>
      </c>
      <c r="G22" s="409" t="n">
        <v>0</v>
      </c>
      <c r="H22" s="409" t="n">
        <v>0</v>
      </c>
      <c r="I22" s="409" t="n">
        <v>0</v>
      </c>
      <c r="J22" s="409" t="n">
        <v>0</v>
      </c>
      <c r="K22" s="409" t="n">
        <v>0</v>
      </c>
      <c r="L22" s="409" t="n">
        <v>4064</v>
      </c>
      <c r="M22" s="409" t="n">
        <v>3734</v>
      </c>
      <c r="N22" s="409" t="n">
        <v>3129</v>
      </c>
      <c r="O22" s="409" t="n">
        <v>0</v>
      </c>
      <c r="P22" s="409"/>
      <c r="Q22" s="409"/>
      <c r="R22" s="409" t="n">
        <v>0</v>
      </c>
      <c r="S22" s="410" t="n">
        <v>0</v>
      </c>
      <c r="T22" s="411" t="n">
        <v>0</v>
      </c>
    </row>
    <row collapsed="false" customFormat="true" customHeight="false" hidden="false" ht="11.15" outlineLevel="0" r="23" s="400">
      <c r="A23" s="406"/>
      <c r="B23" s="420" t="s">
        <v>460</v>
      </c>
      <c r="C23" s="413" t="n">
        <f aca="false">SUM(O23,L23,I23,F23,R23)</f>
        <v>480</v>
      </c>
      <c r="D23" s="413" t="n">
        <f aca="false">SUM(G23,J23,M23,P23,S23)</f>
        <v>480</v>
      </c>
      <c r="E23" s="413" t="n">
        <f aca="false">SUM(H23,K23,N23,Q23,T23)</f>
        <v>0</v>
      </c>
      <c r="F23" s="409" t="n">
        <v>0</v>
      </c>
      <c r="G23" s="409" t="n">
        <v>0</v>
      </c>
      <c r="H23" s="409" t="n">
        <v>0</v>
      </c>
      <c r="I23" s="409" t="n">
        <v>0</v>
      </c>
      <c r="J23" s="409" t="n">
        <v>0</v>
      </c>
      <c r="K23" s="409" t="n">
        <v>0</v>
      </c>
      <c r="L23" s="409" t="n">
        <v>480</v>
      </c>
      <c r="M23" s="409" t="n">
        <v>480</v>
      </c>
      <c r="N23" s="409" t="n">
        <v>0</v>
      </c>
      <c r="O23" s="409" t="n">
        <v>0</v>
      </c>
      <c r="P23" s="409"/>
      <c r="Q23" s="409"/>
      <c r="R23" s="409" t="n">
        <v>0</v>
      </c>
      <c r="S23" s="410" t="n">
        <v>0</v>
      </c>
      <c r="T23" s="411" t="n">
        <v>0</v>
      </c>
    </row>
    <row collapsed="false" customFormat="true" customHeight="false" hidden="false" ht="11.15" outlineLevel="0" r="24" s="400">
      <c r="A24" s="406"/>
      <c r="B24" s="420" t="s">
        <v>461</v>
      </c>
      <c r="C24" s="413" t="n">
        <f aca="false">SUM(O24,L24,I24,F24,R24)</f>
        <v>7700</v>
      </c>
      <c r="D24" s="413" t="n">
        <f aca="false">SUM(G24,J24,M24,P24,S24)</f>
        <v>12630</v>
      </c>
      <c r="E24" s="413" t="n">
        <f aca="false">SUM(H24,K24,N24,Q24,T24)</f>
        <v>7880</v>
      </c>
      <c r="F24" s="409" t="n">
        <v>0</v>
      </c>
      <c r="G24" s="409" t="n">
        <v>0</v>
      </c>
      <c r="H24" s="409" t="n">
        <v>0</v>
      </c>
      <c r="I24" s="409" t="n">
        <v>0</v>
      </c>
      <c r="J24" s="409" t="n">
        <v>0</v>
      </c>
      <c r="K24" s="409" t="n">
        <v>0</v>
      </c>
      <c r="L24" s="409" t="n">
        <v>0</v>
      </c>
      <c r="M24" s="409" t="n">
        <v>0</v>
      </c>
      <c r="N24" s="409" t="n">
        <v>0</v>
      </c>
      <c r="O24" s="409" t="n">
        <v>0</v>
      </c>
      <c r="P24" s="409"/>
      <c r="Q24" s="409"/>
      <c r="R24" s="409" t="n">
        <v>7700</v>
      </c>
      <c r="S24" s="410" t="n">
        <v>12630</v>
      </c>
      <c r="T24" s="411" t="n">
        <v>7880</v>
      </c>
    </row>
    <row collapsed="false" customFormat="true" customHeight="false" hidden="false" ht="11.15" outlineLevel="0" r="25" s="400">
      <c r="A25" s="406"/>
      <c r="B25" s="420" t="s">
        <v>462</v>
      </c>
      <c r="C25" s="413" t="n">
        <f aca="false">SUM(O25,L25,I25,F25,R25)</f>
        <v>880</v>
      </c>
      <c r="D25" s="413" t="n">
        <f aca="false">SUM(G25,J25,M25,P25,S25)</f>
        <v>981</v>
      </c>
      <c r="E25" s="413" t="n">
        <f aca="false">SUM(H25,K25,N25,Q25,T25)</f>
        <v>989</v>
      </c>
      <c r="F25" s="409" t="n">
        <v>0</v>
      </c>
      <c r="G25" s="409" t="n">
        <v>0</v>
      </c>
      <c r="H25" s="409" t="n">
        <v>0</v>
      </c>
      <c r="I25" s="409" t="n">
        <v>0</v>
      </c>
      <c r="J25" s="409" t="n">
        <v>0</v>
      </c>
      <c r="K25" s="409" t="n">
        <v>0</v>
      </c>
      <c r="L25" s="421" t="n">
        <v>880</v>
      </c>
      <c r="M25" s="421" t="n">
        <v>981</v>
      </c>
      <c r="N25" s="421" t="n">
        <v>989</v>
      </c>
      <c r="O25" s="409" t="n">
        <v>0</v>
      </c>
      <c r="P25" s="409"/>
      <c r="Q25" s="409"/>
      <c r="R25" s="409" t="n">
        <v>0</v>
      </c>
      <c r="S25" s="410" t="n">
        <v>0</v>
      </c>
      <c r="T25" s="411" t="n">
        <v>0</v>
      </c>
    </row>
    <row collapsed="false" customFormat="true" customHeight="false" hidden="false" ht="11.15" outlineLevel="0" r="26" s="400">
      <c r="A26" s="406"/>
      <c r="B26" s="420" t="s">
        <v>463</v>
      </c>
      <c r="C26" s="413" t="n">
        <f aca="false">SUM(O26,L26,I26,F26,R26)</f>
        <v>410</v>
      </c>
      <c r="D26" s="413" t="n">
        <f aca="false">SUM(G26,J26,M26,P26,S26)</f>
        <v>410</v>
      </c>
      <c r="E26" s="413" t="n">
        <f aca="false">SUM(H26,K26,N26,Q26,T26)</f>
        <v>247</v>
      </c>
      <c r="F26" s="409" t="n">
        <v>0</v>
      </c>
      <c r="G26" s="409" t="n">
        <v>0</v>
      </c>
      <c r="H26" s="409" t="n">
        <v>0</v>
      </c>
      <c r="I26" s="409" t="n">
        <v>0</v>
      </c>
      <c r="J26" s="409" t="n">
        <v>0</v>
      </c>
      <c r="K26" s="409" t="n">
        <v>0</v>
      </c>
      <c r="L26" s="421" t="n">
        <v>356</v>
      </c>
      <c r="M26" s="421" t="n">
        <v>356</v>
      </c>
      <c r="N26" s="421" t="n">
        <v>198</v>
      </c>
      <c r="O26" s="409" t="n">
        <v>0</v>
      </c>
      <c r="P26" s="409"/>
      <c r="Q26" s="409"/>
      <c r="R26" s="409" t="n">
        <v>54</v>
      </c>
      <c r="S26" s="410" t="n">
        <v>54</v>
      </c>
      <c r="T26" s="411" t="n">
        <v>49</v>
      </c>
    </row>
    <row collapsed="false" customFormat="true" customHeight="false" hidden="false" ht="11.15" outlineLevel="0" r="27" s="400">
      <c r="A27" s="406"/>
      <c r="B27" s="420" t="s">
        <v>464</v>
      </c>
      <c r="C27" s="413" t="n">
        <f aca="false">SUM(O27,L27,I27,F27,R27)</f>
        <v>4780</v>
      </c>
      <c r="D27" s="413" t="n">
        <f aca="false">SUM(G27,J27,M27,P27,S27)</f>
        <v>4941</v>
      </c>
      <c r="E27" s="413" t="n">
        <f aca="false">SUM(H27,K27,N27,Q27,T27)</f>
        <v>4566</v>
      </c>
      <c r="F27" s="409" t="n">
        <v>2981</v>
      </c>
      <c r="G27" s="409" t="n">
        <v>3108</v>
      </c>
      <c r="H27" s="409" t="n">
        <v>3099</v>
      </c>
      <c r="I27" s="409" t="n">
        <v>814</v>
      </c>
      <c r="J27" s="409" t="n">
        <v>848</v>
      </c>
      <c r="K27" s="409" t="n">
        <v>838</v>
      </c>
      <c r="L27" s="421" t="n">
        <v>985</v>
      </c>
      <c r="M27" s="421" t="n">
        <v>985</v>
      </c>
      <c r="N27" s="421" t="n">
        <v>629</v>
      </c>
      <c r="O27" s="409" t="n">
        <v>0</v>
      </c>
      <c r="P27" s="409"/>
      <c r="Q27" s="409"/>
      <c r="R27" s="409" t="n">
        <v>0</v>
      </c>
      <c r="S27" s="410" t="n">
        <v>0</v>
      </c>
      <c r="T27" s="411" t="n">
        <v>0</v>
      </c>
    </row>
    <row collapsed="false" customFormat="true" customHeight="false" hidden="false" ht="11.15" outlineLevel="0" r="28" s="400">
      <c r="A28" s="406"/>
      <c r="B28" s="420" t="s">
        <v>465</v>
      </c>
      <c r="C28" s="413" t="n">
        <f aca="false">SUM(O28,L28,I28,F28,R28)</f>
        <v>128</v>
      </c>
      <c r="D28" s="413" t="n">
        <f aca="false">SUM(G28,J28,M28,P28,S28)</f>
        <v>128</v>
      </c>
      <c r="E28" s="413" t="n">
        <f aca="false">SUM(H28,K28,N28,Q28,T28)</f>
        <v>0</v>
      </c>
      <c r="F28" s="409" t="n">
        <v>100</v>
      </c>
      <c r="G28" s="409" t="n">
        <v>100</v>
      </c>
      <c r="H28" s="409" t="n">
        <v>0</v>
      </c>
      <c r="I28" s="409" t="n">
        <v>28</v>
      </c>
      <c r="J28" s="409" t="n">
        <v>28</v>
      </c>
      <c r="K28" s="409" t="n">
        <v>0</v>
      </c>
      <c r="L28" s="421" t="n">
        <v>0</v>
      </c>
      <c r="M28" s="421" t="n">
        <v>0</v>
      </c>
      <c r="N28" s="421" t="n">
        <v>0</v>
      </c>
      <c r="O28" s="409" t="n">
        <v>0</v>
      </c>
      <c r="P28" s="409"/>
      <c r="Q28" s="409"/>
      <c r="R28" s="409" t="n">
        <v>0</v>
      </c>
      <c r="S28" s="410" t="n">
        <v>0</v>
      </c>
      <c r="T28" s="411" t="n">
        <v>0</v>
      </c>
    </row>
    <row collapsed="false" customFormat="true" customHeight="false" hidden="false" ht="11.15" outlineLevel="0" r="29" s="400">
      <c r="A29" s="406"/>
      <c r="B29" s="420" t="s">
        <v>466</v>
      </c>
      <c r="C29" s="413" t="n">
        <f aca="false">SUM(O29,L29,I29,F29,R29)</f>
        <v>11841</v>
      </c>
      <c r="D29" s="413" t="n">
        <f aca="false">SUM(G29,J29,M29,P29,S29)</f>
        <v>11841</v>
      </c>
      <c r="E29" s="413" t="n">
        <f aca="false">SUM(H29,K29,N29,Q29,T29)</f>
        <v>9823</v>
      </c>
      <c r="F29" s="409" t="n">
        <v>10430</v>
      </c>
      <c r="G29" s="409" t="n">
        <v>10430</v>
      </c>
      <c r="H29" s="409" t="n">
        <v>8592</v>
      </c>
      <c r="I29" s="409" t="n">
        <v>1411</v>
      </c>
      <c r="J29" s="409" t="n">
        <v>1411</v>
      </c>
      <c r="K29" s="409" t="n">
        <v>1192</v>
      </c>
      <c r="L29" s="421" t="n">
        <v>0</v>
      </c>
      <c r="M29" s="421" t="n">
        <v>0</v>
      </c>
      <c r="N29" s="421" t="n">
        <v>39</v>
      </c>
      <c r="O29" s="409" t="n">
        <v>0</v>
      </c>
      <c r="P29" s="409"/>
      <c r="Q29" s="409"/>
      <c r="R29" s="409" t="n">
        <v>0</v>
      </c>
      <c r="S29" s="410" t="n">
        <v>0</v>
      </c>
      <c r="T29" s="411" t="n">
        <v>0</v>
      </c>
    </row>
    <row collapsed="false" customFormat="true" customHeight="false" hidden="false" ht="11.15" outlineLevel="0" r="30" s="400">
      <c r="A30" s="422"/>
      <c r="B30" s="420" t="s">
        <v>467</v>
      </c>
      <c r="C30" s="413" t="n">
        <f aca="false">SUM(O30,L30,I30,F30,R30)</f>
        <v>0</v>
      </c>
      <c r="D30" s="413" t="n">
        <f aca="false">SUM(G30,J30,M30,P30,S30)</f>
        <v>0</v>
      </c>
      <c r="E30" s="413" t="n">
        <f aca="false">SUM(H30,K30,N30,Q30,T30)</f>
        <v>0</v>
      </c>
      <c r="F30" s="409"/>
      <c r="G30" s="409"/>
      <c r="H30" s="409"/>
      <c r="I30" s="409"/>
      <c r="J30" s="409"/>
      <c r="K30" s="409"/>
      <c r="L30" s="421"/>
      <c r="M30" s="421"/>
      <c r="N30" s="421"/>
      <c r="O30" s="409"/>
      <c r="P30" s="409"/>
      <c r="Q30" s="409"/>
      <c r="R30" s="409"/>
      <c r="S30" s="410"/>
      <c r="T30" s="411"/>
    </row>
    <row collapsed="false" customFormat="true" customHeight="false" hidden="false" ht="11.15" outlineLevel="0" r="31" s="400">
      <c r="A31" s="422"/>
      <c r="B31" s="420" t="s">
        <v>468</v>
      </c>
      <c r="C31" s="413" t="n">
        <f aca="false">SUM(O31,L31,I31,F31,R31)</f>
        <v>200</v>
      </c>
      <c r="D31" s="413" t="n">
        <f aca="false">SUM(G31,J31,M31,P31,S31)</f>
        <v>200</v>
      </c>
      <c r="E31" s="413" t="n">
        <f aca="false">SUM(H31,K31,N31,Q31,T31)</f>
        <v>183</v>
      </c>
      <c r="F31" s="409"/>
      <c r="G31" s="409"/>
      <c r="H31" s="409"/>
      <c r="I31" s="409"/>
      <c r="J31" s="409"/>
      <c r="K31" s="409"/>
      <c r="L31" s="421"/>
      <c r="M31" s="421"/>
      <c r="N31" s="421"/>
      <c r="O31" s="409"/>
      <c r="P31" s="409"/>
      <c r="Q31" s="409"/>
      <c r="R31" s="409" t="n">
        <v>200</v>
      </c>
      <c r="S31" s="410" t="n">
        <v>200</v>
      </c>
      <c r="T31" s="411" t="n">
        <v>183</v>
      </c>
    </row>
    <row collapsed="false" customFormat="true" customHeight="false" hidden="false" ht="11.15" outlineLevel="0" r="32" s="400">
      <c r="A32" s="422"/>
      <c r="B32" s="423" t="s">
        <v>469</v>
      </c>
      <c r="C32" s="413" t="n">
        <f aca="false">SUM(O32,L32,I32,F32,R32)</f>
        <v>140</v>
      </c>
      <c r="D32" s="413" t="n">
        <f aca="false">SUM(G32,J32,M32,P32,S32)</f>
        <v>168</v>
      </c>
      <c r="E32" s="413" t="n">
        <f aca="false">SUM(H32,K32,N32,Q32,T32)</f>
        <v>148</v>
      </c>
      <c r="F32" s="409"/>
      <c r="G32" s="409"/>
      <c r="H32" s="409"/>
      <c r="I32" s="409"/>
      <c r="J32" s="409"/>
      <c r="K32" s="409"/>
      <c r="L32" s="421"/>
      <c r="M32" s="421"/>
      <c r="N32" s="421"/>
      <c r="O32" s="409" t="n">
        <v>140</v>
      </c>
      <c r="P32" s="409" t="n">
        <v>168</v>
      </c>
      <c r="Q32" s="409" t="n">
        <v>148</v>
      </c>
      <c r="R32" s="409" t="n">
        <v>0</v>
      </c>
      <c r="S32" s="410"/>
      <c r="T32" s="411"/>
    </row>
    <row collapsed="false" customFormat="true" customHeight="false" hidden="false" ht="11.15" outlineLevel="0" r="33" s="400">
      <c r="A33" s="424"/>
      <c r="B33" s="425" t="s">
        <v>470</v>
      </c>
      <c r="C33" s="408"/>
      <c r="D33" s="408"/>
      <c r="E33" s="408"/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8"/>
      <c r="T33" s="399"/>
    </row>
    <row collapsed="false" customFormat="true" customHeight="false" hidden="false" ht="11.15" outlineLevel="0" r="34" s="400">
      <c r="A34" s="424"/>
      <c r="B34" s="426" t="s">
        <v>471</v>
      </c>
      <c r="C34" s="403" t="n">
        <f aca="false">SUM(O34,L34,I34,F34,R34)</f>
        <v>14167</v>
      </c>
      <c r="D34" s="403" t="n">
        <f aca="false">SUM(G34,J34,M34,P34,S34)</f>
        <v>18216</v>
      </c>
      <c r="E34" s="403" t="n">
        <f aca="false">SUM(H34,K34,N34,Q34,T34)</f>
        <v>17630</v>
      </c>
      <c r="F34" s="403" t="n">
        <f aca="false">SUM(F35:F67)</f>
        <v>0</v>
      </c>
      <c r="G34" s="403"/>
      <c r="H34" s="403"/>
      <c r="I34" s="403" t="n">
        <f aca="false">SUM(I35:I67)</f>
        <v>0</v>
      </c>
      <c r="J34" s="403"/>
      <c r="K34" s="403"/>
      <c r="L34" s="403" t="n">
        <f aca="false">SUM(L35:L67)</f>
        <v>0</v>
      </c>
      <c r="M34" s="403"/>
      <c r="N34" s="403"/>
      <c r="O34" s="403" t="n">
        <f aca="false">SUM(O35:O67)</f>
        <v>14167</v>
      </c>
      <c r="P34" s="403" t="n">
        <f aca="false">SUM(P35:P69)</f>
        <v>18216</v>
      </c>
      <c r="Q34" s="403" t="n">
        <f aca="false">SUM(Q35:Q70)</f>
        <v>17630</v>
      </c>
      <c r="R34" s="403" t="n">
        <f aca="false">SUM(R35:R68)</f>
        <v>0</v>
      </c>
      <c r="S34" s="404" t="n">
        <f aca="false">SUM(S35:S68)</f>
        <v>0</v>
      </c>
      <c r="T34" s="405" t="n">
        <f aca="false">SUM(T35:T68)</f>
        <v>0</v>
      </c>
    </row>
    <row collapsed="false" customFormat="true" customHeight="false" hidden="false" ht="11.15" outlineLevel="0" r="35" s="400">
      <c r="A35" s="406"/>
      <c r="B35" s="427" t="s">
        <v>472</v>
      </c>
      <c r="C35" s="408" t="n">
        <f aca="false">SUM(O35,L35,I35,F35,R35)</f>
        <v>0</v>
      </c>
      <c r="D35" s="408" t="n">
        <f aca="false">SUM(G35,J35,M35,P35,S35)</f>
        <v>0</v>
      </c>
      <c r="E35" s="408" t="n">
        <f aca="false">SUM(H35,K35,N35,Q35,T35)</f>
        <v>0</v>
      </c>
      <c r="F35" s="409"/>
      <c r="G35" s="409"/>
      <c r="H35" s="409"/>
      <c r="I35" s="409"/>
      <c r="J35" s="409"/>
      <c r="K35" s="409"/>
      <c r="L35" s="421"/>
      <c r="M35" s="421"/>
      <c r="N35" s="421"/>
      <c r="O35" s="409"/>
      <c r="P35" s="409"/>
      <c r="Q35" s="409"/>
      <c r="R35" s="409"/>
      <c r="S35" s="410"/>
      <c r="T35" s="411"/>
    </row>
    <row collapsed="false" customFormat="true" customHeight="false" hidden="false" ht="11.15" outlineLevel="0" r="36" s="400">
      <c r="A36" s="406"/>
      <c r="B36" s="428" t="s">
        <v>473</v>
      </c>
      <c r="C36" s="413" t="n">
        <f aca="false">SUM(O36,L36,I36,F36,R36)</f>
        <v>0</v>
      </c>
      <c r="D36" s="413" t="n">
        <f aca="false">SUM(G36,J36,M36,P36,S36)</f>
        <v>0</v>
      </c>
      <c r="E36" s="413" t="n">
        <f aca="false">SUM(H36,K36,N36,Q36,T36)</f>
        <v>0</v>
      </c>
      <c r="F36" s="409"/>
      <c r="G36" s="409"/>
      <c r="H36" s="409"/>
      <c r="I36" s="409"/>
      <c r="J36" s="409"/>
      <c r="K36" s="409"/>
      <c r="L36" s="421"/>
      <c r="M36" s="421"/>
      <c r="N36" s="421"/>
      <c r="O36" s="409"/>
      <c r="P36" s="409"/>
      <c r="Q36" s="409"/>
      <c r="R36" s="409"/>
      <c r="S36" s="410"/>
      <c r="T36" s="411"/>
    </row>
    <row collapsed="false" customFormat="true" customHeight="false" hidden="false" ht="11.15" outlineLevel="0" r="37" s="400">
      <c r="A37" s="406"/>
      <c r="B37" s="420" t="s">
        <v>474</v>
      </c>
      <c r="C37" s="413" t="n">
        <f aca="false">SUM(O37,L37,I37,F37,R37)</f>
        <v>1740</v>
      </c>
      <c r="D37" s="413" t="n">
        <f aca="false">SUM(G37,J37,M37,P37,S37)</f>
        <v>1740</v>
      </c>
      <c r="E37" s="413" t="n">
        <f aca="false">SUM(H37,K37,N37,Q37,T37)</f>
        <v>1276</v>
      </c>
      <c r="F37" s="409" t="n">
        <v>0</v>
      </c>
      <c r="G37" s="409"/>
      <c r="H37" s="409"/>
      <c r="I37" s="409" t="n">
        <v>0</v>
      </c>
      <c r="J37" s="409"/>
      <c r="K37" s="409"/>
      <c r="L37" s="409" t="n">
        <v>0</v>
      </c>
      <c r="M37" s="409"/>
      <c r="N37" s="409"/>
      <c r="O37" s="409" t="n">
        <v>1740</v>
      </c>
      <c r="P37" s="409" t="n">
        <v>1740</v>
      </c>
      <c r="Q37" s="410" t="n">
        <v>1276</v>
      </c>
      <c r="R37" s="428"/>
      <c r="S37" s="429"/>
      <c r="T37" s="430"/>
    </row>
    <row collapsed="false" customFormat="true" customHeight="false" hidden="false" ht="11.15" outlineLevel="0" r="38" s="400">
      <c r="A38" s="422"/>
      <c r="B38" s="428" t="s">
        <v>475</v>
      </c>
      <c r="C38" s="413" t="n">
        <f aca="false">SUM(O38,L38,I38,F38,R38)</f>
        <v>200</v>
      </c>
      <c r="D38" s="413" t="n">
        <f aca="false">SUM(G38,J38,M38,P38,S38)</f>
        <v>0</v>
      </c>
      <c r="E38" s="413" t="n">
        <f aca="false">SUM(H38,K38,N38,Q38,T38)</f>
        <v>0</v>
      </c>
      <c r="F38" s="409" t="n">
        <v>0</v>
      </c>
      <c r="G38" s="409"/>
      <c r="H38" s="409"/>
      <c r="I38" s="409" t="n">
        <v>0</v>
      </c>
      <c r="J38" s="409"/>
      <c r="K38" s="409"/>
      <c r="L38" s="409" t="n">
        <v>0</v>
      </c>
      <c r="M38" s="409"/>
      <c r="N38" s="409"/>
      <c r="O38" s="409" t="n">
        <v>200</v>
      </c>
      <c r="P38" s="409" t="n">
        <v>0</v>
      </c>
      <c r="Q38" s="410" t="n">
        <v>0</v>
      </c>
      <c r="R38" s="428"/>
      <c r="S38" s="429"/>
      <c r="T38" s="430"/>
    </row>
    <row collapsed="false" customFormat="true" customHeight="false" hidden="false" ht="11.15" outlineLevel="0" r="39" s="400">
      <c r="A39" s="431"/>
      <c r="B39" s="432" t="s">
        <v>476</v>
      </c>
      <c r="C39" s="433" t="n">
        <f aca="false">SUM(O39,L39,I39,F39,R39)</f>
        <v>100</v>
      </c>
      <c r="D39" s="433" t="n">
        <f aca="false">SUM(G39,J39,M39,P39,S39)</f>
        <v>0</v>
      </c>
      <c r="E39" s="433" t="n">
        <f aca="false">SUM(H39,K39,N39,Q39,T39)</f>
        <v>0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 t="n">
        <v>100</v>
      </c>
      <c r="P39" s="434" t="n">
        <v>0</v>
      </c>
      <c r="Q39" s="435" t="n">
        <v>0</v>
      </c>
      <c r="R39" s="432"/>
      <c r="S39" s="436"/>
      <c r="T39" s="437"/>
    </row>
    <row collapsed="false" customFormat="false" customHeight="false" hidden="false" ht="13.55" outlineLevel="0" r="40">
      <c r="A40" s="438"/>
      <c r="B40" s="438"/>
      <c r="C40" s="439"/>
      <c r="D40" s="439"/>
      <c r="E40" s="439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38"/>
      <c r="S40" s="438"/>
      <c r="T40" s="438"/>
    </row>
    <row collapsed="false" customFormat="false" customHeight="false" hidden="false" ht="13.55" outlineLevel="0" r="41">
      <c r="A41" s="441"/>
      <c r="B41" s="441"/>
      <c r="C41" s="442"/>
      <c r="D41" s="442"/>
      <c r="E41" s="442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1"/>
      <c r="S41" s="441"/>
      <c r="T41" s="441"/>
    </row>
    <row collapsed="false" customFormat="false" customHeight="false" hidden="false" ht="13.55" outlineLevel="0" r="42">
      <c r="A42" s="441"/>
      <c r="B42" s="441"/>
      <c r="C42" s="442"/>
      <c r="D42" s="442"/>
      <c r="E42" s="442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1"/>
      <c r="S42" s="441"/>
      <c r="T42" s="441"/>
    </row>
    <row collapsed="false" customFormat="false" customHeight="false" hidden="false" ht="13.55" outlineLevel="0" r="43">
      <c r="A43" s="441"/>
      <c r="B43" s="441"/>
      <c r="C43" s="442"/>
      <c r="D43" s="442"/>
      <c r="E43" s="442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1"/>
      <c r="S43" s="441"/>
      <c r="T43" s="441"/>
    </row>
    <row collapsed="false" customFormat="false" customHeight="false" hidden="false" ht="13.55" outlineLevel="0" r="44">
      <c r="A44" s="441"/>
      <c r="B44" s="441"/>
      <c r="C44" s="442"/>
      <c r="D44" s="442"/>
      <c r="E44" s="442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1"/>
      <c r="S44" s="441"/>
      <c r="T44" s="441"/>
    </row>
    <row collapsed="false" customFormat="false" customHeight="false" hidden="false" ht="13.55" outlineLevel="0" r="45">
      <c r="A45" s="444"/>
      <c r="B45" s="444"/>
      <c r="C45" s="442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4"/>
      <c r="T45" s="444"/>
    </row>
    <row collapsed="false" customFormat="false" customHeight="false" hidden="false" ht="13.55" outlineLevel="0" r="46">
      <c r="A46" s="444"/>
      <c r="B46" s="444"/>
      <c r="C46" s="442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</row>
    <row collapsed="false" customFormat="false" customHeight="false" hidden="false" ht="13.55" outlineLevel="0" r="47">
      <c r="A47" s="377" t="s">
        <v>210</v>
      </c>
      <c r="B47" s="377"/>
      <c r="C47" s="445"/>
      <c r="D47" s="442"/>
      <c r="E47" s="442"/>
      <c r="F47" s="446"/>
      <c r="G47" s="446"/>
      <c r="H47" s="446"/>
      <c r="I47" s="446"/>
      <c r="J47" s="446"/>
      <c r="K47" s="446"/>
      <c r="L47" s="446"/>
      <c r="M47" s="446"/>
      <c r="N47" s="446"/>
      <c r="O47" s="447"/>
      <c r="P47" s="447"/>
      <c r="Q47" s="447"/>
      <c r="R47" s="448" t="s">
        <v>4</v>
      </c>
      <c r="S47" s="448"/>
      <c r="T47" s="448"/>
    </row>
    <row collapsed="false" customFormat="false" customHeight="true" hidden="false" ht="21.75" outlineLevel="0" r="48">
      <c r="A48" s="380" t="s">
        <v>430</v>
      </c>
      <c r="B48" s="381"/>
      <c r="C48" s="381" t="s">
        <v>431</v>
      </c>
      <c r="D48" s="381"/>
      <c r="E48" s="381"/>
      <c r="F48" s="382" t="s">
        <v>432</v>
      </c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</row>
    <row collapsed="false" customFormat="false" customHeight="true" hidden="false" ht="13.5" outlineLevel="0" r="49">
      <c r="A49" s="380"/>
      <c r="B49" s="383" t="s">
        <v>332</v>
      </c>
      <c r="C49" s="381"/>
      <c r="D49" s="381"/>
      <c r="E49" s="381"/>
      <c r="F49" s="384" t="s">
        <v>433</v>
      </c>
      <c r="G49" s="384"/>
      <c r="H49" s="384"/>
      <c r="I49" s="384" t="s">
        <v>434</v>
      </c>
      <c r="J49" s="384"/>
      <c r="K49" s="384"/>
      <c r="L49" s="384" t="s">
        <v>435</v>
      </c>
      <c r="M49" s="384"/>
      <c r="N49" s="384"/>
      <c r="O49" s="384" t="s">
        <v>436</v>
      </c>
      <c r="P49" s="384"/>
      <c r="Q49" s="384"/>
      <c r="R49" s="385" t="s">
        <v>437</v>
      </c>
      <c r="S49" s="385"/>
      <c r="T49" s="385"/>
    </row>
    <row collapsed="false" customFormat="false" customHeight="false" hidden="false" ht="13.55" outlineLevel="0" r="50">
      <c r="A50" s="380"/>
      <c r="B50" s="386"/>
      <c r="C50" s="387" t="s">
        <v>10</v>
      </c>
      <c r="D50" s="388" t="s">
        <v>306</v>
      </c>
      <c r="E50" s="389" t="s">
        <v>307</v>
      </c>
      <c r="F50" s="386" t="s">
        <v>438</v>
      </c>
      <c r="G50" s="386"/>
      <c r="H50" s="386"/>
      <c r="I50" s="386" t="s">
        <v>439</v>
      </c>
      <c r="J50" s="386"/>
      <c r="K50" s="386"/>
      <c r="L50" s="386" t="s">
        <v>440</v>
      </c>
      <c r="M50" s="386"/>
      <c r="N50" s="386"/>
      <c r="O50" s="386" t="s">
        <v>441</v>
      </c>
      <c r="P50" s="386"/>
      <c r="Q50" s="386"/>
      <c r="R50" s="390" t="s">
        <v>442</v>
      </c>
      <c r="S50" s="390"/>
      <c r="T50" s="390"/>
    </row>
    <row collapsed="false" customFormat="false" customHeight="false" hidden="false" ht="13.55" outlineLevel="0" r="51">
      <c r="A51" s="380"/>
      <c r="B51" s="386"/>
      <c r="C51" s="387"/>
      <c r="D51" s="391" t="s">
        <v>308</v>
      </c>
      <c r="E51" s="392" t="s">
        <v>309</v>
      </c>
      <c r="F51" s="393" t="s">
        <v>10</v>
      </c>
      <c r="G51" s="393" t="s">
        <v>443</v>
      </c>
      <c r="H51" s="393" t="s">
        <v>444</v>
      </c>
      <c r="I51" s="393" t="s">
        <v>10</v>
      </c>
      <c r="J51" s="393" t="s">
        <v>443</v>
      </c>
      <c r="K51" s="393" t="s">
        <v>444</v>
      </c>
      <c r="L51" s="393" t="s">
        <v>10</v>
      </c>
      <c r="M51" s="393" t="s">
        <v>443</v>
      </c>
      <c r="N51" s="393" t="s">
        <v>444</v>
      </c>
      <c r="O51" s="393" t="s">
        <v>10</v>
      </c>
      <c r="P51" s="393" t="s">
        <v>443</v>
      </c>
      <c r="Q51" s="393" t="s">
        <v>444</v>
      </c>
      <c r="R51" s="393" t="s">
        <v>10</v>
      </c>
      <c r="S51" s="393" t="s">
        <v>443</v>
      </c>
      <c r="T51" s="394" t="s">
        <v>444</v>
      </c>
    </row>
    <row collapsed="false" customFormat="true" customHeight="false" hidden="false" ht="11.15" outlineLevel="0" r="52" s="400">
      <c r="A52" s="422"/>
      <c r="B52" s="420" t="s">
        <v>477</v>
      </c>
      <c r="C52" s="413"/>
      <c r="D52" s="413"/>
      <c r="E52" s="413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28"/>
      <c r="S52" s="429"/>
      <c r="T52" s="430"/>
    </row>
    <row collapsed="false" customFormat="true" customHeight="false" hidden="false" ht="11.15" outlineLevel="0" r="53" s="400">
      <c r="A53" s="406"/>
      <c r="B53" s="449" t="s">
        <v>478</v>
      </c>
      <c r="C53" s="413" t="n">
        <f aca="false">SUM(R53,O53,L53,I53,F53)</f>
        <v>945</v>
      </c>
      <c r="D53" s="413" t="n">
        <f aca="false">SUM(G53,J53,M53,P53,S53)</f>
        <v>955</v>
      </c>
      <c r="E53" s="413" t="n">
        <f aca="false">SUM(H53,K53,N53,Q53,T53)</f>
        <v>955</v>
      </c>
      <c r="F53" s="409" t="n">
        <v>0</v>
      </c>
      <c r="G53" s="409"/>
      <c r="H53" s="409"/>
      <c r="I53" s="409" t="n">
        <v>0</v>
      </c>
      <c r="J53" s="409"/>
      <c r="K53" s="409"/>
      <c r="L53" s="421" t="n">
        <v>0</v>
      </c>
      <c r="M53" s="421"/>
      <c r="N53" s="421"/>
      <c r="O53" s="409" t="n">
        <v>945</v>
      </c>
      <c r="P53" s="409" t="n">
        <v>955</v>
      </c>
      <c r="Q53" s="409" t="n">
        <v>955</v>
      </c>
      <c r="R53" s="428"/>
      <c r="S53" s="429"/>
      <c r="T53" s="430"/>
    </row>
    <row collapsed="false" customFormat="true" customHeight="false" hidden="false" ht="11.15" outlineLevel="0" r="54" s="400">
      <c r="A54" s="406"/>
      <c r="B54" s="449" t="s">
        <v>479</v>
      </c>
      <c r="C54" s="413"/>
      <c r="D54" s="413"/>
      <c r="E54" s="413"/>
      <c r="F54" s="409"/>
      <c r="G54" s="409"/>
      <c r="H54" s="409"/>
      <c r="I54" s="409"/>
      <c r="J54" s="409"/>
      <c r="K54" s="409"/>
      <c r="L54" s="421"/>
      <c r="M54" s="421"/>
      <c r="N54" s="421"/>
      <c r="O54" s="409"/>
      <c r="P54" s="409"/>
      <c r="Q54" s="409"/>
      <c r="R54" s="428"/>
      <c r="S54" s="429"/>
      <c r="T54" s="430"/>
    </row>
    <row collapsed="false" customFormat="true" customHeight="false" hidden="false" ht="11.15" outlineLevel="0" r="55" s="400">
      <c r="A55" s="406"/>
      <c r="B55" s="420" t="s">
        <v>480</v>
      </c>
      <c r="C55" s="413" t="n">
        <f aca="false">SUM(R55,O55,L55,I55,F55)</f>
        <v>2680</v>
      </c>
      <c r="D55" s="413" t="n">
        <f aca="false">SUM(G55,J55,M55,P55,S55)</f>
        <v>2640</v>
      </c>
      <c r="E55" s="413" t="n">
        <f aca="false">SUM(H55,K55,N55,Q55,T55)</f>
        <v>2640</v>
      </c>
      <c r="F55" s="409" t="n">
        <v>0</v>
      </c>
      <c r="G55" s="409"/>
      <c r="H55" s="409"/>
      <c r="I55" s="409" t="n">
        <v>0</v>
      </c>
      <c r="J55" s="409"/>
      <c r="K55" s="409"/>
      <c r="L55" s="409" t="n">
        <v>0</v>
      </c>
      <c r="M55" s="409"/>
      <c r="N55" s="409"/>
      <c r="O55" s="409" t="n">
        <v>2680</v>
      </c>
      <c r="P55" s="409" t="n">
        <v>2640</v>
      </c>
      <c r="Q55" s="409" t="n">
        <v>2640</v>
      </c>
      <c r="R55" s="428"/>
      <c r="S55" s="429"/>
      <c r="T55" s="430"/>
    </row>
    <row collapsed="false" customFormat="true" customHeight="false" hidden="false" ht="11.15" outlineLevel="0" r="56" s="400">
      <c r="A56" s="406"/>
      <c r="B56" s="420" t="s">
        <v>481</v>
      </c>
      <c r="C56" s="413"/>
      <c r="D56" s="413"/>
      <c r="E56" s="413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28"/>
      <c r="S56" s="429"/>
      <c r="T56" s="430"/>
    </row>
    <row collapsed="false" customFormat="true" customHeight="false" hidden="false" ht="11.15" outlineLevel="0" r="57" s="400">
      <c r="A57" s="406"/>
      <c r="B57" s="449" t="s">
        <v>482</v>
      </c>
      <c r="C57" s="413" t="n">
        <f aca="false">SUM(R57,O57,L57,I57,F57)</f>
        <v>334</v>
      </c>
      <c r="D57" s="413" t="n">
        <f aca="false">SUM(G57,J57,M57,P57,S57)</f>
        <v>314</v>
      </c>
      <c r="E57" s="413" t="n">
        <f aca="false">SUM(H57,K57,N57,Q57,T57)</f>
        <v>308</v>
      </c>
      <c r="F57" s="409" t="n">
        <v>0</v>
      </c>
      <c r="G57" s="409"/>
      <c r="H57" s="409"/>
      <c r="I57" s="409" t="n">
        <v>0</v>
      </c>
      <c r="J57" s="409"/>
      <c r="K57" s="409"/>
      <c r="L57" s="421" t="n">
        <v>0</v>
      </c>
      <c r="M57" s="421"/>
      <c r="N57" s="421"/>
      <c r="O57" s="409" t="n">
        <v>334</v>
      </c>
      <c r="P57" s="409" t="n">
        <v>314</v>
      </c>
      <c r="Q57" s="409" t="n">
        <v>308</v>
      </c>
      <c r="R57" s="428"/>
      <c r="S57" s="429"/>
      <c r="T57" s="430"/>
    </row>
    <row collapsed="false" customFormat="true" customHeight="false" hidden="false" ht="11.15" outlineLevel="0" r="58" s="400">
      <c r="A58" s="406"/>
      <c r="B58" s="420" t="s">
        <v>483</v>
      </c>
      <c r="C58" s="413"/>
      <c r="D58" s="413"/>
      <c r="E58" s="413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10"/>
      <c r="T58" s="411"/>
    </row>
    <row collapsed="false" customFormat="true" customHeight="false" hidden="false" ht="11.15" outlineLevel="0" r="59" s="400">
      <c r="A59" s="406"/>
      <c r="B59" s="420" t="s">
        <v>484</v>
      </c>
      <c r="C59" s="413" t="n">
        <f aca="false">SUM(R59,O59,L59,I59,F59)</f>
        <v>571</v>
      </c>
      <c r="D59" s="413" t="n">
        <f aca="false">SUM(G59,J59,M59,P59,S59)</f>
        <v>99</v>
      </c>
      <c r="E59" s="413" t="n">
        <f aca="false">SUM(H59,K59,N59,Q59,T59)</f>
        <v>99</v>
      </c>
      <c r="F59" s="409"/>
      <c r="G59" s="409"/>
      <c r="H59" s="409"/>
      <c r="I59" s="409"/>
      <c r="J59" s="409"/>
      <c r="K59" s="409"/>
      <c r="L59" s="409"/>
      <c r="M59" s="409"/>
      <c r="N59" s="409"/>
      <c r="O59" s="409" t="n">
        <v>571</v>
      </c>
      <c r="P59" s="409" t="n">
        <v>99</v>
      </c>
      <c r="Q59" s="409" t="n">
        <v>99</v>
      </c>
      <c r="R59" s="409"/>
      <c r="S59" s="410"/>
      <c r="T59" s="411"/>
    </row>
    <row collapsed="false" customFormat="true" customHeight="false" hidden="false" ht="11.15" outlineLevel="0" r="60" s="400">
      <c r="A60" s="422"/>
      <c r="B60" s="420" t="s">
        <v>485</v>
      </c>
      <c r="C60" s="413" t="n">
        <f aca="false">SUM(R60,O60,L60,I60,F60)</f>
        <v>500</v>
      </c>
      <c r="D60" s="413" t="n">
        <f aca="false">SUM(G60,J60,M60,P60,S60)</f>
        <v>4908</v>
      </c>
      <c r="E60" s="413" t="n">
        <f aca="false">SUM(H60,K60,N60,Q60,T60)</f>
        <v>5258</v>
      </c>
      <c r="F60" s="409"/>
      <c r="G60" s="409"/>
      <c r="H60" s="409"/>
      <c r="I60" s="409"/>
      <c r="J60" s="409"/>
      <c r="K60" s="409"/>
      <c r="L60" s="409"/>
      <c r="M60" s="409"/>
      <c r="N60" s="409"/>
      <c r="O60" s="409" t="n">
        <v>500</v>
      </c>
      <c r="P60" s="409" t="n">
        <v>4908</v>
      </c>
      <c r="Q60" s="409" t="n">
        <v>5258</v>
      </c>
      <c r="R60" s="409"/>
      <c r="S60" s="410"/>
      <c r="T60" s="411"/>
    </row>
    <row collapsed="false" customFormat="true" customHeight="false" hidden="false" ht="11.15" outlineLevel="0" r="61" s="400">
      <c r="A61" s="422"/>
      <c r="B61" s="428" t="s">
        <v>486</v>
      </c>
      <c r="C61" s="413" t="n">
        <f aca="false">SUM(R61,O61,L61,I61,F61)</f>
        <v>200</v>
      </c>
      <c r="D61" s="413" t="n">
        <f aca="false">SUM(G61,J61,M61,P61,S61)</f>
        <v>40</v>
      </c>
      <c r="E61" s="413" t="n">
        <f aca="false">SUM(H61,K61,N61,Q61,T61)</f>
        <v>40</v>
      </c>
      <c r="F61" s="450"/>
      <c r="G61" s="450"/>
      <c r="H61" s="450"/>
      <c r="I61" s="450"/>
      <c r="J61" s="450"/>
      <c r="K61" s="450"/>
      <c r="L61" s="450"/>
      <c r="M61" s="450"/>
      <c r="N61" s="450"/>
      <c r="O61" s="451" t="n">
        <v>200</v>
      </c>
      <c r="P61" s="451" t="n">
        <v>40</v>
      </c>
      <c r="Q61" s="451" t="n">
        <v>40</v>
      </c>
      <c r="R61" s="450"/>
      <c r="S61" s="452"/>
      <c r="T61" s="453"/>
    </row>
    <row collapsed="false" customFormat="true" customHeight="false" hidden="false" ht="11.15" outlineLevel="0" r="62" s="400">
      <c r="A62" s="422"/>
      <c r="B62" s="420" t="s">
        <v>487</v>
      </c>
      <c r="C62" s="413" t="n">
        <f aca="false">SUM(R62,O62,L62,I62,F62)</f>
        <v>2711</v>
      </c>
      <c r="D62" s="413" t="n">
        <f aca="false">SUM(G62,J62,M62,P62,S62)</f>
        <v>2311</v>
      </c>
      <c r="E62" s="413" t="n">
        <f aca="false">SUM(H62,K62,N62,Q62,T62)</f>
        <v>2279</v>
      </c>
      <c r="F62" s="454" t="n">
        <v>0</v>
      </c>
      <c r="G62" s="454"/>
      <c r="H62" s="454"/>
      <c r="I62" s="454" t="n">
        <v>0</v>
      </c>
      <c r="J62" s="454"/>
      <c r="K62" s="454"/>
      <c r="L62" s="454" t="n">
        <v>0</v>
      </c>
      <c r="M62" s="454"/>
      <c r="N62" s="454"/>
      <c r="O62" s="454" t="n">
        <v>2711</v>
      </c>
      <c r="P62" s="454" t="n">
        <v>2311</v>
      </c>
      <c r="Q62" s="454" t="n">
        <v>2279</v>
      </c>
      <c r="R62" s="450"/>
      <c r="S62" s="452"/>
      <c r="T62" s="453"/>
    </row>
    <row collapsed="false" customFormat="true" customHeight="false" hidden="false" ht="11.15" outlineLevel="0" r="63" s="400">
      <c r="A63" s="422"/>
      <c r="B63" s="420" t="s">
        <v>488</v>
      </c>
      <c r="C63" s="413" t="n">
        <f aca="false">SUM(R63,O63,L63,I63,F63)</f>
        <v>0</v>
      </c>
      <c r="D63" s="413" t="n">
        <f aca="false">SUM(G63,J63,M63,P63,S63)</f>
        <v>1840</v>
      </c>
      <c r="E63" s="413" t="n">
        <f aca="false">SUM(H63,K63,N63,Q63,T63)</f>
        <v>1816</v>
      </c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54" t="n">
        <v>1840</v>
      </c>
      <c r="Q63" s="454" t="n">
        <v>1816</v>
      </c>
      <c r="R63" s="450"/>
      <c r="S63" s="452"/>
      <c r="T63" s="453"/>
    </row>
    <row collapsed="false" customFormat="true" customHeight="false" hidden="false" ht="11.15" outlineLevel="0" r="64" s="400">
      <c r="A64" s="422"/>
      <c r="B64" s="420" t="s">
        <v>489</v>
      </c>
      <c r="C64" s="413" t="n">
        <f aca="false">SUM(R64,O64,L64,I64,F64)</f>
        <v>360</v>
      </c>
      <c r="D64" s="413" t="n">
        <f aca="false">SUM(G64,J64,M64,P64,S64)</f>
        <v>360</v>
      </c>
      <c r="E64" s="413" t="n">
        <f aca="false">SUM(H64,K64,N64,Q64,T64)</f>
        <v>420</v>
      </c>
      <c r="F64" s="454"/>
      <c r="G64" s="454"/>
      <c r="H64" s="454"/>
      <c r="I64" s="454"/>
      <c r="J64" s="454"/>
      <c r="K64" s="454"/>
      <c r="L64" s="454"/>
      <c r="M64" s="454"/>
      <c r="N64" s="454"/>
      <c r="O64" s="454" t="n">
        <v>360</v>
      </c>
      <c r="P64" s="454" t="n">
        <v>360</v>
      </c>
      <c r="Q64" s="454" t="n">
        <v>420</v>
      </c>
      <c r="R64" s="454"/>
      <c r="S64" s="455"/>
      <c r="T64" s="456"/>
    </row>
    <row collapsed="false" customFormat="true" customHeight="false" hidden="false" ht="11.15" outlineLevel="0" r="65" s="400">
      <c r="A65" s="422"/>
      <c r="B65" s="420" t="s">
        <v>490</v>
      </c>
      <c r="C65" s="413" t="n">
        <f aca="false">SUM(R65,O65,L65,I65,F65)</f>
        <v>240</v>
      </c>
      <c r="D65" s="413" t="n">
        <f aca="false">SUM(G65,J65,M65,P65,S65)</f>
        <v>240</v>
      </c>
      <c r="E65" s="413" t="n">
        <f aca="false">SUM(H65,K65,N65,Q65,T65)</f>
        <v>148</v>
      </c>
      <c r="F65" s="454"/>
      <c r="G65" s="454"/>
      <c r="H65" s="454"/>
      <c r="I65" s="454"/>
      <c r="J65" s="454"/>
      <c r="K65" s="454"/>
      <c r="L65" s="454"/>
      <c r="M65" s="454"/>
      <c r="N65" s="454"/>
      <c r="O65" s="454" t="n">
        <v>240</v>
      </c>
      <c r="P65" s="454" t="n">
        <v>240</v>
      </c>
      <c r="Q65" s="454" t="n">
        <v>148</v>
      </c>
      <c r="R65" s="454"/>
      <c r="S65" s="455"/>
      <c r="T65" s="456"/>
    </row>
    <row collapsed="false" customFormat="true" customHeight="false" hidden="false" ht="11.15" outlineLevel="0" r="66" s="400">
      <c r="A66" s="422"/>
      <c r="B66" s="420" t="s">
        <v>491</v>
      </c>
      <c r="C66" s="413" t="n">
        <f aca="false">SUM(R66,O66,L66,I66,F66)</f>
        <v>3300</v>
      </c>
      <c r="D66" s="413" t="n">
        <f aca="false">SUM(G66,J66,M66,P66,S66)</f>
        <v>1000</v>
      </c>
      <c r="E66" s="413" t="n">
        <f aca="false">SUM(H66,K66,N66,Q66,T66)</f>
        <v>956</v>
      </c>
      <c r="F66" s="454"/>
      <c r="G66" s="454"/>
      <c r="H66" s="454"/>
      <c r="I66" s="454"/>
      <c r="J66" s="454"/>
      <c r="K66" s="454"/>
      <c r="L66" s="454"/>
      <c r="M66" s="454"/>
      <c r="N66" s="454"/>
      <c r="O66" s="454" t="n">
        <v>3300</v>
      </c>
      <c r="P66" s="454" t="n">
        <v>1000</v>
      </c>
      <c r="Q66" s="454" t="n">
        <v>956</v>
      </c>
      <c r="R66" s="454"/>
      <c r="S66" s="455"/>
      <c r="T66" s="456"/>
    </row>
    <row collapsed="false" customFormat="true" customHeight="false" hidden="false" ht="11.15" outlineLevel="0" r="67" s="400">
      <c r="A67" s="422"/>
      <c r="B67" s="420" t="s">
        <v>492</v>
      </c>
      <c r="C67" s="413" t="n">
        <f aca="false">SUM(R67,O67,L67,I67,F67)</f>
        <v>286</v>
      </c>
      <c r="D67" s="413" t="n">
        <f aca="false">SUM(G67,J67,M67,P67,S67)</f>
        <v>278</v>
      </c>
      <c r="E67" s="413" t="n">
        <f aca="false">SUM(H67,K67,N67,Q67,T67)</f>
        <v>0</v>
      </c>
      <c r="F67" s="409" t="n">
        <v>0</v>
      </c>
      <c r="G67" s="409"/>
      <c r="H67" s="409"/>
      <c r="I67" s="409" t="n">
        <v>0</v>
      </c>
      <c r="J67" s="409"/>
      <c r="K67" s="409"/>
      <c r="L67" s="409" t="n">
        <v>0</v>
      </c>
      <c r="M67" s="409"/>
      <c r="N67" s="409"/>
      <c r="O67" s="409" t="n">
        <v>286</v>
      </c>
      <c r="P67" s="409" t="n">
        <v>278</v>
      </c>
      <c r="Q67" s="409" t="n">
        <v>0</v>
      </c>
      <c r="R67" s="409"/>
      <c r="S67" s="410"/>
      <c r="T67" s="411"/>
    </row>
    <row collapsed="false" customFormat="true" customHeight="false" hidden="false" ht="11.15" outlineLevel="0" r="68" s="400">
      <c r="A68" s="422"/>
      <c r="B68" s="420" t="s">
        <v>493</v>
      </c>
      <c r="C68" s="413" t="n">
        <f aca="false">SUM(R68,O68,L68,I68,F68)</f>
        <v>0</v>
      </c>
      <c r="D68" s="413" t="n">
        <f aca="false">SUM(G68,J68,M68,P68,S68)</f>
        <v>1239</v>
      </c>
      <c r="E68" s="413" t="n">
        <f aca="false">SUM(H68,K68,N68,Q68,T68)</f>
        <v>1006</v>
      </c>
      <c r="F68" s="409"/>
      <c r="G68" s="409"/>
      <c r="H68" s="409"/>
      <c r="I68" s="409"/>
      <c r="J68" s="409"/>
      <c r="K68" s="409"/>
      <c r="L68" s="409"/>
      <c r="M68" s="409"/>
      <c r="N68" s="409"/>
      <c r="O68" s="409" t="n">
        <v>0</v>
      </c>
      <c r="P68" s="409" t="n">
        <v>1239</v>
      </c>
      <c r="Q68" s="409" t="n">
        <v>1006</v>
      </c>
      <c r="R68" s="409"/>
      <c r="S68" s="410"/>
      <c r="T68" s="411"/>
    </row>
    <row collapsed="false" customFormat="true" customHeight="false" hidden="false" ht="11.15" outlineLevel="0" r="69" s="400">
      <c r="A69" s="422"/>
      <c r="B69" s="420" t="s">
        <v>494</v>
      </c>
      <c r="C69" s="413"/>
      <c r="D69" s="413" t="n">
        <f aca="false">SUM(G69,J69,M69,P69,S69)</f>
        <v>252</v>
      </c>
      <c r="E69" s="413" t="n">
        <f aca="false">SUM(H69,K69,N69,Q69,T69)</f>
        <v>252</v>
      </c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 t="n">
        <v>252</v>
      </c>
      <c r="Q69" s="409" t="n">
        <v>252</v>
      </c>
      <c r="R69" s="409"/>
      <c r="S69" s="410"/>
      <c r="T69" s="411"/>
    </row>
    <row collapsed="false" customFormat="true" customHeight="false" hidden="false" ht="11.15" outlineLevel="0" r="70" s="400">
      <c r="A70" s="422"/>
      <c r="B70" s="420" t="s">
        <v>495</v>
      </c>
      <c r="C70" s="413"/>
      <c r="D70" s="413"/>
      <c r="E70" s="413" t="n">
        <f aca="false">SUM(H70,K70,N70,Q70,T70)</f>
        <v>177</v>
      </c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 t="n">
        <v>177</v>
      </c>
      <c r="R70" s="409"/>
      <c r="S70" s="410"/>
      <c r="T70" s="411"/>
    </row>
    <row collapsed="false" customFormat="true" customHeight="false" hidden="false" ht="11.15" outlineLevel="0" r="71" s="400">
      <c r="A71" s="422"/>
      <c r="B71" s="457" t="s">
        <v>496</v>
      </c>
      <c r="C71" s="408" t="n">
        <f aca="false">SUM(R71,O71,L71,I71,F71)</f>
        <v>1440</v>
      </c>
      <c r="D71" s="408" t="n">
        <f aca="false">SUM(G71,J71,M71,P71,S71)</f>
        <v>1440</v>
      </c>
      <c r="E71" s="408" t="n">
        <f aca="false">SUM(H71,K71,N71,Q71,T71)</f>
        <v>1105</v>
      </c>
      <c r="F71" s="397" t="n">
        <v>0</v>
      </c>
      <c r="G71" s="397" t="n">
        <v>0</v>
      </c>
      <c r="H71" s="397" t="n">
        <v>0</v>
      </c>
      <c r="I71" s="397" t="n">
        <v>0</v>
      </c>
      <c r="J71" s="397" t="n">
        <v>0</v>
      </c>
      <c r="K71" s="397" t="n">
        <v>0</v>
      </c>
      <c r="L71" s="458" t="n">
        <v>1440</v>
      </c>
      <c r="M71" s="458" t="n">
        <v>1440</v>
      </c>
      <c r="N71" s="458" t="n">
        <v>1105</v>
      </c>
      <c r="O71" s="397" t="n">
        <v>0</v>
      </c>
      <c r="P71" s="397" t="n">
        <v>0</v>
      </c>
      <c r="Q71" s="397" t="n">
        <v>0</v>
      </c>
      <c r="R71" s="397" t="n">
        <v>0</v>
      </c>
      <c r="S71" s="398" t="n">
        <v>0</v>
      </c>
      <c r="T71" s="399" t="n">
        <v>0</v>
      </c>
    </row>
    <row collapsed="false" customFormat="true" customHeight="false" hidden="false" ht="11.15" outlineLevel="0" r="72" s="400">
      <c r="A72" s="422"/>
      <c r="B72" s="420" t="s">
        <v>497</v>
      </c>
      <c r="C72" s="413" t="n">
        <f aca="false">SUM(R72,O72,L72,I72,F72)</f>
        <v>1798</v>
      </c>
      <c r="D72" s="413" t="n">
        <f aca="false">SUM(G72,J72,M72,P72,S72)</f>
        <v>1898</v>
      </c>
      <c r="E72" s="413" t="n">
        <f aca="false">SUM(H72,K72,N72,Q72,T72)</f>
        <v>1807</v>
      </c>
      <c r="F72" s="409" t="n">
        <v>150</v>
      </c>
      <c r="G72" s="409" t="n">
        <v>150</v>
      </c>
      <c r="H72" s="409" t="n">
        <v>98</v>
      </c>
      <c r="I72" s="409" t="n">
        <v>0</v>
      </c>
      <c r="J72" s="409" t="n">
        <v>0</v>
      </c>
      <c r="K72" s="409" t="n">
        <v>3</v>
      </c>
      <c r="L72" s="409" t="n">
        <v>1648</v>
      </c>
      <c r="M72" s="409" t="n">
        <v>1748</v>
      </c>
      <c r="N72" s="409" t="n">
        <v>1706</v>
      </c>
      <c r="O72" s="409" t="n">
        <v>0</v>
      </c>
      <c r="P72" s="409" t="n">
        <v>0</v>
      </c>
      <c r="Q72" s="409" t="n">
        <v>0</v>
      </c>
      <c r="R72" s="409" t="n">
        <v>0</v>
      </c>
      <c r="S72" s="410" t="n">
        <v>0</v>
      </c>
      <c r="T72" s="411" t="n">
        <v>0</v>
      </c>
    </row>
    <row collapsed="false" customFormat="true" customHeight="false" hidden="false" ht="11.15" outlineLevel="0" r="73" s="400">
      <c r="A73" s="422"/>
      <c r="B73" s="420" t="s">
        <v>498</v>
      </c>
      <c r="C73" s="413" t="n">
        <f aca="false">SUM(R73,O73,L73,I73,F73)</f>
        <v>1374</v>
      </c>
      <c r="D73" s="413" t="n">
        <f aca="false">SUM(G73,J73,M73,P73,S73)</f>
        <v>1374</v>
      </c>
      <c r="E73" s="413" t="n">
        <f aca="false">SUM(H73,K73,N73,Q73,T73)</f>
        <v>1323</v>
      </c>
      <c r="F73" s="409" t="n">
        <v>300</v>
      </c>
      <c r="G73" s="409" t="n">
        <v>300</v>
      </c>
      <c r="H73" s="409" t="n">
        <v>18</v>
      </c>
      <c r="I73" s="409" t="n">
        <v>154</v>
      </c>
      <c r="J73" s="409" t="n">
        <v>154</v>
      </c>
      <c r="K73" s="409" t="n">
        <v>0</v>
      </c>
      <c r="L73" s="409" t="n">
        <v>920</v>
      </c>
      <c r="M73" s="409" t="n">
        <v>920</v>
      </c>
      <c r="N73" s="409" t="n">
        <v>1305</v>
      </c>
      <c r="O73" s="409"/>
      <c r="P73" s="409"/>
      <c r="Q73" s="409"/>
      <c r="R73" s="409"/>
      <c r="S73" s="410"/>
      <c r="T73" s="411"/>
    </row>
    <row collapsed="false" customFormat="true" customHeight="false" hidden="false" ht="11.15" outlineLevel="0" r="74" s="400">
      <c r="A74" s="422"/>
      <c r="B74" s="420" t="s">
        <v>499</v>
      </c>
      <c r="C74" s="413" t="n">
        <f aca="false">SUM(R74,O74,L74,I74,F74)</f>
        <v>43</v>
      </c>
      <c r="D74" s="413" t="n">
        <f aca="false">SUM(G74,J74,M74,P74,S74)</f>
        <v>43</v>
      </c>
      <c r="E74" s="413" t="n">
        <f aca="false">SUM(H74,K74,N74,Q74,T74)</f>
        <v>42</v>
      </c>
      <c r="F74" s="409" t="n">
        <v>0</v>
      </c>
      <c r="G74" s="409" t="n">
        <v>0</v>
      </c>
      <c r="H74" s="409" t="n">
        <v>0</v>
      </c>
      <c r="I74" s="409" t="n">
        <v>0</v>
      </c>
      <c r="J74" s="409" t="n">
        <v>0</v>
      </c>
      <c r="K74" s="409" t="n">
        <v>0</v>
      </c>
      <c r="L74" s="409" t="n">
        <v>43</v>
      </c>
      <c r="M74" s="409" t="n">
        <v>43</v>
      </c>
      <c r="N74" s="409" t="n">
        <v>42</v>
      </c>
      <c r="O74" s="409" t="n">
        <v>0</v>
      </c>
      <c r="P74" s="409" t="n">
        <v>0</v>
      </c>
      <c r="Q74" s="409" t="n">
        <v>0</v>
      </c>
      <c r="R74" s="409" t="n">
        <v>0</v>
      </c>
      <c r="S74" s="410" t="n">
        <v>0</v>
      </c>
      <c r="T74" s="411" t="n">
        <v>0</v>
      </c>
    </row>
    <row collapsed="false" customFormat="true" customHeight="false" hidden="false" ht="11.15" outlineLevel="0" r="75" s="400">
      <c r="A75" s="422"/>
      <c r="B75" s="407" t="s">
        <v>500</v>
      </c>
      <c r="C75" s="413" t="n">
        <f aca="false">SUM(R75,O75,L75,I75,F75)</f>
        <v>0</v>
      </c>
      <c r="D75" s="413" t="n">
        <f aca="false">SUM(G75,J75,M75,P75,S75)</f>
        <v>0</v>
      </c>
      <c r="E75" s="413" t="n">
        <f aca="false">SUM(H75,K75,N75,Q75,T75)</f>
        <v>0</v>
      </c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10"/>
      <c r="T75" s="411"/>
    </row>
    <row collapsed="false" customFormat="true" customHeight="false" hidden="false" ht="11.15" outlineLevel="0" r="76" s="400">
      <c r="A76" s="422"/>
      <c r="B76" s="420" t="s">
        <v>501</v>
      </c>
      <c r="C76" s="413" t="n">
        <f aca="false">SUM(R76,O76,L76,I76,F76)</f>
        <v>700</v>
      </c>
      <c r="D76" s="413" t="n">
        <f aca="false">SUM(G76,J76,M76,P76,S76)</f>
        <v>800</v>
      </c>
      <c r="E76" s="413" t="n">
        <f aca="false">SUM(H76,K76,N76,Q76,T76)</f>
        <v>800</v>
      </c>
      <c r="F76" s="409" t="n">
        <v>0</v>
      </c>
      <c r="G76" s="409" t="n">
        <v>0</v>
      </c>
      <c r="H76" s="409" t="n">
        <v>0</v>
      </c>
      <c r="I76" s="409" t="n">
        <v>0</v>
      </c>
      <c r="J76" s="409" t="n">
        <v>0</v>
      </c>
      <c r="K76" s="409" t="n">
        <v>0</v>
      </c>
      <c r="L76" s="409" t="n">
        <v>0</v>
      </c>
      <c r="M76" s="409" t="n">
        <v>0</v>
      </c>
      <c r="N76" s="409" t="n">
        <v>0</v>
      </c>
      <c r="O76" s="409" t="n">
        <v>0</v>
      </c>
      <c r="P76" s="409" t="n">
        <v>0</v>
      </c>
      <c r="Q76" s="409" t="n">
        <v>0</v>
      </c>
      <c r="R76" s="409" t="n">
        <v>700</v>
      </c>
      <c r="S76" s="410" t="n">
        <v>800</v>
      </c>
      <c r="T76" s="411" t="n">
        <v>800</v>
      </c>
    </row>
    <row collapsed="false" customFormat="true" customHeight="false" hidden="false" ht="11.15" outlineLevel="0" r="77" s="400">
      <c r="A77" s="422"/>
      <c r="B77" s="420" t="s">
        <v>502</v>
      </c>
      <c r="C77" s="413" t="n">
        <f aca="false">SUM(R77,O77,L77,I77,F77)</f>
        <v>200</v>
      </c>
      <c r="D77" s="413" t="n">
        <f aca="false">SUM(G77,J77,M77,P77,S77)</f>
        <v>200</v>
      </c>
      <c r="E77" s="413" t="n">
        <f aca="false">SUM(H77,K77,N77,Q77,T77)</f>
        <v>200</v>
      </c>
      <c r="F77" s="409" t="n">
        <v>0</v>
      </c>
      <c r="G77" s="409" t="n">
        <v>0</v>
      </c>
      <c r="H77" s="409" t="n">
        <v>0</v>
      </c>
      <c r="I77" s="409" t="n">
        <v>0</v>
      </c>
      <c r="J77" s="409" t="n">
        <v>0</v>
      </c>
      <c r="K77" s="409" t="n">
        <v>0</v>
      </c>
      <c r="L77" s="409" t="n">
        <v>0</v>
      </c>
      <c r="M77" s="409" t="n">
        <v>0</v>
      </c>
      <c r="N77" s="409" t="n">
        <v>0</v>
      </c>
      <c r="O77" s="409" t="n">
        <v>0</v>
      </c>
      <c r="P77" s="409" t="n">
        <v>0</v>
      </c>
      <c r="Q77" s="409" t="n">
        <v>0</v>
      </c>
      <c r="R77" s="409" t="n">
        <v>200</v>
      </c>
      <c r="S77" s="410" t="n">
        <v>200</v>
      </c>
      <c r="T77" s="411" t="n">
        <v>200</v>
      </c>
    </row>
    <row collapsed="false" customFormat="true" customHeight="false" hidden="false" ht="11.15" outlineLevel="0" r="78" s="400">
      <c r="A78" s="422"/>
      <c r="B78" s="407" t="s">
        <v>503</v>
      </c>
      <c r="C78" s="413" t="n">
        <f aca="false">SUM(R78,O78,L78,I78,F78)</f>
        <v>0</v>
      </c>
      <c r="D78" s="413" t="n">
        <f aca="false">SUM(G78,J78,M78,P78,S78)</f>
        <v>0</v>
      </c>
      <c r="E78" s="413" t="n">
        <f aca="false">SUM(H78,K78,N78,Q78,T78)</f>
        <v>0</v>
      </c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10"/>
      <c r="T78" s="411"/>
    </row>
    <row collapsed="false" customFormat="true" customHeight="false" hidden="false" ht="11.15" outlineLevel="0" r="79" s="400">
      <c r="A79" s="422"/>
      <c r="B79" s="420" t="s">
        <v>504</v>
      </c>
      <c r="C79" s="413" t="n">
        <f aca="false">SUM(R79,O79,L79,I79,F79)</f>
        <v>1000</v>
      </c>
      <c r="D79" s="413" t="n">
        <f aca="false">SUM(G79,J79,M79,P79,S79)</f>
        <v>1000</v>
      </c>
      <c r="E79" s="413" t="n">
        <f aca="false">SUM(H79,K79,N79,Q79,T79)</f>
        <v>1000</v>
      </c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09"/>
      <c r="R79" s="409" t="n">
        <v>1000</v>
      </c>
      <c r="S79" s="410" t="n">
        <v>1000</v>
      </c>
      <c r="T79" s="411" t="n">
        <v>1000</v>
      </c>
    </row>
    <row collapsed="false" customFormat="true" customHeight="false" hidden="false" ht="11.15" outlineLevel="0" r="80" s="400">
      <c r="A80" s="422"/>
      <c r="B80" s="420" t="s">
        <v>505</v>
      </c>
      <c r="C80" s="413" t="n">
        <f aca="false">SUM(R80,O80,L80,I80,F80)</f>
        <v>50</v>
      </c>
      <c r="D80" s="413" t="n">
        <f aca="false">SUM(G80,J80,M80,P80,S80)</f>
        <v>50</v>
      </c>
      <c r="E80" s="413" t="n">
        <f aca="false">SUM(H80,K80,N80,Q80,T80)</f>
        <v>50</v>
      </c>
      <c r="F80" s="409" t="n">
        <v>0</v>
      </c>
      <c r="G80" s="409" t="n">
        <v>0</v>
      </c>
      <c r="H80" s="409" t="n">
        <v>0</v>
      </c>
      <c r="I80" s="409" t="n">
        <v>0</v>
      </c>
      <c r="J80" s="409" t="n">
        <v>0</v>
      </c>
      <c r="K80" s="409" t="n">
        <v>0</v>
      </c>
      <c r="L80" s="409" t="n">
        <v>0</v>
      </c>
      <c r="M80" s="409" t="n">
        <v>0</v>
      </c>
      <c r="N80" s="409" t="n">
        <v>0</v>
      </c>
      <c r="O80" s="409" t="n">
        <v>0</v>
      </c>
      <c r="P80" s="409" t="n">
        <v>0</v>
      </c>
      <c r="Q80" s="409" t="n">
        <v>0</v>
      </c>
      <c r="R80" s="409" t="n">
        <v>50</v>
      </c>
      <c r="S80" s="410" t="n">
        <v>50</v>
      </c>
      <c r="T80" s="411" t="n">
        <v>50</v>
      </c>
    </row>
    <row collapsed="false" customFormat="true" customHeight="false" hidden="false" ht="11.15" outlineLevel="0" r="81" s="400">
      <c r="A81" s="422"/>
      <c r="B81" s="420" t="s">
        <v>506</v>
      </c>
      <c r="C81" s="413" t="n">
        <f aca="false">SUM(R81,O81,L81,I81,F81)</f>
        <v>1153</v>
      </c>
      <c r="D81" s="413" t="n">
        <f aca="false">SUM(G81,J81,M81,P81,S81)</f>
        <v>1160</v>
      </c>
      <c r="E81" s="413" t="n">
        <f aca="false">SUM(H81,K81,N81,Q81,T81)</f>
        <v>1160</v>
      </c>
      <c r="F81" s="409" t="n">
        <v>0</v>
      </c>
      <c r="G81" s="409" t="n">
        <v>0</v>
      </c>
      <c r="H81" s="409" t="n">
        <v>0</v>
      </c>
      <c r="I81" s="409" t="n">
        <v>0</v>
      </c>
      <c r="J81" s="409" t="n">
        <v>0</v>
      </c>
      <c r="K81" s="409" t="n">
        <v>0</v>
      </c>
      <c r="L81" s="409" t="n">
        <v>0</v>
      </c>
      <c r="M81" s="409" t="n">
        <v>0</v>
      </c>
      <c r="N81" s="409" t="n">
        <v>0</v>
      </c>
      <c r="O81" s="409" t="n">
        <v>0</v>
      </c>
      <c r="P81" s="409" t="n">
        <v>0</v>
      </c>
      <c r="Q81" s="409" t="n">
        <v>0</v>
      </c>
      <c r="R81" s="409" t="n">
        <v>1153</v>
      </c>
      <c r="S81" s="410" t="n">
        <v>1160</v>
      </c>
      <c r="T81" s="411" t="n">
        <v>1160</v>
      </c>
    </row>
    <row collapsed="false" customFormat="true" customHeight="false" hidden="false" ht="11.15" outlineLevel="0" r="82" s="400">
      <c r="A82" s="422"/>
      <c r="B82" s="420" t="s">
        <v>507</v>
      </c>
      <c r="C82" s="413" t="n">
        <f aca="false">SUM(R82,O82,L82,I82,F82)</f>
        <v>0</v>
      </c>
      <c r="D82" s="413" t="n">
        <f aca="false">SUM(G82,J82,M82,P82,S82)</f>
        <v>6985</v>
      </c>
      <c r="E82" s="413" t="n">
        <f aca="false">SUM(H82,K82,N82,Q82,T82)</f>
        <v>6985</v>
      </c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  <c r="S82" s="410" t="n">
        <v>6985</v>
      </c>
      <c r="T82" s="411" t="n">
        <v>6985</v>
      </c>
    </row>
    <row collapsed="false" customFormat="true" customHeight="false" hidden="false" ht="11.15" outlineLevel="0" r="83" s="400">
      <c r="A83" s="422"/>
      <c r="B83" s="420" t="s">
        <v>508</v>
      </c>
      <c r="C83" s="413"/>
      <c r="D83" s="413" t="n">
        <f aca="false">SUM(G83,J83,M83,P83,S83)</f>
        <v>13</v>
      </c>
      <c r="E83" s="413" t="n">
        <f aca="false">SUM(H83,K83,N83,Q83,T83)</f>
        <v>13</v>
      </c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10" t="n">
        <v>13</v>
      </c>
      <c r="T83" s="411" t="n">
        <v>13</v>
      </c>
    </row>
    <row collapsed="false" customFormat="true" customHeight="false" hidden="false" ht="11.15" outlineLevel="0" r="84" s="400">
      <c r="A84" s="424" t="s">
        <v>58</v>
      </c>
      <c r="B84" s="412" t="s">
        <v>509</v>
      </c>
      <c r="C84" s="413" t="n">
        <f aca="false">SUM(R84,O84,L84,I84,F84)</f>
        <v>0</v>
      </c>
      <c r="D84" s="413" t="n">
        <f aca="false">SUM(G84,J84,M84,P84,S84)</f>
        <v>0</v>
      </c>
      <c r="E84" s="413" t="n">
        <f aca="false">SUM(H84,K84,N84,Q84,T84)</f>
        <v>0</v>
      </c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10" t="n">
        <v>0</v>
      </c>
      <c r="T84" s="411" t="n">
        <v>0</v>
      </c>
    </row>
    <row collapsed="false" customFormat="true" customHeight="false" hidden="false" ht="11.15" outlineLevel="0" r="85" s="400">
      <c r="A85" s="424" t="s">
        <v>263</v>
      </c>
      <c r="B85" s="459" t="s">
        <v>510</v>
      </c>
      <c r="C85" s="433" t="n">
        <f aca="false">SUM(R85,O85,L85,I85,F85)</f>
        <v>0</v>
      </c>
      <c r="D85" s="433" t="n">
        <f aca="false">SUM(G85,J85,M85,P85,S85)</f>
        <v>0</v>
      </c>
      <c r="E85" s="433" t="n">
        <f aca="false">SUM(H85,K85,N85,Q85,T85)</f>
        <v>0</v>
      </c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  <c r="S85" s="410"/>
      <c r="T85" s="411"/>
    </row>
    <row collapsed="false" customFormat="true" customHeight="false" hidden="false" ht="11.15" outlineLevel="0" r="86" s="400">
      <c r="A86" s="460" t="s">
        <v>511</v>
      </c>
      <c r="B86" s="461" t="s">
        <v>512</v>
      </c>
      <c r="C86" s="413" t="n">
        <f aca="false">SUM(R86,O86,L86,I86,F86)</f>
        <v>0</v>
      </c>
      <c r="D86" s="413" t="n">
        <f aca="false">SUM(G86,J86,M86,P86,S86)</f>
        <v>0</v>
      </c>
      <c r="E86" s="413" t="n">
        <f aca="false">SUM(H86,K86,N86,Q86,T86)</f>
        <v>0</v>
      </c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3"/>
      <c r="T86" s="464"/>
    </row>
    <row collapsed="false" customFormat="true" customHeight="false" hidden="false" ht="11.15" outlineLevel="0" r="87" s="400">
      <c r="A87" s="401"/>
      <c r="B87" s="423" t="s">
        <v>447</v>
      </c>
      <c r="C87" s="413" t="n">
        <f aca="false">SUM(R87,O87,L87,I87,F87)</f>
        <v>40017</v>
      </c>
      <c r="D87" s="413" t="n">
        <f aca="false">SUM(G87,J87,M87,P87,S87)</f>
        <v>42249</v>
      </c>
      <c r="E87" s="413" t="n">
        <f aca="false">SUM(H87,K87,N87,Q87,T87)</f>
        <v>41391</v>
      </c>
      <c r="F87" s="403" t="n">
        <f aca="false">SUM(F89:F90)</f>
        <v>26191</v>
      </c>
      <c r="G87" s="403" t="n">
        <f aca="false">SUM(G89:G90)</f>
        <v>27981</v>
      </c>
      <c r="H87" s="403" t="n">
        <f aca="false">SUM(H89:H90)</f>
        <v>27696</v>
      </c>
      <c r="I87" s="403" t="n">
        <f aca="false">SUM(I89:I90)</f>
        <v>7060</v>
      </c>
      <c r="J87" s="403" t="n">
        <f aca="false">SUM(J89:J90)</f>
        <v>7737</v>
      </c>
      <c r="K87" s="403" t="n">
        <f aca="false">SUM(K89:K90)</f>
        <v>7670</v>
      </c>
      <c r="L87" s="403" t="n">
        <f aca="false">SUM(L89:L90)</f>
        <v>6616</v>
      </c>
      <c r="M87" s="403" t="n">
        <f aca="false">SUM(M89:M90)</f>
        <v>5377</v>
      </c>
      <c r="N87" s="403" t="n">
        <f aca="false">SUM(N89:N90)</f>
        <v>4886</v>
      </c>
      <c r="O87" s="403" t="n">
        <f aca="false">SUM(O89:O90)</f>
        <v>0</v>
      </c>
      <c r="P87" s="403" t="n">
        <f aca="false">SUM(P89:P90)</f>
        <v>0</v>
      </c>
      <c r="Q87" s="403" t="n">
        <f aca="false">SUM(Q89:Q90)</f>
        <v>0</v>
      </c>
      <c r="R87" s="403" t="n">
        <f aca="false">SUM(R89:R90)</f>
        <v>150</v>
      </c>
      <c r="S87" s="404" t="n">
        <f aca="false">SUM(S89:S90)</f>
        <v>1154</v>
      </c>
      <c r="T87" s="405" t="n">
        <f aca="false">SUM(T89:T90)</f>
        <v>1139</v>
      </c>
    </row>
    <row collapsed="false" customFormat="true" customHeight="false" hidden="false" ht="11.15" outlineLevel="0" r="88" s="400">
      <c r="A88" s="401"/>
      <c r="B88" s="407" t="s">
        <v>301</v>
      </c>
      <c r="C88" s="408" t="n">
        <f aca="false">SUM(R88,O88,L88,I88,F88)</f>
        <v>0</v>
      </c>
      <c r="D88" s="408" t="n">
        <f aca="false">SUM(G88,J88,M88,P88,S88)</f>
        <v>0</v>
      </c>
      <c r="E88" s="408" t="n">
        <f aca="false">SUM(H88,K88,N88,Q88,T88)</f>
        <v>0</v>
      </c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10"/>
      <c r="T88" s="411"/>
    </row>
    <row collapsed="false" customFormat="true" customHeight="false" hidden="false" ht="11.9" outlineLevel="0" r="89" s="400">
      <c r="A89" s="401" t="s">
        <v>12</v>
      </c>
      <c r="B89" s="412" t="s">
        <v>513</v>
      </c>
      <c r="C89" s="413" t="n">
        <f aca="false">SUM(R89,O89,L89,I89,F89)</f>
        <v>24234</v>
      </c>
      <c r="D89" s="413" t="n">
        <f aca="false">SUM(G89,J89,M89,P89,S89)</f>
        <v>26005</v>
      </c>
      <c r="E89" s="413" t="n">
        <f aca="false">SUM(H89,K89,N89,Q89,T89)</f>
        <v>24710</v>
      </c>
      <c r="F89" s="409" t="n">
        <v>15731</v>
      </c>
      <c r="G89" s="409" t="n">
        <v>16876</v>
      </c>
      <c r="H89" s="409" t="n">
        <v>16145</v>
      </c>
      <c r="I89" s="409" t="n">
        <v>4225</v>
      </c>
      <c r="J89" s="409" t="n">
        <v>4709</v>
      </c>
      <c r="K89" s="409" t="n">
        <v>4515</v>
      </c>
      <c r="L89" s="421" t="n">
        <v>4128</v>
      </c>
      <c r="M89" s="421" t="n">
        <v>3440</v>
      </c>
      <c r="N89" s="421" t="n">
        <v>3085</v>
      </c>
      <c r="O89" s="409" t="n">
        <v>0</v>
      </c>
      <c r="P89" s="409"/>
      <c r="Q89" s="409"/>
      <c r="R89" s="409" t="n">
        <v>150</v>
      </c>
      <c r="S89" s="410" t="n">
        <v>980</v>
      </c>
      <c r="T89" s="411" t="n">
        <v>965</v>
      </c>
    </row>
    <row collapsed="false" customFormat="true" customHeight="false" hidden="false" ht="11.9" outlineLevel="0" r="90" s="400">
      <c r="A90" s="465" t="s">
        <v>26</v>
      </c>
      <c r="B90" s="402" t="s">
        <v>514</v>
      </c>
      <c r="C90" s="403" t="n">
        <f aca="false">SUM(R90,O90,L90,I90,F90)</f>
        <v>15783</v>
      </c>
      <c r="D90" s="403" t="n">
        <f aca="false">SUM(G90,J90,M90,P90,S90)</f>
        <v>16244</v>
      </c>
      <c r="E90" s="403" t="n">
        <f aca="false">SUM(H90,K90,N90,Q90,T90)</f>
        <v>16681</v>
      </c>
      <c r="F90" s="466" t="n">
        <v>10460</v>
      </c>
      <c r="G90" s="466" t="n">
        <v>11105</v>
      </c>
      <c r="H90" s="466" t="n">
        <v>11551</v>
      </c>
      <c r="I90" s="466" t="n">
        <v>2835</v>
      </c>
      <c r="J90" s="466" t="n">
        <v>3028</v>
      </c>
      <c r="K90" s="466" t="n">
        <v>3155</v>
      </c>
      <c r="L90" s="466" t="n">
        <v>2488</v>
      </c>
      <c r="M90" s="466" t="n">
        <v>1937</v>
      </c>
      <c r="N90" s="466" t="n">
        <v>1801</v>
      </c>
      <c r="O90" s="466" t="n">
        <v>0</v>
      </c>
      <c r="P90" s="466"/>
      <c r="Q90" s="466"/>
      <c r="R90" s="466" t="n">
        <v>0</v>
      </c>
      <c r="S90" s="467" t="n">
        <v>174</v>
      </c>
      <c r="T90" s="468" t="n">
        <v>174</v>
      </c>
    </row>
    <row collapsed="false" customFormat="true" customHeight="false" hidden="false" ht="11.15" outlineLevel="0" r="91" s="400">
      <c r="A91" s="395"/>
      <c r="B91" s="469"/>
      <c r="C91" s="408" t="n">
        <f aca="false">SUM(R91,O91,L91,I91,F91)</f>
        <v>0</v>
      </c>
      <c r="D91" s="408" t="n">
        <f aca="false">SUM(G91,J91,M91,P91,S91)</f>
        <v>0</v>
      </c>
      <c r="E91" s="408" t="n">
        <f aca="false">SUM(H91,K91,N91,Q91,T91)</f>
        <v>0</v>
      </c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10"/>
      <c r="T91" s="411"/>
    </row>
    <row collapsed="false" customFormat="true" customHeight="false" hidden="false" ht="11.15" outlineLevel="0" r="92" s="400">
      <c r="A92" s="406"/>
      <c r="B92" s="469" t="s">
        <v>515</v>
      </c>
      <c r="C92" s="413" t="n">
        <f aca="false">SUM(R92,O92,L92,I92,F92)</f>
        <v>0</v>
      </c>
      <c r="D92" s="413" t="n">
        <f aca="false">SUM(G92,J92,M92,P92,S92)</f>
        <v>0</v>
      </c>
      <c r="E92" s="413" t="n">
        <f aca="false">SUM(H92,K92,N92,Q92,T92)</f>
        <v>0</v>
      </c>
      <c r="F92" s="409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  <c r="S92" s="410"/>
      <c r="T92" s="411"/>
    </row>
    <row collapsed="false" customFormat="true" customHeight="false" hidden="false" ht="11.15" outlineLevel="0" r="93" s="400">
      <c r="A93" s="470"/>
      <c r="B93" s="471" t="s">
        <v>516</v>
      </c>
      <c r="C93" s="433" t="n">
        <f aca="false">SUM(R93,O93,L93,I93,F93)</f>
        <v>127031</v>
      </c>
      <c r="D93" s="433" t="n">
        <f aca="false">SUM(G93,J93,M93,P93,S93)</f>
        <v>146540</v>
      </c>
      <c r="E93" s="433" t="n">
        <f aca="false">SUM(H93,K93,N93,Q93,T93)</f>
        <v>126824</v>
      </c>
      <c r="F93" s="433" t="n">
        <f aca="false">SUM(F87,F10)</f>
        <v>50037</v>
      </c>
      <c r="G93" s="433" t="n">
        <f aca="false">SUM(G87,G10)</f>
        <v>52482</v>
      </c>
      <c r="H93" s="433" t="n">
        <f aca="false">SUM(H87,H10)</f>
        <v>49912</v>
      </c>
      <c r="I93" s="433" t="n">
        <f aca="false">SUM(I87,I10)</f>
        <v>12319</v>
      </c>
      <c r="J93" s="433" t="n">
        <f aca="false">SUM(J87,J10)</f>
        <v>13394</v>
      </c>
      <c r="K93" s="433" t="n">
        <f aca="false">SUM(K87,K10)</f>
        <v>12554</v>
      </c>
      <c r="L93" s="433" t="n">
        <f aca="false">SUM(L87,L10)</f>
        <v>38260</v>
      </c>
      <c r="M93" s="433" t="n">
        <f aca="false">SUM(M87,M10)</f>
        <v>37310</v>
      </c>
      <c r="N93" s="433" t="n">
        <f aca="false">SUM(N87,N10)</f>
        <v>26895</v>
      </c>
      <c r="O93" s="433" t="n">
        <f aca="false">SUM(O87,O10)</f>
        <v>14307</v>
      </c>
      <c r="P93" s="433" t="n">
        <f aca="false">SUM(P87,P10)</f>
        <v>18384</v>
      </c>
      <c r="Q93" s="433" t="n">
        <f aca="false">SUM(Q87,Q10)</f>
        <v>17778</v>
      </c>
      <c r="R93" s="433" t="n">
        <f aca="false">SUM(R87,R10)</f>
        <v>12108</v>
      </c>
      <c r="S93" s="472" t="n">
        <f aca="false">SUM(S87,S10)</f>
        <v>24970</v>
      </c>
      <c r="T93" s="473" t="n">
        <f aca="false">SUM(T87,T10)</f>
        <v>19685</v>
      </c>
    </row>
    <row collapsed="false" customFormat="true" customHeight="false" hidden="false" ht="11.15" outlineLevel="0" r="94" s="400">
      <c r="A94" s="474"/>
      <c r="B94" s="475"/>
      <c r="C94" s="476"/>
      <c r="D94" s="476"/>
      <c r="E94" s="476"/>
      <c r="F94" s="475"/>
      <c r="G94" s="475"/>
      <c r="H94" s="475"/>
      <c r="I94" s="474"/>
      <c r="J94" s="474"/>
      <c r="K94" s="474"/>
      <c r="L94" s="474"/>
      <c r="M94" s="474"/>
      <c r="N94" s="474"/>
      <c r="O94" s="474"/>
      <c r="P94" s="474"/>
      <c r="Q94" s="474"/>
      <c r="R94" s="474"/>
      <c r="S94" s="474"/>
      <c r="T94" s="474"/>
    </row>
    <row collapsed="false" customFormat="true" customHeight="false" hidden="false" ht="11.15" outlineLevel="0" r="95" s="400">
      <c r="A95" s="474"/>
      <c r="B95" s="475"/>
      <c r="C95" s="476"/>
      <c r="D95" s="476"/>
      <c r="E95" s="476"/>
      <c r="F95" s="475"/>
      <c r="G95" s="475"/>
      <c r="H95" s="475"/>
      <c r="I95" s="474"/>
      <c r="J95" s="474"/>
      <c r="K95" s="474"/>
      <c r="L95" s="474"/>
      <c r="M95" s="474"/>
      <c r="N95" s="474"/>
      <c r="O95" s="474"/>
      <c r="P95" s="474"/>
      <c r="Q95" s="474"/>
      <c r="R95" s="474"/>
      <c r="S95" s="474"/>
      <c r="T95" s="474"/>
    </row>
    <row collapsed="false" customFormat="true" customHeight="false" hidden="false" ht="11.15" outlineLevel="0" r="96" s="400">
      <c r="A96" s="474"/>
      <c r="B96" s="475"/>
      <c r="C96" s="476"/>
      <c r="D96" s="476"/>
      <c r="E96" s="476"/>
      <c r="F96" s="475"/>
      <c r="G96" s="475"/>
      <c r="H96" s="475"/>
      <c r="I96" s="474"/>
      <c r="J96" s="474"/>
      <c r="K96" s="474"/>
      <c r="L96" s="474"/>
      <c r="M96" s="474"/>
      <c r="N96" s="474"/>
      <c r="O96" s="474"/>
      <c r="P96" s="474"/>
      <c r="Q96" s="474"/>
      <c r="R96" s="474"/>
      <c r="S96" s="474"/>
      <c r="T96" s="474"/>
    </row>
    <row collapsed="false" customFormat="true" customHeight="false" hidden="false" ht="11.15" outlineLevel="0" r="97" s="400">
      <c r="A97" s="474"/>
      <c r="B97" s="475"/>
      <c r="C97" s="476"/>
      <c r="D97" s="476"/>
      <c r="E97" s="476"/>
      <c r="F97" s="475"/>
      <c r="G97" s="475"/>
      <c r="H97" s="475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</row>
    <row collapsed="false" customFormat="true" customHeight="false" hidden="false" ht="11.15" outlineLevel="0" r="98" s="400">
      <c r="A98" s="474"/>
      <c r="B98" s="475"/>
      <c r="C98" s="476"/>
      <c r="D98" s="476"/>
      <c r="E98" s="476"/>
      <c r="F98" s="475"/>
      <c r="G98" s="475"/>
      <c r="H98" s="475"/>
      <c r="I98" s="474"/>
      <c r="J98" s="474"/>
      <c r="K98" s="474"/>
      <c r="L98" s="474"/>
      <c r="M98" s="474"/>
      <c r="N98" s="474"/>
      <c r="O98" s="474"/>
      <c r="P98" s="474"/>
      <c r="Q98" s="474"/>
      <c r="R98" s="474"/>
      <c r="S98" s="474"/>
      <c r="T98" s="474"/>
    </row>
    <row collapsed="false" customFormat="true" customHeight="false" hidden="false" ht="11.15" outlineLevel="0" r="99" s="400">
      <c r="A99" s="474"/>
      <c r="B99" s="475"/>
      <c r="C99" s="476"/>
      <c r="D99" s="476"/>
      <c r="E99" s="476"/>
      <c r="F99" s="475"/>
      <c r="G99" s="475"/>
      <c r="H99" s="475"/>
      <c r="I99" s="474"/>
      <c r="J99" s="474"/>
      <c r="K99" s="474"/>
      <c r="L99" s="474"/>
      <c r="M99" s="474"/>
      <c r="N99" s="474"/>
      <c r="O99" s="474"/>
      <c r="P99" s="474"/>
      <c r="Q99" s="474"/>
      <c r="R99" s="474"/>
      <c r="S99" s="474"/>
      <c r="T99" s="474"/>
    </row>
    <row collapsed="false" customFormat="false" customHeight="false" hidden="false" ht="13.55" outlineLevel="0" r="100">
      <c r="A100" s="377"/>
      <c r="B100" s="441"/>
      <c r="C100" s="477"/>
      <c r="D100" s="477"/>
      <c r="E100" s="477"/>
      <c r="F100" s="441"/>
      <c r="G100" s="441"/>
      <c r="H100" s="441"/>
      <c r="I100" s="377"/>
      <c r="J100" s="377"/>
      <c r="K100" s="377"/>
      <c r="L100" s="377"/>
      <c r="M100" s="377"/>
      <c r="N100" s="377"/>
      <c r="O100" s="377"/>
      <c r="P100" s="377"/>
      <c r="Q100" s="377"/>
      <c r="R100" s="377"/>
      <c r="S100" s="377"/>
      <c r="T100" s="377"/>
    </row>
    <row collapsed="false" customFormat="false" customHeight="false" hidden="false" ht="13.55" outlineLevel="0" r="101">
      <c r="A101" s="377"/>
      <c r="B101" s="441"/>
      <c r="C101" s="477"/>
      <c r="D101" s="477"/>
      <c r="E101" s="477"/>
      <c r="F101" s="441"/>
      <c r="G101" s="441"/>
      <c r="H101" s="441"/>
      <c r="I101" s="377"/>
      <c r="J101" s="377"/>
      <c r="K101" s="377"/>
      <c r="L101" s="377"/>
      <c r="M101" s="377"/>
      <c r="N101" s="377"/>
      <c r="O101" s="377"/>
      <c r="P101" s="377"/>
      <c r="Q101" s="377"/>
      <c r="R101" s="377"/>
      <c r="S101" s="377"/>
      <c r="T101" s="377"/>
    </row>
    <row collapsed="false" customFormat="false" customHeight="false" hidden="false" ht="13.55" outlineLevel="0" r="102">
      <c r="A102" s="377"/>
      <c r="B102" s="441"/>
      <c r="C102" s="477"/>
      <c r="D102" s="477"/>
      <c r="E102" s="477"/>
      <c r="F102" s="441"/>
      <c r="G102" s="441"/>
      <c r="H102" s="441"/>
      <c r="I102" s="377"/>
      <c r="J102" s="377"/>
      <c r="K102" s="377"/>
      <c r="L102" s="377"/>
      <c r="M102" s="377"/>
      <c r="N102" s="377"/>
      <c r="O102" s="377"/>
      <c r="P102" s="377"/>
      <c r="Q102" s="377"/>
      <c r="R102" s="377"/>
      <c r="S102" s="377"/>
      <c r="T102" s="377"/>
    </row>
    <row collapsed="false" customFormat="false" customHeight="false" hidden="false" ht="13.55" outlineLevel="0" r="103">
      <c r="A103" s="377"/>
      <c r="B103" s="441"/>
      <c r="C103" s="441"/>
      <c r="D103" s="441"/>
      <c r="E103" s="441"/>
      <c r="F103" s="441"/>
      <c r="G103" s="441"/>
      <c r="H103" s="441"/>
      <c r="I103" s="377"/>
      <c r="J103" s="377"/>
      <c r="K103" s="377"/>
      <c r="L103" s="377"/>
      <c r="M103" s="377"/>
      <c r="N103" s="377"/>
      <c r="O103" s="377"/>
      <c r="P103" s="377"/>
      <c r="Q103" s="377"/>
      <c r="R103" s="377"/>
      <c r="S103" s="377"/>
      <c r="T103" s="377"/>
    </row>
    <row collapsed="false" customFormat="false" customHeight="false" hidden="false" ht="13.55" outlineLevel="0" r="104">
      <c r="A104" s="377"/>
      <c r="B104" s="441"/>
      <c r="C104" s="441"/>
      <c r="D104" s="441"/>
      <c r="E104" s="441"/>
      <c r="F104" s="441"/>
      <c r="G104" s="441"/>
      <c r="H104" s="441"/>
      <c r="I104" s="377"/>
      <c r="J104" s="377"/>
      <c r="K104" s="377"/>
      <c r="L104" s="377"/>
      <c r="M104" s="377"/>
      <c r="N104" s="377"/>
      <c r="O104" s="377"/>
      <c r="P104" s="377"/>
      <c r="Q104" s="377"/>
      <c r="R104" s="377"/>
      <c r="S104" s="377"/>
      <c r="T104" s="377"/>
    </row>
    <row collapsed="false" customFormat="false" customHeight="false" hidden="false" ht="13.55" outlineLevel="0" r="105">
      <c r="A105" s="377"/>
      <c r="B105" s="441"/>
      <c r="C105" s="441"/>
      <c r="D105" s="441"/>
      <c r="E105" s="441"/>
      <c r="F105" s="441"/>
      <c r="G105" s="441"/>
      <c r="H105" s="441"/>
      <c r="I105" s="377"/>
      <c r="J105" s="377"/>
      <c r="K105" s="377"/>
      <c r="L105" s="377"/>
      <c r="M105" s="377"/>
      <c r="N105" s="377"/>
      <c r="O105" s="377"/>
      <c r="P105" s="377"/>
      <c r="Q105" s="377"/>
      <c r="R105" s="377"/>
      <c r="S105" s="377"/>
      <c r="T105" s="377"/>
    </row>
    <row collapsed="false" customFormat="false" customHeight="false" hidden="false" ht="13.55" outlineLevel="0" r="106">
      <c r="A106" s="377"/>
      <c r="B106" s="377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</row>
    <row collapsed="false" customFormat="false" customHeight="false" hidden="false" ht="13.55" outlineLevel="0" r="107">
      <c r="A107" s="377"/>
      <c r="B107" s="377"/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</row>
    <row collapsed="false" customFormat="false" customHeight="false" hidden="false" ht="13.55" outlineLevel="0" r="108">
      <c r="A108" s="377"/>
      <c r="B108" s="377"/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</row>
    <row collapsed="false" customFormat="false" customHeight="false" hidden="false" ht="13.55" outlineLevel="0" r="109">
      <c r="A109" s="377"/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</row>
    <row collapsed="false" customFormat="false" customHeight="false" hidden="false" ht="13.55" outlineLevel="0" r="110">
      <c r="A110" s="377"/>
      <c r="B110" s="377"/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</row>
    <row collapsed="false" customFormat="false" customHeight="false" hidden="false" ht="13.55" outlineLevel="0" r="111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377"/>
      <c r="R111" s="377"/>
      <c r="S111" s="377"/>
      <c r="T111" s="377"/>
    </row>
    <row collapsed="false" customFormat="false" customHeight="false" hidden="false" ht="13.55" outlineLevel="0" r="112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  <c r="Q112" s="377"/>
      <c r="R112" s="377"/>
      <c r="S112" s="377"/>
      <c r="T112" s="377"/>
    </row>
    <row collapsed="false" customFormat="false" customHeight="false" hidden="false" ht="13.55" outlineLevel="0" r="113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  <c r="Q113" s="377"/>
      <c r="R113" s="377"/>
      <c r="S113" s="377"/>
      <c r="T113" s="377"/>
    </row>
    <row collapsed="false" customFormat="false" customHeight="false" hidden="false" ht="13.55" outlineLevel="0" r="114">
      <c r="A114" s="377"/>
      <c r="B114" s="377"/>
      <c r="C114" s="377"/>
      <c r="D114" s="377"/>
      <c r="E114" s="377"/>
      <c r="F114" s="377"/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  <c r="Q114" s="377"/>
      <c r="R114" s="377"/>
      <c r="S114" s="377"/>
      <c r="T114" s="377"/>
    </row>
    <row collapsed="false" customFormat="false" customHeight="false" hidden="false" ht="13.55" outlineLevel="0" r="115">
      <c r="A115" s="377"/>
      <c r="B115" s="377"/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377"/>
      <c r="R115" s="377"/>
      <c r="S115" s="377"/>
      <c r="T115" s="377"/>
    </row>
    <row collapsed="false" customFormat="false" customHeight="false" hidden="false" ht="13.55" outlineLevel="0" r="116">
      <c r="A116" s="377"/>
      <c r="B116" s="377"/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377"/>
      <c r="R116" s="377"/>
      <c r="S116" s="377"/>
      <c r="T116" s="377"/>
    </row>
    <row collapsed="false" customFormat="false" customHeight="false" hidden="false" ht="13.55" outlineLevel="0" r="117">
      <c r="A117" s="377"/>
      <c r="B117" s="377"/>
      <c r="C117" s="377"/>
      <c r="D117" s="377"/>
      <c r="E117" s="377"/>
      <c r="F117" s="377"/>
      <c r="G117" s="377"/>
      <c r="H117" s="377"/>
      <c r="I117" s="377"/>
      <c r="J117" s="377"/>
      <c r="K117" s="377"/>
      <c r="L117" s="377"/>
      <c r="M117" s="377"/>
      <c r="N117" s="377"/>
      <c r="O117" s="377"/>
      <c r="P117" s="377"/>
      <c r="Q117" s="377"/>
      <c r="R117" s="377"/>
      <c r="S117" s="377"/>
      <c r="T117" s="377"/>
    </row>
    <row collapsed="false" customFormat="false" customHeight="false" hidden="false" ht="13.55" outlineLevel="0" r="118">
      <c r="A118" s="377"/>
      <c r="B118" s="377"/>
      <c r="C118" s="377"/>
      <c r="D118" s="377"/>
      <c r="E118" s="377"/>
      <c r="F118" s="377"/>
      <c r="G118" s="377"/>
      <c r="H118" s="377"/>
      <c r="I118" s="377"/>
      <c r="J118" s="377"/>
      <c r="K118" s="377"/>
      <c r="L118" s="377"/>
      <c r="M118" s="377"/>
      <c r="N118" s="377"/>
      <c r="O118" s="377"/>
      <c r="P118" s="377"/>
      <c r="Q118" s="377"/>
      <c r="R118" s="377"/>
      <c r="S118" s="377"/>
      <c r="T118" s="377"/>
    </row>
    <row collapsed="false" customFormat="false" customHeight="false" hidden="false" ht="13.55" outlineLevel="0" r="119">
      <c r="A119" s="377"/>
      <c r="B119" s="377"/>
      <c r="C119" s="377"/>
      <c r="D119" s="377"/>
      <c r="E119" s="377"/>
      <c r="F119" s="377"/>
      <c r="G119" s="377"/>
      <c r="H119" s="377"/>
      <c r="I119" s="377"/>
      <c r="J119" s="377"/>
      <c r="K119" s="377"/>
      <c r="L119" s="377"/>
      <c r="M119" s="377"/>
      <c r="N119" s="377"/>
      <c r="O119" s="377"/>
      <c r="P119" s="377"/>
      <c r="Q119" s="377"/>
      <c r="R119" s="377"/>
      <c r="S119" s="377"/>
      <c r="T119" s="377"/>
    </row>
    <row collapsed="false" customFormat="false" customHeight="false" hidden="false" ht="13.55" outlineLevel="0" r="120">
      <c r="A120" s="377"/>
      <c r="B120" s="377"/>
      <c r="C120" s="377"/>
      <c r="D120" s="377"/>
      <c r="E120" s="377"/>
      <c r="F120" s="377"/>
      <c r="G120" s="377"/>
      <c r="H120" s="377"/>
      <c r="I120" s="377"/>
      <c r="J120" s="377"/>
      <c r="K120" s="377"/>
      <c r="L120" s="377"/>
      <c r="M120" s="377"/>
      <c r="N120" s="377"/>
      <c r="O120" s="377"/>
      <c r="P120" s="377"/>
      <c r="Q120" s="377"/>
      <c r="R120" s="377"/>
      <c r="S120" s="377"/>
      <c r="T120" s="377"/>
    </row>
    <row collapsed="false" customFormat="false" customHeight="false" hidden="false" ht="14.75" outlineLevel="0" r="121">
      <c r="A121" s="478"/>
      <c r="B121" s="478"/>
      <c r="C121" s="478"/>
      <c r="D121" s="478"/>
      <c r="E121" s="478"/>
      <c r="F121" s="478"/>
      <c r="G121" s="478"/>
      <c r="H121" s="478"/>
      <c r="I121" s="478"/>
      <c r="J121" s="478"/>
      <c r="K121" s="478"/>
      <c r="L121" s="478"/>
      <c r="M121" s="478"/>
      <c r="N121" s="478"/>
      <c r="O121" s="478"/>
      <c r="P121" s="478"/>
      <c r="Q121" s="478"/>
      <c r="R121" s="478"/>
      <c r="S121" s="478"/>
      <c r="T121" s="478"/>
    </row>
    <row collapsed="false" customFormat="false" customHeight="false" hidden="false" ht="14.75" outlineLevel="0" r="122">
      <c r="A122" s="478"/>
      <c r="B122" s="478"/>
      <c r="C122" s="478"/>
      <c r="D122" s="478"/>
      <c r="E122" s="478"/>
      <c r="F122" s="478"/>
      <c r="G122" s="478"/>
      <c r="H122" s="478"/>
      <c r="I122" s="478"/>
      <c r="J122" s="478"/>
      <c r="K122" s="478"/>
      <c r="L122" s="478"/>
      <c r="M122" s="478"/>
      <c r="N122" s="478"/>
      <c r="O122" s="478"/>
      <c r="P122" s="478"/>
      <c r="Q122" s="478"/>
      <c r="R122" s="478"/>
      <c r="S122" s="478"/>
      <c r="T122" s="478"/>
    </row>
    <row collapsed="false" customFormat="false" customHeight="false" hidden="false" ht="14.75" outlineLevel="0" r="123">
      <c r="A123" s="478"/>
      <c r="B123" s="478"/>
      <c r="C123" s="478"/>
      <c r="D123" s="478"/>
      <c r="E123" s="478"/>
      <c r="F123" s="478"/>
      <c r="G123" s="478"/>
      <c r="H123" s="478"/>
      <c r="I123" s="478"/>
      <c r="J123" s="478"/>
      <c r="K123" s="478"/>
      <c r="L123" s="478"/>
      <c r="M123" s="478"/>
      <c r="N123" s="478"/>
      <c r="O123" s="478"/>
      <c r="P123" s="478"/>
      <c r="Q123" s="478"/>
      <c r="R123" s="478"/>
      <c r="S123" s="478"/>
      <c r="T123" s="478"/>
    </row>
    <row collapsed="false" customFormat="false" customHeight="false" hidden="false" ht="14.75" outlineLevel="0" r="124">
      <c r="A124" s="478"/>
      <c r="B124" s="478"/>
      <c r="C124" s="478"/>
      <c r="D124" s="478"/>
      <c r="E124" s="478"/>
      <c r="F124" s="478"/>
      <c r="G124" s="478"/>
      <c r="H124" s="478"/>
      <c r="I124" s="478"/>
      <c r="J124" s="478"/>
      <c r="K124" s="478"/>
      <c r="L124" s="478"/>
      <c r="M124" s="478"/>
      <c r="N124" s="478"/>
      <c r="O124" s="478"/>
      <c r="P124" s="478"/>
      <c r="Q124" s="478"/>
      <c r="R124" s="478"/>
      <c r="S124" s="478"/>
      <c r="T124" s="478"/>
    </row>
  </sheetData>
  <mergeCells count="35">
    <mergeCell ref="A1:T1"/>
    <mergeCell ref="B2:T2"/>
    <mergeCell ref="B3:T3"/>
    <mergeCell ref="O4:T4"/>
    <mergeCell ref="A5:A8"/>
    <mergeCell ref="C5:E6"/>
    <mergeCell ref="F5:T5"/>
    <mergeCell ref="F6:H6"/>
    <mergeCell ref="I6:K6"/>
    <mergeCell ref="L6:N6"/>
    <mergeCell ref="O6:Q6"/>
    <mergeCell ref="R6:T6"/>
    <mergeCell ref="B7:B8"/>
    <mergeCell ref="C7:C8"/>
    <mergeCell ref="F7:H7"/>
    <mergeCell ref="I7:K7"/>
    <mergeCell ref="L7:N7"/>
    <mergeCell ref="O7:Q7"/>
    <mergeCell ref="R7:T7"/>
    <mergeCell ref="R47:T47"/>
    <mergeCell ref="A48:A51"/>
    <mergeCell ref="C48:E49"/>
    <mergeCell ref="F48:T48"/>
    <mergeCell ref="F49:H49"/>
    <mergeCell ref="I49:K49"/>
    <mergeCell ref="L49:N49"/>
    <mergeCell ref="O49:Q49"/>
    <mergeCell ref="R49:T49"/>
    <mergeCell ref="B50:B51"/>
    <mergeCell ref="C50:C51"/>
    <mergeCell ref="F50:H50"/>
    <mergeCell ref="I50:K50"/>
    <mergeCell ref="L50:N50"/>
    <mergeCell ref="O50:Q50"/>
    <mergeCell ref="R50:T50"/>
  </mergeCells>
  <printOptions headings="false" gridLines="false" gridLinesSet="true" horizontalCentered="false" verticalCentered="false"/>
  <pageMargins left="0" right="0" top="0.590277777777778" bottom="0.196527777777778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479" width="41.4156862745098"/>
    <col collapsed="false" hidden="false" max="2" min="2" style="480" width="10.6705882352941"/>
    <col collapsed="false" hidden="false" max="3" min="3" style="480" width="12.9882352941176"/>
    <col collapsed="false" hidden="false" max="4" min="4" style="480" width="13.278431372549"/>
    <col collapsed="false" hidden="false" max="7" min="5" style="480" width="11.9764705882353"/>
    <col collapsed="false" hidden="false" max="8" min="8" style="299" width="16.3058823529412"/>
    <col collapsed="false" hidden="false" max="10" min="9" style="480" width="11.1137254901961"/>
    <col collapsed="false" hidden="false" max="11" min="11" style="480" width="11.9764705882353"/>
    <col collapsed="false" hidden="false" max="257" min="12" style="480" width="9.23529411764706"/>
  </cols>
  <sheetData>
    <row collapsed="false" customFormat="false" customHeight="true" hidden="false" ht="15.75" outlineLevel="0" r="1">
      <c r="A1" s="4" t="s">
        <v>517</v>
      </c>
      <c r="B1" s="4"/>
      <c r="C1" s="4"/>
      <c r="D1" s="4"/>
      <c r="E1" s="4"/>
      <c r="F1" s="4"/>
      <c r="G1" s="4"/>
      <c r="H1" s="4"/>
    </row>
    <row collapsed="false" customFormat="false" customHeight="true" hidden="false" ht="18.75" outlineLevel="0" r="2">
      <c r="A2" s="481" t="s">
        <v>518</v>
      </c>
      <c r="B2" s="481"/>
      <c r="C2" s="481"/>
      <c r="D2" s="481"/>
      <c r="E2" s="481"/>
      <c r="F2" s="481"/>
      <c r="G2" s="481"/>
      <c r="H2" s="481"/>
    </row>
    <row collapsed="false" customFormat="false" customHeight="true" hidden="false" ht="15.75" outlineLevel="0" r="3">
      <c r="A3" s="303"/>
      <c r="B3" s="304"/>
      <c r="C3" s="304"/>
      <c r="D3" s="304"/>
      <c r="E3" s="304"/>
      <c r="F3" s="304"/>
      <c r="G3" s="304"/>
      <c r="H3" s="482" t="s">
        <v>329</v>
      </c>
    </row>
    <row collapsed="false" customFormat="true" customHeight="true" hidden="false" ht="25.5" outlineLevel="0" r="4" s="484">
      <c r="A4" s="354" t="s">
        <v>519</v>
      </c>
      <c r="B4" s="359" t="s">
        <v>520</v>
      </c>
      <c r="C4" s="359" t="s">
        <v>521</v>
      </c>
      <c r="D4" s="357" t="s">
        <v>522</v>
      </c>
      <c r="E4" s="483" t="s">
        <v>523</v>
      </c>
      <c r="F4" s="483"/>
      <c r="G4" s="483"/>
      <c r="H4" s="355" t="s">
        <v>524</v>
      </c>
    </row>
    <row collapsed="false" customFormat="true" customHeight="true" hidden="false" ht="15" outlineLevel="0" r="5" s="484">
      <c r="A5" s="354"/>
      <c r="B5" s="359"/>
      <c r="C5" s="359"/>
      <c r="D5" s="357"/>
      <c r="E5" s="355" t="s">
        <v>10</v>
      </c>
      <c r="F5" s="355" t="s">
        <v>11</v>
      </c>
      <c r="G5" s="355" t="s">
        <v>8</v>
      </c>
      <c r="H5" s="355"/>
    </row>
    <row collapsed="false" customFormat="true" customHeight="true" hidden="false" ht="9.75" outlineLevel="0" r="6" s="304">
      <c r="A6" s="485" t="s">
        <v>333</v>
      </c>
      <c r="B6" s="486" t="s">
        <v>334</v>
      </c>
      <c r="C6" s="486" t="s">
        <v>335</v>
      </c>
      <c r="D6" s="487" t="s">
        <v>336</v>
      </c>
      <c r="E6" s="488" t="s">
        <v>337</v>
      </c>
      <c r="F6" s="488" t="s">
        <v>338</v>
      </c>
      <c r="G6" s="488" t="s">
        <v>339</v>
      </c>
      <c r="H6" s="489" t="s">
        <v>525</v>
      </c>
    </row>
    <row collapsed="false" customFormat="true" customHeight="true" hidden="false" ht="14.25" outlineLevel="0" r="7" s="495">
      <c r="A7" s="490" t="s">
        <v>526</v>
      </c>
      <c r="B7" s="491" t="n">
        <f aca="false">SUM(B9:B19,B31)</f>
        <v>7663</v>
      </c>
      <c r="C7" s="491" t="n">
        <f aca="false">SUM(C9:C19,C31)</f>
        <v>0</v>
      </c>
      <c r="D7" s="492" t="n">
        <f aca="false">SUM(D9:D19,D31)</f>
        <v>0</v>
      </c>
      <c r="E7" s="493" t="n">
        <f aca="false">SUM(E9:E19,E31)</f>
        <v>7607</v>
      </c>
      <c r="F7" s="493" t="n">
        <f aca="false">SUM(F9:F18,F31,F19)</f>
        <v>10672</v>
      </c>
      <c r="G7" s="493" t="n">
        <f aca="false">SUM(G9:G18,G31,G19)</f>
        <v>4601</v>
      </c>
      <c r="H7" s="494" t="n">
        <f aca="false">SUM(H9:H19,H31)</f>
        <v>3062</v>
      </c>
    </row>
    <row collapsed="false" customFormat="true" customHeight="true" hidden="false" ht="12.6" outlineLevel="0" r="8" s="502">
      <c r="A8" s="496" t="s">
        <v>527</v>
      </c>
      <c r="B8" s="497"/>
      <c r="C8" s="498"/>
      <c r="D8" s="499"/>
      <c r="E8" s="500"/>
      <c r="F8" s="500"/>
      <c r="G8" s="500"/>
      <c r="H8" s="501" t="n">
        <f aca="false">B8-D8-E8</f>
        <v>0</v>
      </c>
    </row>
    <row collapsed="false" customFormat="true" customHeight="true" hidden="false" ht="12.6" outlineLevel="0" r="9" s="502">
      <c r="A9" s="503" t="s">
        <v>528</v>
      </c>
      <c r="B9" s="504" t="n">
        <v>2833</v>
      </c>
      <c r="C9" s="505" t="s">
        <v>529</v>
      </c>
      <c r="D9" s="506"/>
      <c r="E9" s="507" t="n">
        <v>2833</v>
      </c>
      <c r="F9" s="507" t="n">
        <v>2833</v>
      </c>
      <c r="G9" s="507" t="n">
        <v>0</v>
      </c>
      <c r="H9" s="508" t="n">
        <f aca="false">B9-D9-G9</f>
        <v>2833</v>
      </c>
    </row>
    <row collapsed="false" customFormat="true" customHeight="true" hidden="false" ht="12.6" outlineLevel="0" r="10" s="502">
      <c r="A10" s="503" t="s">
        <v>530</v>
      </c>
      <c r="B10" s="504"/>
      <c r="C10" s="505"/>
      <c r="D10" s="506"/>
      <c r="E10" s="507"/>
      <c r="F10" s="507"/>
      <c r="G10" s="507"/>
      <c r="H10" s="508" t="n">
        <f aca="false">B10-D10-G10</f>
        <v>0</v>
      </c>
    </row>
    <row collapsed="false" customFormat="true" customHeight="true" hidden="false" ht="12.6" outlineLevel="0" r="11" s="502">
      <c r="A11" s="503" t="s">
        <v>531</v>
      </c>
      <c r="B11" s="504" t="n">
        <v>0</v>
      </c>
      <c r="C11" s="505" t="s">
        <v>529</v>
      </c>
      <c r="D11" s="506"/>
      <c r="E11" s="507" t="n">
        <v>2000</v>
      </c>
      <c r="F11" s="507" t="n">
        <v>2000</v>
      </c>
      <c r="G11" s="507" t="n">
        <v>0</v>
      </c>
      <c r="H11" s="508" t="n">
        <v>0</v>
      </c>
    </row>
    <row collapsed="false" customFormat="true" customHeight="true" hidden="false" ht="12.6" outlineLevel="0" r="12" s="502">
      <c r="A12" s="503" t="s">
        <v>532</v>
      </c>
      <c r="B12" s="504"/>
      <c r="C12" s="505"/>
      <c r="D12" s="506"/>
      <c r="E12" s="507"/>
      <c r="F12" s="507"/>
      <c r="G12" s="507"/>
      <c r="H12" s="508" t="n">
        <f aca="false">B12-D12-G12</f>
        <v>0</v>
      </c>
    </row>
    <row collapsed="false" customFormat="true" customHeight="true" hidden="false" ht="14.25" outlineLevel="0" r="13" s="502">
      <c r="A13" s="503" t="s">
        <v>533</v>
      </c>
      <c r="B13" s="504" t="n">
        <v>138</v>
      </c>
      <c r="C13" s="505" t="s">
        <v>529</v>
      </c>
      <c r="D13" s="506"/>
      <c r="E13" s="507" t="n">
        <v>140</v>
      </c>
      <c r="F13" s="507" t="n">
        <v>140</v>
      </c>
      <c r="G13" s="507" t="n">
        <v>138</v>
      </c>
      <c r="H13" s="508" t="n">
        <f aca="false">B13-D13-G13</f>
        <v>0</v>
      </c>
    </row>
    <row collapsed="false" customFormat="true" customHeight="true" hidden="false" ht="12.6" outlineLevel="0" r="14" s="502">
      <c r="A14" s="503" t="s">
        <v>534</v>
      </c>
      <c r="B14" s="504" t="n">
        <v>529</v>
      </c>
      <c r="C14" s="505" t="s">
        <v>529</v>
      </c>
      <c r="D14" s="506"/>
      <c r="E14" s="507" t="n">
        <v>1240</v>
      </c>
      <c r="F14" s="507" t="n">
        <v>702</v>
      </c>
      <c r="G14" s="507" t="n">
        <v>529</v>
      </c>
      <c r="H14" s="508" t="n">
        <f aca="false">B14-D14-G14</f>
        <v>0</v>
      </c>
    </row>
    <row collapsed="false" customFormat="true" customHeight="true" hidden="false" ht="12.6" outlineLevel="0" r="15" s="502">
      <c r="A15" s="503" t="s">
        <v>535</v>
      </c>
      <c r="B15" s="504" t="n">
        <v>407</v>
      </c>
      <c r="C15" s="505" t="s">
        <v>529</v>
      </c>
      <c r="D15" s="506"/>
      <c r="E15" s="507"/>
      <c r="F15" s="507" t="n">
        <v>408</v>
      </c>
      <c r="G15" s="507" t="n">
        <v>407</v>
      </c>
      <c r="H15" s="508" t="n">
        <f aca="false">B15-D15-G15</f>
        <v>0</v>
      </c>
    </row>
    <row collapsed="false" customFormat="true" customHeight="true" hidden="false" ht="12.6" outlineLevel="0" r="16" s="502">
      <c r="A16" s="503" t="s">
        <v>536</v>
      </c>
      <c r="B16" s="504" t="n">
        <v>892</v>
      </c>
      <c r="C16" s="505" t="s">
        <v>529</v>
      </c>
      <c r="D16" s="506"/>
      <c r="E16" s="507"/>
      <c r="F16" s="507" t="n">
        <v>892</v>
      </c>
      <c r="G16" s="507" t="n">
        <v>892</v>
      </c>
      <c r="H16" s="508" t="n">
        <f aca="false">B16-D16-G16</f>
        <v>0</v>
      </c>
    </row>
    <row collapsed="false" customFormat="true" customHeight="true" hidden="false" ht="12.6" outlineLevel="0" r="17" s="502">
      <c r="A17" s="503" t="s">
        <v>537</v>
      </c>
      <c r="B17" s="504" t="n">
        <v>363</v>
      </c>
      <c r="C17" s="505" t="s">
        <v>529</v>
      </c>
      <c r="D17" s="506"/>
      <c r="E17" s="507"/>
      <c r="F17" s="507" t="n">
        <v>364</v>
      </c>
      <c r="G17" s="507" t="n">
        <v>363</v>
      </c>
      <c r="H17" s="508" t="n">
        <f aca="false">B17-D17-G17</f>
        <v>0</v>
      </c>
    </row>
    <row collapsed="false" customFormat="true" customHeight="true" hidden="false" ht="12.6" outlineLevel="0" r="18" s="502">
      <c r="A18" s="509" t="s">
        <v>538</v>
      </c>
      <c r="B18" s="510" t="n">
        <v>300</v>
      </c>
      <c r="C18" s="505" t="s">
        <v>529</v>
      </c>
      <c r="D18" s="511"/>
      <c r="E18" s="512"/>
      <c r="F18" s="512" t="n">
        <v>300</v>
      </c>
      <c r="G18" s="512" t="n">
        <v>300</v>
      </c>
      <c r="H18" s="508" t="n">
        <f aca="false">B18-D18-G18</f>
        <v>0</v>
      </c>
    </row>
    <row collapsed="false" customFormat="true" customHeight="true" hidden="false" ht="12.6" outlineLevel="0" r="19" s="502">
      <c r="A19" s="513" t="s">
        <v>539</v>
      </c>
      <c r="B19" s="514" t="n">
        <f aca="false">SUM(B20:B30)</f>
        <v>1740</v>
      </c>
      <c r="C19" s="514" t="n">
        <f aca="false">SUM(C20:C26)</f>
        <v>0</v>
      </c>
      <c r="D19" s="515" t="n">
        <f aca="false">SUM(D20:D26)</f>
        <v>0</v>
      </c>
      <c r="E19" s="516" t="n">
        <f aca="false">SUM(E20:E26)</f>
        <v>1370</v>
      </c>
      <c r="F19" s="516" t="n">
        <f aca="false">SUM(F20:F30)</f>
        <v>2548</v>
      </c>
      <c r="G19" s="516" t="n">
        <f aca="false">SUM(G20:G30)</f>
        <v>1740</v>
      </c>
      <c r="H19" s="517" t="n">
        <f aca="false">B19-D19-G19</f>
        <v>0</v>
      </c>
    </row>
    <row collapsed="false" customFormat="true" customHeight="true" hidden="false" ht="12.6" outlineLevel="0" r="20" s="502">
      <c r="A20" s="496" t="s">
        <v>540</v>
      </c>
      <c r="B20" s="497" t="n">
        <v>320</v>
      </c>
      <c r="C20" s="498" t="s">
        <v>529</v>
      </c>
      <c r="D20" s="499"/>
      <c r="E20" s="500" t="n">
        <v>320</v>
      </c>
      <c r="F20" s="500" t="n">
        <v>320</v>
      </c>
      <c r="G20" s="500" t="n">
        <v>320</v>
      </c>
      <c r="H20" s="508" t="n">
        <f aca="false">B20-D20-G20</f>
        <v>0</v>
      </c>
    </row>
    <row collapsed="false" customFormat="true" customHeight="true" hidden="false" ht="12.6" outlineLevel="0" r="21" s="502">
      <c r="A21" s="503" t="s">
        <v>541</v>
      </c>
      <c r="B21" s="504" t="n">
        <v>0</v>
      </c>
      <c r="C21" s="505" t="s">
        <v>529</v>
      </c>
      <c r="D21" s="506"/>
      <c r="E21" s="507" t="n">
        <v>100</v>
      </c>
      <c r="F21" s="507" t="n">
        <v>100</v>
      </c>
      <c r="G21" s="507" t="n">
        <v>0</v>
      </c>
      <c r="H21" s="508" t="n">
        <f aca="false">B21-D21-G21</f>
        <v>0</v>
      </c>
    </row>
    <row collapsed="false" customFormat="true" customHeight="true" hidden="false" ht="12.6" outlineLevel="0" r="22" s="502">
      <c r="A22" s="503" t="s">
        <v>542</v>
      </c>
      <c r="B22" s="504" t="n">
        <v>0</v>
      </c>
      <c r="C22" s="505" t="s">
        <v>529</v>
      </c>
      <c r="D22" s="506"/>
      <c r="E22" s="507" t="n">
        <v>300</v>
      </c>
      <c r="F22" s="507" t="n">
        <v>300</v>
      </c>
      <c r="G22" s="507" t="n">
        <v>0</v>
      </c>
      <c r="H22" s="508" t="n">
        <f aca="false">B22-D22-G22</f>
        <v>0</v>
      </c>
    </row>
    <row collapsed="false" customFormat="true" customHeight="true" hidden="false" ht="12.6" outlineLevel="0" r="23" s="502">
      <c r="A23" s="503" t="s">
        <v>543</v>
      </c>
      <c r="B23" s="504"/>
      <c r="C23" s="505"/>
      <c r="D23" s="506"/>
      <c r="E23" s="507"/>
      <c r="F23" s="507"/>
      <c r="G23" s="507"/>
      <c r="H23" s="508" t="n">
        <f aca="false">B23-D23-G23</f>
        <v>0</v>
      </c>
    </row>
    <row collapsed="false" customFormat="true" customHeight="true" hidden="false" ht="12.6" outlineLevel="0" r="24" s="502">
      <c r="A24" s="503" t="s">
        <v>544</v>
      </c>
      <c r="B24" s="504" t="n">
        <v>195</v>
      </c>
      <c r="C24" s="505" t="s">
        <v>529</v>
      </c>
      <c r="D24" s="506"/>
      <c r="E24" s="507" t="n">
        <v>350</v>
      </c>
      <c r="F24" s="507" t="n">
        <v>350</v>
      </c>
      <c r="G24" s="507" t="n">
        <v>195</v>
      </c>
      <c r="H24" s="508" t="n">
        <f aca="false">B24-D24-G24</f>
        <v>0</v>
      </c>
    </row>
    <row collapsed="false" customFormat="true" customHeight="true" hidden="false" ht="12.6" outlineLevel="0" r="25" s="502">
      <c r="A25" s="503" t="s">
        <v>545</v>
      </c>
      <c r="B25" s="504" t="n">
        <v>255</v>
      </c>
      <c r="C25" s="505" t="s">
        <v>529</v>
      </c>
      <c r="D25" s="506"/>
      <c r="E25" s="507" t="n">
        <v>300</v>
      </c>
      <c r="F25" s="507" t="n">
        <v>450</v>
      </c>
      <c r="G25" s="507" t="n">
        <v>255</v>
      </c>
      <c r="H25" s="508" t="n">
        <f aca="false">B25-D25-G25</f>
        <v>0</v>
      </c>
    </row>
    <row collapsed="false" customFormat="true" customHeight="true" hidden="false" ht="12.6" outlineLevel="0" r="26" s="502">
      <c r="A26" s="503" t="s">
        <v>546</v>
      </c>
      <c r="B26" s="504" t="n">
        <v>223</v>
      </c>
      <c r="C26" s="505" t="s">
        <v>529</v>
      </c>
      <c r="D26" s="506"/>
      <c r="E26" s="507" t="n">
        <v>0</v>
      </c>
      <c r="F26" s="507" t="n">
        <v>280</v>
      </c>
      <c r="G26" s="507" t="n">
        <v>223</v>
      </c>
      <c r="H26" s="508" t="n">
        <f aca="false">B26-D26-G26</f>
        <v>0</v>
      </c>
    </row>
    <row collapsed="false" customFormat="true" customHeight="true" hidden="false" ht="12.6" outlineLevel="0" r="27" s="502">
      <c r="A27" s="503" t="s">
        <v>547</v>
      </c>
      <c r="B27" s="504" t="n">
        <v>477</v>
      </c>
      <c r="C27" s="505" t="s">
        <v>529</v>
      </c>
      <c r="D27" s="506"/>
      <c r="E27" s="507"/>
      <c r="F27" s="507" t="n">
        <v>477</v>
      </c>
      <c r="G27" s="507" t="n">
        <v>477</v>
      </c>
      <c r="H27" s="508" t="n">
        <f aca="false">B27-D27-G27</f>
        <v>0</v>
      </c>
    </row>
    <row collapsed="false" customFormat="true" customHeight="true" hidden="false" ht="12.6" outlineLevel="0" r="28" s="502">
      <c r="A28" s="503" t="s">
        <v>548</v>
      </c>
      <c r="B28" s="504" t="n">
        <v>22</v>
      </c>
      <c r="C28" s="505" t="s">
        <v>529</v>
      </c>
      <c r="D28" s="506"/>
      <c r="E28" s="507"/>
      <c r="F28" s="507" t="n">
        <v>22</v>
      </c>
      <c r="G28" s="507" t="n">
        <v>22</v>
      </c>
      <c r="H28" s="508" t="n">
        <f aca="false">B28-D28-G28</f>
        <v>0</v>
      </c>
    </row>
    <row collapsed="false" customFormat="true" customHeight="true" hidden="false" ht="12.6" outlineLevel="0" r="29" s="502">
      <c r="A29" s="503" t="s">
        <v>549</v>
      </c>
      <c r="B29" s="504" t="n">
        <v>17</v>
      </c>
      <c r="C29" s="505" t="s">
        <v>529</v>
      </c>
      <c r="D29" s="506"/>
      <c r="E29" s="507"/>
      <c r="F29" s="507" t="n">
        <v>18</v>
      </c>
      <c r="G29" s="507" t="n">
        <v>17</v>
      </c>
      <c r="H29" s="508" t="n">
        <f aca="false">B29-D29-G29</f>
        <v>0</v>
      </c>
    </row>
    <row collapsed="false" customFormat="true" customHeight="true" hidden="false" ht="12.6" outlineLevel="0" r="30" s="502">
      <c r="A30" s="503" t="s">
        <v>550</v>
      </c>
      <c r="B30" s="504" t="n">
        <v>231</v>
      </c>
      <c r="C30" s="505" t="s">
        <v>529</v>
      </c>
      <c r="D30" s="506"/>
      <c r="E30" s="507"/>
      <c r="F30" s="507" t="n">
        <v>231</v>
      </c>
      <c r="G30" s="507" t="n">
        <v>231</v>
      </c>
      <c r="H30" s="508" t="n">
        <f aca="false">B30-D30-G30</f>
        <v>0</v>
      </c>
    </row>
    <row collapsed="false" customFormat="true" customHeight="true" hidden="false" ht="12.6" outlineLevel="0" r="31" s="502">
      <c r="A31" s="513" t="s">
        <v>551</v>
      </c>
      <c r="B31" s="514" t="n">
        <f aca="false">SUM(B32:B34)</f>
        <v>461</v>
      </c>
      <c r="C31" s="514" t="n">
        <f aca="false">SUM(C32:C34)</f>
        <v>0</v>
      </c>
      <c r="D31" s="515" t="n">
        <f aca="false">SUM(D32:D34)</f>
        <v>0</v>
      </c>
      <c r="E31" s="516" t="n">
        <f aca="false">SUM(E32:E34)</f>
        <v>24</v>
      </c>
      <c r="F31" s="516" t="n">
        <f aca="false">SUM(F32:F34)</f>
        <v>485</v>
      </c>
      <c r="G31" s="516" t="n">
        <f aca="false">SUM(G32:G34)</f>
        <v>232</v>
      </c>
      <c r="H31" s="517" t="n">
        <f aca="false">B31-D31-G31</f>
        <v>229</v>
      </c>
    </row>
    <row collapsed="false" customFormat="true" customHeight="true" hidden="false" ht="12.6" outlineLevel="0" r="32" s="502">
      <c r="A32" s="503" t="s">
        <v>552</v>
      </c>
      <c r="B32" s="504" t="n">
        <v>0</v>
      </c>
      <c r="C32" s="505" t="s">
        <v>529</v>
      </c>
      <c r="D32" s="506"/>
      <c r="E32" s="507" t="n">
        <v>24</v>
      </c>
      <c r="F32" s="507" t="n">
        <v>24</v>
      </c>
      <c r="G32" s="507" t="n">
        <v>0</v>
      </c>
      <c r="H32" s="508" t="n">
        <f aca="false">B32-D32-G32</f>
        <v>0</v>
      </c>
    </row>
    <row collapsed="false" customFormat="true" customHeight="true" hidden="false" ht="12.6" outlineLevel="0" r="33" s="502">
      <c r="A33" s="503" t="s">
        <v>553</v>
      </c>
      <c r="B33" s="504" t="n">
        <v>232</v>
      </c>
      <c r="C33" s="505" t="s">
        <v>529</v>
      </c>
      <c r="D33" s="506"/>
      <c r="E33" s="507" t="n">
        <v>0</v>
      </c>
      <c r="F33" s="507" t="n">
        <v>232</v>
      </c>
      <c r="G33" s="507" t="n">
        <v>232</v>
      </c>
      <c r="H33" s="508" t="n">
        <f aca="false">B33-D33-G33</f>
        <v>0</v>
      </c>
    </row>
    <row collapsed="false" customFormat="true" customHeight="true" hidden="false" ht="12.6" outlineLevel="0" r="34" s="502">
      <c r="A34" s="509" t="s">
        <v>554</v>
      </c>
      <c r="B34" s="510" t="n">
        <v>229</v>
      </c>
      <c r="C34" s="518" t="s">
        <v>529</v>
      </c>
      <c r="D34" s="511"/>
      <c r="E34" s="512"/>
      <c r="F34" s="512" t="n">
        <v>229</v>
      </c>
      <c r="G34" s="512" t="n">
        <v>0</v>
      </c>
      <c r="H34" s="508" t="n">
        <v>229</v>
      </c>
    </row>
    <row collapsed="false" customFormat="true" customHeight="true" hidden="false" ht="15.75" outlineLevel="0" r="35" s="502">
      <c r="A35" s="490" t="s">
        <v>555</v>
      </c>
      <c r="B35" s="491" t="n">
        <f aca="false">SUM(B36:B40)</f>
        <v>4406</v>
      </c>
      <c r="C35" s="491" t="n">
        <f aca="false">SUM(C36:C38)</f>
        <v>0</v>
      </c>
      <c r="D35" s="492" t="n">
        <f aca="false">SUM(D36:D38)</f>
        <v>0</v>
      </c>
      <c r="E35" s="493" t="n">
        <f aca="false">SUM(E36:E38)</f>
        <v>2000</v>
      </c>
      <c r="F35" s="493" t="n">
        <f aca="false">SUM(F36:F40)</f>
        <v>7053</v>
      </c>
      <c r="G35" s="493" t="n">
        <f aca="false">SUM(G36:G40)</f>
        <v>1058</v>
      </c>
      <c r="H35" s="517" t="n">
        <f aca="false">B35-D35-G35</f>
        <v>3348</v>
      </c>
    </row>
    <row collapsed="false" customFormat="true" customHeight="true" hidden="false" ht="12.6" outlineLevel="0" r="36" s="502">
      <c r="A36" s="496" t="s">
        <v>556</v>
      </c>
      <c r="B36" s="497" t="n">
        <v>1769</v>
      </c>
      <c r="C36" s="498" t="s">
        <v>529</v>
      </c>
      <c r="D36" s="499"/>
      <c r="E36" s="500" t="n">
        <v>2000</v>
      </c>
      <c r="F36" s="500" t="n">
        <v>1769</v>
      </c>
      <c r="G36" s="500" t="n">
        <v>0</v>
      </c>
      <c r="H36" s="508" t="n">
        <f aca="false">B36-D36-G36</f>
        <v>1769</v>
      </c>
    </row>
    <row collapsed="false" customFormat="true" customHeight="true" hidden="false" ht="12.6" outlineLevel="0" r="37" s="502">
      <c r="A37" s="503" t="s">
        <v>557</v>
      </c>
      <c r="B37" s="504" t="n">
        <v>1579</v>
      </c>
      <c r="C37" s="505" t="s">
        <v>529</v>
      </c>
      <c r="D37" s="506"/>
      <c r="E37" s="507"/>
      <c r="F37" s="507" t="n">
        <v>1579</v>
      </c>
      <c r="G37" s="507" t="n">
        <v>0</v>
      </c>
      <c r="H37" s="508" t="n">
        <f aca="false">B37-D37-G37</f>
        <v>1579</v>
      </c>
    </row>
    <row collapsed="false" customFormat="true" customHeight="true" hidden="false" ht="12.6" outlineLevel="0" r="38" s="502">
      <c r="A38" s="503" t="s">
        <v>558</v>
      </c>
      <c r="B38" s="504" t="n">
        <v>0</v>
      </c>
      <c r="C38" s="505" t="s">
        <v>529</v>
      </c>
      <c r="D38" s="506"/>
      <c r="E38" s="507"/>
      <c r="F38" s="507" t="n">
        <v>2647</v>
      </c>
      <c r="G38" s="507" t="n">
        <v>0</v>
      </c>
      <c r="H38" s="508" t="n">
        <v>0</v>
      </c>
    </row>
    <row collapsed="false" customFormat="true" customHeight="true" hidden="false" ht="12.6" outlineLevel="0" r="39" s="502">
      <c r="A39" s="503" t="s">
        <v>559</v>
      </c>
      <c r="B39" s="504" t="n">
        <v>508</v>
      </c>
      <c r="C39" s="505" t="s">
        <v>529</v>
      </c>
      <c r="D39" s="506"/>
      <c r="E39" s="507"/>
      <c r="F39" s="507" t="n">
        <v>508</v>
      </c>
      <c r="G39" s="507" t="n">
        <v>508</v>
      </c>
      <c r="H39" s="508" t="n">
        <f aca="false">B39-D39-G39</f>
        <v>0</v>
      </c>
    </row>
    <row collapsed="false" customFormat="true" customHeight="true" hidden="false" ht="12.6" outlineLevel="0" r="40" s="502">
      <c r="A40" s="519" t="s">
        <v>560</v>
      </c>
      <c r="B40" s="520" t="n">
        <v>550</v>
      </c>
      <c r="C40" s="521" t="s">
        <v>529</v>
      </c>
      <c r="D40" s="522"/>
      <c r="E40" s="523"/>
      <c r="F40" s="523" t="n">
        <v>550</v>
      </c>
      <c r="G40" s="523" t="n">
        <v>550</v>
      </c>
      <c r="H40" s="524" t="n">
        <f aca="false">B40-D40-G40</f>
        <v>0</v>
      </c>
    </row>
    <row collapsed="false" customFormat="true" customHeight="true" hidden="false" ht="12.6" outlineLevel="0" r="41" s="502">
      <c r="A41" s="525"/>
      <c r="B41" s="526"/>
      <c r="C41" s="527"/>
      <c r="D41" s="526"/>
      <c r="E41" s="526"/>
      <c r="F41" s="526"/>
      <c r="G41" s="526"/>
      <c r="H41" s="528"/>
    </row>
    <row collapsed="false" customFormat="false" customHeight="true" hidden="false" ht="15.75" outlineLevel="0" r="42">
      <c r="A42" s="529" t="s">
        <v>210</v>
      </c>
      <c r="B42" s="304"/>
      <c r="C42" s="304"/>
      <c r="D42" s="304"/>
      <c r="E42" s="304"/>
      <c r="F42" s="304"/>
      <c r="G42" s="304"/>
      <c r="H42" s="482" t="s">
        <v>329</v>
      </c>
    </row>
    <row collapsed="false" customFormat="true" customHeight="true" hidden="false" ht="25.5" outlineLevel="0" r="43" s="484">
      <c r="A43" s="354" t="s">
        <v>519</v>
      </c>
      <c r="B43" s="359" t="s">
        <v>520</v>
      </c>
      <c r="C43" s="359" t="s">
        <v>521</v>
      </c>
      <c r="D43" s="357" t="s">
        <v>522</v>
      </c>
      <c r="E43" s="483" t="s">
        <v>523</v>
      </c>
      <c r="F43" s="483"/>
      <c r="G43" s="483"/>
      <c r="H43" s="355" t="s">
        <v>524</v>
      </c>
    </row>
    <row collapsed="false" customFormat="true" customHeight="true" hidden="false" ht="15" outlineLevel="0" r="44" s="484">
      <c r="A44" s="354"/>
      <c r="B44" s="359"/>
      <c r="C44" s="359"/>
      <c r="D44" s="357"/>
      <c r="E44" s="355" t="s">
        <v>10</v>
      </c>
      <c r="F44" s="355" t="s">
        <v>11</v>
      </c>
      <c r="G44" s="355" t="s">
        <v>8</v>
      </c>
      <c r="H44" s="355"/>
    </row>
    <row collapsed="false" customFormat="true" customHeight="true" hidden="false" ht="9.75" outlineLevel="0" r="45" s="304">
      <c r="A45" s="485" t="s">
        <v>333</v>
      </c>
      <c r="B45" s="486" t="s">
        <v>334</v>
      </c>
      <c r="C45" s="486" t="s">
        <v>335</v>
      </c>
      <c r="D45" s="487" t="s">
        <v>336</v>
      </c>
      <c r="E45" s="488" t="s">
        <v>337</v>
      </c>
      <c r="F45" s="488" t="s">
        <v>338</v>
      </c>
      <c r="G45" s="488" t="s">
        <v>339</v>
      </c>
      <c r="H45" s="489" t="s">
        <v>525</v>
      </c>
    </row>
    <row collapsed="false" customFormat="true" customHeight="true" hidden="false" ht="12.6" outlineLevel="0" r="46" s="502">
      <c r="A46" s="503"/>
      <c r="B46" s="504"/>
      <c r="C46" s="505"/>
      <c r="D46" s="506"/>
      <c r="E46" s="530"/>
      <c r="F46" s="507"/>
      <c r="G46" s="530"/>
      <c r="H46" s="531"/>
    </row>
    <row collapsed="false" customFormat="true" customHeight="true" hidden="false" ht="12.6" outlineLevel="0" r="47" s="502">
      <c r="A47" s="490" t="s">
        <v>561</v>
      </c>
      <c r="B47" s="491" t="n">
        <f aca="false">SUM(B48:B54)</f>
        <v>79874</v>
      </c>
      <c r="C47" s="491" t="n">
        <f aca="false">SUM(C48:C54)</f>
        <v>0</v>
      </c>
      <c r="D47" s="492" t="n">
        <f aca="false">SUM(D48:D54)</f>
        <v>2881</v>
      </c>
      <c r="E47" s="493" t="n">
        <f aca="false">SUM(E48:E54)</f>
        <v>57721</v>
      </c>
      <c r="F47" s="493" t="n">
        <f aca="false">SUM(F48:F54)</f>
        <v>69379</v>
      </c>
      <c r="G47" s="532" t="n">
        <f aca="false">SUM(G48:G54)</f>
        <v>40424</v>
      </c>
      <c r="H47" s="493" t="n">
        <f aca="false">SUM(H48:H54)</f>
        <v>39450</v>
      </c>
    </row>
    <row collapsed="false" customFormat="true" customHeight="true" hidden="false" ht="12.6" outlineLevel="0" r="48" s="502">
      <c r="A48" s="496" t="s">
        <v>562</v>
      </c>
      <c r="B48" s="497" t="n">
        <v>0</v>
      </c>
      <c r="C48" s="498" t="s">
        <v>529</v>
      </c>
      <c r="D48" s="499"/>
      <c r="E48" s="500" t="n">
        <v>600</v>
      </c>
      <c r="F48" s="500" t="n">
        <v>0</v>
      </c>
      <c r="G48" s="533" t="n">
        <v>0</v>
      </c>
      <c r="H48" s="534" t="n">
        <v>0</v>
      </c>
    </row>
    <row collapsed="false" customFormat="true" customHeight="true" hidden="false" ht="12.6" outlineLevel="0" r="49" s="502">
      <c r="A49" s="503" t="s">
        <v>563</v>
      </c>
      <c r="B49" s="504" t="n">
        <v>50</v>
      </c>
      <c r="C49" s="505" t="s">
        <v>564</v>
      </c>
      <c r="D49" s="506"/>
      <c r="E49" s="507" t="n">
        <v>50</v>
      </c>
      <c r="F49" s="507" t="n">
        <v>50</v>
      </c>
      <c r="G49" s="530" t="n">
        <v>0</v>
      </c>
      <c r="H49" s="531" t="n">
        <v>50</v>
      </c>
    </row>
    <row collapsed="false" customFormat="true" customHeight="true" hidden="false" ht="12.6" outlineLevel="0" r="50" s="502">
      <c r="A50" s="503" t="s">
        <v>565</v>
      </c>
      <c r="B50" s="504" t="n">
        <v>37400</v>
      </c>
      <c r="C50" s="505" t="s">
        <v>566</v>
      </c>
      <c r="D50" s="506"/>
      <c r="E50" s="507" t="n">
        <v>8816</v>
      </c>
      <c r="F50" s="507" t="n">
        <v>22199</v>
      </c>
      <c r="G50" s="530" t="n">
        <v>0</v>
      </c>
      <c r="H50" s="531" t="n">
        <v>37400</v>
      </c>
    </row>
    <row collapsed="false" customFormat="true" customHeight="true" hidden="false" ht="12.6" outlineLevel="0" r="51" s="502">
      <c r="A51" s="503" t="s">
        <v>567</v>
      </c>
      <c r="B51" s="504"/>
      <c r="C51" s="505"/>
      <c r="D51" s="506"/>
      <c r="E51" s="507"/>
      <c r="F51" s="507"/>
      <c r="G51" s="530"/>
      <c r="H51" s="531"/>
    </row>
    <row collapsed="false" customFormat="true" customHeight="true" hidden="false" ht="14.25" outlineLevel="0" r="52" s="502">
      <c r="A52" s="348" t="s">
        <v>568</v>
      </c>
      <c r="B52" s="504" t="n">
        <v>570</v>
      </c>
      <c r="C52" s="505" t="s">
        <v>569</v>
      </c>
      <c r="D52" s="506" t="n">
        <v>2881</v>
      </c>
      <c r="E52" s="507" t="n">
        <v>8057</v>
      </c>
      <c r="F52" s="507" t="n">
        <v>4932</v>
      </c>
      <c r="G52" s="530" t="n">
        <v>570</v>
      </c>
      <c r="H52" s="531" t="n">
        <v>0</v>
      </c>
    </row>
    <row collapsed="false" customFormat="true" customHeight="true" hidden="false" ht="14.25" outlineLevel="0" r="53" s="502">
      <c r="A53" s="348" t="s">
        <v>570</v>
      </c>
      <c r="B53" s="504" t="n">
        <v>39854</v>
      </c>
      <c r="C53" s="505" t="s">
        <v>529</v>
      </c>
      <c r="D53" s="506"/>
      <c r="E53" s="507" t="n">
        <v>40198</v>
      </c>
      <c r="F53" s="507" t="n">
        <v>40198</v>
      </c>
      <c r="G53" s="530" t="n">
        <v>39854</v>
      </c>
      <c r="H53" s="531"/>
    </row>
    <row collapsed="false" customFormat="true" customHeight="true" hidden="false" ht="14.25" outlineLevel="0" r="54" s="502">
      <c r="A54" s="535" t="s">
        <v>571</v>
      </c>
      <c r="B54" s="520" t="n">
        <v>2000</v>
      </c>
      <c r="C54" s="521" t="s">
        <v>529</v>
      </c>
      <c r="D54" s="522"/>
      <c r="E54" s="523"/>
      <c r="F54" s="523" t="n">
        <v>2000</v>
      </c>
      <c r="G54" s="536" t="n">
        <v>0</v>
      </c>
      <c r="H54" s="524" t="n">
        <v>2000</v>
      </c>
    </row>
    <row collapsed="false" customFormat="true" customHeight="true" hidden="false" ht="18.75" outlineLevel="0" r="55" s="495">
      <c r="A55" s="537" t="s">
        <v>572</v>
      </c>
      <c r="B55" s="538" t="n">
        <f aca="false">SUM(B7,B35,B47)</f>
        <v>91943</v>
      </c>
      <c r="C55" s="538" t="n">
        <f aca="false">SUM(C7,C35,C47)</f>
        <v>0</v>
      </c>
      <c r="D55" s="539" t="n">
        <f aca="false">SUM(D7,D35,D47)</f>
        <v>2881</v>
      </c>
      <c r="E55" s="540" t="n">
        <f aca="false">SUM(E7,E35,E47)</f>
        <v>67328</v>
      </c>
      <c r="F55" s="540" t="n">
        <f aca="false">SUM(F7,F35,F47)</f>
        <v>87104</v>
      </c>
      <c r="G55" s="540" t="n">
        <f aca="false">SUM(G7,G35,G47)</f>
        <v>46083</v>
      </c>
      <c r="H55" s="540" t="n">
        <f aca="false">SUM(H7,H35,H47)</f>
        <v>45860</v>
      </c>
    </row>
    <row collapsed="false" customFormat="false" customHeight="false" hidden="false" ht="13.55" outlineLevel="0" r="56">
      <c r="A56" s="541"/>
      <c r="B56" s="502"/>
      <c r="C56" s="502"/>
      <c r="D56" s="502"/>
      <c r="E56" s="502"/>
      <c r="F56" s="502"/>
      <c r="G56" s="502"/>
      <c r="H56" s="304"/>
    </row>
    <row collapsed="false" customFormat="false" customHeight="false" hidden="false" ht="13.55" outlineLevel="0" r="57">
      <c r="A57" s="541"/>
      <c r="B57" s="502"/>
      <c r="C57" s="502"/>
      <c r="D57" s="502"/>
      <c r="E57" s="502"/>
      <c r="F57" s="502"/>
      <c r="G57" s="502"/>
      <c r="H57" s="304"/>
    </row>
  </sheetData>
  <mergeCells count="14">
    <mergeCell ref="A1:H1"/>
    <mergeCell ref="A2:H2"/>
    <mergeCell ref="A4:A5"/>
    <mergeCell ref="B4:B5"/>
    <mergeCell ref="C4:C5"/>
    <mergeCell ref="D4:D5"/>
    <mergeCell ref="E4:G4"/>
    <mergeCell ref="H4:H5"/>
    <mergeCell ref="A43:A44"/>
    <mergeCell ref="B43:B44"/>
    <mergeCell ref="C43:C44"/>
    <mergeCell ref="D43:D44"/>
    <mergeCell ref="E43:G43"/>
    <mergeCell ref="H43:H44"/>
  </mergeCells>
  <printOptions headings="false" gridLines="false" gridLinesSet="true" horizontalCentered="true" verticalCentered="false"/>
  <pageMargins left="0" right="0" top="0.236111111111111" bottom="0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5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542" width="33.4745098039216"/>
    <col collapsed="false" hidden="false" max="2" min="2" style="542" width="11.9764705882353"/>
    <col collapsed="false" hidden="false" max="3" min="3" style="542" width="13.4235294117647"/>
    <col collapsed="false" hidden="false" max="4" min="4" style="542" width="11.9764705882353"/>
    <col collapsed="false" hidden="false" max="5" min="5" style="542" width="11.8313725490196"/>
    <col collapsed="false" hidden="false" max="6" min="6" style="542" width="8.94509803921569"/>
    <col collapsed="false" hidden="false" max="257" min="7" style="542" width="9.23529411764706"/>
  </cols>
  <sheetData>
    <row collapsed="false" customFormat="true" customHeight="false" hidden="false" ht="14.75" outlineLevel="0" r="1" s="544">
      <c r="A1" s="543" t="s">
        <v>573</v>
      </c>
      <c r="B1" s="543"/>
      <c r="C1" s="543"/>
      <c r="D1" s="543"/>
      <c r="E1" s="543"/>
      <c r="F1" s="543"/>
    </row>
    <row collapsed="false" customFormat="true" customHeight="false" hidden="false" ht="15.95" outlineLevel="0" r="2" s="546">
      <c r="A2" s="545" t="s">
        <v>574</v>
      </c>
      <c r="B2" s="545"/>
      <c r="C2" s="545"/>
      <c r="D2" s="545"/>
      <c r="E2" s="545"/>
      <c r="F2" s="545"/>
    </row>
    <row collapsed="false" customFormat="false" customHeight="false" hidden="false" ht="15.95" outlineLevel="0" r="4">
      <c r="A4" s="547" t="s">
        <v>575</v>
      </c>
      <c r="B4" s="548"/>
      <c r="C4" s="548"/>
      <c r="D4" s="548"/>
      <c r="E4" s="548"/>
    </row>
    <row collapsed="false" customFormat="false" customHeight="true" hidden="false" ht="15.75" outlineLevel="0" r="5">
      <c r="A5" s="549"/>
      <c r="B5" s="549"/>
      <c r="C5" s="549"/>
      <c r="D5" s="550" t="s">
        <v>576</v>
      </c>
      <c r="E5" s="550"/>
      <c r="F5" s="550"/>
    </row>
    <row collapsed="false" customFormat="false" customHeight="true" hidden="false" ht="15" outlineLevel="0" r="6">
      <c r="A6" s="551" t="s">
        <v>577</v>
      </c>
      <c r="B6" s="552" t="s">
        <v>578</v>
      </c>
      <c r="C6" s="552" t="s">
        <v>579</v>
      </c>
      <c r="D6" s="552" t="s">
        <v>529</v>
      </c>
      <c r="E6" s="553" t="s">
        <v>580</v>
      </c>
      <c r="F6" s="554"/>
      <c r="H6" s="555"/>
    </row>
    <row collapsed="false" customFormat="false" customHeight="false" hidden="false" ht="13.55" outlineLevel="0" r="7">
      <c r="A7" s="556" t="s">
        <v>581</v>
      </c>
      <c r="B7" s="557"/>
      <c r="C7" s="557"/>
      <c r="D7" s="557"/>
      <c r="E7" s="558" t="n">
        <f aca="false">SUM(B7:D7)</f>
        <v>0</v>
      </c>
      <c r="F7" s="559" t="n">
        <f aca="false">SUM(C7:E7)</f>
        <v>0</v>
      </c>
    </row>
    <row collapsed="false" customFormat="false" customHeight="false" hidden="false" ht="13.55" outlineLevel="0" r="8">
      <c r="A8" s="560" t="s">
        <v>582</v>
      </c>
      <c r="B8" s="561"/>
      <c r="C8" s="561"/>
      <c r="D8" s="561"/>
      <c r="E8" s="562" t="n">
        <f aca="false">SUM(B8:D8)</f>
        <v>0</v>
      </c>
      <c r="F8" s="563" t="n">
        <f aca="false">SUM(C8:E8)</f>
        <v>0</v>
      </c>
    </row>
    <row collapsed="false" customFormat="false" customHeight="false" hidden="false" ht="13.55" outlineLevel="0" r="9">
      <c r="A9" s="564" t="s">
        <v>583</v>
      </c>
      <c r="B9" s="565"/>
      <c r="C9" s="565"/>
      <c r="D9" s="565"/>
      <c r="E9" s="566" t="n">
        <f aca="false">SUM(B9:D9)</f>
        <v>0</v>
      </c>
      <c r="F9" s="559" t="n">
        <f aca="false">SUM(C9:E9)</f>
        <v>0</v>
      </c>
    </row>
    <row collapsed="false" customFormat="false" customHeight="false" hidden="false" ht="13.55" outlineLevel="0" r="10">
      <c r="A10" s="564" t="s">
        <v>584</v>
      </c>
      <c r="B10" s="565"/>
      <c r="C10" s="565" t="s">
        <v>585</v>
      </c>
      <c r="D10" s="565"/>
      <c r="E10" s="566" t="n">
        <f aca="false">SUM(B10:D10)</f>
        <v>0</v>
      </c>
      <c r="F10" s="559" t="n">
        <f aca="false">SUM(C10:E10)</f>
        <v>0</v>
      </c>
    </row>
    <row collapsed="false" customFormat="false" customHeight="false" hidden="false" ht="13.55" outlineLevel="0" r="11">
      <c r="A11" s="564" t="s">
        <v>586</v>
      </c>
      <c r="B11" s="565"/>
      <c r="C11" s="565"/>
      <c r="D11" s="565"/>
      <c r="E11" s="566" t="n">
        <f aca="false">SUM(B11:D11)</f>
        <v>0</v>
      </c>
      <c r="F11" s="559" t="n">
        <f aca="false">SUM(C11:E11)</f>
        <v>0</v>
      </c>
    </row>
    <row collapsed="false" customFormat="false" customHeight="false" hidden="false" ht="13.55" outlineLevel="0" r="12">
      <c r="A12" s="564" t="s">
        <v>587</v>
      </c>
      <c r="B12" s="565"/>
      <c r="C12" s="565"/>
      <c r="D12" s="565"/>
      <c r="E12" s="566" t="n">
        <f aca="false">SUM(B12:D12)</f>
        <v>0</v>
      </c>
      <c r="F12" s="559" t="n">
        <f aca="false">SUM(C12:E12)</f>
        <v>0</v>
      </c>
    </row>
    <row collapsed="false" customFormat="false" customHeight="false" hidden="false" ht="13.55" outlineLevel="0" r="13">
      <c r="A13" s="567"/>
      <c r="B13" s="568"/>
      <c r="C13" s="568"/>
      <c r="D13" s="568"/>
      <c r="E13" s="566" t="n">
        <f aca="false">SUM(B13:D13)</f>
        <v>0</v>
      </c>
      <c r="F13" s="559" t="n">
        <f aca="false">SUM(C13:E13)</f>
        <v>0</v>
      </c>
    </row>
    <row collapsed="false" customFormat="false" customHeight="false" hidden="false" ht="13.55" outlineLevel="0" r="14">
      <c r="A14" s="569" t="s">
        <v>588</v>
      </c>
      <c r="B14" s="570" t="n">
        <f aca="false">B7+SUM(B9:B13)</f>
        <v>0</v>
      </c>
      <c r="C14" s="570" t="n">
        <f aca="false">C7+SUM(C9:C13)</f>
        <v>0</v>
      </c>
      <c r="D14" s="570" t="n">
        <f aca="false">D7+SUM(D9:D13)</f>
        <v>0</v>
      </c>
      <c r="E14" s="571" t="n">
        <f aca="false">E7+SUM(E9:E13)</f>
        <v>0</v>
      </c>
      <c r="F14" s="559" t="n">
        <f aca="false">F7+SUM(F9:F13)</f>
        <v>0</v>
      </c>
    </row>
    <row collapsed="false" customFormat="false" customHeight="false" hidden="false" ht="13.55" outlineLevel="0" r="15">
      <c r="A15" s="572"/>
      <c r="B15" s="572"/>
      <c r="C15" s="572"/>
      <c r="D15" s="572"/>
      <c r="E15" s="572"/>
      <c r="F15" s="573"/>
    </row>
    <row collapsed="false" customFormat="false" customHeight="true" hidden="false" ht="15" outlineLevel="0" r="16">
      <c r="A16" s="551" t="s">
        <v>589</v>
      </c>
      <c r="B16" s="552" t="str">
        <f aca="false">+B6</f>
        <v>2013.</v>
      </c>
      <c r="C16" s="552" t="str">
        <f aca="false">+C6</f>
        <v>2014.</v>
      </c>
      <c r="D16" s="552" t="str">
        <f aca="false">+D6</f>
        <v>2015.</v>
      </c>
      <c r="E16" s="553" t="s">
        <v>580</v>
      </c>
      <c r="F16" s="554"/>
    </row>
    <row collapsed="false" customFormat="false" customHeight="false" hidden="false" ht="13.55" outlineLevel="0" r="17">
      <c r="A17" s="556" t="s">
        <v>590</v>
      </c>
      <c r="B17" s="557"/>
      <c r="C17" s="557"/>
      <c r="D17" s="557"/>
      <c r="E17" s="558" t="n">
        <f aca="false">SUM(B17:D17)</f>
        <v>0</v>
      </c>
      <c r="F17" s="559" t="n">
        <f aca="false">SUM(C17:E17)</f>
        <v>0</v>
      </c>
    </row>
    <row collapsed="false" customFormat="false" customHeight="false" hidden="false" ht="13.55" outlineLevel="0" r="18">
      <c r="A18" s="574" t="s">
        <v>591</v>
      </c>
      <c r="B18" s="565"/>
      <c r="C18" s="565"/>
      <c r="D18" s="565"/>
      <c r="E18" s="566" t="n">
        <f aca="false">SUM(B18:D18)</f>
        <v>0</v>
      </c>
      <c r="F18" s="559" t="n">
        <f aca="false">SUM(C18:E18)</f>
        <v>0</v>
      </c>
    </row>
    <row collapsed="false" customFormat="false" customHeight="false" hidden="false" ht="13.55" outlineLevel="0" r="19">
      <c r="A19" s="564" t="s">
        <v>592</v>
      </c>
      <c r="B19" s="565"/>
      <c r="C19" s="565"/>
      <c r="D19" s="565"/>
      <c r="E19" s="566" t="n">
        <f aca="false">SUM(B19:D19)</f>
        <v>0</v>
      </c>
      <c r="F19" s="559" t="n">
        <f aca="false">SUM(C19:E19)</f>
        <v>0</v>
      </c>
    </row>
    <row collapsed="false" customFormat="false" customHeight="false" hidden="false" ht="13.55" outlineLevel="0" r="20">
      <c r="A20" s="564" t="s">
        <v>593</v>
      </c>
      <c r="B20" s="565"/>
      <c r="C20" s="565"/>
      <c r="D20" s="565"/>
      <c r="E20" s="566" t="n">
        <f aca="false">SUM(B20:D20)</f>
        <v>0</v>
      </c>
      <c r="F20" s="559" t="n">
        <f aca="false">SUM(C20:E20)</f>
        <v>0</v>
      </c>
    </row>
    <row collapsed="false" customFormat="false" customHeight="false" hidden="false" ht="13.55" outlineLevel="0" r="21">
      <c r="A21" s="575"/>
      <c r="B21" s="565"/>
      <c r="C21" s="565"/>
      <c r="D21" s="565"/>
      <c r="E21" s="566" t="n">
        <f aca="false">SUM(B21:D21)</f>
        <v>0</v>
      </c>
      <c r="F21" s="559" t="n">
        <f aca="false">SUM(C21:E21)</f>
        <v>0</v>
      </c>
    </row>
    <row collapsed="false" customFormat="false" customHeight="false" hidden="false" ht="13.55" outlineLevel="0" r="22">
      <c r="A22" s="575"/>
      <c r="B22" s="565"/>
      <c r="C22" s="565"/>
      <c r="D22" s="565"/>
      <c r="E22" s="566" t="n">
        <f aca="false">SUM(B22:D22)</f>
        <v>0</v>
      </c>
      <c r="F22" s="559" t="n">
        <f aca="false">SUM(C22:E22)</f>
        <v>0</v>
      </c>
    </row>
    <row collapsed="false" customFormat="false" customHeight="false" hidden="false" ht="13.55" outlineLevel="0" r="23">
      <c r="A23" s="567"/>
      <c r="B23" s="568"/>
      <c r="C23" s="568"/>
      <c r="D23" s="568"/>
      <c r="E23" s="566" t="n">
        <f aca="false">SUM(B23:D23)</f>
        <v>0</v>
      </c>
      <c r="F23" s="559" t="n">
        <f aca="false">SUM(C23:E23)</f>
        <v>0</v>
      </c>
    </row>
    <row collapsed="false" customFormat="false" customHeight="false" hidden="false" ht="13.55" outlineLevel="0" r="24">
      <c r="A24" s="569" t="s">
        <v>594</v>
      </c>
      <c r="B24" s="570" t="n">
        <f aca="false">SUM(B17:B23)</f>
        <v>0</v>
      </c>
      <c r="C24" s="570" t="n">
        <f aca="false">SUM(C17:C23)</f>
        <v>0</v>
      </c>
      <c r="D24" s="570" t="n">
        <f aca="false">SUM(D17:D23)</f>
        <v>0</v>
      </c>
      <c r="E24" s="571" t="n">
        <f aca="false">SUM(E17:E23)</f>
        <v>0</v>
      </c>
      <c r="F24" s="559" t="n">
        <f aca="false">SUM(F17:F23)</f>
        <v>0</v>
      </c>
    </row>
    <row collapsed="false" customFormat="false" customHeight="false" hidden="false" ht="13.55" outlineLevel="0" r="25">
      <c r="A25" s="549"/>
      <c r="B25" s="549"/>
      <c r="C25" s="549"/>
      <c r="D25" s="549"/>
      <c r="E25" s="549"/>
    </row>
    <row collapsed="false" customFormat="false" customHeight="false" hidden="false" ht="13.55" outlineLevel="0" r="26">
      <c r="A26" s="549"/>
      <c r="B26" s="549"/>
      <c r="C26" s="549"/>
      <c r="D26" s="549"/>
      <c r="E26" s="549"/>
    </row>
    <row collapsed="false" customFormat="false" customHeight="false" hidden="false" ht="15.95" outlineLevel="0" r="27">
      <c r="A27" s="576" t="s">
        <v>595</v>
      </c>
      <c r="B27" s="576"/>
      <c r="C27" s="576"/>
      <c r="D27" s="576"/>
      <c r="E27" s="576"/>
      <c r="F27" s="576"/>
    </row>
    <row collapsed="false" customFormat="false" customHeight="false" hidden="false" ht="15.95" outlineLevel="0" r="28">
      <c r="A28" s="577"/>
      <c r="B28" s="577"/>
      <c r="C28" s="577"/>
      <c r="D28" s="577"/>
      <c r="E28" s="577"/>
    </row>
    <row collapsed="false" customFormat="false" customHeight="false" hidden="false" ht="15.95" outlineLevel="0" r="29">
      <c r="A29" s="578" t="s">
        <v>596</v>
      </c>
      <c r="B29" s="578"/>
      <c r="C29" s="578"/>
      <c r="D29" s="579" t="s">
        <v>597</v>
      </c>
      <c r="E29" s="579"/>
      <c r="F29" s="580" t="s">
        <v>598</v>
      </c>
      <c r="H29" s="581"/>
    </row>
    <row collapsed="false" customFormat="false" customHeight="false" hidden="false" ht="15.95" outlineLevel="0" r="30">
      <c r="A30" s="582"/>
      <c r="B30" s="583"/>
      <c r="C30" s="584"/>
      <c r="D30" s="585" t="s">
        <v>599</v>
      </c>
      <c r="E30" s="585" t="s">
        <v>11</v>
      </c>
      <c r="F30" s="586"/>
      <c r="H30" s="581"/>
    </row>
    <row collapsed="false" customFormat="false" customHeight="false" hidden="false" ht="15.95" outlineLevel="0" r="31">
      <c r="A31" s="587" t="s">
        <v>600</v>
      </c>
      <c r="B31" s="587"/>
      <c r="C31" s="587"/>
      <c r="D31" s="588"/>
      <c r="E31" s="588"/>
      <c r="F31" s="589"/>
    </row>
    <row collapsed="false" customFormat="false" customHeight="false" hidden="false" ht="15.95" outlineLevel="0" r="32">
      <c r="A32" s="590" t="s">
        <v>601</v>
      </c>
      <c r="B32" s="591"/>
      <c r="C32" s="591"/>
      <c r="D32" s="592"/>
      <c r="E32" s="592"/>
      <c r="F32" s="593"/>
    </row>
    <row collapsed="false" customFormat="false" customHeight="false" hidden="false" ht="15.95" outlineLevel="0" r="33">
      <c r="A33" s="594" t="s">
        <v>602</v>
      </c>
      <c r="B33" s="594"/>
      <c r="C33" s="594"/>
      <c r="D33" s="595" t="n">
        <v>40198</v>
      </c>
      <c r="E33" s="595" t="n">
        <v>39864</v>
      </c>
      <c r="F33" s="596" t="n">
        <v>39854</v>
      </c>
    </row>
    <row collapsed="false" customFormat="false" customHeight="false" hidden="false" ht="15.95" outlineLevel="0" r="34">
      <c r="A34" s="597" t="s">
        <v>603</v>
      </c>
      <c r="B34" s="598"/>
      <c r="C34" s="599"/>
      <c r="D34" s="600" t="n">
        <v>8057</v>
      </c>
      <c r="E34" s="600" t="n">
        <v>4932</v>
      </c>
      <c r="F34" s="601" t="n">
        <v>570</v>
      </c>
    </row>
    <row collapsed="false" customFormat="false" customHeight="false" hidden="false" ht="15.95" outlineLevel="0" r="35">
      <c r="A35" s="602" t="s">
        <v>594</v>
      </c>
      <c r="B35" s="602"/>
      <c r="C35" s="602"/>
      <c r="D35" s="603" t="n">
        <f aca="false">SUM(D32:D34)</f>
        <v>48255</v>
      </c>
      <c r="E35" s="603" t="n">
        <f aca="false">SUM(E32:E34)</f>
        <v>44796</v>
      </c>
      <c r="F35" s="604" t="n">
        <f aca="false">SUM(F32:G34)</f>
        <v>40424</v>
      </c>
    </row>
  </sheetData>
  <mergeCells count="9">
    <mergeCell ref="A1:F1"/>
    <mergeCell ref="A2:F2"/>
    <mergeCell ref="D5:F5"/>
    <mergeCell ref="A27:F27"/>
    <mergeCell ref="A29:C29"/>
    <mergeCell ref="D29:E29"/>
    <mergeCell ref="A31:C31"/>
    <mergeCell ref="A33:C33"/>
    <mergeCell ref="A35:C35"/>
  </mergeCells>
  <conditionalFormatting sqref="B14:E14,B24:E24,D35:F35,E7:F14,E17:F24"/>
  <printOptions headings="false" gridLines="false" gridLinesSet="true" horizontalCentered="true" verticalCentered="false"/>
  <pageMargins left="0.590277777777778" right="0.590277777777778" top="1.3777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95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1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605" width="5.76862745098039"/>
    <col collapsed="false" hidden="false" max="2" min="2" style="606" width="58.7333333333333"/>
    <col collapsed="false" hidden="false" max="3" min="3" style="606" width="8.50980392156863"/>
    <col collapsed="false" hidden="false" max="4" min="4" style="606" width="9.52549019607843"/>
    <col collapsed="false" hidden="false" max="5" min="5" style="606" width="9.09019607843137"/>
    <col collapsed="false" hidden="false" max="6" min="6" style="606" width="8.50980392156863"/>
    <col collapsed="false" hidden="false" max="8" min="7" style="606" width="8.94509803921569"/>
    <col collapsed="false" hidden="false" max="9" min="9" style="606" width="7.36078431372549"/>
    <col collapsed="false" hidden="false" max="11" min="10" style="606" width="7.64313725490196"/>
    <col collapsed="false" hidden="false" max="13" min="12" style="606" width="7.78823529411765"/>
    <col collapsed="false" hidden="false" max="14" min="14" style="607" width="8.50980392156863"/>
    <col collapsed="false" hidden="false" max="257" min="15" style="608" width="9.23529411764706"/>
  </cols>
  <sheetData>
    <row collapsed="false" customFormat="true" customHeight="true" hidden="false" ht="16.5" outlineLevel="0" r="1" s="610">
      <c r="A1" s="609" t="s">
        <v>604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collapsed="false" customFormat="true" customHeight="true" hidden="false" ht="16.5" outlineLevel="0" r="2" s="610">
      <c r="A2" s="301" t="s">
        <v>605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collapsed="false" customFormat="true" customHeight="true" hidden="false" ht="16.5" outlineLevel="0" r="3" s="610">
      <c r="A3" s="611" t="s">
        <v>606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3" t="s">
        <v>4</v>
      </c>
      <c r="M3" s="613"/>
      <c r="N3" s="613"/>
    </row>
    <row collapsed="false" customFormat="true" customHeight="true" hidden="false" ht="13.5" outlineLevel="0" r="4" s="3">
      <c r="A4" s="142" t="s">
        <v>5</v>
      </c>
      <c r="B4" s="143"/>
      <c r="C4" s="614" t="s">
        <v>607</v>
      </c>
      <c r="D4" s="614"/>
      <c r="E4" s="614"/>
      <c r="F4" s="144" t="s">
        <v>301</v>
      </c>
      <c r="G4" s="144"/>
      <c r="H4" s="144"/>
      <c r="I4" s="144"/>
      <c r="J4" s="144"/>
      <c r="K4" s="144"/>
      <c r="L4" s="144"/>
      <c r="M4" s="144"/>
      <c r="N4" s="144"/>
    </row>
    <row collapsed="false" customFormat="true" customHeight="true" hidden="false" ht="13.5" outlineLevel="0" r="5" s="3">
      <c r="A5" s="145" t="s">
        <v>9</v>
      </c>
      <c r="B5" s="146" t="s">
        <v>6</v>
      </c>
      <c r="C5" s="614"/>
      <c r="D5" s="614"/>
      <c r="E5" s="614"/>
      <c r="F5" s="148" t="s">
        <v>303</v>
      </c>
      <c r="G5" s="148"/>
      <c r="H5" s="148"/>
      <c r="I5" s="148" t="s">
        <v>304</v>
      </c>
      <c r="J5" s="148"/>
      <c r="K5" s="148"/>
      <c r="L5" s="149" t="s">
        <v>305</v>
      </c>
      <c r="M5" s="149"/>
      <c r="N5" s="149"/>
    </row>
    <row collapsed="false" customFormat="true" customHeight="true" hidden="false" ht="13.5" outlineLevel="0" r="6" s="3">
      <c r="A6" s="145"/>
      <c r="B6" s="146"/>
      <c r="C6" s="150" t="s">
        <v>608</v>
      </c>
      <c r="D6" s="151" t="s">
        <v>609</v>
      </c>
      <c r="E6" s="150" t="s">
        <v>610</v>
      </c>
      <c r="F6" s="150" t="s">
        <v>608</v>
      </c>
      <c r="G6" s="151" t="s">
        <v>609</v>
      </c>
      <c r="H6" s="150" t="s">
        <v>610</v>
      </c>
      <c r="I6" s="150" t="s">
        <v>608</v>
      </c>
      <c r="J6" s="151" t="s">
        <v>609</v>
      </c>
      <c r="K6" s="150" t="s">
        <v>610</v>
      </c>
      <c r="L6" s="150" t="s">
        <v>608</v>
      </c>
      <c r="M6" s="151" t="s">
        <v>609</v>
      </c>
      <c r="N6" s="150" t="s">
        <v>610</v>
      </c>
    </row>
    <row collapsed="false" customFormat="true" customHeight="true" hidden="false" ht="13.5" outlineLevel="0" r="7" s="23">
      <c r="A7" s="145"/>
      <c r="B7" s="155"/>
      <c r="C7" s="155" t="s">
        <v>310</v>
      </c>
      <c r="D7" s="155"/>
      <c r="E7" s="153" t="s">
        <v>309</v>
      </c>
      <c r="F7" s="155" t="s">
        <v>310</v>
      </c>
      <c r="G7" s="155"/>
      <c r="H7" s="153" t="s">
        <v>309</v>
      </c>
      <c r="I7" s="155" t="s">
        <v>310</v>
      </c>
      <c r="J7" s="155"/>
      <c r="K7" s="153" t="s">
        <v>309</v>
      </c>
      <c r="L7" s="155" t="s">
        <v>310</v>
      </c>
      <c r="M7" s="155"/>
      <c r="N7" s="153" t="s">
        <v>309</v>
      </c>
    </row>
    <row collapsed="false" customFormat="true" customHeight="true" hidden="false" ht="13.5" outlineLevel="0" r="8" s="23">
      <c r="A8" s="157" t="n">
        <v>1</v>
      </c>
      <c r="B8" s="158" t="n">
        <v>2</v>
      </c>
      <c r="C8" s="615" t="n">
        <v>3</v>
      </c>
      <c r="D8" s="615" t="n">
        <v>4</v>
      </c>
      <c r="E8" s="615" t="n">
        <v>5</v>
      </c>
      <c r="F8" s="615" t="n">
        <v>6</v>
      </c>
      <c r="G8" s="615" t="n">
        <v>7</v>
      </c>
      <c r="H8" s="615" t="n">
        <v>8</v>
      </c>
      <c r="I8" s="615" t="n">
        <v>9</v>
      </c>
      <c r="J8" s="615" t="n">
        <v>10</v>
      </c>
      <c r="K8" s="615" t="n">
        <v>11</v>
      </c>
      <c r="L8" s="615" t="n">
        <v>12</v>
      </c>
      <c r="M8" s="616" t="n">
        <v>13</v>
      </c>
      <c r="N8" s="617" t="n">
        <v>14</v>
      </c>
    </row>
    <row collapsed="false" customFormat="true" customHeight="true" hidden="false" ht="15.95" outlineLevel="0" r="9" s="621">
      <c r="A9" s="618"/>
      <c r="B9" s="619" t="s">
        <v>330</v>
      </c>
      <c r="C9" s="619"/>
      <c r="D9" s="619"/>
      <c r="E9" s="619"/>
      <c r="F9" s="619"/>
      <c r="G9" s="619"/>
      <c r="H9" s="619"/>
      <c r="I9" s="619"/>
      <c r="J9" s="619"/>
      <c r="K9" s="619"/>
      <c r="L9" s="349"/>
      <c r="M9" s="349"/>
      <c r="N9" s="620"/>
    </row>
    <row collapsed="false" customFormat="true" customHeight="true" hidden="false" ht="12" outlineLevel="0" r="10" s="621">
      <c r="A10" s="84" t="s">
        <v>12</v>
      </c>
      <c r="B10" s="118" t="s">
        <v>13</v>
      </c>
      <c r="C10" s="622" t="n">
        <f aca="false">SUM(C11:C16)</f>
        <v>68239</v>
      </c>
      <c r="D10" s="622" t="n">
        <f aca="false">SUM(G10,J10,M10)</f>
        <v>83609</v>
      </c>
      <c r="E10" s="622" t="n">
        <f aca="false">SUM(H10,K10,N10)</f>
        <v>83609</v>
      </c>
      <c r="F10" s="623" t="n">
        <f aca="false">SUM(F11:F16)</f>
        <v>33889</v>
      </c>
      <c r="G10" s="624" t="n">
        <f aca="false">SUM(G11:G16)</f>
        <v>43611</v>
      </c>
      <c r="H10" s="624" t="n">
        <f aca="false">SUM(H11:H16)</f>
        <v>43611</v>
      </c>
      <c r="I10" s="624" t="n">
        <f aca="false">SUM(I11:I16)</f>
        <v>0</v>
      </c>
      <c r="J10" s="624" t="n">
        <f aca="false">SUM(J11:J16)</f>
        <v>0</v>
      </c>
      <c r="K10" s="624" t="n">
        <f aca="false">SUM(K11:K16)</f>
        <v>0</v>
      </c>
      <c r="L10" s="624" t="n">
        <f aca="false">SUM(L11:L16)</f>
        <v>34350</v>
      </c>
      <c r="M10" s="625" t="n">
        <f aca="false">SUM(M11:M16)</f>
        <v>39998</v>
      </c>
      <c r="N10" s="626" t="n">
        <f aca="false">SUM(N11:N16)</f>
        <v>39998</v>
      </c>
    </row>
    <row collapsed="false" customFormat="true" customHeight="true" hidden="false" ht="12" outlineLevel="0" r="11" s="634">
      <c r="A11" s="627" t="s">
        <v>14</v>
      </c>
      <c r="B11" s="166" t="s">
        <v>15</v>
      </c>
      <c r="C11" s="628" t="n">
        <v>55674</v>
      </c>
      <c r="D11" s="629" t="n">
        <f aca="false">SUM(G11,J11,M11)</f>
        <v>55763</v>
      </c>
      <c r="E11" s="629" t="n">
        <f aca="false">SUM(H11,K11,N11)</f>
        <v>55763</v>
      </c>
      <c r="F11" s="630" t="n">
        <v>21324</v>
      </c>
      <c r="G11" s="631" t="n">
        <v>21353</v>
      </c>
      <c r="H11" s="632" t="n">
        <v>21353</v>
      </c>
      <c r="I11" s="632"/>
      <c r="J11" s="632"/>
      <c r="K11" s="633"/>
      <c r="L11" s="30" t="n">
        <v>34350</v>
      </c>
      <c r="M11" s="113" t="n">
        <v>34410</v>
      </c>
      <c r="N11" s="31" t="n">
        <v>34410</v>
      </c>
    </row>
    <row collapsed="false" customFormat="true" customHeight="true" hidden="false" ht="12" outlineLevel="0" r="12" s="642">
      <c r="A12" s="635" t="s">
        <v>16</v>
      </c>
      <c r="B12" s="174" t="s">
        <v>17</v>
      </c>
      <c r="C12" s="636"/>
      <c r="D12" s="637" t="n">
        <f aca="false">SUM(G12,J12,M12)</f>
        <v>0</v>
      </c>
      <c r="E12" s="637" t="n">
        <f aca="false">SUM(H12,K12,N12)</f>
        <v>0</v>
      </c>
      <c r="F12" s="638"/>
      <c r="G12" s="639"/>
      <c r="H12" s="640"/>
      <c r="I12" s="640"/>
      <c r="J12" s="640"/>
      <c r="K12" s="641"/>
      <c r="L12" s="35"/>
      <c r="M12" s="99"/>
      <c r="N12" s="36"/>
    </row>
    <row collapsed="false" customFormat="true" customHeight="true" hidden="false" ht="12" outlineLevel="0" r="13" s="642">
      <c r="A13" s="635" t="s">
        <v>18</v>
      </c>
      <c r="B13" s="174" t="s">
        <v>19</v>
      </c>
      <c r="C13" s="636" t="n">
        <v>10716</v>
      </c>
      <c r="D13" s="637" t="n">
        <f aca="false">SUM(G13,J13,M13)</f>
        <v>10666</v>
      </c>
      <c r="E13" s="637" t="n">
        <f aca="false">SUM(H13,K13,N13)</f>
        <v>10666</v>
      </c>
      <c r="F13" s="638" t="n">
        <v>10716</v>
      </c>
      <c r="G13" s="639" t="n">
        <v>10666</v>
      </c>
      <c r="H13" s="640" t="n">
        <v>10666</v>
      </c>
      <c r="I13" s="640"/>
      <c r="J13" s="640"/>
      <c r="K13" s="641"/>
      <c r="L13" s="35"/>
      <c r="M13" s="99"/>
      <c r="N13" s="36"/>
    </row>
    <row collapsed="false" customFormat="true" customHeight="true" hidden="false" ht="12" outlineLevel="0" r="14" s="642">
      <c r="A14" s="635" t="s">
        <v>20</v>
      </c>
      <c r="B14" s="174" t="s">
        <v>21</v>
      </c>
      <c r="C14" s="636" t="n">
        <v>1849</v>
      </c>
      <c r="D14" s="637" t="n">
        <f aca="false">SUM(G14,J14,M14)</f>
        <v>1849</v>
      </c>
      <c r="E14" s="637" t="n">
        <f aca="false">SUM(H14,K14,N14)</f>
        <v>1849</v>
      </c>
      <c r="F14" s="638" t="n">
        <v>1849</v>
      </c>
      <c r="G14" s="639" t="n">
        <v>1849</v>
      </c>
      <c r="H14" s="640" t="n">
        <v>1849</v>
      </c>
      <c r="I14" s="640"/>
      <c r="J14" s="640"/>
      <c r="K14" s="641"/>
      <c r="L14" s="35"/>
      <c r="M14" s="99" t="n">
        <v>0</v>
      </c>
      <c r="N14" s="36" t="n">
        <v>0</v>
      </c>
    </row>
    <row collapsed="false" customFormat="true" customHeight="true" hidden="false" ht="12" outlineLevel="0" r="15" s="642">
      <c r="A15" s="635" t="s">
        <v>22</v>
      </c>
      <c r="B15" s="174" t="s">
        <v>611</v>
      </c>
      <c r="C15" s="636"/>
      <c r="D15" s="637" t="n">
        <f aca="false">SUM(G15,J15,M15)</f>
        <v>15331</v>
      </c>
      <c r="E15" s="637" t="n">
        <f aca="false">SUM(H15,K15,N15)</f>
        <v>15331</v>
      </c>
      <c r="F15" s="638"/>
      <c r="G15" s="639" t="n">
        <v>9743</v>
      </c>
      <c r="H15" s="640" t="n">
        <v>9743</v>
      </c>
      <c r="I15" s="640"/>
      <c r="J15" s="640" t="n">
        <v>0</v>
      </c>
      <c r="K15" s="641" t="n">
        <v>0</v>
      </c>
      <c r="L15" s="35"/>
      <c r="M15" s="99" t="n">
        <v>5588</v>
      </c>
      <c r="N15" s="36" t="n">
        <v>5588</v>
      </c>
    </row>
    <row collapsed="false" customFormat="true" customHeight="true" hidden="false" ht="12" outlineLevel="0" r="16" s="634">
      <c r="A16" s="643" t="s">
        <v>24</v>
      </c>
      <c r="B16" s="197" t="s">
        <v>25</v>
      </c>
      <c r="C16" s="644"/>
      <c r="D16" s="645" t="n">
        <f aca="false">SUM(G16,J16,M16)</f>
        <v>0</v>
      </c>
      <c r="E16" s="645" t="n">
        <f aca="false">SUM(H16,K16,N16)</f>
        <v>0</v>
      </c>
      <c r="F16" s="646"/>
      <c r="G16" s="647"/>
      <c r="H16" s="648"/>
      <c r="I16" s="648"/>
      <c r="J16" s="648"/>
      <c r="K16" s="649"/>
      <c r="L16" s="35"/>
      <c r="M16" s="99"/>
      <c r="N16" s="36"/>
    </row>
    <row collapsed="false" customFormat="true" customHeight="true" hidden="false" ht="12" outlineLevel="0" r="17" s="634">
      <c r="A17" s="84" t="s">
        <v>26</v>
      </c>
      <c r="B17" s="188" t="s">
        <v>27</v>
      </c>
      <c r="C17" s="43" t="n">
        <f aca="false">+C18+C19+C20+C21+C22</f>
        <v>18103</v>
      </c>
      <c r="D17" s="622" t="n">
        <f aca="false">SUM(G17,J17,M17)</f>
        <v>19288</v>
      </c>
      <c r="E17" s="622" t="n">
        <f aca="false">SUM(H17,K17,N17)</f>
        <v>18007</v>
      </c>
      <c r="F17" s="650" t="n">
        <f aca="false">+F18+F19+F20+F21+F22</f>
        <v>18103</v>
      </c>
      <c r="G17" s="26" t="n">
        <f aca="false">+G18+G19+G20+G21+G22</f>
        <v>19268</v>
      </c>
      <c r="H17" s="26" t="n">
        <f aca="false">+H18+H19+H20+H21+H22</f>
        <v>17987</v>
      </c>
      <c r="I17" s="26" t="n">
        <f aca="false">+I18+I19+I20+I21+I22</f>
        <v>0</v>
      </c>
      <c r="J17" s="26" t="n">
        <f aca="false">+J18+J19+J20+J21+J22</f>
        <v>20</v>
      </c>
      <c r="K17" s="26" t="n">
        <f aca="false">+K18+K19+K20+K21+K22</f>
        <v>20</v>
      </c>
      <c r="L17" s="26" t="n">
        <f aca="false">+L18+L19+L20+L21+L22</f>
        <v>0</v>
      </c>
      <c r="M17" s="78" t="n">
        <f aca="false">+M18+M19+M20+M21+M22</f>
        <v>0</v>
      </c>
      <c r="N17" s="42" t="n">
        <f aca="false">+N18+N19+N20+N21+N22</f>
        <v>0</v>
      </c>
    </row>
    <row collapsed="false" customFormat="true" customHeight="true" hidden="false" ht="12" outlineLevel="0" r="18" s="634">
      <c r="A18" s="627" t="s">
        <v>28</v>
      </c>
      <c r="B18" s="166" t="s">
        <v>29</v>
      </c>
      <c r="C18" s="628"/>
      <c r="D18" s="629" t="n">
        <f aca="false">SUM(G18,J18,M18)</f>
        <v>0</v>
      </c>
      <c r="E18" s="629" t="n">
        <f aca="false">SUM(H18,K18,N18)</f>
        <v>0</v>
      </c>
      <c r="F18" s="651"/>
      <c r="G18" s="632"/>
      <c r="H18" s="632"/>
      <c r="I18" s="632"/>
      <c r="J18" s="632"/>
      <c r="K18" s="633"/>
      <c r="L18" s="30"/>
      <c r="M18" s="113"/>
      <c r="N18" s="31"/>
    </row>
    <row collapsed="false" customFormat="true" customHeight="true" hidden="false" ht="12" outlineLevel="0" r="19" s="634">
      <c r="A19" s="635" t="s">
        <v>30</v>
      </c>
      <c r="B19" s="174" t="s">
        <v>31</v>
      </c>
      <c r="C19" s="636"/>
      <c r="D19" s="637" t="n">
        <f aca="false">SUM(G19,J19,M19)</f>
        <v>0</v>
      </c>
      <c r="E19" s="637" t="n">
        <f aca="false">SUM(H19,K19,N19)</f>
        <v>0</v>
      </c>
      <c r="F19" s="652"/>
      <c r="G19" s="640"/>
      <c r="H19" s="640"/>
      <c r="I19" s="640"/>
      <c r="J19" s="640"/>
      <c r="K19" s="641"/>
      <c r="L19" s="35"/>
      <c r="M19" s="99"/>
      <c r="N19" s="36"/>
    </row>
    <row collapsed="false" customFormat="true" customHeight="true" hidden="false" ht="12" outlineLevel="0" r="20" s="634">
      <c r="A20" s="635" t="s">
        <v>32</v>
      </c>
      <c r="B20" s="174" t="s">
        <v>33</v>
      </c>
      <c r="C20" s="636"/>
      <c r="D20" s="637" t="n">
        <f aca="false">SUM(G20,J20,M20)</f>
        <v>0</v>
      </c>
      <c r="E20" s="637" t="n">
        <f aca="false">SUM(H20,K20,N20)</f>
        <v>0</v>
      </c>
      <c r="F20" s="652"/>
      <c r="G20" s="640"/>
      <c r="H20" s="640"/>
      <c r="I20" s="640"/>
      <c r="J20" s="640"/>
      <c r="K20" s="641"/>
      <c r="L20" s="35"/>
      <c r="M20" s="99"/>
      <c r="N20" s="36"/>
    </row>
    <row collapsed="false" customFormat="true" customHeight="true" hidden="false" ht="12" outlineLevel="0" r="21" s="634">
      <c r="A21" s="635" t="s">
        <v>34</v>
      </c>
      <c r="B21" s="174" t="s">
        <v>35</v>
      </c>
      <c r="C21" s="636"/>
      <c r="D21" s="637" t="n">
        <f aca="false">SUM(G21,J21,M21)</f>
        <v>0</v>
      </c>
      <c r="E21" s="637" t="n">
        <f aca="false">SUM(H21,K21,N21)</f>
        <v>0</v>
      </c>
      <c r="F21" s="652"/>
      <c r="G21" s="640"/>
      <c r="H21" s="640"/>
      <c r="I21" s="640"/>
      <c r="J21" s="640"/>
      <c r="K21" s="641"/>
      <c r="L21" s="35"/>
      <c r="M21" s="99"/>
      <c r="N21" s="36"/>
    </row>
    <row collapsed="false" customFormat="true" customHeight="true" hidden="false" ht="12" outlineLevel="0" r="22" s="634">
      <c r="A22" s="635" t="s">
        <v>36</v>
      </c>
      <c r="B22" s="174" t="s">
        <v>37</v>
      </c>
      <c r="C22" s="636" t="n">
        <v>18103</v>
      </c>
      <c r="D22" s="637" t="n">
        <f aca="false">SUM(G22,J22,M22)</f>
        <v>19288</v>
      </c>
      <c r="E22" s="637" t="n">
        <f aca="false">SUM(H22,K22,N22)</f>
        <v>18007</v>
      </c>
      <c r="F22" s="652" t="n">
        <v>18103</v>
      </c>
      <c r="G22" s="640" t="n">
        <v>19268</v>
      </c>
      <c r="H22" s="640" t="n">
        <v>17987</v>
      </c>
      <c r="I22" s="640"/>
      <c r="J22" s="640" t="n">
        <v>20</v>
      </c>
      <c r="K22" s="641" t="n">
        <v>20</v>
      </c>
      <c r="L22" s="35"/>
      <c r="M22" s="99"/>
      <c r="N22" s="36"/>
    </row>
    <row collapsed="false" customFormat="true" customHeight="true" hidden="false" ht="12" outlineLevel="0" r="23" s="642">
      <c r="A23" s="643" t="s">
        <v>38</v>
      </c>
      <c r="B23" s="197" t="s">
        <v>39</v>
      </c>
      <c r="C23" s="644"/>
      <c r="D23" s="645" t="n">
        <f aca="false">SUM(G23,J23,M23)</f>
        <v>0</v>
      </c>
      <c r="E23" s="645" t="n">
        <f aca="false">SUM(H23,K23,N23)</f>
        <v>0</v>
      </c>
      <c r="F23" s="653"/>
      <c r="G23" s="648"/>
      <c r="H23" s="648"/>
      <c r="I23" s="648"/>
      <c r="J23" s="648"/>
      <c r="K23" s="649"/>
      <c r="L23" s="46"/>
      <c r="M23" s="105"/>
      <c r="N23" s="47"/>
    </row>
    <row collapsed="false" customFormat="true" customHeight="true" hidden="false" ht="12" outlineLevel="0" r="24" s="642">
      <c r="A24" s="84" t="s">
        <v>58</v>
      </c>
      <c r="B24" s="118" t="s">
        <v>59</v>
      </c>
      <c r="C24" s="43" t="n">
        <f aca="false">+C25+C26+C27+C28+C29</f>
        <v>40198</v>
      </c>
      <c r="D24" s="622" t="n">
        <f aca="false">SUM(G24,J24,M24)</f>
        <v>40542</v>
      </c>
      <c r="E24" s="622" t="n">
        <f aca="false">SUM(H24,K24,N24)</f>
        <v>40542</v>
      </c>
      <c r="F24" s="650" t="n">
        <f aca="false">+F25+F26+F27+F28+F29</f>
        <v>40198</v>
      </c>
      <c r="G24" s="26" t="n">
        <f aca="false">+G25+G26+G27+G28+G29</f>
        <v>40542</v>
      </c>
      <c r="H24" s="26" t="n">
        <f aca="false">+H25+H26+H27+H28+H29</f>
        <v>40542</v>
      </c>
      <c r="I24" s="26" t="n">
        <f aca="false">+I25+I26+I27+I28+I29</f>
        <v>0</v>
      </c>
      <c r="J24" s="26"/>
      <c r="K24" s="26"/>
      <c r="L24" s="26" t="n">
        <f aca="false">+L25+L26+L27+L28+L29</f>
        <v>0</v>
      </c>
      <c r="M24" s="78" t="n">
        <f aca="false">+M25+M26+M27+M28+M29</f>
        <v>0</v>
      </c>
      <c r="N24" s="42" t="n">
        <f aca="false">+N25+N26+N27+N28+N29</f>
        <v>0</v>
      </c>
    </row>
    <row collapsed="false" customFormat="true" customHeight="true" hidden="false" ht="12" outlineLevel="0" r="25" s="642">
      <c r="A25" s="627" t="s">
        <v>60</v>
      </c>
      <c r="B25" s="166" t="s">
        <v>61</v>
      </c>
      <c r="C25" s="628" t="n">
        <v>40198</v>
      </c>
      <c r="D25" s="629" t="n">
        <f aca="false">SUM(G25,J25,M25)</f>
        <v>39864</v>
      </c>
      <c r="E25" s="629" t="n">
        <f aca="false">SUM(H25,K25,N25)</f>
        <v>39864</v>
      </c>
      <c r="F25" s="651" t="n">
        <v>40198</v>
      </c>
      <c r="G25" s="632" t="n">
        <v>39864</v>
      </c>
      <c r="H25" s="632" t="n">
        <v>39864</v>
      </c>
      <c r="I25" s="632"/>
      <c r="J25" s="632"/>
      <c r="K25" s="633"/>
      <c r="L25" s="30"/>
      <c r="M25" s="113"/>
      <c r="N25" s="31"/>
    </row>
    <row collapsed="false" customFormat="true" customHeight="true" hidden="false" ht="12" outlineLevel="0" r="26" s="634">
      <c r="A26" s="635" t="s">
        <v>62</v>
      </c>
      <c r="B26" s="174" t="s">
        <v>63</v>
      </c>
      <c r="C26" s="636"/>
      <c r="D26" s="637" t="n">
        <f aca="false">SUM(G26,J26,M26)</f>
        <v>0</v>
      </c>
      <c r="E26" s="637" t="n">
        <f aca="false">SUM(H26,K26,N26)</f>
        <v>0</v>
      </c>
      <c r="F26" s="652"/>
      <c r="G26" s="640"/>
      <c r="H26" s="640"/>
      <c r="I26" s="640"/>
      <c r="J26" s="640"/>
      <c r="K26" s="641"/>
      <c r="L26" s="35"/>
      <c r="M26" s="99"/>
      <c r="N26" s="36"/>
    </row>
    <row collapsed="false" customFormat="true" customHeight="true" hidden="false" ht="12" outlineLevel="0" r="27" s="642">
      <c r="A27" s="635" t="s">
        <v>64</v>
      </c>
      <c r="B27" s="174" t="s">
        <v>65</v>
      </c>
      <c r="C27" s="636"/>
      <c r="D27" s="637" t="n">
        <f aca="false">SUM(G27,J27,M27)</f>
        <v>0</v>
      </c>
      <c r="E27" s="637" t="n">
        <f aca="false">SUM(H27,K27,N27)</f>
        <v>0</v>
      </c>
      <c r="F27" s="652"/>
      <c r="G27" s="640"/>
      <c r="H27" s="640"/>
      <c r="I27" s="640"/>
      <c r="J27" s="640"/>
      <c r="K27" s="641"/>
      <c r="L27" s="35"/>
      <c r="M27" s="99"/>
      <c r="N27" s="36"/>
    </row>
    <row collapsed="false" customFormat="true" customHeight="true" hidden="false" ht="12" outlineLevel="0" r="28" s="642">
      <c r="A28" s="635" t="s">
        <v>66</v>
      </c>
      <c r="B28" s="174" t="s">
        <v>67</v>
      </c>
      <c r="C28" s="636"/>
      <c r="D28" s="637" t="n">
        <f aca="false">SUM(G28,J28,M28)</f>
        <v>0</v>
      </c>
      <c r="E28" s="637" t="n">
        <f aca="false">SUM(H28,K28,N28)</f>
        <v>0</v>
      </c>
      <c r="F28" s="652"/>
      <c r="G28" s="640"/>
      <c r="H28" s="640"/>
      <c r="I28" s="640"/>
      <c r="J28" s="640"/>
      <c r="K28" s="641"/>
      <c r="L28" s="35"/>
      <c r="M28" s="99"/>
      <c r="N28" s="36"/>
    </row>
    <row collapsed="false" customFormat="true" customHeight="true" hidden="false" ht="12" outlineLevel="0" r="29" s="642">
      <c r="A29" s="635" t="s">
        <v>68</v>
      </c>
      <c r="B29" s="174" t="s">
        <v>69</v>
      </c>
      <c r="C29" s="636"/>
      <c r="D29" s="637" t="n">
        <f aca="false">SUM(G29,J29,M29)</f>
        <v>678</v>
      </c>
      <c r="E29" s="637" t="n">
        <f aca="false">SUM(H29,K29,N29)</f>
        <v>678</v>
      </c>
      <c r="F29" s="652"/>
      <c r="G29" s="640" t="n">
        <v>678</v>
      </c>
      <c r="H29" s="640" t="n">
        <v>678</v>
      </c>
      <c r="I29" s="640"/>
      <c r="J29" s="640"/>
      <c r="K29" s="641"/>
      <c r="L29" s="35"/>
      <c r="M29" s="99"/>
      <c r="N29" s="36"/>
    </row>
    <row collapsed="false" customFormat="true" customHeight="true" hidden="false" ht="12" outlineLevel="0" r="30" s="642">
      <c r="A30" s="643" t="s">
        <v>70</v>
      </c>
      <c r="B30" s="197" t="s">
        <v>71</v>
      </c>
      <c r="C30" s="644"/>
      <c r="D30" s="645" t="n">
        <f aca="false">SUM(G30,J30,M30)</f>
        <v>0</v>
      </c>
      <c r="E30" s="645" t="n">
        <f aca="false">SUM(H30,K30,N30)</f>
        <v>0</v>
      </c>
      <c r="F30" s="653"/>
      <c r="G30" s="648"/>
      <c r="H30" s="648"/>
      <c r="I30" s="648"/>
      <c r="J30" s="648"/>
      <c r="K30" s="649"/>
      <c r="L30" s="46"/>
      <c r="M30" s="105"/>
      <c r="N30" s="47"/>
    </row>
    <row collapsed="false" customFormat="true" customHeight="true" hidden="false" ht="12" outlineLevel="0" r="31" s="642">
      <c r="A31" s="84" t="s">
        <v>78</v>
      </c>
      <c r="B31" s="118" t="s">
        <v>79</v>
      </c>
      <c r="C31" s="43" t="n">
        <f aca="false">+C32+C36+C37+C38</f>
        <v>31832</v>
      </c>
      <c r="D31" s="622" t="n">
        <f aca="false">SUM(G31,J31,M31)</f>
        <v>31842</v>
      </c>
      <c r="E31" s="622" t="n">
        <f aca="false">SUM(H31,K31,N31)</f>
        <v>39871</v>
      </c>
      <c r="F31" s="650" t="n">
        <f aca="false">+F32+F36+F37+F38</f>
        <v>21301</v>
      </c>
      <c r="G31" s="26" t="n">
        <f aca="false">+G32+G36+G37+G38</f>
        <v>21303</v>
      </c>
      <c r="H31" s="26" t="n">
        <f aca="false">+H32+H36+H37+H38</f>
        <v>34122</v>
      </c>
      <c r="I31" s="26" t="n">
        <v>140</v>
      </c>
      <c r="J31" s="26" t="n">
        <v>148</v>
      </c>
      <c r="K31" s="26" t="n">
        <v>128</v>
      </c>
      <c r="L31" s="26" t="n">
        <f aca="false">+L32+L36+L37+L38</f>
        <v>10391</v>
      </c>
      <c r="M31" s="78" t="n">
        <f aca="false">+M32+M36+M37+M38</f>
        <v>10391</v>
      </c>
      <c r="N31" s="42" t="n">
        <v>5621</v>
      </c>
    </row>
    <row collapsed="false" customFormat="true" customHeight="true" hidden="false" ht="12" outlineLevel="0" r="32" s="642">
      <c r="A32" s="627" t="s">
        <v>80</v>
      </c>
      <c r="B32" s="166" t="s">
        <v>612</v>
      </c>
      <c r="C32" s="628" t="n">
        <f aca="false">SUM(C33:C35)</f>
        <v>27552</v>
      </c>
      <c r="D32" s="629" t="n">
        <f aca="false">SUM(G32,J32,M32)</f>
        <v>27562</v>
      </c>
      <c r="E32" s="629" t="n">
        <f aca="false">SUM(H32,K32,N32)</f>
        <v>35369</v>
      </c>
      <c r="F32" s="651" t="n">
        <v>19712</v>
      </c>
      <c r="G32" s="632" t="n">
        <v>19714</v>
      </c>
      <c r="H32" s="632" t="n">
        <v>32291</v>
      </c>
      <c r="I32" s="632" t="n">
        <v>140</v>
      </c>
      <c r="J32" s="632" t="n">
        <v>148</v>
      </c>
      <c r="K32" s="633" t="n">
        <v>128</v>
      </c>
      <c r="L32" s="58" t="n">
        <v>7700</v>
      </c>
      <c r="M32" s="654" t="n">
        <v>7700</v>
      </c>
      <c r="N32" s="59" t="n">
        <v>2950</v>
      </c>
    </row>
    <row collapsed="false" customFormat="true" customHeight="true" hidden="false" ht="12" outlineLevel="0" r="33" s="642">
      <c r="A33" s="635" t="s">
        <v>82</v>
      </c>
      <c r="B33" s="174" t="s">
        <v>319</v>
      </c>
      <c r="C33" s="636" t="n">
        <v>1320</v>
      </c>
      <c r="D33" s="637" t="n">
        <f aca="false">SUM(G33,J33,M33)</f>
        <v>1320</v>
      </c>
      <c r="E33" s="637" t="n">
        <f aca="false">SUM(H33,K33,N33)</f>
        <v>1252</v>
      </c>
      <c r="F33" s="652" t="n">
        <v>1320</v>
      </c>
      <c r="G33" s="640" t="n">
        <v>1320</v>
      </c>
      <c r="H33" s="640" t="n">
        <v>1252</v>
      </c>
      <c r="I33" s="640"/>
      <c r="J33" s="640"/>
      <c r="K33" s="641"/>
      <c r="L33" s="35"/>
      <c r="M33" s="99"/>
      <c r="N33" s="36"/>
    </row>
    <row collapsed="false" customFormat="true" customHeight="true" hidden="false" ht="12" outlineLevel="0" r="34" s="642">
      <c r="A34" s="635" t="s">
        <v>84</v>
      </c>
      <c r="B34" s="174" t="s">
        <v>320</v>
      </c>
      <c r="C34" s="636"/>
      <c r="D34" s="637" t="n">
        <f aca="false">SUM(G34,J34,M34)</f>
        <v>0</v>
      </c>
      <c r="E34" s="637" t="n">
        <f aca="false">SUM(H34,K34,N34)</f>
        <v>0</v>
      </c>
      <c r="F34" s="652"/>
      <c r="G34" s="640"/>
      <c r="H34" s="640"/>
      <c r="I34" s="640"/>
      <c r="J34" s="640"/>
      <c r="K34" s="641"/>
      <c r="L34" s="35"/>
      <c r="M34" s="99"/>
      <c r="N34" s="36"/>
    </row>
    <row collapsed="false" customFormat="true" customHeight="true" hidden="false" ht="12" outlineLevel="0" r="35" s="642">
      <c r="A35" s="635" t="s">
        <v>86</v>
      </c>
      <c r="B35" s="174" t="s">
        <v>321</v>
      </c>
      <c r="C35" s="636" t="n">
        <v>26232</v>
      </c>
      <c r="D35" s="637" t="n">
        <f aca="false">SUM(G35,J35,M35)</f>
        <v>26242</v>
      </c>
      <c r="E35" s="637" t="n">
        <f aca="false">SUM(H35,K35,N35)</f>
        <v>34117</v>
      </c>
      <c r="F35" s="652" t="n">
        <v>18392</v>
      </c>
      <c r="G35" s="640" t="n">
        <v>18394</v>
      </c>
      <c r="H35" s="640" t="n">
        <v>31039</v>
      </c>
      <c r="I35" s="640" t="n">
        <v>140</v>
      </c>
      <c r="J35" s="640" t="n">
        <v>148</v>
      </c>
      <c r="K35" s="641" t="n">
        <v>128</v>
      </c>
      <c r="L35" s="35" t="n">
        <v>7700</v>
      </c>
      <c r="M35" s="99" t="n">
        <v>7700</v>
      </c>
      <c r="N35" s="36" t="n">
        <v>2950</v>
      </c>
    </row>
    <row collapsed="false" customFormat="true" customHeight="true" hidden="false" ht="12" outlineLevel="0" r="36" s="642">
      <c r="A36" s="635" t="s">
        <v>88</v>
      </c>
      <c r="B36" s="174" t="s">
        <v>322</v>
      </c>
      <c r="C36" s="636" t="n">
        <v>3610</v>
      </c>
      <c r="D36" s="637" t="n">
        <f aca="false">SUM(G36,J36,M36)</f>
        <v>3610</v>
      </c>
      <c r="E36" s="637" t="n">
        <f aca="false">SUM(H36,K36,N36)</f>
        <v>3718</v>
      </c>
      <c r="F36" s="652" t="n">
        <v>919</v>
      </c>
      <c r="G36" s="640" t="n">
        <v>919</v>
      </c>
      <c r="H36" s="640" t="n">
        <v>1047</v>
      </c>
      <c r="I36" s="640"/>
      <c r="J36" s="640"/>
      <c r="K36" s="641"/>
      <c r="L36" s="35" t="n">
        <v>2691</v>
      </c>
      <c r="M36" s="99" t="n">
        <v>2691</v>
      </c>
      <c r="N36" s="36" t="n">
        <v>2671</v>
      </c>
    </row>
    <row collapsed="false" customFormat="true" customHeight="true" hidden="false" ht="12" outlineLevel="0" r="37" s="642">
      <c r="A37" s="635" t="s">
        <v>90</v>
      </c>
      <c r="B37" s="174" t="s">
        <v>323</v>
      </c>
      <c r="C37" s="636" t="n">
        <v>240</v>
      </c>
      <c r="D37" s="637" t="n">
        <f aca="false">SUM(G37,J37,M37)</f>
        <v>240</v>
      </c>
      <c r="E37" s="637" t="n">
        <f aca="false">SUM(H37,K37,N37)</f>
        <v>167</v>
      </c>
      <c r="F37" s="652" t="n">
        <v>240</v>
      </c>
      <c r="G37" s="640" t="n">
        <v>240</v>
      </c>
      <c r="H37" s="640" t="n">
        <v>167</v>
      </c>
      <c r="I37" s="640"/>
      <c r="J37" s="640"/>
      <c r="K37" s="641"/>
      <c r="L37" s="35"/>
      <c r="M37" s="99"/>
      <c r="N37" s="36"/>
    </row>
    <row collapsed="false" customFormat="true" customHeight="true" hidden="false" ht="12" outlineLevel="0" r="38" s="642">
      <c r="A38" s="643" t="s">
        <v>92</v>
      </c>
      <c r="B38" s="197" t="s">
        <v>93</v>
      </c>
      <c r="C38" s="644" t="n">
        <v>430</v>
      </c>
      <c r="D38" s="645" t="n">
        <f aca="false">SUM(G38,J38,M38)</f>
        <v>430</v>
      </c>
      <c r="E38" s="645" t="n">
        <f aca="false">SUM(H38,K38,N38)</f>
        <v>617</v>
      </c>
      <c r="F38" s="653" t="n">
        <v>430</v>
      </c>
      <c r="G38" s="648" t="n">
        <v>430</v>
      </c>
      <c r="H38" s="648" t="n">
        <v>617</v>
      </c>
      <c r="I38" s="648"/>
      <c r="J38" s="648"/>
      <c r="K38" s="649"/>
      <c r="L38" s="46"/>
      <c r="M38" s="105"/>
      <c r="N38" s="47"/>
    </row>
    <row collapsed="false" customFormat="true" customHeight="true" hidden="false" ht="12" outlineLevel="0" r="39" s="642">
      <c r="A39" s="84" t="s">
        <v>101</v>
      </c>
      <c r="B39" s="118" t="s">
        <v>102</v>
      </c>
      <c r="C39" s="43" t="n">
        <f aca="false">SUM(C40:C50)</f>
        <v>3235</v>
      </c>
      <c r="D39" s="622" t="n">
        <f aca="false">SUM(G39,J39,M39)</f>
        <v>3735</v>
      </c>
      <c r="E39" s="622" t="n">
        <f aca="false">SUM(H39,K39,N39)</f>
        <v>4128</v>
      </c>
      <c r="F39" s="650" t="n">
        <f aca="false">SUM(F40:F50)</f>
        <v>3235</v>
      </c>
      <c r="G39" s="26" t="n">
        <f aca="false">SUM(G40:G50)</f>
        <v>3735</v>
      </c>
      <c r="H39" s="26" t="n">
        <f aca="false">SUM(H40:H50)</f>
        <v>4128</v>
      </c>
      <c r="I39" s="26" t="n">
        <f aca="false">SUM(I40:I50)</f>
        <v>0</v>
      </c>
      <c r="J39" s="26"/>
      <c r="K39" s="26"/>
      <c r="L39" s="26" t="n">
        <f aca="false">SUM(L40:L50)</f>
        <v>0</v>
      </c>
      <c r="M39" s="78" t="n">
        <f aca="false">SUM(M40:M50)</f>
        <v>0</v>
      </c>
      <c r="N39" s="42" t="n">
        <f aca="false">SUM(N40:N50)</f>
        <v>0</v>
      </c>
    </row>
    <row collapsed="false" customFormat="true" customHeight="true" hidden="false" ht="12" outlineLevel="0" r="40" s="642">
      <c r="A40" s="627" t="s">
        <v>103</v>
      </c>
      <c r="B40" s="166" t="s">
        <v>104</v>
      </c>
      <c r="C40" s="628"/>
      <c r="D40" s="629" t="n">
        <f aca="false">SUM(G40,J40,M40)</f>
        <v>0</v>
      </c>
      <c r="E40" s="629" t="n">
        <f aca="false">SUM(H40,K40,N40)</f>
        <v>75</v>
      </c>
      <c r="F40" s="630"/>
      <c r="G40" s="631"/>
      <c r="H40" s="632" t="n">
        <v>75</v>
      </c>
      <c r="I40" s="632"/>
      <c r="J40" s="632"/>
      <c r="K40" s="633"/>
      <c r="L40" s="30"/>
      <c r="M40" s="113"/>
      <c r="N40" s="31"/>
    </row>
    <row collapsed="false" customFormat="true" customHeight="true" hidden="false" ht="12" outlineLevel="0" r="41" s="642">
      <c r="A41" s="635" t="s">
        <v>105</v>
      </c>
      <c r="B41" s="174" t="s">
        <v>106</v>
      </c>
      <c r="C41" s="636" t="n">
        <v>1437</v>
      </c>
      <c r="D41" s="637" t="n">
        <f aca="false">SUM(G41,J41,M41)</f>
        <v>1437</v>
      </c>
      <c r="E41" s="637" t="n">
        <f aca="false">SUM(H41,K41,N41)</f>
        <v>1522</v>
      </c>
      <c r="F41" s="638" t="n">
        <v>1437</v>
      </c>
      <c r="G41" s="639" t="n">
        <v>1437</v>
      </c>
      <c r="H41" s="640" t="n">
        <v>1522</v>
      </c>
      <c r="I41" s="640"/>
      <c r="J41" s="640"/>
      <c r="K41" s="641"/>
      <c r="L41" s="35"/>
      <c r="M41" s="99"/>
      <c r="N41" s="36"/>
    </row>
    <row collapsed="false" customFormat="true" customHeight="true" hidden="false" ht="12" outlineLevel="0" r="42" s="642">
      <c r="A42" s="635" t="s">
        <v>107</v>
      </c>
      <c r="B42" s="174" t="s">
        <v>108</v>
      </c>
      <c r="C42" s="636" t="n">
        <v>400</v>
      </c>
      <c r="D42" s="637" t="n">
        <f aca="false">SUM(G42,J42,M42)</f>
        <v>400</v>
      </c>
      <c r="E42" s="637" t="n">
        <f aca="false">SUM(H42,K42,N42)</f>
        <v>756</v>
      </c>
      <c r="F42" s="638" t="n">
        <v>400</v>
      </c>
      <c r="G42" s="639" t="n">
        <v>400</v>
      </c>
      <c r="H42" s="640" t="n">
        <v>756</v>
      </c>
      <c r="I42" s="640"/>
      <c r="J42" s="640"/>
      <c r="K42" s="641"/>
      <c r="L42" s="35"/>
      <c r="M42" s="99"/>
      <c r="N42" s="36"/>
    </row>
    <row collapsed="false" customFormat="true" customHeight="true" hidden="false" ht="12" outlineLevel="0" r="43" s="642">
      <c r="A43" s="635" t="s">
        <v>109</v>
      </c>
      <c r="B43" s="174" t="s">
        <v>110</v>
      </c>
      <c r="C43" s="636" t="n">
        <v>602</v>
      </c>
      <c r="D43" s="637" t="n">
        <f aca="false">SUM(G43,J43,M43)</f>
        <v>602</v>
      </c>
      <c r="E43" s="637" t="n">
        <f aca="false">SUM(H43,K43,N43)</f>
        <v>389</v>
      </c>
      <c r="F43" s="638" t="n">
        <v>602</v>
      </c>
      <c r="G43" s="639" t="n">
        <v>602</v>
      </c>
      <c r="H43" s="640" t="n">
        <v>389</v>
      </c>
      <c r="I43" s="640"/>
      <c r="J43" s="640"/>
      <c r="K43" s="641"/>
      <c r="L43" s="35"/>
      <c r="M43" s="99"/>
      <c r="N43" s="36"/>
    </row>
    <row collapsed="false" customFormat="true" customHeight="true" hidden="false" ht="12" outlineLevel="0" r="44" s="642">
      <c r="A44" s="635" t="s">
        <v>111</v>
      </c>
      <c r="B44" s="174" t="s">
        <v>112</v>
      </c>
      <c r="C44" s="636"/>
      <c r="D44" s="637" t="n">
        <f aca="false">SUM(G44,J44,M44)</f>
        <v>0</v>
      </c>
      <c r="E44" s="637" t="n">
        <f aca="false">SUM(H44,K44,N44)</f>
        <v>0</v>
      </c>
      <c r="F44" s="638"/>
      <c r="G44" s="639"/>
      <c r="H44" s="640"/>
      <c r="I44" s="640"/>
      <c r="J44" s="640"/>
      <c r="K44" s="641"/>
      <c r="L44" s="35"/>
      <c r="M44" s="99"/>
      <c r="N44" s="36"/>
    </row>
    <row collapsed="false" customFormat="true" customHeight="true" hidden="false" ht="12" outlineLevel="0" r="45" s="642">
      <c r="A45" s="635" t="s">
        <v>113</v>
      </c>
      <c r="B45" s="174" t="s">
        <v>114</v>
      </c>
      <c r="C45" s="636" t="n">
        <v>650</v>
      </c>
      <c r="D45" s="637" t="n">
        <f aca="false">SUM(G45,J45,M45)</f>
        <v>650</v>
      </c>
      <c r="E45" s="637" t="n">
        <f aca="false">SUM(H45,K45,N45)</f>
        <v>610</v>
      </c>
      <c r="F45" s="638" t="n">
        <v>650</v>
      </c>
      <c r="G45" s="639" t="n">
        <v>650</v>
      </c>
      <c r="H45" s="640" t="n">
        <v>610</v>
      </c>
      <c r="I45" s="640"/>
      <c r="J45" s="640"/>
      <c r="K45" s="641"/>
      <c r="L45" s="35"/>
      <c r="M45" s="99"/>
      <c r="N45" s="36"/>
    </row>
    <row collapsed="false" customFormat="true" customHeight="true" hidden="false" ht="12" outlineLevel="0" r="46" s="642">
      <c r="A46" s="635" t="s">
        <v>115</v>
      </c>
      <c r="B46" s="174" t="s">
        <v>116</v>
      </c>
      <c r="C46" s="636" t="n">
        <v>40</v>
      </c>
      <c r="D46" s="637" t="n">
        <f aca="false">SUM(G46,J46,M46)</f>
        <v>40</v>
      </c>
      <c r="E46" s="637" t="n">
        <f aca="false">SUM(H46,K46,N46)</f>
        <v>171</v>
      </c>
      <c r="F46" s="638" t="n">
        <v>40</v>
      </c>
      <c r="G46" s="639" t="n">
        <v>40</v>
      </c>
      <c r="H46" s="640" t="n">
        <v>171</v>
      </c>
      <c r="I46" s="640"/>
      <c r="J46" s="640"/>
      <c r="K46" s="641"/>
      <c r="L46" s="35"/>
      <c r="M46" s="99"/>
      <c r="N46" s="36"/>
    </row>
    <row collapsed="false" customFormat="true" customHeight="true" hidden="false" ht="12" outlineLevel="0" r="47" s="642">
      <c r="A47" s="635" t="s">
        <v>117</v>
      </c>
      <c r="B47" s="174" t="s">
        <v>118</v>
      </c>
      <c r="C47" s="636" t="n">
        <v>100</v>
      </c>
      <c r="D47" s="637" t="n">
        <f aca="false">SUM(G47,J47,M47)</f>
        <v>100</v>
      </c>
      <c r="E47" s="637" t="n">
        <f aca="false">SUM(H47,K47,N47)</f>
        <v>104</v>
      </c>
      <c r="F47" s="638" t="n">
        <v>100</v>
      </c>
      <c r="G47" s="639" t="n">
        <v>100</v>
      </c>
      <c r="H47" s="640" t="n">
        <v>104</v>
      </c>
      <c r="I47" s="640"/>
      <c r="J47" s="640"/>
      <c r="K47" s="641"/>
      <c r="L47" s="35"/>
      <c r="M47" s="99"/>
      <c r="N47" s="36"/>
    </row>
    <row collapsed="false" customFormat="true" customHeight="true" hidden="false" ht="12" outlineLevel="0" r="48" s="642">
      <c r="A48" s="635" t="s">
        <v>119</v>
      </c>
      <c r="B48" s="174" t="s">
        <v>120</v>
      </c>
      <c r="C48" s="636"/>
      <c r="D48" s="637" t="n">
        <f aca="false">SUM(G48,J48,M48)</f>
        <v>0</v>
      </c>
      <c r="E48" s="637" t="n">
        <f aca="false">SUM(H48,K48,N48)</f>
        <v>0</v>
      </c>
      <c r="F48" s="638"/>
      <c r="G48" s="639"/>
      <c r="H48" s="640"/>
      <c r="I48" s="640"/>
      <c r="J48" s="640"/>
      <c r="K48" s="641"/>
      <c r="L48" s="655"/>
      <c r="M48" s="655"/>
      <c r="N48" s="656"/>
    </row>
    <row collapsed="false" customFormat="true" customHeight="true" hidden="false" ht="12" outlineLevel="0" r="49" s="642">
      <c r="A49" s="635" t="s">
        <v>121</v>
      </c>
      <c r="B49" s="174" t="s">
        <v>122</v>
      </c>
      <c r="C49" s="636"/>
      <c r="D49" s="637" t="n">
        <f aca="false">SUM(G49,J49,M49)</f>
        <v>0</v>
      </c>
      <c r="E49" s="637" t="n">
        <f aca="false">SUM(H49,K49,N49)</f>
        <v>0</v>
      </c>
      <c r="F49" s="638"/>
      <c r="G49" s="639"/>
      <c r="H49" s="640"/>
      <c r="I49" s="640"/>
      <c r="J49" s="640"/>
      <c r="K49" s="641"/>
      <c r="L49" s="655"/>
      <c r="M49" s="655"/>
      <c r="N49" s="656"/>
    </row>
    <row collapsed="false" customFormat="true" customHeight="true" hidden="false" ht="14.25" outlineLevel="0" r="50" s="642">
      <c r="A50" s="643" t="s">
        <v>123</v>
      </c>
      <c r="B50" s="197" t="s">
        <v>124</v>
      </c>
      <c r="C50" s="644" t="n">
        <v>6</v>
      </c>
      <c r="D50" s="645" t="n">
        <f aca="false">SUM(G50,J50,M50)</f>
        <v>506</v>
      </c>
      <c r="E50" s="645" t="n">
        <f aca="false">SUM(H50,K50,N50)</f>
        <v>501</v>
      </c>
      <c r="F50" s="646" t="n">
        <v>6</v>
      </c>
      <c r="G50" s="647" t="n">
        <v>506</v>
      </c>
      <c r="H50" s="648" t="n">
        <v>501</v>
      </c>
      <c r="I50" s="648"/>
      <c r="J50" s="648"/>
      <c r="K50" s="649"/>
      <c r="L50" s="657"/>
      <c r="M50" s="657"/>
      <c r="N50" s="658"/>
    </row>
    <row collapsed="false" customFormat="true" customHeight="true" hidden="false" ht="12" outlineLevel="0" r="51" s="642">
      <c r="A51" s="84" t="s">
        <v>125</v>
      </c>
      <c r="B51" s="118" t="s">
        <v>126</v>
      </c>
      <c r="C51" s="43" t="n">
        <f aca="false">SUM(C52:C56)</f>
        <v>0</v>
      </c>
      <c r="D51" s="622" t="n">
        <f aca="false">SUM(G51,J51,M51)</f>
        <v>0</v>
      </c>
      <c r="E51" s="622" t="n">
        <f aca="false">SUM(H51,K51,N51)</f>
        <v>8</v>
      </c>
      <c r="F51" s="659" t="n">
        <f aca="false">SUM(F52:F56)</f>
        <v>0</v>
      </c>
      <c r="G51" s="660" t="n">
        <f aca="false">SUM(G52:G56)</f>
        <v>0</v>
      </c>
      <c r="H51" s="26" t="n">
        <f aca="false">SUM(H52:H56)</f>
        <v>8</v>
      </c>
      <c r="I51" s="26" t="n">
        <f aca="false">SUM(I52:I56)</f>
        <v>0</v>
      </c>
      <c r="J51" s="26"/>
      <c r="K51" s="26"/>
      <c r="L51" s="26" t="n">
        <f aca="false">SUM(L52:L56)</f>
        <v>0</v>
      </c>
      <c r="M51" s="78" t="n">
        <f aca="false">SUM(M52:M56)</f>
        <v>0</v>
      </c>
      <c r="N51" s="42" t="n">
        <f aca="false">SUM(N52:N56)</f>
        <v>0</v>
      </c>
    </row>
    <row collapsed="false" customFormat="true" customHeight="true" hidden="false" ht="12" outlineLevel="0" r="52" s="642">
      <c r="A52" s="627" t="s">
        <v>127</v>
      </c>
      <c r="B52" s="166" t="s">
        <v>128</v>
      </c>
      <c r="C52" s="628"/>
      <c r="D52" s="629" t="n">
        <f aca="false">SUM(G52,J52,M52)</f>
        <v>0</v>
      </c>
      <c r="E52" s="629" t="n">
        <f aca="false">SUM(H52,K52,N52)</f>
        <v>0</v>
      </c>
      <c r="F52" s="630"/>
      <c r="G52" s="631"/>
      <c r="H52" s="632"/>
      <c r="I52" s="632"/>
      <c r="J52" s="632"/>
      <c r="K52" s="633"/>
      <c r="L52" s="661"/>
      <c r="M52" s="661"/>
      <c r="N52" s="662"/>
    </row>
    <row collapsed="false" customFormat="true" customHeight="true" hidden="false" ht="12" outlineLevel="0" r="53" s="642">
      <c r="A53" s="635" t="s">
        <v>129</v>
      </c>
      <c r="B53" s="174" t="s">
        <v>130</v>
      </c>
      <c r="C53" s="636"/>
      <c r="D53" s="637" t="n">
        <f aca="false">SUM(G53,J53,M53)</f>
        <v>0</v>
      </c>
      <c r="E53" s="637" t="n">
        <f aca="false">SUM(H53,K53,N53)</f>
        <v>0</v>
      </c>
      <c r="F53" s="638"/>
      <c r="G53" s="639"/>
      <c r="H53" s="640"/>
      <c r="I53" s="640"/>
      <c r="J53" s="640"/>
      <c r="K53" s="641"/>
      <c r="L53" s="655"/>
      <c r="M53" s="655"/>
      <c r="N53" s="656"/>
    </row>
    <row collapsed="false" customFormat="true" customHeight="true" hidden="false" ht="12" outlineLevel="0" r="54" s="642">
      <c r="A54" s="635" t="s">
        <v>131</v>
      </c>
      <c r="B54" s="174" t="s">
        <v>132</v>
      </c>
      <c r="C54" s="636"/>
      <c r="D54" s="637" t="n">
        <f aca="false">SUM(G54,J54,M54)</f>
        <v>0</v>
      </c>
      <c r="E54" s="637" t="n">
        <f aca="false">SUM(H54,K54,N54)</f>
        <v>8</v>
      </c>
      <c r="F54" s="638"/>
      <c r="G54" s="639"/>
      <c r="H54" s="640" t="n">
        <v>8</v>
      </c>
      <c r="I54" s="640"/>
      <c r="J54" s="640"/>
      <c r="K54" s="641"/>
      <c r="L54" s="655"/>
      <c r="M54" s="655"/>
      <c r="N54" s="656"/>
    </row>
    <row collapsed="false" customFormat="true" customHeight="true" hidden="false" ht="12" outlineLevel="0" r="55" s="642">
      <c r="A55" s="635" t="s">
        <v>133</v>
      </c>
      <c r="B55" s="174" t="s">
        <v>134</v>
      </c>
      <c r="C55" s="636"/>
      <c r="D55" s="637" t="n">
        <f aca="false">SUM(G55,J55,M55)</f>
        <v>0</v>
      </c>
      <c r="E55" s="637" t="n">
        <f aca="false">SUM(H55,K55,N55)</f>
        <v>0</v>
      </c>
      <c r="F55" s="638"/>
      <c r="G55" s="639"/>
      <c r="H55" s="640"/>
      <c r="I55" s="640"/>
      <c r="J55" s="640"/>
      <c r="K55" s="641"/>
      <c r="L55" s="655"/>
      <c r="M55" s="655"/>
      <c r="N55" s="656"/>
    </row>
    <row collapsed="false" customFormat="true" customHeight="true" hidden="false" ht="15" outlineLevel="0" r="56" s="642">
      <c r="A56" s="643" t="s">
        <v>135</v>
      </c>
      <c r="B56" s="197" t="s">
        <v>136</v>
      </c>
      <c r="C56" s="644"/>
      <c r="D56" s="645" t="n">
        <f aca="false">SUM(G56,J56,M56)</f>
        <v>0</v>
      </c>
      <c r="E56" s="645" t="n">
        <f aca="false">SUM(H56,K56,N56)</f>
        <v>0</v>
      </c>
      <c r="F56" s="646"/>
      <c r="G56" s="647"/>
      <c r="H56" s="648"/>
      <c r="I56" s="648"/>
      <c r="J56" s="648"/>
      <c r="K56" s="649"/>
      <c r="L56" s="657"/>
      <c r="M56" s="657"/>
      <c r="N56" s="658"/>
    </row>
    <row collapsed="false" customFormat="true" customHeight="true" hidden="false" ht="12" outlineLevel="0" r="57" s="642">
      <c r="A57" s="84" t="s">
        <v>137</v>
      </c>
      <c r="B57" s="118" t="s">
        <v>138</v>
      </c>
      <c r="C57" s="43" t="n">
        <f aca="false">SUM(C58:C60)</f>
        <v>25</v>
      </c>
      <c r="D57" s="622" t="n">
        <f aca="false">SUM(G57,J57,M57)</f>
        <v>25</v>
      </c>
      <c r="E57" s="622" t="n">
        <f aca="false">SUM(H57,K57,N57)</f>
        <v>0</v>
      </c>
      <c r="F57" s="659" t="n">
        <f aca="false">SUM(F58:F60)</f>
        <v>25</v>
      </c>
      <c r="G57" s="660" t="n">
        <f aca="false">SUM(G58:G60)</f>
        <v>25</v>
      </c>
      <c r="H57" s="26" t="n">
        <f aca="false">SUM(H58:H60)</f>
        <v>0</v>
      </c>
      <c r="I57" s="26" t="n">
        <f aca="false">SUM(I58:I60)</f>
        <v>0</v>
      </c>
      <c r="J57" s="26"/>
      <c r="K57" s="26"/>
      <c r="L57" s="26" t="n">
        <f aca="false">SUM(L58:L60)</f>
        <v>0</v>
      </c>
      <c r="M57" s="78" t="n">
        <f aca="false">SUM(M58:M60)</f>
        <v>0</v>
      </c>
      <c r="N57" s="42" t="n">
        <f aca="false">SUM(N58:N60)</f>
        <v>0</v>
      </c>
    </row>
    <row collapsed="false" customFormat="true" customHeight="true" hidden="false" ht="12" outlineLevel="0" r="58" s="642">
      <c r="A58" s="627" t="s">
        <v>139</v>
      </c>
      <c r="B58" s="166" t="s">
        <v>140</v>
      </c>
      <c r="C58" s="628"/>
      <c r="D58" s="629" t="n">
        <f aca="false">SUM(G58,J58,M58)</f>
        <v>0</v>
      </c>
      <c r="E58" s="629" t="n">
        <f aca="false">SUM(H58,K58,N58)</f>
        <v>0</v>
      </c>
      <c r="F58" s="630"/>
      <c r="G58" s="631"/>
      <c r="H58" s="632"/>
      <c r="I58" s="632"/>
      <c r="J58" s="632"/>
      <c r="K58" s="633"/>
      <c r="L58" s="30"/>
      <c r="M58" s="113"/>
      <c r="N58" s="31"/>
    </row>
    <row collapsed="false" customFormat="true" customHeight="true" hidden="false" ht="12" outlineLevel="0" r="59" s="642">
      <c r="A59" s="635" t="s">
        <v>141</v>
      </c>
      <c r="B59" s="174" t="s">
        <v>142</v>
      </c>
      <c r="C59" s="636" t="n">
        <v>25</v>
      </c>
      <c r="D59" s="637" t="n">
        <f aca="false">SUM(G59,J59,M59)</f>
        <v>25</v>
      </c>
      <c r="E59" s="637" t="n">
        <f aca="false">SUM(H59,K59,N59)</f>
        <v>0</v>
      </c>
      <c r="F59" s="638" t="n">
        <v>25</v>
      </c>
      <c r="G59" s="639" t="n">
        <v>25</v>
      </c>
      <c r="H59" s="640" t="n">
        <v>0</v>
      </c>
      <c r="I59" s="640"/>
      <c r="J59" s="640"/>
      <c r="K59" s="641"/>
      <c r="L59" s="35"/>
      <c r="M59" s="99"/>
      <c r="N59" s="36"/>
    </row>
    <row collapsed="false" customFormat="true" customHeight="true" hidden="false" ht="12" outlineLevel="0" r="60" s="642">
      <c r="A60" s="635" t="s">
        <v>143</v>
      </c>
      <c r="B60" s="174" t="s">
        <v>144</v>
      </c>
      <c r="C60" s="636"/>
      <c r="D60" s="637" t="n">
        <f aca="false">SUM(G60,J60,M60)</f>
        <v>0</v>
      </c>
      <c r="E60" s="637" t="n">
        <f aca="false">SUM(H60,K60,N60)</f>
        <v>0</v>
      </c>
      <c r="F60" s="638"/>
      <c r="G60" s="639"/>
      <c r="H60" s="640"/>
      <c r="I60" s="640"/>
      <c r="J60" s="640"/>
      <c r="K60" s="641"/>
      <c r="L60" s="35"/>
      <c r="M60" s="99"/>
      <c r="N60" s="36"/>
    </row>
    <row collapsed="false" customFormat="true" customHeight="true" hidden="false" ht="12" outlineLevel="0" r="61" s="642">
      <c r="A61" s="643" t="s">
        <v>145</v>
      </c>
      <c r="B61" s="197" t="s">
        <v>146</v>
      </c>
      <c r="C61" s="644"/>
      <c r="D61" s="645" t="n">
        <f aca="false">SUM(G61,J61,M61)</f>
        <v>0</v>
      </c>
      <c r="E61" s="645" t="n">
        <f aca="false">SUM(H61,K61,N61)</f>
        <v>0</v>
      </c>
      <c r="F61" s="646"/>
      <c r="G61" s="647"/>
      <c r="H61" s="648"/>
      <c r="I61" s="648"/>
      <c r="J61" s="648"/>
      <c r="K61" s="649"/>
      <c r="L61" s="46"/>
      <c r="M61" s="105"/>
      <c r="N61" s="47"/>
    </row>
    <row collapsed="false" customFormat="true" customHeight="true" hidden="false" ht="12" outlineLevel="0" r="62" s="642">
      <c r="A62" s="84" t="s">
        <v>147</v>
      </c>
      <c r="B62" s="188" t="s">
        <v>148</v>
      </c>
      <c r="C62" s="43" t="n">
        <f aca="false">SUM(C63:C65)</f>
        <v>3530</v>
      </c>
      <c r="D62" s="622" t="n">
        <f aca="false">SUM(G62,J62,M62)</f>
        <v>3530</v>
      </c>
      <c r="E62" s="622" t="n">
        <f aca="false">SUM(H62,K62,N62)</f>
        <v>3604</v>
      </c>
      <c r="F62" s="659" t="n">
        <f aca="false">SUM(F63:F65)</f>
        <v>3530</v>
      </c>
      <c r="G62" s="660" t="n">
        <f aca="false">SUM(G63:G65)</f>
        <v>3530</v>
      </c>
      <c r="H62" s="26" t="n">
        <f aca="false">SUM(H63:H65)</f>
        <v>3604</v>
      </c>
      <c r="I62" s="26" t="n">
        <f aca="false">SUM(I63:I65)</f>
        <v>0</v>
      </c>
      <c r="J62" s="26"/>
      <c r="K62" s="26"/>
      <c r="L62" s="26" t="n">
        <f aca="false">SUM(L63:L65)</f>
        <v>0</v>
      </c>
      <c r="M62" s="78" t="n">
        <f aca="false">SUM(M63:M65)</f>
        <v>0</v>
      </c>
      <c r="N62" s="42" t="n">
        <f aca="false">SUM(N63:N65)</f>
        <v>0</v>
      </c>
    </row>
    <row collapsed="false" customFormat="true" customHeight="true" hidden="false" ht="12" outlineLevel="0" r="63" s="642">
      <c r="A63" s="627" t="s">
        <v>149</v>
      </c>
      <c r="B63" s="166" t="s">
        <v>150</v>
      </c>
      <c r="C63" s="628"/>
      <c r="D63" s="629" t="n">
        <f aca="false">SUM(G63,J63,M63)</f>
        <v>0</v>
      </c>
      <c r="E63" s="629" t="n">
        <f aca="false">SUM(H63,K63,N63)</f>
        <v>0</v>
      </c>
      <c r="F63" s="630"/>
      <c r="G63" s="631"/>
      <c r="H63" s="632"/>
      <c r="I63" s="632"/>
      <c r="J63" s="632"/>
      <c r="K63" s="633"/>
      <c r="L63" s="655"/>
      <c r="M63" s="655"/>
      <c r="N63" s="656"/>
    </row>
    <row collapsed="false" customFormat="true" customHeight="true" hidden="false" ht="12" outlineLevel="0" r="64" s="642">
      <c r="A64" s="635" t="s">
        <v>151</v>
      </c>
      <c r="B64" s="174" t="s">
        <v>152</v>
      </c>
      <c r="C64" s="636" t="n">
        <v>3530</v>
      </c>
      <c r="D64" s="637" t="n">
        <f aca="false">SUM(G64,J64,M64)</f>
        <v>3530</v>
      </c>
      <c r="E64" s="637" t="n">
        <f aca="false">SUM(H64,K64,N64)</f>
        <v>3604</v>
      </c>
      <c r="F64" s="638" t="n">
        <v>3530</v>
      </c>
      <c r="G64" s="639" t="n">
        <v>3530</v>
      </c>
      <c r="H64" s="640" t="n">
        <v>3604</v>
      </c>
      <c r="I64" s="640"/>
      <c r="J64" s="640"/>
      <c r="K64" s="641"/>
      <c r="L64" s="655"/>
      <c r="M64" s="655"/>
      <c r="N64" s="656"/>
    </row>
    <row collapsed="false" customFormat="true" customHeight="true" hidden="false" ht="12" outlineLevel="0" r="65" s="642">
      <c r="A65" s="635" t="s">
        <v>153</v>
      </c>
      <c r="B65" s="174" t="s">
        <v>154</v>
      </c>
      <c r="C65" s="636"/>
      <c r="D65" s="637" t="n">
        <f aca="false">SUM(G65,J65,M65)</f>
        <v>0</v>
      </c>
      <c r="E65" s="637" t="n">
        <f aca="false">SUM(H65,K65,N65)</f>
        <v>0</v>
      </c>
      <c r="F65" s="638"/>
      <c r="G65" s="639"/>
      <c r="H65" s="640"/>
      <c r="I65" s="640"/>
      <c r="J65" s="640"/>
      <c r="K65" s="641"/>
      <c r="L65" s="655"/>
      <c r="M65" s="655"/>
      <c r="N65" s="656"/>
    </row>
    <row collapsed="false" customFormat="true" customHeight="true" hidden="false" ht="12" outlineLevel="0" r="66" s="642">
      <c r="A66" s="643" t="s">
        <v>155</v>
      </c>
      <c r="B66" s="197" t="s">
        <v>156</v>
      </c>
      <c r="C66" s="644"/>
      <c r="D66" s="645" t="n">
        <f aca="false">SUM(G66,J66,M66)</f>
        <v>0</v>
      </c>
      <c r="E66" s="645" t="n">
        <f aca="false">SUM(H66,K66,N66)</f>
        <v>0</v>
      </c>
      <c r="F66" s="646"/>
      <c r="G66" s="647"/>
      <c r="H66" s="648"/>
      <c r="I66" s="648"/>
      <c r="J66" s="648"/>
      <c r="K66" s="649"/>
      <c r="L66" s="655"/>
      <c r="M66" s="655"/>
      <c r="N66" s="656"/>
    </row>
    <row collapsed="false" customFormat="true" customHeight="true" hidden="false" ht="12" outlineLevel="0" r="67" s="642">
      <c r="A67" s="84" t="s">
        <v>289</v>
      </c>
      <c r="B67" s="118" t="s">
        <v>158</v>
      </c>
      <c r="C67" s="43" t="n">
        <f aca="false">+C10+C17+C24+C31+C39+C51+C57+C62</f>
        <v>165162</v>
      </c>
      <c r="D67" s="622" t="n">
        <f aca="false">SUM(G67,J67,M67)</f>
        <v>182571</v>
      </c>
      <c r="E67" s="43" t="n">
        <f aca="false">SUM(H67,K67,N67)</f>
        <v>189769</v>
      </c>
      <c r="F67" s="659" t="n">
        <f aca="false">+F10+F17+F24+F31+F39+F51+F57+F62</f>
        <v>120281</v>
      </c>
      <c r="G67" s="660" t="n">
        <f aca="false">+G10+G17+G24+G31+G39+G51+G57+G62</f>
        <v>132014</v>
      </c>
      <c r="H67" s="26" t="n">
        <f aca="false">+H10+H17+H24+H31+H39+H51+H57+H62</f>
        <v>144002</v>
      </c>
      <c r="I67" s="26" t="n">
        <f aca="false">+I10+I17+I24+I31+I39+I51+I57+I62</f>
        <v>140</v>
      </c>
      <c r="J67" s="26" t="n">
        <v>168</v>
      </c>
      <c r="K67" s="26" t="n">
        <v>148</v>
      </c>
      <c r="L67" s="26" t="n">
        <f aca="false">+L10+L17+L24+L31+L39+L51+L57+L62</f>
        <v>44741</v>
      </c>
      <c r="M67" s="78" t="n">
        <f aca="false">+M10+M17+M24+M31+M39+M51+M57+M62</f>
        <v>50389</v>
      </c>
      <c r="N67" s="42" t="n">
        <f aca="false">+N10+N17+N24+N31+N39+N51+N57+N62</f>
        <v>45619</v>
      </c>
    </row>
    <row collapsed="false" customFormat="true" customHeight="true" hidden="false" ht="12" outlineLevel="0" r="68" s="642">
      <c r="A68" s="663" t="s">
        <v>613</v>
      </c>
      <c r="B68" s="188" t="s">
        <v>160</v>
      </c>
      <c r="C68" s="664"/>
      <c r="D68" s="622" t="n">
        <f aca="false">SUM(G68,J68,M68)</f>
        <v>0</v>
      </c>
      <c r="E68" s="622" t="n">
        <f aca="false">SUM(H68,K68,N68)</f>
        <v>0</v>
      </c>
      <c r="F68" s="665"/>
      <c r="G68" s="666"/>
      <c r="H68" s="667"/>
      <c r="I68" s="667"/>
      <c r="J68" s="667"/>
      <c r="K68" s="668"/>
      <c r="L68" s="26" t="n">
        <f aca="false">SUM(L69:L71)</f>
        <v>0</v>
      </c>
      <c r="M68" s="78" t="n">
        <f aca="false">SUM(M69:M71)</f>
        <v>0</v>
      </c>
      <c r="N68" s="42" t="n">
        <f aca="false">SUM(N69:N71)</f>
        <v>0</v>
      </c>
    </row>
    <row collapsed="false" customFormat="true" customHeight="true" hidden="false" ht="12" outlineLevel="0" r="69" s="642">
      <c r="A69" s="627" t="s">
        <v>161</v>
      </c>
      <c r="B69" s="166" t="s">
        <v>162</v>
      </c>
      <c r="C69" s="628"/>
      <c r="D69" s="629" t="n">
        <f aca="false">SUM(G69,J69,M69)</f>
        <v>0</v>
      </c>
      <c r="E69" s="629" t="n">
        <f aca="false">SUM(H69,K69,N69)</f>
        <v>0</v>
      </c>
      <c r="F69" s="630"/>
      <c r="G69" s="631"/>
      <c r="H69" s="632"/>
      <c r="I69" s="632"/>
      <c r="J69" s="632"/>
      <c r="K69" s="633"/>
      <c r="L69" s="655"/>
      <c r="M69" s="655"/>
      <c r="N69" s="656"/>
    </row>
    <row collapsed="false" customFormat="true" customHeight="true" hidden="false" ht="12" outlineLevel="0" r="70" s="642">
      <c r="A70" s="635" t="s">
        <v>163</v>
      </c>
      <c r="B70" s="174" t="s">
        <v>164</v>
      </c>
      <c r="C70" s="636"/>
      <c r="D70" s="637" t="n">
        <f aca="false">SUM(G70,J70,M70)</f>
        <v>0</v>
      </c>
      <c r="E70" s="637" t="n">
        <f aca="false">SUM(H70,K70,N70)</f>
        <v>0</v>
      </c>
      <c r="F70" s="638"/>
      <c r="G70" s="639"/>
      <c r="H70" s="640"/>
      <c r="I70" s="640"/>
      <c r="J70" s="640"/>
      <c r="K70" s="641"/>
      <c r="L70" s="655"/>
      <c r="M70" s="655"/>
      <c r="N70" s="656"/>
    </row>
    <row collapsed="false" customFormat="true" customHeight="true" hidden="false" ht="12" outlineLevel="0" r="71" s="642">
      <c r="A71" s="643" t="s">
        <v>165</v>
      </c>
      <c r="B71" s="669" t="s">
        <v>614</v>
      </c>
      <c r="C71" s="670"/>
      <c r="D71" s="671" t="n">
        <f aca="false">SUM(G71,J71,M71)</f>
        <v>0</v>
      </c>
      <c r="E71" s="671" t="n">
        <f aca="false">SUM(H71,K71,N71)</f>
        <v>0</v>
      </c>
      <c r="F71" s="672"/>
      <c r="G71" s="673"/>
      <c r="H71" s="674"/>
      <c r="I71" s="674"/>
      <c r="J71" s="674"/>
      <c r="K71" s="675"/>
      <c r="L71" s="655"/>
      <c r="M71" s="655"/>
      <c r="N71" s="656"/>
    </row>
    <row collapsed="false" customFormat="true" customHeight="true" hidden="false" ht="12" outlineLevel="0" r="72" s="642">
      <c r="A72" s="663" t="s">
        <v>167</v>
      </c>
      <c r="B72" s="188" t="s">
        <v>168</v>
      </c>
      <c r="C72" s="664"/>
      <c r="D72" s="622" t="n">
        <f aca="false">SUM(G72,J72,M72)</f>
        <v>0</v>
      </c>
      <c r="E72" s="622" t="n">
        <f aca="false">SUM(H72,K72,N72)</f>
        <v>0</v>
      </c>
      <c r="F72" s="665"/>
      <c r="G72" s="666"/>
      <c r="H72" s="667"/>
      <c r="I72" s="667"/>
      <c r="J72" s="667"/>
      <c r="K72" s="668"/>
      <c r="L72" s="26" t="n">
        <f aca="false">SUM(L73:L76)</f>
        <v>0</v>
      </c>
      <c r="M72" s="78" t="n">
        <f aca="false">SUM(M73:M76)</f>
        <v>0</v>
      </c>
      <c r="N72" s="42" t="n">
        <f aca="false">SUM(N73:N76)</f>
        <v>0</v>
      </c>
    </row>
    <row collapsed="false" customFormat="true" customHeight="true" hidden="false" ht="12" outlineLevel="0" r="73" s="642">
      <c r="A73" s="627" t="s">
        <v>169</v>
      </c>
      <c r="B73" s="166" t="s">
        <v>170</v>
      </c>
      <c r="C73" s="628"/>
      <c r="D73" s="676" t="n">
        <f aca="false">SUM(G73,J73,M73)</f>
        <v>0</v>
      </c>
      <c r="E73" s="676" t="n">
        <f aca="false">SUM(H73,K73,N73)</f>
        <v>0</v>
      </c>
      <c r="F73" s="630"/>
      <c r="G73" s="631"/>
      <c r="H73" s="632"/>
      <c r="I73" s="632"/>
      <c r="J73" s="632"/>
      <c r="K73" s="633"/>
      <c r="L73" s="655"/>
      <c r="M73" s="655"/>
      <c r="N73" s="656"/>
    </row>
    <row collapsed="false" customFormat="true" customHeight="true" hidden="false" ht="12" outlineLevel="0" r="74" s="642">
      <c r="A74" s="635" t="s">
        <v>171</v>
      </c>
      <c r="B74" s="174" t="s">
        <v>172</v>
      </c>
      <c r="C74" s="636"/>
      <c r="D74" s="637" t="n">
        <f aca="false">SUM(G74,J74,M74)</f>
        <v>0</v>
      </c>
      <c r="E74" s="637" t="n">
        <f aca="false">SUM(H74,K74,N74)</f>
        <v>0</v>
      </c>
      <c r="F74" s="638"/>
      <c r="G74" s="639"/>
      <c r="H74" s="640"/>
      <c r="I74" s="640"/>
      <c r="J74" s="640"/>
      <c r="K74" s="641"/>
      <c r="L74" s="655"/>
      <c r="M74" s="655"/>
      <c r="N74" s="656"/>
    </row>
    <row collapsed="false" customFormat="true" customHeight="true" hidden="false" ht="12" outlineLevel="0" r="75" s="642">
      <c r="A75" s="635" t="s">
        <v>173</v>
      </c>
      <c r="B75" s="174" t="s">
        <v>174</v>
      </c>
      <c r="C75" s="636"/>
      <c r="D75" s="637" t="n">
        <f aca="false">SUM(G75,J75,M75)</f>
        <v>0</v>
      </c>
      <c r="E75" s="637" t="n">
        <f aca="false">SUM(H75,K75,N75)</f>
        <v>0</v>
      </c>
      <c r="F75" s="638"/>
      <c r="G75" s="639"/>
      <c r="H75" s="640"/>
      <c r="I75" s="640"/>
      <c r="J75" s="640"/>
      <c r="K75" s="641"/>
      <c r="L75" s="655"/>
      <c r="M75" s="655"/>
      <c r="N75" s="656"/>
    </row>
    <row collapsed="false" customFormat="true" customHeight="true" hidden="false" ht="12" outlineLevel="0" r="76" s="642">
      <c r="A76" s="643" t="s">
        <v>175</v>
      </c>
      <c r="B76" s="197" t="s">
        <v>176</v>
      </c>
      <c r="C76" s="644"/>
      <c r="D76" s="645" t="n">
        <f aca="false">SUM(G76,J76,M76)</f>
        <v>0</v>
      </c>
      <c r="E76" s="645" t="n">
        <f aca="false">SUM(H76,K76,N76)</f>
        <v>0</v>
      </c>
      <c r="F76" s="646"/>
      <c r="G76" s="647"/>
      <c r="H76" s="648"/>
      <c r="I76" s="648"/>
      <c r="J76" s="648"/>
      <c r="K76" s="649"/>
      <c r="L76" s="655"/>
      <c r="M76" s="655"/>
      <c r="N76" s="656"/>
    </row>
    <row collapsed="false" customFormat="true" customHeight="true" hidden="false" ht="12" outlineLevel="0" r="77" s="642">
      <c r="A77" s="663" t="s">
        <v>177</v>
      </c>
      <c r="B77" s="188" t="s">
        <v>178</v>
      </c>
      <c r="C77" s="43" t="n">
        <f aca="false">SUM(C78:C79)</f>
        <v>26221</v>
      </c>
      <c r="D77" s="677" t="n">
        <f aca="false">SUM(G77,J77,M77)</f>
        <v>48726</v>
      </c>
      <c r="E77" s="677" t="n">
        <f aca="false">SUM(H77,K77,N77)</f>
        <v>48726</v>
      </c>
      <c r="F77" s="659" t="n">
        <f aca="false">SUM(F78:F79)</f>
        <v>26221</v>
      </c>
      <c r="G77" s="660" t="n">
        <f aca="false">SUM(G78:G79)</f>
        <v>48586</v>
      </c>
      <c r="H77" s="26" t="n">
        <f aca="false">SUM(H78:H79)</f>
        <v>48726</v>
      </c>
      <c r="I77" s="26" t="n">
        <f aca="false">SUM(I78:I79)</f>
        <v>0</v>
      </c>
      <c r="J77" s="26"/>
      <c r="K77" s="26"/>
      <c r="L77" s="26" t="n">
        <f aca="false">SUM(L78:L79)</f>
        <v>0</v>
      </c>
      <c r="M77" s="78" t="n">
        <f aca="false">SUM(M78:M79)</f>
        <v>140</v>
      </c>
      <c r="N77" s="42" t="n">
        <f aca="false">SUM(N78:N79)</f>
        <v>0</v>
      </c>
    </row>
    <row collapsed="false" customFormat="true" customHeight="true" hidden="false" ht="12" outlineLevel="0" r="78" s="642">
      <c r="A78" s="627" t="s">
        <v>179</v>
      </c>
      <c r="B78" s="166" t="s">
        <v>180</v>
      </c>
      <c r="C78" s="628" t="n">
        <v>26221</v>
      </c>
      <c r="D78" s="645" t="n">
        <f aca="false">SUM(G78,J78,M78)</f>
        <v>48726</v>
      </c>
      <c r="E78" s="645" t="n">
        <f aca="false">SUM(H78,K78,N78)</f>
        <v>48726</v>
      </c>
      <c r="F78" s="630" t="n">
        <v>26221</v>
      </c>
      <c r="G78" s="631" t="n">
        <v>48586</v>
      </c>
      <c r="H78" s="632" t="n">
        <v>48726</v>
      </c>
      <c r="I78" s="632"/>
      <c r="J78" s="632"/>
      <c r="K78" s="633"/>
      <c r="L78" s="655"/>
      <c r="M78" s="655" t="n">
        <v>140</v>
      </c>
      <c r="N78" s="656" t="n">
        <v>0</v>
      </c>
    </row>
    <row collapsed="false" customFormat="true" customHeight="true" hidden="false" ht="12" outlineLevel="0" r="79" s="642">
      <c r="A79" s="643" t="s">
        <v>181</v>
      </c>
      <c r="B79" s="197" t="s">
        <v>182</v>
      </c>
      <c r="C79" s="644"/>
      <c r="D79" s="622" t="n">
        <f aca="false">SUM(G79,J79,M79)</f>
        <v>0</v>
      </c>
      <c r="E79" s="622" t="n">
        <f aca="false">SUM(H79,K79,N79)</f>
        <v>0</v>
      </c>
      <c r="F79" s="646"/>
      <c r="G79" s="647"/>
      <c r="H79" s="648"/>
      <c r="I79" s="648"/>
      <c r="J79" s="648"/>
      <c r="K79" s="649"/>
      <c r="L79" s="655"/>
      <c r="M79" s="655"/>
      <c r="N79" s="656"/>
    </row>
    <row collapsed="false" customFormat="true" customHeight="true" hidden="false" ht="12" outlineLevel="0" r="80" s="634">
      <c r="A80" s="663" t="s">
        <v>183</v>
      </c>
      <c r="B80" s="188" t="s">
        <v>184</v>
      </c>
      <c r="C80" s="664"/>
      <c r="D80" s="622" t="n">
        <f aca="false">SUM(G80,J80,M80)</f>
        <v>0</v>
      </c>
      <c r="E80" s="622" t="n">
        <f aca="false">SUM(H80,K80,N80)</f>
        <v>2734</v>
      </c>
      <c r="F80" s="665"/>
      <c r="G80" s="666"/>
      <c r="H80" s="667" t="n">
        <v>2734</v>
      </c>
      <c r="I80" s="667"/>
      <c r="J80" s="667"/>
      <c r="K80" s="668"/>
      <c r="L80" s="26" t="n">
        <f aca="false">SUM(L81:L83)</f>
        <v>0</v>
      </c>
      <c r="M80" s="78" t="n">
        <f aca="false">SUM(M81:M83)</f>
        <v>0</v>
      </c>
      <c r="N80" s="42" t="n">
        <f aca="false">SUM(N81:N83)</f>
        <v>0</v>
      </c>
    </row>
    <row collapsed="false" customFormat="true" customHeight="true" hidden="false" ht="12" outlineLevel="0" r="81" s="642">
      <c r="A81" s="627" t="s">
        <v>185</v>
      </c>
      <c r="B81" s="166" t="s">
        <v>186</v>
      </c>
      <c r="C81" s="628"/>
      <c r="D81" s="629" t="n">
        <f aca="false">SUM(G81,J81,M81)</f>
        <v>0</v>
      </c>
      <c r="E81" s="629" t="n">
        <f aca="false">SUM(H81,K81,N81)</f>
        <v>2734</v>
      </c>
      <c r="F81" s="630"/>
      <c r="G81" s="631" t="n">
        <v>0</v>
      </c>
      <c r="H81" s="632" t="n">
        <v>2734</v>
      </c>
      <c r="I81" s="632"/>
      <c r="J81" s="632"/>
      <c r="K81" s="633"/>
      <c r="L81" s="655"/>
      <c r="M81" s="655"/>
      <c r="N81" s="656"/>
    </row>
    <row collapsed="false" customFormat="true" customHeight="true" hidden="false" ht="12" outlineLevel="0" r="82" s="642">
      <c r="A82" s="635" t="s">
        <v>187</v>
      </c>
      <c r="B82" s="174" t="s">
        <v>188</v>
      </c>
      <c r="C82" s="636"/>
      <c r="D82" s="637" t="n">
        <f aca="false">SUM(G82,J82,M82)</f>
        <v>0</v>
      </c>
      <c r="E82" s="637" t="n">
        <f aca="false">SUM(H82,K82,N82)</f>
        <v>0</v>
      </c>
      <c r="F82" s="638"/>
      <c r="G82" s="639"/>
      <c r="H82" s="640"/>
      <c r="I82" s="640"/>
      <c r="J82" s="640"/>
      <c r="K82" s="641"/>
      <c r="L82" s="655"/>
      <c r="M82" s="655"/>
      <c r="N82" s="656"/>
    </row>
    <row collapsed="false" customFormat="true" customHeight="true" hidden="false" ht="12" outlineLevel="0" r="83" s="642">
      <c r="A83" s="643" t="s">
        <v>189</v>
      </c>
      <c r="B83" s="197" t="s">
        <v>190</v>
      </c>
      <c r="C83" s="644"/>
      <c r="D83" s="645" t="n">
        <f aca="false">SUM(G83,J83,M83)</f>
        <v>0</v>
      </c>
      <c r="E83" s="645" t="n">
        <f aca="false">SUM(H83,K83,N83)</f>
        <v>0</v>
      </c>
      <c r="F83" s="646"/>
      <c r="G83" s="647"/>
      <c r="H83" s="648"/>
      <c r="I83" s="648"/>
      <c r="J83" s="648"/>
      <c r="K83" s="649"/>
      <c r="L83" s="655"/>
      <c r="M83" s="655"/>
      <c r="N83" s="656"/>
    </row>
    <row collapsed="false" customFormat="true" customHeight="true" hidden="false" ht="12" outlineLevel="0" r="84" s="642">
      <c r="A84" s="663" t="s">
        <v>191</v>
      </c>
      <c r="B84" s="188" t="s">
        <v>192</v>
      </c>
      <c r="C84" s="664"/>
      <c r="D84" s="622" t="n">
        <f aca="false">SUM(G84,J84,M84)</f>
        <v>0</v>
      </c>
      <c r="E84" s="622" t="n">
        <f aca="false">SUM(H84,K84,N84)</f>
        <v>0</v>
      </c>
      <c r="F84" s="665"/>
      <c r="G84" s="666"/>
      <c r="H84" s="667"/>
      <c r="I84" s="667"/>
      <c r="J84" s="667"/>
      <c r="K84" s="668"/>
      <c r="L84" s="26" t="n">
        <f aca="false">SUM(L85:L88)</f>
        <v>0</v>
      </c>
      <c r="M84" s="78" t="n">
        <f aca="false">SUM(M85:M88)</f>
        <v>0</v>
      </c>
      <c r="N84" s="42" t="n">
        <f aca="false">SUM(N85:N88)</f>
        <v>0</v>
      </c>
    </row>
    <row collapsed="false" customFormat="true" customHeight="true" hidden="false" ht="12" outlineLevel="0" r="85" s="642">
      <c r="A85" s="678" t="s">
        <v>193</v>
      </c>
      <c r="B85" s="166" t="s">
        <v>194</v>
      </c>
      <c r="C85" s="628"/>
      <c r="D85" s="629" t="n">
        <f aca="false">SUM(G85,J85,M85)</f>
        <v>0</v>
      </c>
      <c r="E85" s="629" t="n">
        <f aca="false">SUM(H85,K85,N85)</f>
        <v>0</v>
      </c>
      <c r="F85" s="630"/>
      <c r="G85" s="631"/>
      <c r="H85" s="632"/>
      <c r="I85" s="632"/>
      <c r="J85" s="632"/>
      <c r="K85" s="633"/>
      <c r="L85" s="655"/>
      <c r="M85" s="655"/>
      <c r="N85" s="656"/>
    </row>
    <row collapsed="false" customFormat="true" customHeight="true" hidden="false" ht="12" outlineLevel="0" r="86" s="642">
      <c r="A86" s="679" t="s">
        <v>195</v>
      </c>
      <c r="B86" s="174" t="s">
        <v>196</v>
      </c>
      <c r="C86" s="636"/>
      <c r="D86" s="637" t="n">
        <f aca="false">SUM(G86,J86,M86)</f>
        <v>0</v>
      </c>
      <c r="E86" s="637" t="n">
        <f aca="false">SUM(H86,K86,N86)</f>
        <v>0</v>
      </c>
      <c r="F86" s="638"/>
      <c r="G86" s="639"/>
      <c r="H86" s="640"/>
      <c r="I86" s="640"/>
      <c r="J86" s="640"/>
      <c r="K86" s="641"/>
      <c r="L86" s="655"/>
      <c r="M86" s="655"/>
      <c r="N86" s="656"/>
    </row>
    <row collapsed="false" customFormat="true" customHeight="true" hidden="false" ht="12" outlineLevel="0" r="87" s="642">
      <c r="A87" s="679" t="s">
        <v>197</v>
      </c>
      <c r="B87" s="174" t="s">
        <v>198</v>
      </c>
      <c r="C87" s="636"/>
      <c r="D87" s="637" t="n">
        <f aca="false">SUM(G87,J87,M87)</f>
        <v>0</v>
      </c>
      <c r="E87" s="637" t="n">
        <f aca="false">SUM(H87,K87,N87)</f>
        <v>0</v>
      </c>
      <c r="F87" s="638"/>
      <c r="G87" s="639"/>
      <c r="H87" s="640"/>
      <c r="I87" s="640"/>
      <c r="J87" s="640"/>
      <c r="K87" s="641"/>
      <c r="L87" s="655"/>
      <c r="M87" s="655"/>
      <c r="N87" s="656"/>
    </row>
    <row collapsed="false" customFormat="true" customHeight="true" hidden="false" ht="12" outlineLevel="0" r="88" s="634">
      <c r="A88" s="680" t="s">
        <v>199</v>
      </c>
      <c r="B88" s="197" t="s">
        <v>200</v>
      </c>
      <c r="C88" s="644"/>
      <c r="D88" s="645" t="n">
        <f aca="false">SUM(G88,J88,M88)</f>
        <v>0</v>
      </c>
      <c r="E88" s="645" t="n">
        <f aca="false">SUM(H88,K88,N88)</f>
        <v>0</v>
      </c>
      <c r="F88" s="646"/>
      <c r="G88" s="647"/>
      <c r="H88" s="648"/>
      <c r="I88" s="648"/>
      <c r="J88" s="648"/>
      <c r="K88" s="649"/>
      <c r="L88" s="655"/>
      <c r="M88" s="655"/>
      <c r="N88" s="656"/>
    </row>
    <row collapsed="false" customFormat="true" customHeight="true" hidden="false" ht="12" outlineLevel="0" r="89" s="634">
      <c r="A89" s="663" t="s">
        <v>201</v>
      </c>
      <c r="B89" s="188" t="s">
        <v>202</v>
      </c>
      <c r="C89" s="664"/>
      <c r="D89" s="622" t="n">
        <f aca="false">SUM(G89,J89,M89)</f>
        <v>0</v>
      </c>
      <c r="E89" s="622" t="n">
        <f aca="false">SUM(H89,K89,N89)</f>
        <v>0</v>
      </c>
      <c r="F89" s="665"/>
      <c r="G89" s="666"/>
      <c r="H89" s="667"/>
      <c r="I89" s="667"/>
      <c r="J89" s="667"/>
      <c r="K89" s="668"/>
      <c r="L89" s="72"/>
      <c r="M89" s="681"/>
      <c r="N89" s="73"/>
    </row>
    <row collapsed="false" customFormat="true" customHeight="true" hidden="false" ht="12" outlineLevel="0" r="90" s="634">
      <c r="A90" s="663" t="s">
        <v>615</v>
      </c>
      <c r="B90" s="188" t="s">
        <v>204</v>
      </c>
      <c r="C90" s="664"/>
      <c r="D90" s="622" t="n">
        <f aca="false">SUM(G90,J90,M90)</f>
        <v>0</v>
      </c>
      <c r="E90" s="622" t="n">
        <f aca="false">SUM(H90,K90,N90)</f>
        <v>0</v>
      </c>
      <c r="F90" s="665"/>
      <c r="G90" s="666"/>
      <c r="H90" s="667"/>
      <c r="I90" s="667"/>
      <c r="J90" s="667"/>
      <c r="K90" s="668"/>
      <c r="L90" s="72"/>
      <c r="M90" s="681"/>
      <c r="N90" s="73"/>
    </row>
    <row collapsed="false" customFormat="true" customHeight="true" hidden="false" ht="13.5" outlineLevel="0" r="91" s="634">
      <c r="A91" s="663" t="s">
        <v>616</v>
      </c>
      <c r="B91" s="237" t="s">
        <v>206</v>
      </c>
      <c r="C91" s="43" t="n">
        <f aca="false">+C68+C72+C77+C80+C84+C90+C89</f>
        <v>26221</v>
      </c>
      <c r="D91" s="622" t="n">
        <f aca="false">SUM(G91,J91,M91)</f>
        <v>48726</v>
      </c>
      <c r="E91" s="622" t="n">
        <f aca="false">SUM(H91,K91,N91)</f>
        <v>51460</v>
      </c>
      <c r="F91" s="659" t="n">
        <f aca="false">+F68+F72+F77+F80+F84+F90+F89</f>
        <v>26221</v>
      </c>
      <c r="G91" s="660" t="n">
        <v>48586</v>
      </c>
      <c r="H91" s="26" t="n">
        <v>51460</v>
      </c>
      <c r="I91" s="26" t="n">
        <f aca="false">+I68+I72+I77+I80+I84+I90+I89</f>
        <v>0</v>
      </c>
      <c r="J91" s="26"/>
      <c r="K91" s="26"/>
      <c r="L91" s="26" t="n">
        <f aca="false">+L68+L72+L77+L80+L84+L90+L89</f>
        <v>0</v>
      </c>
      <c r="M91" s="78" t="n">
        <f aca="false">+M68+M72+M77+M80+M84+M90+M89</f>
        <v>140</v>
      </c>
      <c r="N91" s="42" t="n">
        <f aca="false">+N68+N72+N77+N80+N84+N90+N89</f>
        <v>0</v>
      </c>
    </row>
    <row collapsed="false" customFormat="true" customHeight="true" hidden="false" ht="15" outlineLevel="0" r="92" s="634">
      <c r="A92" s="682" t="s">
        <v>617</v>
      </c>
      <c r="B92" s="238" t="s">
        <v>618</v>
      </c>
      <c r="C92" s="43" t="n">
        <f aca="false">+C67+C91</f>
        <v>191383</v>
      </c>
      <c r="D92" s="622" t="n">
        <f aca="false">SUM(G92,J92,M92)</f>
        <v>231297</v>
      </c>
      <c r="E92" s="43" t="n">
        <f aca="false">SUM(H92,K92,N92)</f>
        <v>241229</v>
      </c>
      <c r="F92" s="659" t="n">
        <f aca="false">+F67+F91</f>
        <v>146502</v>
      </c>
      <c r="G92" s="660" t="n">
        <f aca="false">+G67+G91</f>
        <v>180600</v>
      </c>
      <c r="H92" s="26" t="n">
        <f aca="false">+H67+H91</f>
        <v>195462</v>
      </c>
      <c r="I92" s="26" t="n">
        <f aca="false">+I67+I91</f>
        <v>140</v>
      </c>
      <c r="J92" s="26" t="n">
        <v>168</v>
      </c>
      <c r="K92" s="26" t="n">
        <v>148</v>
      </c>
      <c r="L92" s="26" t="n">
        <f aca="false">+L67+L91</f>
        <v>44741</v>
      </c>
      <c r="M92" s="78" t="n">
        <f aca="false">+M67+M91</f>
        <v>50529</v>
      </c>
      <c r="N92" s="42" t="n">
        <f aca="false">+N67+N91</f>
        <v>45619</v>
      </c>
    </row>
    <row collapsed="false" customFormat="true" customHeight="true" hidden="false" ht="15" outlineLevel="0" r="93" s="642">
      <c r="A93" s="683"/>
      <c r="B93" s="684"/>
      <c r="C93" s="684"/>
      <c r="D93" s="685"/>
      <c r="E93" s="685"/>
      <c r="F93" s="684"/>
      <c r="G93" s="684"/>
      <c r="H93" s="684"/>
      <c r="I93" s="684"/>
      <c r="J93" s="684"/>
      <c r="K93" s="684"/>
      <c r="L93" s="686"/>
      <c r="M93" s="349"/>
      <c r="N93" s="349"/>
    </row>
    <row collapsed="false" customFormat="true" customHeight="true" hidden="false" ht="16.5" outlineLevel="0" r="94" s="621">
      <c r="A94" s="687" t="s">
        <v>619</v>
      </c>
      <c r="B94" s="619" t="s">
        <v>331</v>
      </c>
      <c r="C94" s="619"/>
      <c r="D94" s="685"/>
      <c r="E94" s="685"/>
      <c r="F94" s="619"/>
      <c r="G94" s="619"/>
      <c r="H94" s="619"/>
      <c r="I94" s="619"/>
      <c r="J94" s="619"/>
      <c r="K94" s="619"/>
      <c r="L94" s="349"/>
      <c r="M94" s="349"/>
      <c r="N94" s="336"/>
    </row>
    <row collapsed="false" customFormat="true" customHeight="true" hidden="false" ht="12" outlineLevel="0" r="95" s="688">
      <c r="A95" s="86" t="s">
        <v>12</v>
      </c>
      <c r="B95" s="89" t="s">
        <v>620</v>
      </c>
      <c r="C95" s="248" t="n">
        <f aca="false">+C96+C97+C98+C99+C100+C113</f>
        <v>87014</v>
      </c>
      <c r="D95" s="622" t="n">
        <f aca="false">SUM(G95,J95,M95)</f>
        <v>104291</v>
      </c>
      <c r="E95" s="622" t="n">
        <f aca="false">SUM(H95,K95,N95)</f>
        <v>85433</v>
      </c>
      <c r="F95" s="161" t="n">
        <f aca="false">+F96+F97+F98+F99+F100+F113</f>
        <v>79174</v>
      </c>
      <c r="G95" s="246" t="n">
        <f aca="false">+G96+G97+G98+G99+G100+G113</f>
        <v>91493</v>
      </c>
      <c r="H95" s="244" t="n">
        <f aca="false">+H96+H97+H98+H99+H100+H113</f>
        <v>77405</v>
      </c>
      <c r="I95" s="244" t="n">
        <f aca="false">+I96+I97+I98+I99+I100+I113</f>
        <v>140</v>
      </c>
      <c r="J95" s="244" t="n">
        <f aca="false">+J96+J97+J98+J99+J100+J113</f>
        <v>168</v>
      </c>
      <c r="K95" s="244" t="n">
        <f aca="false">+K96+K97+K98+K99+K100+K113</f>
        <v>148</v>
      </c>
      <c r="L95" s="244" t="n">
        <f aca="false">+L96+L97+L98+L99+L100+L113</f>
        <v>7700</v>
      </c>
      <c r="M95" s="247" t="n">
        <f aca="false">+M96+M97+M98+M99+M100+M113</f>
        <v>12630</v>
      </c>
      <c r="N95" s="245" t="n">
        <f aca="false">+N96+N97+N98+N99+N100+N113</f>
        <v>7880</v>
      </c>
    </row>
    <row collapsed="false" customFormat="false" customHeight="true" hidden="false" ht="12" outlineLevel="0" r="96">
      <c r="A96" s="689" t="s">
        <v>14</v>
      </c>
      <c r="B96" s="94" t="s">
        <v>214</v>
      </c>
      <c r="C96" s="690" t="n">
        <v>23846</v>
      </c>
      <c r="D96" s="629" t="n">
        <f aca="false">SUM(G96,J96,M96)</f>
        <v>24501</v>
      </c>
      <c r="E96" s="629" t="n">
        <f aca="false">SUM(H96,K96,N96)</f>
        <v>22216</v>
      </c>
      <c r="F96" s="277" t="n">
        <v>23846</v>
      </c>
      <c r="G96" s="249" t="n">
        <v>24501</v>
      </c>
      <c r="H96" s="250" t="n">
        <v>22216</v>
      </c>
      <c r="I96" s="250"/>
      <c r="J96" s="250"/>
      <c r="K96" s="251"/>
      <c r="L96" s="691"/>
      <c r="M96" s="252"/>
      <c r="N96" s="253"/>
    </row>
    <row collapsed="false" customFormat="false" customHeight="true" hidden="false" ht="12" outlineLevel="0" r="97">
      <c r="A97" s="635" t="s">
        <v>16</v>
      </c>
      <c r="B97" s="98" t="s">
        <v>215</v>
      </c>
      <c r="C97" s="692" t="n">
        <v>5259</v>
      </c>
      <c r="D97" s="637" t="n">
        <f aca="false">SUM(G97,J97,M97)</f>
        <v>5657</v>
      </c>
      <c r="E97" s="637" t="n">
        <f aca="false">SUM(H97,K97,N97)</f>
        <v>4884</v>
      </c>
      <c r="F97" s="255" t="n">
        <v>5259</v>
      </c>
      <c r="G97" s="256" t="n">
        <v>5657</v>
      </c>
      <c r="H97" s="256" t="n">
        <v>4884</v>
      </c>
      <c r="I97" s="256"/>
      <c r="J97" s="256"/>
      <c r="K97" s="257"/>
      <c r="L97" s="179"/>
      <c r="M97" s="258"/>
      <c r="N97" s="180"/>
    </row>
    <row collapsed="false" customFormat="false" customHeight="true" hidden="false" ht="12" outlineLevel="0" r="98">
      <c r="A98" s="635" t="s">
        <v>18</v>
      </c>
      <c r="B98" s="98" t="s">
        <v>216</v>
      </c>
      <c r="C98" s="692" t="n">
        <v>31644</v>
      </c>
      <c r="D98" s="637" t="n">
        <f aca="false">SUM(G98,J98,M98)</f>
        <v>31933</v>
      </c>
      <c r="E98" s="637" t="n">
        <f aca="false">SUM(H98,K98,N98)</f>
        <v>22009</v>
      </c>
      <c r="F98" s="255" t="n">
        <v>31644</v>
      </c>
      <c r="G98" s="255" t="n">
        <v>31933</v>
      </c>
      <c r="H98" s="256" t="n">
        <v>22009</v>
      </c>
      <c r="I98" s="256"/>
      <c r="J98" s="256"/>
      <c r="K98" s="257"/>
      <c r="L98" s="179"/>
      <c r="M98" s="258"/>
      <c r="N98" s="180"/>
    </row>
    <row collapsed="false" customFormat="false" customHeight="true" hidden="false" ht="12" outlineLevel="0" r="99">
      <c r="A99" s="635" t="s">
        <v>20</v>
      </c>
      <c r="B99" s="100" t="s">
        <v>217</v>
      </c>
      <c r="C99" s="693" t="n">
        <v>14307</v>
      </c>
      <c r="D99" s="637" t="n">
        <f aca="false">SUM(G99,J99,M99)</f>
        <v>18384</v>
      </c>
      <c r="E99" s="637" t="n">
        <f aca="false">SUM(H99,K99,N99)</f>
        <v>17778</v>
      </c>
      <c r="F99" s="255" t="n">
        <v>14167</v>
      </c>
      <c r="G99" s="259" t="n">
        <v>18216</v>
      </c>
      <c r="H99" s="260" t="n">
        <v>17630</v>
      </c>
      <c r="I99" s="260" t="n">
        <v>140</v>
      </c>
      <c r="J99" s="260" t="n">
        <v>168</v>
      </c>
      <c r="K99" s="261" t="n">
        <v>148</v>
      </c>
      <c r="L99" s="194"/>
      <c r="M99" s="262"/>
      <c r="N99" s="195"/>
    </row>
    <row collapsed="false" customFormat="false" customHeight="true" hidden="false" ht="12" outlineLevel="0" r="100">
      <c r="A100" s="635" t="s">
        <v>218</v>
      </c>
      <c r="B100" s="101" t="s">
        <v>219</v>
      </c>
      <c r="C100" s="692" t="n">
        <f aca="false">SUM(C101:C112)</f>
        <v>11958</v>
      </c>
      <c r="D100" s="637" t="n">
        <f aca="false">SUM(G100,J100,M100)</f>
        <v>23816</v>
      </c>
      <c r="E100" s="637" t="n">
        <f aca="false">SUM(H100,K100,N100)</f>
        <v>18546</v>
      </c>
      <c r="F100" s="694" t="n">
        <f aca="false">SUM(F101:F112)</f>
        <v>4258</v>
      </c>
      <c r="G100" s="256" t="n">
        <v>11186</v>
      </c>
      <c r="H100" s="256" t="n">
        <v>10666</v>
      </c>
      <c r="I100" s="256" t="n">
        <f aca="false">SUM(I101:I112)</f>
        <v>0</v>
      </c>
      <c r="J100" s="256"/>
      <c r="K100" s="256"/>
      <c r="L100" s="256" t="n">
        <f aca="false">SUM(L101:L112)</f>
        <v>7700</v>
      </c>
      <c r="M100" s="257" t="n">
        <f aca="false">SUM(M101:M112)</f>
        <v>12630</v>
      </c>
      <c r="N100" s="695" t="n">
        <f aca="false">SUM(N101:N112)</f>
        <v>7880</v>
      </c>
    </row>
    <row collapsed="false" customFormat="false" customHeight="true" hidden="false" ht="12" outlineLevel="0" r="101">
      <c r="A101" s="635" t="s">
        <v>24</v>
      </c>
      <c r="B101" s="98" t="s">
        <v>621</v>
      </c>
      <c r="C101" s="693"/>
      <c r="D101" s="637" t="n">
        <f aca="false">SUM(G101,J101,M101)</f>
        <v>0</v>
      </c>
      <c r="E101" s="637" t="n">
        <f aca="false">SUM(H101,K101,N101)</f>
        <v>0</v>
      </c>
      <c r="F101" s="255"/>
      <c r="G101" s="259"/>
      <c r="H101" s="260"/>
      <c r="I101" s="260"/>
      <c r="J101" s="260"/>
      <c r="K101" s="261"/>
      <c r="L101" s="179"/>
      <c r="M101" s="258"/>
      <c r="N101" s="180"/>
    </row>
    <row collapsed="false" customFormat="false" customHeight="true" hidden="false" ht="12" outlineLevel="0" r="102">
      <c r="A102" s="635" t="s">
        <v>221</v>
      </c>
      <c r="B102" s="104" t="s">
        <v>222</v>
      </c>
      <c r="C102" s="223" t="n">
        <v>174</v>
      </c>
      <c r="D102" s="637" t="n">
        <f aca="false">SUM(G102,J102,M102)</f>
        <v>0</v>
      </c>
      <c r="E102" s="637" t="n">
        <f aca="false">SUM(H102,K102,N102)</f>
        <v>0</v>
      </c>
      <c r="F102" s="220" t="n">
        <v>174</v>
      </c>
      <c r="G102" s="220" t="n">
        <v>0</v>
      </c>
      <c r="H102" s="221" t="n">
        <v>0</v>
      </c>
      <c r="I102" s="221"/>
      <c r="J102" s="221"/>
      <c r="K102" s="696"/>
      <c r="L102" s="179"/>
      <c r="M102" s="258"/>
      <c r="N102" s="180"/>
    </row>
    <row collapsed="false" customFormat="false" customHeight="true" hidden="false" ht="12" outlineLevel="0" r="103">
      <c r="A103" s="635" t="s">
        <v>223</v>
      </c>
      <c r="B103" s="104" t="s">
        <v>224</v>
      </c>
      <c r="C103" s="223"/>
      <c r="D103" s="637" t="n">
        <f aca="false">SUM(G103,J103,M103)</f>
        <v>13</v>
      </c>
      <c r="E103" s="637" t="n">
        <f aca="false">SUM(H103,K103,N103)</f>
        <v>13</v>
      </c>
      <c r="F103" s="220"/>
      <c r="G103" s="220" t="n">
        <v>13</v>
      </c>
      <c r="H103" s="221" t="n">
        <v>13</v>
      </c>
      <c r="I103" s="221"/>
      <c r="J103" s="221"/>
      <c r="K103" s="696"/>
      <c r="L103" s="179"/>
      <c r="M103" s="258"/>
      <c r="N103" s="180"/>
    </row>
    <row collapsed="false" customFormat="false" customHeight="true" hidden="false" ht="12" outlineLevel="0" r="104">
      <c r="A104" s="635" t="s">
        <v>225</v>
      </c>
      <c r="B104" s="104" t="s">
        <v>226</v>
      </c>
      <c r="C104" s="697"/>
      <c r="D104" s="637" t="n">
        <f aca="false">SUM(G104,J104,M104)</f>
        <v>0</v>
      </c>
      <c r="E104" s="637" t="n">
        <f aca="false">SUM(H104,K104,N104)</f>
        <v>0</v>
      </c>
      <c r="F104" s="220"/>
      <c r="G104" s="263"/>
      <c r="H104" s="264"/>
      <c r="I104" s="264"/>
      <c r="J104" s="264"/>
      <c r="K104" s="265"/>
      <c r="L104" s="179"/>
      <c r="M104" s="258"/>
      <c r="N104" s="180"/>
    </row>
    <row collapsed="false" customFormat="false" customHeight="true" hidden="false" ht="12" outlineLevel="0" r="105">
      <c r="A105" s="635" t="s">
        <v>227</v>
      </c>
      <c r="B105" s="102" t="s">
        <v>228</v>
      </c>
      <c r="C105" s="692"/>
      <c r="D105" s="637" t="n">
        <f aca="false">SUM(G105,J105,M105)</f>
        <v>0</v>
      </c>
      <c r="E105" s="637" t="n">
        <f aca="false">SUM(H105,K105,N105)</f>
        <v>0</v>
      </c>
      <c r="F105" s="255"/>
      <c r="G105" s="255"/>
      <c r="H105" s="256"/>
      <c r="I105" s="256"/>
      <c r="J105" s="256"/>
      <c r="K105" s="257"/>
      <c r="L105" s="179"/>
      <c r="M105" s="258"/>
      <c r="N105" s="180"/>
    </row>
    <row collapsed="false" customFormat="false" customHeight="true" hidden="false" ht="12" outlineLevel="0" r="106">
      <c r="A106" s="635" t="s">
        <v>229</v>
      </c>
      <c r="B106" s="102" t="s">
        <v>230</v>
      </c>
      <c r="C106" s="693"/>
      <c r="D106" s="637" t="n">
        <f aca="false">SUM(G106,J106,M106)</f>
        <v>0</v>
      </c>
      <c r="E106" s="637" t="n">
        <f aca="false">SUM(H106,K106,N106)</f>
        <v>0</v>
      </c>
      <c r="F106" s="255"/>
      <c r="G106" s="259"/>
      <c r="H106" s="260"/>
      <c r="I106" s="260"/>
      <c r="J106" s="260"/>
      <c r="K106" s="261"/>
      <c r="L106" s="179"/>
      <c r="M106" s="258"/>
      <c r="N106" s="180"/>
    </row>
    <row collapsed="false" customFormat="false" customHeight="true" hidden="false" ht="12" outlineLevel="0" r="107">
      <c r="A107" s="635" t="s">
        <v>231</v>
      </c>
      <c r="B107" s="104" t="s">
        <v>232</v>
      </c>
      <c r="C107" s="223" t="n">
        <v>1634</v>
      </c>
      <c r="D107" s="637" t="n">
        <f aca="false">SUM(G107,J107,M107)</f>
        <v>1651</v>
      </c>
      <c r="E107" s="637" t="n">
        <f aca="false">SUM(H107,K107,N107)</f>
        <v>1618</v>
      </c>
      <c r="F107" s="220" t="n">
        <v>1634</v>
      </c>
      <c r="G107" s="220" t="n">
        <v>1651</v>
      </c>
      <c r="H107" s="221" t="n">
        <v>1618</v>
      </c>
      <c r="I107" s="221"/>
      <c r="J107" s="221"/>
      <c r="K107" s="696"/>
      <c r="L107" s="179"/>
      <c r="M107" s="258"/>
      <c r="N107" s="180"/>
    </row>
    <row collapsed="false" customFormat="false" customHeight="true" hidden="false" ht="12" outlineLevel="0" r="108">
      <c r="A108" s="635" t="s">
        <v>233</v>
      </c>
      <c r="B108" s="104" t="s">
        <v>234</v>
      </c>
      <c r="C108" s="697"/>
      <c r="D108" s="637" t="n">
        <f aca="false">SUM(G108,J108,M108)</f>
        <v>0</v>
      </c>
      <c r="E108" s="637" t="n">
        <f aca="false">SUM(H108,K108,N108)</f>
        <v>0</v>
      </c>
      <c r="F108" s="220"/>
      <c r="G108" s="263"/>
      <c r="H108" s="264"/>
      <c r="I108" s="264"/>
      <c r="J108" s="264"/>
      <c r="K108" s="265"/>
      <c r="L108" s="179"/>
      <c r="M108" s="258"/>
      <c r="N108" s="180"/>
    </row>
    <row collapsed="false" customFormat="false" customHeight="true" hidden="false" ht="12" outlineLevel="0" r="109">
      <c r="A109" s="635" t="s">
        <v>235</v>
      </c>
      <c r="B109" s="102" t="s">
        <v>236</v>
      </c>
      <c r="C109" s="692"/>
      <c r="D109" s="637" t="n">
        <f aca="false">SUM(G109,J109,M109)</f>
        <v>0</v>
      </c>
      <c r="E109" s="637" t="n">
        <f aca="false">SUM(H109,K109,N109)</f>
        <v>0</v>
      </c>
      <c r="F109" s="255"/>
      <c r="G109" s="255"/>
      <c r="H109" s="256"/>
      <c r="I109" s="256"/>
      <c r="J109" s="256"/>
      <c r="K109" s="257"/>
      <c r="L109" s="179"/>
      <c r="M109" s="258"/>
      <c r="N109" s="180"/>
    </row>
    <row collapsed="false" customFormat="false" customHeight="true" hidden="false" ht="12" outlineLevel="0" r="110">
      <c r="A110" s="698" t="s">
        <v>237</v>
      </c>
      <c r="B110" s="102" t="s">
        <v>238</v>
      </c>
      <c r="C110" s="692"/>
      <c r="D110" s="637" t="n">
        <f aca="false">SUM(G110,J110,M110)</f>
        <v>0</v>
      </c>
      <c r="E110" s="637" t="n">
        <f aca="false">SUM(H110,K110,N110)</f>
        <v>0</v>
      </c>
      <c r="F110" s="255"/>
      <c r="G110" s="255"/>
      <c r="H110" s="256"/>
      <c r="I110" s="256"/>
      <c r="J110" s="256"/>
      <c r="K110" s="257"/>
      <c r="L110" s="179"/>
      <c r="M110" s="258"/>
      <c r="N110" s="180"/>
    </row>
    <row collapsed="false" customFormat="false" customHeight="true" hidden="false" ht="12" outlineLevel="0" r="111">
      <c r="A111" s="635" t="s">
        <v>239</v>
      </c>
      <c r="B111" s="103" t="s">
        <v>240</v>
      </c>
      <c r="C111" s="693"/>
      <c r="D111" s="637" t="n">
        <f aca="false">SUM(G111,J111,M111)</f>
        <v>0</v>
      </c>
      <c r="E111" s="637" t="n">
        <f aca="false">SUM(H111,K111,N111)</f>
        <v>0</v>
      </c>
      <c r="F111" s="255"/>
      <c r="G111" s="259"/>
      <c r="H111" s="260"/>
      <c r="I111" s="260"/>
      <c r="J111" s="260"/>
      <c r="K111" s="261"/>
      <c r="L111" s="194"/>
      <c r="M111" s="262"/>
      <c r="N111" s="195"/>
    </row>
    <row collapsed="false" customFormat="false" customHeight="true" hidden="false" ht="12" outlineLevel="0" r="112">
      <c r="A112" s="635" t="s">
        <v>241</v>
      </c>
      <c r="B112" s="102" t="s">
        <v>242</v>
      </c>
      <c r="C112" s="692" t="n">
        <v>10150</v>
      </c>
      <c r="D112" s="637" t="n">
        <f aca="false">SUM(G112,J112,M112)</f>
        <v>22152</v>
      </c>
      <c r="E112" s="637" t="n">
        <f aca="false">SUM(H112,K112,N112)</f>
        <v>16915</v>
      </c>
      <c r="F112" s="255" t="n">
        <v>2450</v>
      </c>
      <c r="G112" s="256" t="n">
        <v>9522</v>
      </c>
      <c r="H112" s="256" t="n">
        <v>9035</v>
      </c>
      <c r="I112" s="256"/>
      <c r="J112" s="256"/>
      <c r="K112" s="257"/>
      <c r="L112" s="179" t="n">
        <v>7700</v>
      </c>
      <c r="M112" s="258" t="n">
        <v>12630</v>
      </c>
      <c r="N112" s="180" t="n">
        <v>7880</v>
      </c>
    </row>
    <row collapsed="false" customFormat="false" customHeight="true" hidden="false" ht="12" outlineLevel="0" r="113">
      <c r="A113" s="635" t="s">
        <v>243</v>
      </c>
      <c r="B113" s="100" t="s">
        <v>244</v>
      </c>
      <c r="C113" s="692"/>
      <c r="D113" s="637" t="n">
        <f aca="false">SUM(G113,J113,M113)</f>
        <v>0</v>
      </c>
      <c r="E113" s="637" t="n">
        <f aca="false">SUM(H113,K113,N113)</f>
        <v>0</v>
      </c>
      <c r="F113" s="255"/>
      <c r="G113" s="256" t="n">
        <v>0</v>
      </c>
      <c r="H113" s="256" t="n">
        <v>0</v>
      </c>
      <c r="I113" s="256"/>
      <c r="J113" s="256"/>
      <c r="K113" s="257"/>
      <c r="L113" s="179"/>
      <c r="M113" s="258"/>
      <c r="N113" s="180"/>
    </row>
    <row collapsed="false" customFormat="false" customHeight="true" hidden="false" ht="12" outlineLevel="0" r="114">
      <c r="A114" s="643" t="s">
        <v>245</v>
      </c>
      <c r="B114" s="98" t="s">
        <v>622</v>
      </c>
      <c r="C114" s="693"/>
      <c r="D114" s="637" t="n">
        <f aca="false">SUM(G114,J114,M114)</f>
        <v>0</v>
      </c>
      <c r="E114" s="637" t="n">
        <f aca="false">SUM(H114,K114,N114)</f>
        <v>0</v>
      </c>
      <c r="F114" s="255"/>
      <c r="G114" s="259" t="n">
        <v>0</v>
      </c>
      <c r="H114" s="260" t="n">
        <v>0</v>
      </c>
      <c r="I114" s="260"/>
      <c r="J114" s="260"/>
      <c r="K114" s="261"/>
      <c r="L114" s="194"/>
      <c r="M114" s="262"/>
      <c r="N114" s="195"/>
    </row>
    <row collapsed="false" customFormat="false" customHeight="true" hidden="false" ht="12" outlineLevel="0" r="115">
      <c r="A115" s="699" t="s">
        <v>247</v>
      </c>
      <c r="B115" s="700" t="s">
        <v>623</v>
      </c>
      <c r="C115" s="701"/>
      <c r="D115" s="645" t="n">
        <f aca="false">SUM(G115,J115,M115)</f>
        <v>0</v>
      </c>
      <c r="E115" s="645" t="n">
        <f aca="false">SUM(H115,K115,N115)</f>
        <v>0</v>
      </c>
      <c r="F115" s="259"/>
      <c r="G115" s="266"/>
      <c r="H115" s="267"/>
      <c r="I115" s="267"/>
      <c r="J115" s="267"/>
      <c r="K115" s="268"/>
      <c r="L115" s="702"/>
      <c r="M115" s="269"/>
      <c r="N115" s="270"/>
    </row>
    <row collapsed="false" customFormat="false" customHeight="true" hidden="false" ht="12" outlineLevel="0" r="116">
      <c r="A116" s="84" t="s">
        <v>26</v>
      </c>
      <c r="B116" s="286" t="s">
        <v>249</v>
      </c>
      <c r="C116" s="165" t="n">
        <f aca="false">+C117+C119+C121</f>
        <v>67328</v>
      </c>
      <c r="D116" s="622" t="n">
        <f aca="false">SUM(G116,J116,M116)</f>
        <v>86541</v>
      </c>
      <c r="E116" s="622" t="n">
        <f aca="false">SUM(H116,K116,N116)</f>
        <v>46083</v>
      </c>
      <c r="F116" s="164" t="n">
        <f aca="false">+F117+F119+F121</f>
        <v>67328</v>
      </c>
      <c r="G116" s="162" t="n">
        <f aca="false">+G117+G119+G121</f>
        <v>86541</v>
      </c>
      <c r="H116" s="162" t="n">
        <f aca="false">+H117+H119+H121</f>
        <v>46083</v>
      </c>
      <c r="I116" s="162" t="n">
        <f aca="false">+I117+I119+I121</f>
        <v>0</v>
      </c>
      <c r="J116" s="162"/>
      <c r="K116" s="162"/>
      <c r="L116" s="162" t="n">
        <f aca="false">+L117+L119+L121</f>
        <v>0</v>
      </c>
      <c r="M116" s="285" t="n">
        <f aca="false">+M117+M119+M121</f>
        <v>0</v>
      </c>
      <c r="N116" s="163" t="n">
        <f aca="false">+N117+N119+N121</f>
        <v>0</v>
      </c>
    </row>
    <row collapsed="false" customFormat="false" customHeight="true" hidden="false" ht="12" outlineLevel="0" r="117">
      <c r="A117" s="627" t="s">
        <v>28</v>
      </c>
      <c r="B117" s="98" t="s">
        <v>250</v>
      </c>
      <c r="C117" s="703" t="n">
        <v>7607</v>
      </c>
      <c r="D117" s="629" t="n">
        <f aca="false">SUM(G117,J117,M117)</f>
        <v>10443</v>
      </c>
      <c r="E117" s="629" t="n">
        <f aca="false">SUM(H117,K117,N117)</f>
        <v>4601</v>
      </c>
      <c r="F117" s="277" t="n">
        <v>7607</v>
      </c>
      <c r="G117" s="278" t="n">
        <v>10443</v>
      </c>
      <c r="H117" s="278" t="n">
        <v>4601</v>
      </c>
      <c r="I117" s="278"/>
      <c r="J117" s="278"/>
      <c r="K117" s="279"/>
      <c r="L117" s="171"/>
      <c r="M117" s="280"/>
      <c r="N117" s="172"/>
    </row>
    <row collapsed="false" customFormat="false" customHeight="true" hidden="false" ht="12" outlineLevel="0" r="118">
      <c r="A118" s="635" t="s">
        <v>30</v>
      </c>
      <c r="B118" s="98" t="s">
        <v>251</v>
      </c>
      <c r="C118" s="704"/>
      <c r="D118" s="637" t="n">
        <f aca="false">SUM(G118,J118,M118)</f>
        <v>0</v>
      </c>
      <c r="E118" s="637" t="n">
        <f aca="false">SUM(H118,K118,N118)</f>
        <v>0</v>
      </c>
      <c r="F118" s="255"/>
      <c r="G118" s="281"/>
      <c r="H118" s="282"/>
      <c r="I118" s="282"/>
      <c r="J118" s="282"/>
      <c r="K118" s="283"/>
      <c r="L118" s="179"/>
      <c r="M118" s="258"/>
      <c r="N118" s="180"/>
    </row>
    <row collapsed="false" customFormat="false" customHeight="true" hidden="false" ht="12" outlineLevel="0" r="119">
      <c r="A119" s="635" t="s">
        <v>32</v>
      </c>
      <c r="B119" s="98" t="s">
        <v>252</v>
      </c>
      <c r="C119" s="692" t="n">
        <v>2000</v>
      </c>
      <c r="D119" s="637" t="n">
        <f aca="false">SUM(G119,J119,M119)</f>
        <v>7053</v>
      </c>
      <c r="E119" s="637" t="n">
        <f aca="false">SUM(H119,K119,N119)</f>
        <v>1058</v>
      </c>
      <c r="F119" s="255" t="n">
        <v>2000</v>
      </c>
      <c r="G119" s="255" t="n">
        <v>7053</v>
      </c>
      <c r="H119" s="256" t="n">
        <v>1058</v>
      </c>
      <c r="I119" s="256"/>
      <c r="J119" s="256"/>
      <c r="K119" s="257"/>
      <c r="L119" s="179"/>
      <c r="M119" s="258"/>
      <c r="N119" s="180"/>
    </row>
    <row collapsed="false" customFormat="false" customHeight="true" hidden="false" ht="12" outlineLevel="0" r="120">
      <c r="A120" s="635" t="s">
        <v>34</v>
      </c>
      <c r="B120" s="114" t="s">
        <v>253</v>
      </c>
      <c r="C120" s="693"/>
      <c r="D120" s="637" t="n">
        <f aca="false">SUM(G120,J120,M120)</f>
        <v>0</v>
      </c>
      <c r="E120" s="637" t="n">
        <f aca="false">SUM(H120,K120,N120)</f>
        <v>0</v>
      </c>
      <c r="F120" s="255"/>
      <c r="G120" s="259"/>
      <c r="H120" s="260"/>
      <c r="I120" s="260"/>
      <c r="J120" s="260"/>
      <c r="K120" s="261"/>
      <c r="L120" s="179"/>
      <c r="M120" s="258"/>
      <c r="N120" s="180"/>
    </row>
    <row collapsed="false" customFormat="false" customHeight="true" hidden="false" ht="12" outlineLevel="0" r="121">
      <c r="A121" s="635" t="s">
        <v>36</v>
      </c>
      <c r="B121" s="115" t="s">
        <v>254</v>
      </c>
      <c r="C121" s="705" t="n">
        <v>57721</v>
      </c>
      <c r="D121" s="637" t="n">
        <f aca="false">SUM(G121,J121,M121)</f>
        <v>69045</v>
      </c>
      <c r="E121" s="637" t="n">
        <f aca="false">SUM(H121,K121,N121)</f>
        <v>40424</v>
      </c>
      <c r="F121" s="182" t="n">
        <v>57721</v>
      </c>
      <c r="G121" s="187" t="n">
        <v>69045</v>
      </c>
      <c r="H121" s="68" t="n">
        <v>40424</v>
      </c>
      <c r="I121" s="68"/>
      <c r="J121" s="68"/>
      <c r="K121" s="231"/>
      <c r="L121" s="179"/>
      <c r="M121" s="258"/>
      <c r="N121" s="180"/>
    </row>
    <row collapsed="false" customFormat="false" customHeight="true" hidden="false" ht="12" outlineLevel="0" r="122">
      <c r="A122" s="635" t="s">
        <v>38</v>
      </c>
      <c r="B122" s="116" t="s">
        <v>255</v>
      </c>
      <c r="C122" s="706"/>
      <c r="D122" s="637" t="n">
        <f aca="false">SUM(G122,J122,M122)</f>
        <v>0</v>
      </c>
      <c r="E122" s="637" t="n">
        <f aca="false">SUM(H122,K122,N122)</f>
        <v>0</v>
      </c>
      <c r="F122" s="182"/>
      <c r="G122" s="183"/>
      <c r="H122" s="183"/>
      <c r="I122" s="183"/>
      <c r="J122" s="183"/>
      <c r="K122" s="284"/>
      <c r="L122" s="179"/>
      <c r="M122" s="258"/>
      <c r="N122" s="180"/>
    </row>
    <row collapsed="false" customFormat="false" customHeight="true" hidden="false" ht="12" outlineLevel="0" r="123">
      <c r="A123" s="635" t="s">
        <v>40</v>
      </c>
      <c r="B123" s="117" t="s">
        <v>256</v>
      </c>
      <c r="C123" s="703" t="n">
        <v>48255</v>
      </c>
      <c r="D123" s="637" t="n">
        <f aca="false">SUM(G123,J123,M123)</f>
        <v>4932</v>
      </c>
      <c r="E123" s="637" t="n">
        <f aca="false">SUM(H123,K123,N123)</f>
        <v>570</v>
      </c>
      <c r="F123" s="255" t="n">
        <v>48255</v>
      </c>
      <c r="G123" s="277" t="n">
        <v>4932</v>
      </c>
      <c r="H123" s="278" t="n">
        <v>570</v>
      </c>
      <c r="I123" s="278"/>
      <c r="J123" s="278"/>
      <c r="K123" s="279"/>
      <c r="L123" s="179"/>
      <c r="M123" s="258"/>
      <c r="N123" s="180"/>
    </row>
    <row collapsed="false" customFormat="false" customHeight="true" hidden="false" ht="12" outlineLevel="0" r="124">
      <c r="A124" s="635" t="s">
        <v>42</v>
      </c>
      <c r="B124" s="102" t="s">
        <v>230</v>
      </c>
      <c r="C124" s="692"/>
      <c r="D124" s="637" t="n">
        <f aca="false">SUM(G124,J124,M124)</f>
        <v>0</v>
      </c>
      <c r="E124" s="637" t="n">
        <f aca="false">SUM(H124,K124,N124)</f>
        <v>0</v>
      </c>
      <c r="F124" s="255"/>
      <c r="G124" s="256"/>
      <c r="H124" s="256"/>
      <c r="I124" s="256"/>
      <c r="J124" s="256"/>
      <c r="K124" s="257"/>
      <c r="L124" s="179"/>
      <c r="M124" s="258"/>
      <c r="N124" s="180"/>
    </row>
    <row collapsed="false" customFormat="false" customHeight="true" hidden="false" ht="12" outlineLevel="0" r="125">
      <c r="A125" s="635" t="s">
        <v>44</v>
      </c>
      <c r="B125" s="102" t="s">
        <v>257</v>
      </c>
      <c r="C125" s="692"/>
      <c r="D125" s="637" t="n">
        <f aca="false">SUM(G125,J125,M125)</f>
        <v>39864</v>
      </c>
      <c r="E125" s="637" t="n">
        <f aca="false">SUM(H125,K125,N125)</f>
        <v>39854</v>
      </c>
      <c r="F125" s="255"/>
      <c r="G125" s="256" t="n">
        <v>39864</v>
      </c>
      <c r="H125" s="256" t="n">
        <v>39854</v>
      </c>
      <c r="I125" s="256"/>
      <c r="J125" s="256"/>
      <c r="K125" s="257"/>
      <c r="L125" s="179"/>
      <c r="M125" s="258"/>
      <c r="N125" s="180"/>
    </row>
    <row collapsed="false" customFormat="false" customHeight="true" hidden="false" ht="12" outlineLevel="0" r="126">
      <c r="A126" s="635" t="s">
        <v>46</v>
      </c>
      <c r="B126" s="102" t="s">
        <v>258</v>
      </c>
      <c r="C126" s="692"/>
      <c r="D126" s="637" t="n">
        <f aca="false">SUM(G126,J126,M126)</f>
        <v>0</v>
      </c>
      <c r="E126" s="637" t="n">
        <f aca="false">SUM(H126,K126,N126)</f>
        <v>0</v>
      </c>
      <c r="F126" s="255"/>
      <c r="G126" s="256" t="n">
        <v>0</v>
      </c>
      <c r="H126" s="256" t="n">
        <v>0</v>
      </c>
      <c r="I126" s="256"/>
      <c r="J126" s="256"/>
      <c r="K126" s="257"/>
      <c r="L126" s="179"/>
      <c r="M126" s="258"/>
      <c r="N126" s="180"/>
    </row>
    <row collapsed="false" customFormat="false" customHeight="true" hidden="false" ht="12" outlineLevel="0" r="127">
      <c r="A127" s="635" t="s">
        <v>48</v>
      </c>
      <c r="B127" s="102" t="s">
        <v>236</v>
      </c>
      <c r="C127" s="692"/>
      <c r="D127" s="637" t="n">
        <f aca="false">SUM(G127,J127,M127)</f>
        <v>0</v>
      </c>
      <c r="E127" s="637" t="n">
        <f aca="false">SUM(H127,K127,N127)</f>
        <v>0</v>
      </c>
      <c r="F127" s="255"/>
      <c r="G127" s="256" t="n">
        <v>0</v>
      </c>
      <c r="H127" s="256" t="n">
        <v>0</v>
      </c>
      <c r="I127" s="256"/>
      <c r="J127" s="256"/>
      <c r="K127" s="257"/>
      <c r="L127" s="179"/>
      <c r="M127" s="258"/>
      <c r="N127" s="180"/>
    </row>
    <row collapsed="false" customFormat="false" customHeight="true" hidden="false" ht="12" outlineLevel="0" r="128">
      <c r="A128" s="635" t="s">
        <v>50</v>
      </c>
      <c r="B128" s="102" t="s">
        <v>259</v>
      </c>
      <c r="C128" s="692"/>
      <c r="D128" s="637" t="n">
        <f aca="false">SUM(G128,J128,M128)</f>
        <v>0</v>
      </c>
      <c r="E128" s="637" t="n">
        <f aca="false">SUM(H128,K128,N128)</f>
        <v>0</v>
      </c>
      <c r="F128" s="255"/>
      <c r="G128" s="256" t="n">
        <v>0</v>
      </c>
      <c r="H128" s="256" t="n">
        <v>0</v>
      </c>
      <c r="I128" s="256"/>
      <c r="J128" s="256"/>
      <c r="K128" s="257"/>
      <c r="L128" s="179"/>
      <c r="M128" s="258"/>
      <c r="N128" s="180"/>
    </row>
    <row collapsed="false" customFormat="false" customHeight="true" hidden="false" ht="12" outlineLevel="0" r="129">
      <c r="A129" s="698" t="s">
        <v>260</v>
      </c>
      <c r="B129" s="102" t="s">
        <v>261</v>
      </c>
      <c r="C129" s="693" t="n">
        <v>9466</v>
      </c>
      <c r="D129" s="645" t="n">
        <f aca="false">SUM(G129,J129,M129)</f>
        <v>24249</v>
      </c>
      <c r="E129" s="645" t="n">
        <f aca="false">SUM(H129,K129,N129)</f>
        <v>24249</v>
      </c>
      <c r="F129" s="259" t="n">
        <v>9466</v>
      </c>
      <c r="G129" s="260" t="n">
        <v>24249</v>
      </c>
      <c r="H129" s="260" t="n">
        <v>24249</v>
      </c>
      <c r="I129" s="260"/>
      <c r="J129" s="260"/>
      <c r="K129" s="261"/>
      <c r="L129" s="194"/>
      <c r="M129" s="262"/>
      <c r="N129" s="195"/>
    </row>
    <row collapsed="false" customFormat="false" customHeight="true" hidden="false" ht="12" outlineLevel="0" r="130">
      <c r="A130" s="84" t="s">
        <v>58</v>
      </c>
      <c r="B130" s="118" t="s">
        <v>262</v>
      </c>
      <c r="C130" s="165" t="n">
        <f aca="false">SUM(C95,C116)</f>
        <v>154342</v>
      </c>
      <c r="D130" s="622" t="n">
        <f aca="false">SUM(G130,J130,M130)</f>
        <v>190832</v>
      </c>
      <c r="E130" s="622" t="n">
        <f aca="false">SUM(H130,K130,N130)</f>
        <v>131516</v>
      </c>
      <c r="F130" s="164" t="n">
        <f aca="false">SUM(F95,F116)</f>
        <v>146502</v>
      </c>
      <c r="G130" s="162" t="n">
        <f aca="false">SUM(G95,G116)</f>
        <v>178034</v>
      </c>
      <c r="H130" s="162" t="n">
        <f aca="false">SUM(H95,H116)</f>
        <v>123488</v>
      </c>
      <c r="I130" s="162" t="n">
        <f aca="false">SUM(I95,I116)</f>
        <v>140</v>
      </c>
      <c r="J130" s="162" t="n">
        <v>168</v>
      </c>
      <c r="K130" s="162" t="n">
        <v>148</v>
      </c>
      <c r="L130" s="162" t="n">
        <f aca="false">SUM(L95,L116)</f>
        <v>7700</v>
      </c>
      <c r="M130" s="285" t="n">
        <f aca="false">SUM(M95,M116)</f>
        <v>12630</v>
      </c>
      <c r="N130" s="163" t="n">
        <f aca="false">SUM(N95,N116)</f>
        <v>7880</v>
      </c>
    </row>
    <row collapsed="false" customFormat="false" customHeight="true" hidden="false" ht="12" outlineLevel="0" r="131">
      <c r="A131" s="84" t="s">
        <v>263</v>
      </c>
      <c r="B131" s="118" t="s">
        <v>264</v>
      </c>
      <c r="C131" s="707"/>
      <c r="D131" s="622" t="n">
        <f aca="false">SUM(G131,J131,M131)</f>
        <v>0</v>
      </c>
      <c r="E131" s="622" t="n">
        <f aca="false">SUM(H131,K131,N131)</f>
        <v>0</v>
      </c>
      <c r="F131" s="212"/>
      <c r="G131" s="138"/>
      <c r="H131" s="138"/>
      <c r="I131" s="138"/>
      <c r="J131" s="138"/>
      <c r="K131" s="286"/>
      <c r="L131" s="162" t="n">
        <f aca="false">+L132+L133+L134</f>
        <v>0</v>
      </c>
      <c r="M131" s="285" t="n">
        <f aca="false">+M132+M133+M134</f>
        <v>0</v>
      </c>
      <c r="N131" s="163" t="n">
        <f aca="false">+N132+N133+N134</f>
        <v>0</v>
      </c>
    </row>
    <row collapsed="false" customFormat="true" customHeight="true" hidden="false" ht="12" outlineLevel="0" r="132" s="688">
      <c r="A132" s="627" t="s">
        <v>80</v>
      </c>
      <c r="B132" s="119" t="s">
        <v>624</v>
      </c>
      <c r="C132" s="703"/>
      <c r="D132" s="629" t="n">
        <f aca="false">SUM(G132,J132,M132)</f>
        <v>0</v>
      </c>
      <c r="E132" s="629" t="n">
        <f aca="false">SUM(H132,K132,N132)</f>
        <v>0</v>
      </c>
      <c r="F132" s="277"/>
      <c r="G132" s="278"/>
      <c r="H132" s="278"/>
      <c r="I132" s="278"/>
      <c r="J132" s="278"/>
      <c r="K132" s="279"/>
      <c r="L132" s="179"/>
      <c r="M132" s="258"/>
      <c r="N132" s="180"/>
    </row>
    <row collapsed="false" customFormat="false" customHeight="true" hidden="false" ht="12" outlineLevel="0" r="133">
      <c r="A133" s="635" t="s">
        <v>88</v>
      </c>
      <c r="B133" s="98" t="s">
        <v>266</v>
      </c>
      <c r="C133" s="692"/>
      <c r="D133" s="637" t="n">
        <f aca="false">SUM(G133,J133,M133)</f>
        <v>0</v>
      </c>
      <c r="E133" s="637" t="n">
        <f aca="false">SUM(H133,K133,N133)</f>
        <v>0</v>
      </c>
      <c r="F133" s="255"/>
      <c r="G133" s="277"/>
      <c r="H133" s="278"/>
      <c r="I133" s="256"/>
      <c r="J133" s="256"/>
      <c r="K133" s="257"/>
      <c r="L133" s="179"/>
      <c r="M133" s="258"/>
      <c r="N133" s="180"/>
    </row>
    <row collapsed="false" customFormat="false" customHeight="true" hidden="false" ht="12" outlineLevel="0" r="134">
      <c r="A134" s="698" t="s">
        <v>90</v>
      </c>
      <c r="B134" s="120" t="s">
        <v>625</v>
      </c>
      <c r="C134" s="704"/>
      <c r="D134" s="645" t="n">
        <f aca="false">SUM(G134,J134,M134)</f>
        <v>0</v>
      </c>
      <c r="E134" s="645" t="n">
        <f aca="false">SUM(H134,K134,N134)</f>
        <v>0</v>
      </c>
      <c r="F134" s="259"/>
      <c r="G134" s="281"/>
      <c r="H134" s="282"/>
      <c r="I134" s="282"/>
      <c r="J134" s="282"/>
      <c r="K134" s="283"/>
      <c r="L134" s="179"/>
      <c r="M134" s="258"/>
      <c r="N134" s="180"/>
    </row>
    <row collapsed="false" customFormat="false" customHeight="true" hidden="false" ht="12" outlineLevel="0" r="135">
      <c r="A135" s="84" t="s">
        <v>101</v>
      </c>
      <c r="B135" s="118" t="s">
        <v>268</v>
      </c>
      <c r="C135" s="707"/>
      <c r="D135" s="622" t="n">
        <f aca="false">SUM(G135,J135,M135)</f>
        <v>0</v>
      </c>
      <c r="E135" s="622" t="n">
        <f aca="false">SUM(H135,K135,N135)</f>
        <v>0</v>
      </c>
      <c r="F135" s="212"/>
      <c r="G135" s="138"/>
      <c r="H135" s="138"/>
      <c r="I135" s="138"/>
      <c r="J135" s="138"/>
      <c r="K135" s="286"/>
      <c r="L135" s="162" t="n">
        <f aca="false">+L136+L137+L138+L139+L140+L141</f>
        <v>0</v>
      </c>
      <c r="M135" s="285" t="n">
        <f aca="false">+M136+M137+M138+M139+M140+M141</f>
        <v>0</v>
      </c>
      <c r="N135" s="163" t="n">
        <f aca="false">+N136+N137+N138+N139+N140+N141</f>
        <v>0</v>
      </c>
    </row>
    <row collapsed="false" customFormat="false" customHeight="true" hidden="false" ht="12" outlineLevel="0" r="136">
      <c r="A136" s="627" t="s">
        <v>103</v>
      </c>
      <c r="B136" s="119" t="s">
        <v>269</v>
      </c>
      <c r="C136" s="703"/>
      <c r="D136" s="629" t="n">
        <f aca="false">SUM(G136,J136,M136)</f>
        <v>0</v>
      </c>
      <c r="E136" s="629" t="n">
        <f aca="false">SUM(H136,K136,N136)</f>
        <v>0</v>
      </c>
      <c r="F136" s="277"/>
      <c r="G136" s="278"/>
      <c r="H136" s="278"/>
      <c r="I136" s="278"/>
      <c r="J136" s="278"/>
      <c r="K136" s="279"/>
      <c r="L136" s="179"/>
      <c r="M136" s="258"/>
      <c r="N136" s="180"/>
    </row>
    <row collapsed="false" customFormat="false" customHeight="true" hidden="false" ht="12" outlineLevel="0" r="137">
      <c r="A137" s="635" t="s">
        <v>105</v>
      </c>
      <c r="B137" s="98" t="s">
        <v>270</v>
      </c>
      <c r="C137" s="692"/>
      <c r="D137" s="637" t="n">
        <f aca="false">SUM(G137,J137,M137)</f>
        <v>0</v>
      </c>
      <c r="E137" s="637" t="n">
        <f aca="false">SUM(H137,K137,N137)</f>
        <v>0</v>
      </c>
      <c r="F137" s="255"/>
      <c r="G137" s="277"/>
      <c r="H137" s="278"/>
      <c r="I137" s="256"/>
      <c r="J137" s="256"/>
      <c r="K137" s="257"/>
      <c r="L137" s="179"/>
      <c r="M137" s="258"/>
      <c r="N137" s="180"/>
    </row>
    <row collapsed="false" customFormat="false" customHeight="true" hidden="false" ht="12" outlineLevel="0" r="138">
      <c r="A138" s="635" t="s">
        <v>107</v>
      </c>
      <c r="B138" s="98" t="s">
        <v>271</v>
      </c>
      <c r="C138" s="692"/>
      <c r="D138" s="637" t="n">
        <f aca="false">SUM(G138,J138,M138)</f>
        <v>0</v>
      </c>
      <c r="E138" s="637" t="n">
        <f aca="false">SUM(H138,K138,N138)</f>
        <v>0</v>
      </c>
      <c r="F138" s="255"/>
      <c r="G138" s="255"/>
      <c r="H138" s="256"/>
      <c r="I138" s="256"/>
      <c r="J138" s="256"/>
      <c r="K138" s="257"/>
      <c r="L138" s="179"/>
      <c r="M138" s="258"/>
      <c r="N138" s="180"/>
    </row>
    <row collapsed="false" customFormat="false" customHeight="true" hidden="false" ht="12" outlineLevel="0" r="139">
      <c r="A139" s="635" t="s">
        <v>109</v>
      </c>
      <c r="B139" s="98" t="s">
        <v>626</v>
      </c>
      <c r="C139" s="692"/>
      <c r="D139" s="637" t="n">
        <f aca="false">SUM(G139,J139,M139)</f>
        <v>0</v>
      </c>
      <c r="E139" s="637" t="n">
        <f aca="false">SUM(H139,K139,N139)</f>
        <v>0</v>
      </c>
      <c r="F139" s="255"/>
      <c r="G139" s="255"/>
      <c r="H139" s="256"/>
      <c r="I139" s="256"/>
      <c r="J139" s="256"/>
      <c r="K139" s="257"/>
      <c r="L139" s="179"/>
      <c r="M139" s="258"/>
      <c r="N139" s="180"/>
    </row>
    <row collapsed="false" customFormat="false" customHeight="true" hidden="false" ht="12" outlineLevel="0" r="140">
      <c r="A140" s="635" t="s">
        <v>111</v>
      </c>
      <c r="B140" s="98" t="s">
        <v>273</v>
      </c>
      <c r="C140" s="692"/>
      <c r="D140" s="637" t="n">
        <f aca="false">SUM(G140,J140,M140)</f>
        <v>0</v>
      </c>
      <c r="E140" s="637" t="n">
        <f aca="false">SUM(H140,K140,N140)</f>
        <v>0</v>
      </c>
      <c r="F140" s="255"/>
      <c r="G140" s="255"/>
      <c r="H140" s="256"/>
      <c r="I140" s="256"/>
      <c r="J140" s="256"/>
      <c r="K140" s="257"/>
      <c r="L140" s="179"/>
      <c r="M140" s="258"/>
      <c r="N140" s="180"/>
    </row>
    <row collapsed="false" customFormat="true" customHeight="true" hidden="false" ht="12" outlineLevel="0" r="141" s="688">
      <c r="A141" s="698" t="s">
        <v>113</v>
      </c>
      <c r="B141" s="120" t="s">
        <v>274</v>
      </c>
      <c r="C141" s="704"/>
      <c r="D141" s="645" t="n">
        <f aca="false">SUM(G141,J141,M141)</f>
        <v>0</v>
      </c>
      <c r="E141" s="645" t="n">
        <f aca="false">SUM(H141,K141,N141)</f>
        <v>0</v>
      </c>
      <c r="F141" s="259"/>
      <c r="G141" s="281"/>
      <c r="H141" s="282"/>
      <c r="I141" s="282"/>
      <c r="J141" s="282"/>
      <c r="K141" s="283"/>
      <c r="L141" s="179"/>
      <c r="M141" s="258"/>
      <c r="N141" s="180"/>
    </row>
    <row collapsed="false" customFormat="false" customHeight="true" hidden="false" ht="12" outlineLevel="0" r="142">
      <c r="A142" s="84" t="s">
        <v>125</v>
      </c>
      <c r="B142" s="118" t="s">
        <v>627</v>
      </c>
      <c r="C142" s="163" t="n">
        <f aca="false">+C143+C144+C146+C147+C145</f>
        <v>37041</v>
      </c>
      <c r="D142" s="622" t="n">
        <f aca="false">SUM(G142,J142,M142)</f>
        <v>40465</v>
      </c>
      <c r="E142" s="622" t="n">
        <f aca="false">SUM(H142,K142,N142)</f>
        <v>40305</v>
      </c>
      <c r="F142" s="708" t="n">
        <f aca="false">+F143+F144+F146+F147+F145</f>
        <v>0</v>
      </c>
      <c r="G142" s="162" t="n">
        <f aca="false">+G143+G144+G146+G147+G145</f>
        <v>2566</v>
      </c>
      <c r="H142" s="162" t="n">
        <f aca="false">+H143+H144+H146+H147+H145</f>
        <v>2566</v>
      </c>
      <c r="I142" s="162" t="n">
        <f aca="false">+I143+I144+I146+I147+I145</f>
        <v>0</v>
      </c>
      <c r="J142" s="162"/>
      <c r="K142" s="162"/>
      <c r="L142" s="162" t="n">
        <f aca="false">+L143+L144+L146+L147+L145</f>
        <v>37041</v>
      </c>
      <c r="M142" s="285" t="n">
        <f aca="false">+M143+M144+M146+M147+M145</f>
        <v>37899</v>
      </c>
      <c r="N142" s="163" t="n">
        <f aca="false">+N143+N144+N146+N147+N145</f>
        <v>37739</v>
      </c>
      <c r="V142" s="709"/>
    </row>
    <row collapsed="false" customFormat="false" customHeight="false" hidden="false" ht="13.55" outlineLevel="0" r="143">
      <c r="A143" s="627" t="s">
        <v>127</v>
      </c>
      <c r="B143" s="119" t="s">
        <v>276</v>
      </c>
      <c r="C143" s="703"/>
      <c r="D143" s="629" t="n">
        <f aca="false">SUM(G143,J143,M143)</f>
        <v>0</v>
      </c>
      <c r="E143" s="629" t="n">
        <f aca="false">SUM(H143,K143,N143)</f>
        <v>0</v>
      </c>
      <c r="F143" s="277"/>
      <c r="G143" s="278"/>
      <c r="H143" s="278"/>
      <c r="I143" s="278"/>
      <c r="J143" s="278"/>
      <c r="K143" s="279"/>
      <c r="L143" s="179"/>
      <c r="M143" s="258"/>
      <c r="N143" s="180"/>
    </row>
    <row collapsed="false" customFormat="false" customHeight="true" hidden="false" ht="12" outlineLevel="0" r="144">
      <c r="A144" s="635" t="s">
        <v>129</v>
      </c>
      <c r="B144" s="98" t="s">
        <v>326</v>
      </c>
      <c r="C144" s="692"/>
      <c r="D144" s="637" t="n">
        <f aca="false">SUM(G144,J144,M144)</f>
        <v>2566</v>
      </c>
      <c r="E144" s="637" t="n">
        <f aca="false">SUM(H144,K144,N144)</f>
        <v>2566</v>
      </c>
      <c r="F144" s="255"/>
      <c r="G144" s="277" t="n">
        <v>2566</v>
      </c>
      <c r="H144" s="278" t="n">
        <v>2566</v>
      </c>
      <c r="I144" s="256"/>
      <c r="J144" s="256"/>
      <c r="K144" s="257"/>
      <c r="L144" s="179"/>
      <c r="M144" s="258"/>
      <c r="N144" s="180"/>
    </row>
    <row collapsed="false" customFormat="false" customHeight="true" hidden="false" ht="12" outlineLevel="0" r="145">
      <c r="A145" s="635" t="s">
        <v>131</v>
      </c>
      <c r="B145" s="98" t="s">
        <v>628</v>
      </c>
      <c r="C145" s="692" t="n">
        <v>37041</v>
      </c>
      <c r="D145" s="637" t="n">
        <f aca="false">SUM(G145,J145,M145)</f>
        <v>37899</v>
      </c>
      <c r="E145" s="637" t="n">
        <f aca="false">SUM(H145,K145,N145)</f>
        <v>37739</v>
      </c>
      <c r="F145" s="255"/>
      <c r="G145" s="255"/>
      <c r="H145" s="256"/>
      <c r="I145" s="256"/>
      <c r="J145" s="256"/>
      <c r="K145" s="257"/>
      <c r="L145" s="179" t="n">
        <v>37041</v>
      </c>
      <c r="M145" s="258" t="n">
        <v>37899</v>
      </c>
      <c r="N145" s="180" t="n">
        <v>37739</v>
      </c>
    </row>
    <row collapsed="false" customFormat="true" customHeight="true" hidden="false" ht="12" outlineLevel="0" r="146" s="688">
      <c r="A146" s="635" t="s">
        <v>133</v>
      </c>
      <c r="B146" s="98" t="s">
        <v>278</v>
      </c>
      <c r="C146" s="692"/>
      <c r="D146" s="637" t="n">
        <f aca="false">SUM(G146,J146,M146)</f>
        <v>0</v>
      </c>
      <c r="E146" s="637" t="n">
        <f aca="false">SUM(H146,K146,N146)</f>
        <v>0</v>
      </c>
      <c r="F146" s="255"/>
      <c r="G146" s="255"/>
      <c r="H146" s="256"/>
      <c r="I146" s="256"/>
      <c r="J146" s="256"/>
      <c r="K146" s="257"/>
      <c r="L146" s="179"/>
      <c r="M146" s="258"/>
      <c r="N146" s="180"/>
    </row>
    <row collapsed="false" customFormat="true" customHeight="true" hidden="false" ht="12" outlineLevel="0" r="147" s="688">
      <c r="A147" s="698" t="s">
        <v>135</v>
      </c>
      <c r="B147" s="120" t="s">
        <v>279</v>
      </c>
      <c r="C147" s="704"/>
      <c r="D147" s="645" t="n">
        <f aca="false">SUM(G147,J147,M147)</f>
        <v>0</v>
      </c>
      <c r="E147" s="645" t="n">
        <f aca="false">SUM(H147,K147,N147)</f>
        <v>0</v>
      </c>
      <c r="F147" s="259"/>
      <c r="G147" s="281"/>
      <c r="H147" s="282"/>
      <c r="I147" s="282"/>
      <c r="J147" s="282"/>
      <c r="K147" s="283"/>
      <c r="L147" s="179"/>
      <c r="M147" s="258"/>
      <c r="N147" s="180"/>
    </row>
    <row collapsed="false" customFormat="true" customHeight="true" hidden="false" ht="12" outlineLevel="0" r="148" s="688">
      <c r="A148" s="84" t="s">
        <v>280</v>
      </c>
      <c r="B148" s="118" t="s">
        <v>281</v>
      </c>
      <c r="C148" s="289" t="n">
        <f aca="false">+C149+C150+C151+C152+C153</f>
        <v>0</v>
      </c>
      <c r="D148" s="622" t="n">
        <f aca="false">SUM(G148,J148,M148)</f>
        <v>0</v>
      </c>
      <c r="E148" s="622" t="n">
        <f aca="false">SUM(H148,K148,N148)</f>
        <v>0</v>
      </c>
      <c r="F148" s="293" t="n">
        <f aca="false">+F149+F150+F151+F152+F153</f>
        <v>0</v>
      </c>
      <c r="G148" s="294" t="n">
        <f aca="false">+G149+G150+G151+G152+G153</f>
        <v>0</v>
      </c>
      <c r="H148" s="294" t="n">
        <f aca="false">+H149+H150+H151+H152+H153</f>
        <v>0</v>
      </c>
      <c r="I148" s="294" t="n">
        <f aca="false">+I149+I150+I151+I152+I153</f>
        <v>0</v>
      </c>
      <c r="J148" s="294"/>
      <c r="K148" s="294"/>
      <c r="L148" s="294" t="n">
        <f aca="false">+L149+L150+L151+L152+L153</f>
        <v>0</v>
      </c>
      <c r="M148" s="287" t="n">
        <f aca="false">+M149+M150+M151+M152+M153</f>
        <v>0</v>
      </c>
      <c r="N148" s="288" t="n">
        <f aca="false">+N149+N150+N151+N152+N153</f>
        <v>0</v>
      </c>
    </row>
    <row collapsed="false" customFormat="true" customHeight="true" hidden="false" ht="12" outlineLevel="0" r="149" s="688">
      <c r="A149" s="627" t="s">
        <v>139</v>
      </c>
      <c r="B149" s="119" t="s">
        <v>282</v>
      </c>
      <c r="C149" s="703"/>
      <c r="D149" s="629" t="n">
        <f aca="false">SUM(G149,J149,M149)</f>
        <v>0</v>
      </c>
      <c r="E149" s="629" t="n">
        <f aca="false">SUM(H149,K149,N149)</f>
        <v>0</v>
      </c>
      <c r="F149" s="277"/>
      <c r="G149" s="278"/>
      <c r="H149" s="278"/>
      <c r="I149" s="278"/>
      <c r="J149" s="278"/>
      <c r="K149" s="279"/>
      <c r="L149" s="179"/>
      <c r="M149" s="258"/>
      <c r="N149" s="180"/>
    </row>
    <row collapsed="false" customFormat="true" customHeight="true" hidden="false" ht="12" outlineLevel="0" r="150" s="688">
      <c r="A150" s="635" t="s">
        <v>141</v>
      </c>
      <c r="B150" s="98" t="s">
        <v>283</v>
      </c>
      <c r="C150" s="692"/>
      <c r="D150" s="637" t="n">
        <f aca="false">SUM(G150,J150,M150)</f>
        <v>0</v>
      </c>
      <c r="E150" s="637" t="n">
        <f aca="false">SUM(H150,K150,N150)</f>
        <v>0</v>
      </c>
      <c r="F150" s="255"/>
      <c r="G150" s="277"/>
      <c r="H150" s="278"/>
      <c r="I150" s="256"/>
      <c r="J150" s="256"/>
      <c r="K150" s="257"/>
      <c r="L150" s="179"/>
      <c r="M150" s="258"/>
      <c r="N150" s="180"/>
    </row>
    <row collapsed="false" customFormat="true" customHeight="true" hidden="false" ht="12" outlineLevel="0" r="151" s="688">
      <c r="A151" s="635" t="s">
        <v>143</v>
      </c>
      <c r="B151" s="98" t="s">
        <v>284</v>
      </c>
      <c r="C151" s="692"/>
      <c r="D151" s="637" t="n">
        <f aca="false">SUM(G151,J151,M151)</f>
        <v>0</v>
      </c>
      <c r="E151" s="637" t="n">
        <f aca="false">SUM(H151,K151,N151)</f>
        <v>0</v>
      </c>
      <c r="F151" s="255"/>
      <c r="G151" s="255"/>
      <c r="H151" s="256"/>
      <c r="I151" s="256"/>
      <c r="J151" s="256"/>
      <c r="K151" s="257"/>
      <c r="L151" s="179"/>
      <c r="M151" s="258"/>
      <c r="N151" s="180"/>
    </row>
    <row collapsed="false" customFormat="true" customHeight="true" hidden="false" ht="12" outlineLevel="0" r="152" s="688">
      <c r="A152" s="635" t="s">
        <v>145</v>
      </c>
      <c r="B152" s="98" t="s">
        <v>629</v>
      </c>
      <c r="C152" s="692"/>
      <c r="D152" s="637" t="n">
        <f aca="false">SUM(G152,J152,M152)</f>
        <v>0</v>
      </c>
      <c r="E152" s="637" t="n">
        <f aca="false">SUM(H152,K152,N152)</f>
        <v>0</v>
      </c>
      <c r="F152" s="255"/>
      <c r="G152" s="255"/>
      <c r="H152" s="256"/>
      <c r="I152" s="256"/>
      <c r="J152" s="256"/>
      <c r="K152" s="257"/>
      <c r="L152" s="179"/>
      <c r="M152" s="258"/>
      <c r="N152" s="180"/>
    </row>
    <row collapsed="false" customFormat="false" customHeight="true" hidden="false" ht="12.75" outlineLevel="0" r="153">
      <c r="A153" s="698" t="s">
        <v>286</v>
      </c>
      <c r="B153" s="120" t="s">
        <v>287</v>
      </c>
      <c r="C153" s="704"/>
      <c r="D153" s="645" t="n">
        <f aca="false">SUM(G153,J153,M153)</f>
        <v>0</v>
      </c>
      <c r="E153" s="645" t="n">
        <f aca="false">SUM(H153,K153,N153)</f>
        <v>0</v>
      </c>
      <c r="F153" s="259"/>
      <c r="G153" s="281"/>
      <c r="H153" s="282"/>
      <c r="I153" s="282"/>
      <c r="J153" s="282"/>
      <c r="K153" s="283"/>
      <c r="L153" s="194"/>
      <c r="M153" s="262"/>
      <c r="N153" s="195"/>
    </row>
    <row collapsed="false" customFormat="false" customHeight="true" hidden="false" ht="12.75" outlineLevel="0" r="154">
      <c r="A154" s="710" t="s">
        <v>147</v>
      </c>
      <c r="B154" s="118" t="s">
        <v>288</v>
      </c>
      <c r="C154" s="707"/>
      <c r="D154" s="622" t="n">
        <f aca="false">SUM(G154,J154,M154)</f>
        <v>0</v>
      </c>
      <c r="E154" s="622" t="n">
        <f aca="false">SUM(H154,K154,N154)</f>
        <v>0</v>
      </c>
      <c r="F154" s="212"/>
      <c r="G154" s="138"/>
      <c r="H154" s="138"/>
      <c r="I154" s="138"/>
      <c r="J154" s="138"/>
      <c r="K154" s="286"/>
      <c r="L154" s="294"/>
      <c r="M154" s="287"/>
      <c r="N154" s="288"/>
    </row>
    <row collapsed="false" customFormat="false" customHeight="true" hidden="false" ht="12.75" outlineLevel="0" r="155">
      <c r="A155" s="710" t="s">
        <v>289</v>
      </c>
      <c r="B155" s="118" t="s">
        <v>290</v>
      </c>
      <c r="C155" s="707"/>
      <c r="D155" s="622" t="n">
        <f aca="false">SUM(G155,J155,M155)</f>
        <v>0</v>
      </c>
      <c r="E155" s="622" t="n">
        <f aca="false">SUM(H155,K155,N155)</f>
        <v>0</v>
      </c>
      <c r="F155" s="212"/>
      <c r="G155" s="138"/>
      <c r="H155" s="138"/>
      <c r="I155" s="138"/>
      <c r="J155" s="138"/>
      <c r="K155" s="286"/>
      <c r="L155" s="294"/>
      <c r="M155" s="287"/>
      <c r="N155" s="288"/>
    </row>
    <row collapsed="false" customFormat="false" customHeight="true" hidden="false" ht="12" outlineLevel="0" r="156">
      <c r="A156" s="84" t="s">
        <v>291</v>
      </c>
      <c r="B156" s="118" t="s">
        <v>292</v>
      </c>
      <c r="C156" s="707" t="n">
        <v>37041</v>
      </c>
      <c r="D156" s="622" t="n">
        <f aca="false">SUM(G156,J156,M156)</f>
        <v>40465</v>
      </c>
      <c r="E156" s="622" t="n">
        <f aca="false">SUM(H156,K156,N156)</f>
        <v>40305</v>
      </c>
      <c r="F156" s="212"/>
      <c r="G156" s="138" t="n">
        <v>2566</v>
      </c>
      <c r="H156" s="138" t="n">
        <v>2566</v>
      </c>
      <c r="I156" s="138"/>
      <c r="J156" s="138"/>
      <c r="K156" s="286"/>
      <c r="L156" s="294" t="n">
        <f aca="false">+L131+L135+L142+L148+L154+L155</f>
        <v>37041</v>
      </c>
      <c r="M156" s="287" t="n">
        <f aca="false">+M131+M135+M142+M148+M154+M155</f>
        <v>37899</v>
      </c>
      <c r="N156" s="288" t="n">
        <f aca="false">+N131+N135+N142+N148+N154+N155</f>
        <v>37739</v>
      </c>
    </row>
    <row collapsed="false" customFormat="false" customHeight="true" hidden="false" ht="15" outlineLevel="0" r="157">
      <c r="A157" s="711" t="s">
        <v>293</v>
      </c>
      <c r="B157" s="130" t="s">
        <v>294</v>
      </c>
      <c r="C157" s="288" t="n">
        <f aca="false">+C130+C156</f>
        <v>191383</v>
      </c>
      <c r="D157" s="622" t="n">
        <f aca="false">SUM(G157,J157,M157)</f>
        <v>231297</v>
      </c>
      <c r="E157" s="43" t="n">
        <f aca="false">SUM(H157,K157,N157)</f>
        <v>171821</v>
      </c>
      <c r="F157" s="293" t="n">
        <f aca="false">+F130+F156</f>
        <v>146502</v>
      </c>
      <c r="G157" s="294" t="n">
        <f aca="false">+G130+G156</f>
        <v>180600</v>
      </c>
      <c r="H157" s="294" t="n">
        <f aca="false">+H130+H156</f>
        <v>126054</v>
      </c>
      <c r="I157" s="294" t="n">
        <f aca="false">+I130+I156</f>
        <v>140</v>
      </c>
      <c r="J157" s="294" t="n">
        <v>168</v>
      </c>
      <c r="K157" s="294" t="n">
        <v>148</v>
      </c>
      <c r="L157" s="294" t="n">
        <f aca="false">+L130+L156</f>
        <v>44741</v>
      </c>
      <c r="M157" s="287" t="n">
        <f aca="false">+M130+M156</f>
        <v>50529</v>
      </c>
      <c r="N157" s="288" t="n">
        <f aca="false">+N130+N156</f>
        <v>45619</v>
      </c>
    </row>
    <row collapsed="false" customFormat="false" customHeight="false" hidden="false" ht="13.55" outlineLevel="0" r="158">
      <c r="A158" s="712"/>
      <c r="B158" s="713"/>
      <c r="C158" s="713"/>
      <c r="D158" s="685"/>
      <c r="E158" s="685"/>
      <c r="F158" s="713"/>
      <c r="G158" s="713"/>
      <c r="H158" s="713"/>
      <c r="I158" s="713"/>
      <c r="J158" s="713"/>
      <c r="K158" s="713"/>
      <c r="L158" s="714"/>
      <c r="M158" s="714"/>
      <c r="N158" s="715"/>
    </row>
    <row collapsed="false" customFormat="false" customHeight="true" hidden="false" ht="15" outlineLevel="0" r="159">
      <c r="A159" s="716" t="s">
        <v>630</v>
      </c>
      <c r="B159" s="717"/>
      <c r="C159" s="718" t="n">
        <v>5</v>
      </c>
      <c r="D159" s="622" t="n">
        <f aca="false">SUM(G159,J159,M159)</f>
        <v>5</v>
      </c>
      <c r="E159" s="622" t="n">
        <f aca="false">SUM(H159,K159,N159)</f>
        <v>5</v>
      </c>
      <c r="F159" s="719" t="n">
        <v>5</v>
      </c>
      <c r="G159" s="720" t="n">
        <v>5</v>
      </c>
      <c r="H159" s="720" t="n">
        <v>5</v>
      </c>
      <c r="I159" s="720"/>
      <c r="J159" s="720"/>
      <c r="K159" s="721"/>
      <c r="L159" s="722"/>
      <c r="M159" s="723"/>
      <c r="N159" s="724"/>
    </row>
    <row collapsed="false" customFormat="false" customHeight="true" hidden="false" ht="14.25" outlineLevel="0" r="160">
      <c r="A160" s="716" t="s">
        <v>631</v>
      </c>
      <c r="B160" s="717"/>
      <c r="C160" s="718" t="n">
        <v>11</v>
      </c>
      <c r="D160" s="622" t="n">
        <f aca="false">SUM(G160,J160,M160)</f>
        <v>11</v>
      </c>
      <c r="E160" s="622" t="n">
        <f aca="false">SUM(H160,K160,N160)</f>
        <v>9</v>
      </c>
      <c r="F160" s="719" t="n">
        <v>11</v>
      </c>
      <c r="G160" s="720" t="n">
        <v>11</v>
      </c>
      <c r="H160" s="720" t="n">
        <v>9</v>
      </c>
      <c r="I160" s="720"/>
      <c r="J160" s="720"/>
      <c r="K160" s="721"/>
      <c r="L160" s="722"/>
      <c r="M160" s="723"/>
      <c r="N160" s="724"/>
    </row>
    <row collapsed="false" customFormat="false" customHeight="false" hidden="false" ht="13.55" outlineLevel="0" r="161">
      <c r="M161" s="607"/>
    </row>
  </sheetData>
  <mergeCells count="12">
    <mergeCell ref="A1:N1"/>
    <mergeCell ref="A2:N2"/>
    <mergeCell ref="L3:N3"/>
    <mergeCell ref="C4:E5"/>
    <mergeCell ref="F4:N4"/>
    <mergeCell ref="F5:H5"/>
    <mergeCell ref="I5:K5"/>
    <mergeCell ref="L5:N5"/>
    <mergeCell ref="C7:D7"/>
    <mergeCell ref="F7:G7"/>
    <mergeCell ref="I7:J7"/>
    <mergeCell ref="L7:M7"/>
  </mergeCells>
  <printOptions headings="false" gridLines="false" gridLinesSet="true" horizontalCentered="true" verticalCentered="false"/>
  <pageMargins left="0" right="0" top="0.7875" bottom="0.196527777777778" header="0.511805555555555" footer="0.511805555555555"/>
  <pageSetup blackAndWhite="false" cellComments="none" copies="1" draft="false" firstPageNumber="0" fitToHeight="1" fitToWidth="1" horizontalDpi="300" orientation="landscape" pageOrder="downThenOver" paperSize="9" scale="75" useFirstPageNumber="false" usePrinterDefaults="false" verticalDpi="300"/>
  <headerFooter differentFirst="false" differentOddEven="false">
    <oddHeader/>
    <oddFooter/>
  </headerFooter>
  <rowBreaks count="1" manualBreakCount="1">
    <brk id="92" man="true" max="255" min="0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375" width="4.18823529411765"/>
    <col collapsed="false" hidden="false" max="2" min="2" style="375" width="55.7058823529412"/>
    <col collapsed="false" hidden="false" max="14" min="3" style="375" width="8.94509803921569"/>
    <col collapsed="false" hidden="false" max="257" min="15" style="375" width="9.23529411764706"/>
  </cols>
  <sheetData>
    <row collapsed="false" customFormat="false" customHeight="false" hidden="false" ht="13.55" outlineLevel="0" r="1">
      <c r="A1" s="725" t="s">
        <v>632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</row>
    <row collapsed="false" customFormat="false" customHeight="true" hidden="false" ht="12.75" outlineLevel="0" r="2">
      <c r="A2" s="301" t="s">
        <v>633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collapsed="false" customFormat="false" customHeight="false" hidden="false" ht="13.55" outlineLevel="0" r="3">
      <c r="A3" s="726"/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7" t="s">
        <v>4</v>
      </c>
    </row>
    <row collapsed="false" customFormat="true" customHeight="true" hidden="false" ht="13.5" outlineLevel="0" r="4" s="3">
      <c r="A4" s="142" t="s">
        <v>5</v>
      </c>
      <c r="B4" s="143"/>
      <c r="C4" s="143" t="s">
        <v>607</v>
      </c>
      <c r="D4" s="143"/>
      <c r="E4" s="143"/>
      <c r="F4" s="144" t="s">
        <v>301</v>
      </c>
      <c r="G4" s="144"/>
      <c r="H4" s="144"/>
      <c r="I4" s="144"/>
      <c r="J4" s="144"/>
      <c r="K4" s="144"/>
      <c r="L4" s="144"/>
      <c r="M4" s="144"/>
      <c r="N4" s="144"/>
    </row>
    <row collapsed="false" customFormat="true" customHeight="true" hidden="false" ht="13.5" outlineLevel="0" r="5" s="3">
      <c r="A5" s="145" t="s">
        <v>9</v>
      </c>
      <c r="B5" s="146" t="s">
        <v>6</v>
      </c>
      <c r="C5" s="147" t="s">
        <v>310</v>
      </c>
      <c r="D5" s="147"/>
      <c r="E5" s="147"/>
      <c r="F5" s="148" t="s">
        <v>303</v>
      </c>
      <c r="G5" s="148"/>
      <c r="H5" s="148"/>
      <c r="I5" s="148" t="s">
        <v>304</v>
      </c>
      <c r="J5" s="148"/>
      <c r="K5" s="148"/>
      <c r="L5" s="149" t="s">
        <v>305</v>
      </c>
      <c r="M5" s="149"/>
      <c r="N5" s="149"/>
    </row>
    <row collapsed="false" customFormat="true" customHeight="true" hidden="false" ht="13.5" outlineLevel="0" r="6" s="3">
      <c r="A6" s="145"/>
      <c r="B6" s="146"/>
      <c r="C6" s="150" t="s">
        <v>608</v>
      </c>
      <c r="D6" s="151" t="s">
        <v>634</v>
      </c>
      <c r="E6" s="150" t="s">
        <v>610</v>
      </c>
      <c r="F6" s="150" t="s">
        <v>608</v>
      </c>
      <c r="G6" s="151" t="s">
        <v>634</v>
      </c>
      <c r="H6" s="150" t="s">
        <v>610</v>
      </c>
      <c r="I6" s="150" t="s">
        <v>608</v>
      </c>
      <c r="J6" s="151" t="s">
        <v>634</v>
      </c>
      <c r="K6" s="150" t="s">
        <v>610</v>
      </c>
      <c r="L6" s="150" t="s">
        <v>608</v>
      </c>
      <c r="M6" s="151" t="s">
        <v>634</v>
      </c>
      <c r="N6" s="152" t="s">
        <v>610</v>
      </c>
    </row>
    <row collapsed="false" customFormat="true" customHeight="true" hidden="false" ht="13.5" outlineLevel="0" r="7" s="3">
      <c r="A7" s="145"/>
      <c r="B7" s="155"/>
      <c r="C7" s="146"/>
      <c r="D7" s="153" t="s">
        <v>308</v>
      </c>
      <c r="E7" s="146" t="s">
        <v>309</v>
      </c>
      <c r="F7" s="146"/>
      <c r="G7" s="153" t="s">
        <v>308</v>
      </c>
      <c r="H7" s="146" t="s">
        <v>309</v>
      </c>
      <c r="I7" s="146"/>
      <c r="J7" s="153" t="s">
        <v>308</v>
      </c>
      <c r="K7" s="146" t="s">
        <v>309</v>
      </c>
      <c r="L7" s="146"/>
      <c r="M7" s="153" t="s">
        <v>308</v>
      </c>
      <c r="N7" s="154" t="s">
        <v>309</v>
      </c>
    </row>
    <row collapsed="false" customFormat="true" customHeight="true" hidden="false" ht="13.5" outlineLevel="0" r="8" s="23">
      <c r="A8" s="157" t="n">
        <v>1</v>
      </c>
      <c r="B8" s="158" t="n">
        <v>2</v>
      </c>
      <c r="C8" s="158" t="n">
        <v>3</v>
      </c>
      <c r="D8" s="158" t="n">
        <v>4</v>
      </c>
      <c r="E8" s="158" t="n">
        <v>5</v>
      </c>
      <c r="F8" s="158" t="n">
        <v>6</v>
      </c>
      <c r="G8" s="158" t="n">
        <v>7</v>
      </c>
      <c r="H8" s="158" t="n">
        <v>8</v>
      </c>
      <c r="I8" s="158" t="n">
        <v>9</v>
      </c>
      <c r="J8" s="158" t="n">
        <v>10</v>
      </c>
      <c r="K8" s="158" t="n">
        <v>11</v>
      </c>
      <c r="L8" s="158" t="n">
        <v>12</v>
      </c>
      <c r="M8" s="159" t="n">
        <v>13</v>
      </c>
      <c r="N8" s="160" t="n">
        <v>14</v>
      </c>
    </row>
    <row collapsed="false" customFormat="false" customHeight="false" hidden="false" ht="13.55" outlineLevel="0" r="9">
      <c r="A9" s="728"/>
      <c r="B9" s="729" t="s">
        <v>330</v>
      </c>
      <c r="C9" s="730"/>
      <c r="D9" s="730"/>
      <c r="E9" s="730"/>
      <c r="F9" s="730"/>
      <c r="G9" s="730"/>
      <c r="H9" s="730"/>
      <c r="I9" s="730"/>
      <c r="J9" s="730"/>
      <c r="K9" s="730"/>
      <c r="L9" s="730"/>
      <c r="M9" s="301"/>
      <c r="N9" s="731"/>
    </row>
    <row collapsed="false" customFormat="false" customHeight="false" hidden="false" ht="13.55" outlineLevel="0" r="10">
      <c r="A10" s="732" t="s">
        <v>12</v>
      </c>
      <c r="B10" s="733" t="s">
        <v>635</v>
      </c>
      <c r="C10" s="734"/>
      <c r="D10" s="735"/>
      <c r="E10" s="334" t="n">
        <f aca="false">SUM(E11:E20)</f>
        <v>0</v>
      </c>
      <c r="F10" s="736"/>
      <c r="G10" s="734"/>
      <c r="H10" s="734"/>
      <c r="I10" s="734"/>
      <c r="J10" s="734"/>
      <c r="K10" s="735"/>
      <c r="L10" s="334" t="n">
        <f aca="false">SUM(L11:L20)</f>
        <v>0</v>
      </c>
      <c r="M10" s="335" t="n">
        <f aca="false">SUM(M11:M20)</f>
        <v>0</v>
      </c>
      <c r="N10" s="336" t="n">
        <f aca="false">SUM(N11:N20)</f>
        <v>0</v>
      </c>
    </row>
    <row collapsed="false" customFormat="false" customHeight="false" hidden="false" ht="13.55" outlineLevel="0" r="11">
      <c r="A11" s="737" t="s">
        <v>14</v>
      </c>
      <c r="B11" s="738" t="s">
        <v>104</v>
      </c>
      <c r="C11" s="739"/>
      <c r="D11" s="740"/>
      <c r="E11" s="741"/>
      <c r="F11" s="742"/>
      <c r="G11" s="743"/>
      <c r="H11" s="743"/>
      <c r="I11" s="743"/>
      <c r="J11" s="743"/>
      <c r="K11" s="744"/>
      <c r="L11" s="741"/>
      <c r="M11" s="745"/>
      <c r="N11" s="319"/>
    </row>
    <row collapsed="false" customFormat="false" customHeight="false" hidden="false" ht="13.55" outlineLevel="0" r="12">
      <c r="A12" s="746" t="s">
        <v>16</v>
      </c>
      <c r="B12" s="747" t="s">
        <v>106</v>
      </c>
      <c r="C12" s="748"/>
      <c r="D12" s="749"/>
      <c r="E12" s="322"/>
      <c r="F12" s="750"/>
      <c r="G12" s="751"/>
      <c r="H12" s="751"/>
      <c r="I12" s="751"/>
      <c r="J12" s="751"/>
      <c r="K12" s="752"/>
      <c r="L12" s="322"/>
      <c r="M12" s="323"/>
      <c r="N12" s="324"/>
    </row>
    <row collapsed="false" customFormat="false" customHeight="false" hidden="false" ht="13.55" outlineLevel="0" r="13">
      <c r="A13" s="746" t="s">
        <v>18</v>
      </c>
      <c r="B13" s="747" t="s">
        <v>108</v>
      </c>
      <c r="C13" s="748"/>
      <c r="D13" s="749"/>
      <c r="E13" s="322"/>
      <c r="F13" s="750"/>
      <c r="G13" s="751"/>
      <c r="H13" s="751"/>
      <c r="I13" s="751"/>
      <c r="J13" s="751"/>
      <c r="K13" s="752"/>
      <c r="L13" s="322"/>
      <c r="M13" s="323"/>
      <c r="N13" s="324"/>
    </row>
    <row collapsed="false" customFormat="false" customHeight="false" hidden="false" ht="13.55" outlineLevel="0" r="14">
      <c r="A14" s="746" t="s">
        <v>20</v>
      </c>
      <c r="B14" s="747" t="s">
        <v>110</v>
      </c>
      <c r="C14" s="748"/>
      <c r="D14" s="749"/>
      <c r="E14" s="322"/>
      <c r="F14" s="750"/>
      <c r="G14" s="751"/>
      <c r="H14" s="751"/>
      <c r="I14" s="751"/>
      <c r="J14" s="751"/>
      <c r="K14" s="752"/>
      <c r="L14" s="322"/>
      <c r="M14" s="323"/>
      <c r="N14" s="324"/>
    </row>
    <row collapsed="false" customFormat="false" customHeight="false" hidden="false" ht="13.55" outlineLevel="0" r="15">
      <c r="A15" s="746" t="s">
        <v>22</v>
      </c>
      <c r="B15" s="747" t="s">
        <v>112</v>
      </c>
      <c r="C15" s="748"/>
      <c r="D15" s="749"/>
      <c r="E15" s="322"/>
      <c r="F15" s="750"/>
      <c r="G15" s="751"/>
      <c r="H15" s="751"/>
      <c r="I15" s="751"/>
      <c r="J15" s="751"/>
      <c r="K15" s="752"/>
      <c r="L15" s="322"/>
      <c r="M15" s="323"/>
      <c r="N15" s="324"/>
    </row>
    <row collapsed="false" customFormat="false" customHeight="false" hidden="false" ht="13.55" outlineLevel="0" r="16">
      <c r="A16" s="746" t="s">
        <v>24</v>
      </c>
      <c r="B16" s="747" t="s">
        <v>636</v>
      </c>
      <c r="C16" s="748"/>
      <c r="D16" s="749"/>
      <c r="E16" s="322"/>
      <c r="F16" s="750"/>
      <c r="G16" s="751"/>
      <c r="H16" s="751"/>
      <c r="I16" s="751"/>
      <c r="J16" s="751"/>
      <c r="K16" s="752"/>
      <c r="L16" s="322"/>
      <c r="M16" s="323"/>
      <c r="N16" s="324"/>
    </row>
    <row collapsed="false" customFormat="false" customHeight="false" hidden="false" ht="13.55" outlineLevel="0" r="17">
      <c r="A17" s="746" t="s">
        <v>221</v>
      </c>
      <c r="B17" s="747" t="s">
        <v>637</v>
      </c>
      <c r="C17" s="748"/>
      <c r="D17" s="749"/>
      <c r="E17" s="322"/>
      <c r="F17" s="750"/>
      <c r="G17" s="751"/>
      <c r="H17" s="751"/>
      <c r="I17" s="751"/>
      <c r="J17" s="751"/>
      <c r="K17" s="752"/>
      <c r="L17" s="322"/>
      <c r="M17" s="323"/>
      <c r="N17" s="324"/>
    </row>
    <row collapsed="false" customFormat="false" customHeight="false" hidden="false" ht="13.55" outlineLevel="0" r="18">
      <c r="A18" s="746" t="s">
        <v>223</v>
      </c>
      <c r="B18" s="747" t="s">
        <v>118</v>
      </c>
      <c r="C18" s="748"/>
      <c r="D18" s="749"/>
      <c r="E18" s="322"/>
      <c r="F18" s="750"/>
      <c r="G18" s="751"/>
      <c r="H18" s="751"/>
      <c r="I18" s="751"/>
      <c r="J18" s="751"/>
      <c r="K18" s="752"/>
      <c r="L18" s="322"/>
      <c r="M18" s="323"/>
      <c r="N18" s="324"/>
    </row>
    <row collapsed="false" customFormat="false" customHeight="false" hidden="false" ht="13.55" outlineLevel="0" r="19">
      <c r="A19" s="746" t="s">
        <v>225</v>
      </c>
      <c r="B19" s="747" t="s">
        <v>120</v>
      </c>
      <c r="C19" s="748"/>
      <c r="D19" s="749"/>
      <c r="E19" s="322"/>
      <c r="F19" s="750"/>
      <c r="G19" s="751"/>
      <c r="H19" s="751"/>
      <c r="I19" s="751"/>
      <c r="J19" s="751"/>
      <c r="K19" s="752"/>
      <c r="L19" s="322"/>
      <c r="M19" s="323"/>
      <c r="N19" s="324"/>
    </row>
    <row collapsed="false" customFormat="false" customHeight="false" hidden="false" ht="13.55" outlineLevel="0" r="20">
      <c r="A20" s="746" t="s">
        <v>227</v>
      </c>
      <c r="B20" s="753" t="s">
        <v>124</v>
      </c>
      <c r="C20" s="754"/>
      <c r="D20" s="755"/>
      <c r="E20" s="756"/>
      <c r="F20" s="757"/>
      <c r="G20" s="758"/>
      <c r="H20" s="758"/>
      <c r="I20" s="758"/>
      <c r="J20" s="758"/>
      <c r="K20" s="759"/>
      <c r="L20" s="756"/>
      <c r="M20" s="760"/>
      <c r="N20" s="761"/>
    </row>
    <row collapsed="false" customFormat="false" customHeight="true" hidden="false" ht="24.75" outlineLevel="0" r="21">
      <c r="A21" s="732" t="s">
        <v>26</v>
      </c>
      <c r="B21" s="762" t="s">
        <v>638</v>
      </c>
      <c r="C21" s="334" t="n">
        <f aca="false">SUM(C22:C24)</f>
        <v>2976</v>
      </c>
      <c r="D21" s="335" t="n">
        <f aca="false">SUM(D22:D24)</f>
        <v>3062</v>
      </c>
      <c r="E21" s="334" t="n">
        <f aca="false">SUM(E22:E24)</f>
        <v>3062</v>
      </c>
      <c r="F21" s="736"/>
      <c r="G21" s="734"/>
      <c r="H21" s="734"/>
      <c r="I21" s="734"/>
      <c r="J21" s="734"/>
      <c r="K21" s="735"/>
      <c r="L21" s="334" t="n">
        <f aca="false">SUM(L22:L24)</f>
        <v>2976</v>
      </c>
      <c r="M21" s="335" t="n">
        <f aca="false">SUM(M22:M24)</f>
        <v>3062</v>
      </c>
      <c r="N21" s="336" t="n">
        <f aca="false">SUM(N22:N24)</f>
        <v>3062</v>
      </c>
    </row>
    <row collapsed="false" customFormat="false" customHeight="true" hidden="false" ht="12.75" outlineLevel="0" r="22">
      <c r="A22" s="746" t="s">
        <v>28</v>
      </c>
      <c r="B22" s="763" t="s">
        <v>29</v>
      </c>
      <c r="C22" s="322"/>
      <c r="D22" s="323"/>
      <c r="E22" s="322"/>
      <c r="F22" s="764"/>
      <c r="G22" s="765"/>
      <c r="H22" s="765"/>
      <c r="I22" s="765"/>
      <c r="J22" s="765"/>
      <c r="K22" s="766"/>
      <c r="L22" s="322"/>
      <c r="M22" s="323"/>
      <c r="N22" s="324"/>
    </row>
    <row collapsed="false" customFormat="false" customHeight="true" hidden="false" ht="12.75" outlineLevel="0" r="23">
      <c r="A23" s="746" t="s">
        <v>30</v>
      </c>
      <c r="B23" s="747" t="s">
        <v>639</v>
      </c>
      <c r="C23" s="322"/>
      <c r="D23" s="323"/>
      <c r="E23" s="322"/>
      <c r="F23" s="750"/>
      <c r="G23" s="751"/>
      <c r="H23" s="751"/>
      <c r="I23" s="751"/>
      <c r="J23" s="751"/>
      <c r="K23" s="752"/>
      <c r="L23" s="322"/>
      <c r="M23" s="323"/>
      <c r="N23" s="324"/>
    </row>
    <row collapsed="false" customFormat="false" customHeight="true" hidden="false" ht="12.75" outlineLevel="0" r="24">
      <c r="A24" s="746" t="s">
        <v>32</v>
      </c>
      <c r="B24" s="747" t="s">
        <v>640</v>
      </c>
      <c r="C24" s="322" t="n">
        <v>2976</v>
      </c>
      <c r="D24" s="323" t="n">
        <v>3062</v>
      </c>
      <c r="E24" s="322" t="n">
        <v>3062</v>
      </c>
      <c r="F24" s="750"/>
      <c r="G24" s="751"/>
      <c r="H24" s="751"/>
      <c r="I24" s="751"/>
      <c r="J24" s="751"/>
      <c r="K24" s="752"/>
      <c r="L24" s="322" t="n">
        <v>2976</v>
      </c>
      <c r="M24" s="323" t="n">
        <v>3062</v>
      </c>
      <c r="N24" s="324" t="n">
        <v>3062</v>
      </c>
    </row>
    <row collapsed="false" customFormat="false" customHeight="true" hidden="false" ht="12.75" outlineLevel="0" r="25">
      <c r="A25" s="746" t="s">
        <v>34</v>
      </c>
      <c r="B25" s="747" t="s">
        <v>641</v>
      </c>
      <c r="C25" s="322"/>
      <c r="D25" s="323"/>
      <c r="E25" s="322"/>
      <c r="F25" s="750"/>
      <c r="G25" s="751"/>
      <c r="H25" s="751"/>
      <c r="I25" s="751"/>
      <c r="J25" s="751"/>
      <c r="K25" s="752"/>
      <c r="L25" s="322"/>
      <c r="M25" s="323"/>
      <c r="N25" s="324"/>
    </row>
    <row collapsed="false" customFormat="false" customHeight="true" hidden="false" ht="12.75" outlineLevel="0" r="26">
      <c r="A26" s="767" t="s">
        <v>36</v>
      </c>
      <c r="B26" s="768" t="s">
        <v>642</v>
      </c>
      <c r="C26" s="342" t="n">
        <v>2976</v>
      </c>
      <c r="D26" s="343" t="n">
        <v>3055</v>
      </c>
      <c r="E26" s="342" t="n">
        <v>3055</v>
      </c>
      <c r="F26" s="769"/>
      <c r="G26" s="770"/>
      <c r="H26" s="770"/>
      <c r="I26" s="770"/>
      <c r="J26" s="770"/>
      <c r="K26" s="771"/>
      <c r="L26" s="342" t="n">
        <v>2976</v>
      </c>
      <c r="M26" s="343" t="n">
        <v>3055</v>
      </c>
      <c r="N26" s="344" t="n">
        <v>3055</v>
      </c>
    </row>
    <row collapsed="false" customFormat="false" customHeight="true" hidden="false" ht="17.25" outlineLevel="0" r="27">
      <c r="A27" s="767" t="s">
        <v>38</v>
      </c>
      <c r="B27" s="768" t="s">
        <v>643</v>
      </c>
      <c r="C27" s="342"/>
      <c r="D27" s="343" t="n">
        <v>7</v>
      </c>
      <c r="E27" s="342" t="n">
        <v>7</v>
      </c>
      <c r="F27" s="769"/>
      <c r="G27" s="770"/>
      <c r="H27" s="770"/>
      <c r="I27" s="770"/>
      <c r="J27" s="770"/>
      <c r="K27" s="771"/>
      <c r="L27" s="342"/>
      <c r="M27" s="343" t="n">
        <v>7</v>
      </c>
      <c r="N27" s="344" t="n">
        <v>7</v>
      </c>
    </row>
    <row collapsed="false" customFormat="false" customHeight="true" hidden="false" ht="20.25" outlineLevel="0" r="28">
      <c r="A28" s="732" t="s">
        <v>58</v>
      </c>
      <c r="B28" s="25" t="s">
        <v>348</v>
      </c>
      <c r="C28" s="772"/>
      <c r="D28" s="773"/>
      <c r="E28" s="772"/>
      <c r="F28" s="774"/>
      <c r="G28" s="624"/>
      <c r="H28" s="624"/>
      <c r="I28" s="624"/>
      <c r="J28" s="624"/>
      <c r="K28" s="625"/>
      <c r="L28" s="772"/>
      <c r="M28" s="773"/>
      <c r="N28" s="775"/>
    </row>
    <row collapsed="false" customFormat="false" customHeight="true" hidden="false" ht="12.75" outlineLevel="0" r="29">
      <c r="A29" s="732" t="s">
        <v>263</v>
      </c>
      <c r="B29" s="25" t="s">
        <v>644</v>
      </c>
      <c r="C29" s="334" t="n">
        <f aca="false">+C30+C31</f>
        <v>0</v>
      </c>
      <c r="D29" s="335" t="n">
        <f aca="false">+D30+D31</f>
        <v>89</v>
      </c>
      <c r="E29" s="334" t="n">
        <f aca="false">+E30+E31</f>
        <v>0</v>
      </c>
      <c r="F29" s="774"/>
      <c r="G29" s="624"/>
      <c r="H29" s="624"/>
      <c r="I29" s="624"/>
      <c r="J29" s="624"/>
      <c r="K29" s="625"/>
      <c r="L29" s="334" t="n">
        <f aca="false">+L30+L31</f>
        <v>0</v>
      </c>
      <c r="M29" s="335" t="n">
        <f aca="false">+M30+M31</f>
        <v>89</v>
      </c>
      <c r="N29" s="336" t="n">
        <f aca="false">+N30+N31</f>
        <v>0</v>
      </c>
    </row>
    <row collapsed="false" customFormat="false" customHeight="true" hidden="false" ht="12.75" outlineLevel="0" r="30">
      <c r="A30" s="776" t="s">
        <v>80</v>
      </c>
      <c r="B30" s="763" t="s">
        <v>639</v>
      </c>
      <c r="C30" s="317"/>
      <c r="D30" s="318"/>
      <c r="E30" s="317"/>
      <c r="F30" s="764"/>
      <c r="G30" s="765"/>
      <c r="H30" s="765"/>
      <c r="I30" s="765"/>
      <c r="J30" s="765"/>
      <c r="K30" s="766"/>
      <c r="L30" s="317"/>
      <c r="M30" s="318"/>
      <c r="N30" s="370"/>
    </row>
    <row collapsed="false" customFormat="false" customHeight="true" hidden="false" ht="12.75" outlineLevel="0" r="31">
      <c r="A31" s="746" t="s">
        <v>88</v>
      </c>
      <c r="B31" s="747" t="s">
        <v>645</v>
      </c>
      <c r="C31" s="342"/>
      <c r="D31" s="343" t="n">
        <v>89</v>
      </c>
      <c r="E31" s="342" t="n">
        <v>0</v>
      </c>
      <c r="F31" s="750"/>
      <c r="G31" s="770"/>
      <c r="H31" s="770"/>
      <c r="I31" s="770"/>
      <c r="J31" s="770"/>
      <c r="K31" s="771"/>
      <c r="L31" s="342"/>
      <c r="M31" s="343" t="n">
        <v>89</v>
      </c>
      <c r="N31" s="344" t="n">
        <v>0</v>
      </c>
    </row>
    <row collapsed="false" customFormat="false" customHeight="false" hidden="false" ht="13.55" outlineLevel="0" r="32">
      <c r="A32" s="746" t="s">
        <v>90</v>
      </c>
      <c r="B32" s="768" t="s">
        <v>646</v>
      </c>
      <c r="C32" s="329"/>
      <c r="D32" s="330"/>
      <c r="E32" s="329"/>
      <c r="F32" s="777"/>
      <c r="G32" s="778"/>
      <c r="H32" s="778"/>
      <c r="I32" s="778"/>
      <c r="J32" s="778"/>
      <c r="K32" s="779"/>
      <c r="L32" s="329"/>
      <c r="M32" s="330"/>
      <c r="N32" s="331"/>
    </row>
    <row collapsed="false" customFormat="false" customHeight="false" hidden="false" ht="13.55" outlineLevel="0" r="33">
      <c r="A33" s="767" t="s">
        <v>92</v>
      </c>
      <c r="B33" s="753" t="s">
        <v>647</v>
      </c>
      <c r="C33" s="756"/>
      <c r="D33" s="760" t="n">
        <v>89</v>
      </c>
      <c r="E33" s="756" t="n">
        <v>0</v>
      </c>
      <c r="F33" s="757"/>
      <c r="G33" s="758"/>
      <c r="H33" s="758"/>
      <c r="I33" s="758"/>
      <c r="J33" s="758"/>
      <c r="K33" s="759"/>
      <c r="L33" s="756"/>
      <c r="M33" s="760" t="n">
        <v>89</v>
      </c>
      <c r="N33" s="761" t="n">
        <v>0</v>
      </c>
    </row>
    <row collapsed="false" customFormat="false" customHeight="false" hidden="false" ht="13.55" outlineLevel="0" r="34">
      <c r="A34" s="732" t="s">
        <v>101</v>
      </c>
      <c r="B34" s="25" t="s">
        <v>648</v>
      </c>
      <c r="C34" s="334" t="n">
        <f aca="false">+C35+C36+C37</f>
        <v>0</v>
      </c>
      <c r="D34" s="335" t="n">
        <f aca="false">+D35+D36+D37</f>
        <v>0</v>
      </c>
      <c r="E34" s="334" t="n">
        <f aca="false">+E35+E36+E37</f>
        <v>0</v>
      </c>
      <c r="F34" s="774"/>
      <c r="G34" s="624"/>
      <c r="H34" s="624"/>
      <c r="I34" s="624"/>
      <c r="J34" s="624"/>
      <c r="K34" s="625"/>
      <c r="L34" s="334" t="n">
        <f aca="false">+L35+L36+L37</f>
        <v>0</v>
      </c>
      <c r="M34" s="335" t="n">
        <f aca="false">+M35+M36+M37</f>
        <v>0</v>
      </c>
      <c r="N34" s="336" t="n">
        <f aca="false">+N35+N36+N37</f>
        <v>0</v>
      </c>
    </row>
    <row collapsed="false" customFormat="false" customHeight="false" hidden="false" ht="13.55" outlineLevel="0" r="35">
      <c r="A35" s="776" t="s">
        <v>103</v>
      </c>
      <c r="B35" s="763" t="s">
        <v>128</v>
      </c>
      <c r="C35" s="317"/>
      <c r="D35" s="318"/>
      <c r="E35" s="317"/>
      <c r="F35" s="764"/>
      <c r="G35" s="765"/>
      <c r="H35" s="765"/>
      <c r="I35" s="765"/>
      <c r="J35" s="765"/>
      <c r="K35" s="766"/>
      <c r="L35" s="317"/>
      <c r="M35" s="318"/>
      <c r="N35" s="370"/>
    </row>
    <row collapsed="false" customFormat="false" customHeight="false" hidden="false" ht="13.55" outlineLevel="0" r="36">
      <c r="A36" s="746" t="s">
        <v>105</v>
      </c>
      <c r="B36" s="747" t="s">
        <v>130</v>
      </c>
      <c r="C36" s="342"/>
      <c r="D36" s="343"/>
      <c r="E36" s="342"/>
      <c r="F36" s="769"/>
      <c r="G36" s="770"/>
      <c r="H36" s="770"/>
      <c r="I36" s="770"/>
      <c r="J36" s="770"/>
      <c r="K36" s="771"/>
      <c r="L36" s="342"/>
      <c r="M36" s="343"/>
      <c r="N36" s="344"/>
    </row>
    <row collapsed="false" customFormat="false" customHeight="false" hidden="false" ht="13.55" outlineLevel="0" r="37">
      <c r="A37" s="746" t="s">
        <v>107</v>
      </c>
      <c r="B37" s="780" t="s">
        <v>132</v>
      </c>
      <c r="C37" s="756"/>
      <c r="D37" s="760"/>
      <c r="E37" s="756"/>
      <c r="F37" s="757"/>
      <c r="G37" s="758"/>
      <c r="H37" s="758"/>
      <c r="I37" s="758"/>
      <c r="J37" s="758"/>
      <c r="K37" s="759"/>
      <c r="L37" s="756"/>
      <c r="M37" s="760"/>
      <c r="N37" s="761"/>
    </row>
    <row collapsed="false" customFormat="false" customHeight="false" hidden="false" ht="13.55" outlineLevel="0" r="38">
      <c r="A38" s="732" t="s">
        <v>125</v>
      </c>
      <c r="B38" s="25" t="s">
        <v>350</v>
      </c>
      <c r="C38" s="772" t="n">
        <v>0</v>
      </c>
      <c r="D38" s="773" t="n">
        <v>0</v>
      </c>
      <c r="E38" s="772" t="n">
        <v>0</v>
      </c>
      <c r="F38" s="774"/>
      <c r="G38" s="624"/>
      <c r="H38" s="624"/>
      <c r="I38" s="624"/>
      <c r="J38" s="624"/>
      <c r="K38" s="625"/>
      <c r="L38" s="772" t="n">
        <v>0</v>
      </c>
      <c r="M38" s="773" t="n">
        <v>0</v>
      </c>
      <c r="N38" s="775" t="n">
        <v>0</v>
      </c>
    </row>
    <row collapsed="false" customFormat="false" customHeight="false" hidden="false" ht="13.55" outlineLevel="0" r="39">
      <c r="A39" s="732" t="s">
        <v>280</v>
      </c>
      <c r="B39" s="25" t="s">
        <v>649</v>
      </c>
      <c r="C39" s="772"/>
      <c r="D39" s="773"/>
      <c r="E39" s="772"/>
      <c r="F39" s="774"/>
      <c r="G39" s="624"/>
      <c r="H39" s="624"/>
      <c r="I39" s="624"/>
      <c r="J39" s="624"/>
      <c r="K39" s="625"/>
      <c r="L39" s="772"/>
      <c r="M39" s="773"/>
      <c r="N39" s="775"/>
    </row>
    <row collapsed="false" customFormat="false" customHeight="true" hidden="false" ht="12.75" outlineLevel="0" r="40">
      <c r="A40" s="732" t="s">
        <v>147</v>
      </c>
      <c r="B40" s="25" t="s">
        <v>650</v>
      </c>
      <c r="C40" s="334" t="n">
        <f aca="false">+C10+C21+C28+C29+C34+C38+C39</f>
        <v>2976</v>
      </c>
      <c r="D40" s="335" t="n">
        <f aca="false">+D10+D21+D28+D29+D34+D38+D39</f>
        <v>3151</v>
      </c>
      <c r="E40" s="334" t="n">
        <f aca="false">+E10+E21+E28+E29+E34+E38+E39</f>
        <v>3062</v>
      </c>
      <c r="F40" s="774"/>
      <c r="G40" s="624"/>
      <c r="H40" s="624"/>
      <c r="I40" s="624"/>
      <c r="J40" s="624"/>
      <c r="K40" s="625"/>
      <c r="L40" s="334" t="n">
        <f aca="false">+L10+L21+L28+L29+L34+L38+L39</f>
        <v>2976</v>
      </c>
      <c r="M40" s="335" t="n">
        <f aca="false">+M10+M21+M28+M29+M34+M38+M39</f>
        <v>3151</v>
      </c>
      <c r="N40" s="336" t="n">
        <f aca="false">+N10+N21+N28+N29+N34+N38+N39</f>
        <v>3062</v>
      </c>
    </row>
    <row collapsed="false" customFormat="false" customHeight="true" hidden="false" ht="12.75" outlineLevel="0" r="41">
      <c r="A41" s="781" t="s">
        <v>289</v>
      </c>
      <c r="B41" s="25" t="s">
        <v>651</v>
      </c>
      <c r="C41" s="334" t="n">
        <f aca="false">+C42+C43+C44</f>
        <v>37041</v>
      </c>
      <c r="D41" s="335" t="n">
        <f aca="false">+D42+D43+D44</f>
        <v>39327</v>
      </c>
      <c r="E41" s="334" t="n">
        <f aca="false">+E42+E43+E44</f>
        <v>39167</v>
      </c>
      <c r="F41" s="350"/>
      <c r="G41" s="334"/>
      <c r="H41" s="334"/>
      <c r="I41" s="334"/>
      <c r="J41" s="334"/>
      <c r="K41" s="334"/>
      <c r="L41" s="334" t="n">
        <f aca="false">+L42+L43+L44</f>
        <v>37041</v>
      </c>
      <c r="M41" s="335" t="n">
        <f aca="false">+M42+M43+M44</f>
        <v>39327</v>
      </c>
      <c r="N41" s="336" t="n">
        <f aca="false">+N42+N43+N44</f>
        <v>39167</v>
      </c>
    </row>
    <row collapsed="false" customFormat="false" customHeight="true" hidden="false" ht="12.75" outlineLevel="0" r="42">
      <c r="A42" s="776" t="s">
        <v>652</v>
      </c>
      <c r="B42" s="763" t="s">
        <v>409</v>
      </c>
      <c r="C42" s="317"/>
      <c r="D42" s="318" t="n">
        <v>1428</v>
      </c>
      <c r="E42" s="317" t="n">
        <v>1428</v>
      </c>
      <c r="F42" s="764"/>
      <c r="G42" s="765"/>
      <c r="H42" s="765"/>
      <c r="I42" s="765"/>
      <c r="J42" s="765"/>
      <c r="K42" s="766"/>
      <c r="L42" s="317"/>
      <c r="M42" s="318" t="n">
        <v>1428</v>
      </c>
      <c r="N42" s="370" t="n">
        <v>1428</v>
      </c>
    </row>
    <row collapsed="false" customFormat="false" customHeight="true" hidden="false" ht="12.75" outlineLevel="0" r="43">
      <c r="A43" s="746" t="s">
        <v>653</v>
      </c>
      <c r="B43" s="747" t="s">
        <v>654</v>
      </c>
      <c r="C43" s="342"/>
      <c r="D43" s="343"/>
      <c r="E43" s="342"/>
      <c r="F43" s="750"/>
      <c r="G43" s="770"/>
      <c r="H43" s="770"/>
      <c r="I43" s="770"/>
      <c r="J43" s="770"/>
      <c r="K43" s="771"/>
      <c r="L43" s="342"/>
      <c r="M43" s="343"/>
      <c r="N43" s="344"/>
    </row>
    <row collapsed="false" customFormat="false" customHeight="true" hidden="false" ht="12.75" outlineLevel="0" r="44">
      <c r="A44" s="746" t="s">
        <v>655</v>
      </c>
      <c r="B44" s="768" t="s">
        <v>656</v>
      </c>
      <c r="C44" s="778" t="n">
        <v>37041</v>
      </c>
      <c r="D44" s="779" t="n">
        <v>37899</v>
      </c>
      <c r="E44" s="778" t="n">
        <v>37739</v>
      </c>
      <c r="F44" s="777"/>
      <c r="G44" s="778"/>
      <c r="H44" s="778"/>
      <c r="I44" s="778"/>
      <c r="J44" s="778"/>
      <c r="K44" s="778"/>
      <c r="L44" s="778" t="n">
        <v>37041</v>
      </c>
      <c r="M44" s="779" t="n">
        <v>37899</v>
      </c>
      <c r="N44" s="782" t="n">
        <v>37739</v>
      </c>
    </row>
    <row collapsed="false" customFormat="false" customHeight="false" hidden="false" ht="13.55" outlineLevel="0" r="45">
      <c r="A45" s="767"/>
      <c r="B45" s="747" t="s">
        <v>657</v>
      </c>
      <c r="C45" s="322" t="n">
        <v>34350</v>
      </c>
      <c r="D45" s="323" t="n">
        <v>34350</v>
      </c>
      <c r="E45" s="322" t="n">
        <v>34350</v>
      </c>
      <c r="F45" s="750"/>
      <c r="G45" s="751"/>
      <c r="H45" s="751"/>
      <c r="I45" s="751"/>
      <c r="J45" s="751"/>
      <c r="K45" s="752"/>
      <c r="L45" s="322" t="n">
        <v>34350</v>
      </c>
      <c r="M45" s="323" t="n">
        <v>34350</v>
      </c>
      <c r="N45" s="324" t="n">
        <v>34350</v>
      </c>
    </row>
    <row collapsed="false" customFormat="false" customHeight="false" hidden="false" ht="13.55" outlineLevel="0" r="46">
      <c r="A46" s="767"/>
      <c r="B46" s="783" t="s">
        <v>658</v>
      </c>
      <c r="C46" s="329" t="n">
        <v>2691</v>
      </c>
      <c r="D46" s="330" t="n">
        <v>2831</v>
      </c>
      <c r="E46" s="329" t="n">
        <v>2671</v>
      </c>
      <c r="F46" s="777"/>
      <c r="G46" s="778"/>
      <c r="H46" s="778"/>
      <c r="I46" s="778"/>
      <c r="J46" s="778"/>
      <c r="K46" s="779"/>
      <c r="L46" s="329" t="n">
        <v>2691</v>
      </c>
      <c r="M46" s="330" t="n">
        <v>2831</v>
      </c>
      <c r="N46" s="331" t="n">
        <v>2671</v>
      </c>
    </row>
    <row collapsed="false" customFormat="false" customHeight="false" hidden="false" ht="13.55" outlineLevel="0" r="47">
      <c r="A47" s="767"/>
      <c r="B47" s="753" t="s">
        <v>659</v>
      </c>
      <c r="C47" s="756"/>
      <c r="D47" s="760" t="n">
        <v>718</v>
      </c>
      <c r="E47" s="756" t="n">
        <v>718</v>
      </c>
      <c r="F47" s="757"/>
      <c r="G47" s="758"/>
      <c r="H47" s="758"/>
      <c r="I47" s="758"/>
      <c r="J47" s="758"/>
      <c r="K47" s="759"/>
      <c r="L47" s="756"/>
      <c r="M47" s="760" t="n">
        <v>718</v>
      </c>
      <c r="N47" s="761" t="n">
        <v>718</v>
      </c>
    </row>
    <row collapsed="false" customFormat="false" customHeight="false" hidden="false" ht="13.55" outlineLevel="0" r="48">
      <c r="A48" s="781" t="s">
        <v>291</v>
      </c>
      <c r="B48" s="784" t="s">
        <v>660</v>
      </c>
      <c r="C48" s="334" t="n">
        <f aca="false">+C40+C41</f>
        <v>40017</v>
      </c>
      <c r="D48" s="335" t="n">
        <f aca="false">+D40+D41</f>
        <v>42478</v>
      </c>
      <c r="E48" s="334" t="n">
        <f aca="false">+E40+E41</f>
        <v>42229</v>
      </c>
      <c r="F48" s="350"/>
      <c r="G48" s="334"/>
      <c r="H48" s="334"/>
      <c r="I48" s="334"/>
      <c r="J48" s="334"/>
      <c r="K48" s="334"/>
      <c r="L48" s="334" t="n">
        <f aca="false">+L40+L41</f>
        <v>40017</v>
      </c>
      <c r="M48" s="335" t="n">
        <f aca="false">+M40+M41</f>
        <v>42478</v>
      </c>
      <c r="N48" s="336" t="n">
        <f aca="false">+N40+N41</f>
        <v>42229</v>
      </c>
    </row>
    <row collapsed="false" customFormat="false" customHeight="true" hidden="false" ht="6.75" outlineLevel="0" r="49">
      <c r="A49" s="785"/>
      <c r="B49" s="786"/>
      <c r="C49" s="787"/>
      <c r="D49" s="787"/>
      <c r="E49" s="788"/>
      <c r="F49" s="789"/>
      <c r="G49" s="789"/>
      <c r="H49" s="789"/>
      <c r="I49" s="789"/>
      <c r="J49" s="789"/>
      <c r="K49" s="789"/>
      <c r="L49" s="787"/>
      <c r="M49" s="787"/>
      <c r="N49" s="787"/>
    </row>
    <row collapsed="false" customFormat="false" customHeight="true" hidden="false" ht="6.75" outlineLevel="0" r="50">
      <c r="A50" s="785"/>
      <c r="B50" s="786"/>
      <c r="C50" s="787"/>
      <c r="D50" s="787"/>
      <c r="E50" s="787"/>
      <c r="F50" s="789"/>
      <c r="G50" s="789"/>
      <c r="H50" s="789"/>
      <c r="I50" s="789"/>
      <c r="J50" s="789"/>
      <c r="K50" s="789"/>
      <c r="L50" s="787"/>
      <c r="M50" s="787"/>
      <c r="N50" s="787"/>
    </row>
    <row collapsed="false" customFormat="false" customHeight="true" hidden="false" ht="17.25" outlineLevel="0" r="51">
      <c r="A51" s="790"/>
      <c r="B51" s="790" t="s">
        <v>331</v>
      </c>
      <c r="C51" s="791"/>
      <c r="D51" s="791"/>
      <c r="E51" s="791"/>
      <c r="F51" s="792"/>
      <c r="G51" s="792"/>
      <c r="H51" s="792"/>
      <c r="I51" s="792"/>
      <c r="J51" s="792"/>
      <c r="K51" s="792"/>
      <c r="L51" s="791"/>
      <c r="M51" s="791"/>
      <c r="N51" s="791"/>
    </row>
    <row collapsed="false" customFormat="false" customHeight="false" hidden="false" ht="13.55" outlineLevel="0" r="52">
      <c r="A52" s="793" t="s">
        <v>12</v>
      </c>
      <c r="B52" s="794" t="s">
        <v>661</v>
      </c>
      <c r="C52" s="26" t="n">
        <f aca="false">SUM(C53:C57)</f>
        <v>40017</v>
      </c>
      <c r="D52" s="78" t="n">
        <f aca="false">SUM(D53:D57)</f>
        <v>42249</v>
      </c>
      <c r="E52" s="26" t="n">
        <f aca="false">SUM(E53:E57)</f>
        <v>41391</v>
      </c>
      <c r="F52" s="774"/>
      <c r="G52" s="624"/>
      <c r="H52" s="624"/>
      <c r="I52" s="624"/>
      <c r="J52" s="624"/>
      <c r="K52" s="625"/>
      <c r="L52" s="26" t="n">
        <f aca="false">SUM(L53:L57)</f>
        <v>40017</v>
      </c>
      <c r="M52" s="78" t="n">
        <f aca="false">SUM(M53:M57)</f>
        <v>42249</v>
      </c>
      <c r="N52" s="42" t="n">
        <f aca="false">SUM(N53:N57)</f>
        <v>41391</v>
      </c>
    </row>
    <row collapsed="false" customFormat="false" customHeight="false" hidden="false" ht="13.55" outlineLevel="0" r="53">
      <c r="A53" s="746" t="s">
        <v>14</v>
      </c>
      <c r="B53" s="763" t="s">
        <v>214</v>
      </c>
      <c r="C53" s="317" t="n">
        <v>26191</v>
      </c>
      <c r="D53" s="318" t="n">
        <v>27981</v>
      </c>
      <c r="E53" s="317" t="n">
        <v>27696</v>
      </c>
      <c r="F53" s="764"/>
      <c r="G53" s="765"/>
      <c r="H53" s="765"/>
      <c r="I53" s="765"/>
      <c r="J53" s="765"/>
      <c r="K53" s="766"/>
      <c r="L53" s="317" t="n">
        <v>26191</v>
      </c>
      <c r="M53" s="318" t="n">
        <v>27981</v>
      </c>
      <c r="N53" s="370" t="n">
        <v>27696</v>
      </c>
    </row>
    <row collapsed="false" customFormat="false" customHeight="false" hidden="false" ht="13.55" outlineLevel="0" r="54">
      <c r="A54" s="746" t="s">
        <v>16</v>
      </c>
      <c r="B54" s="747" t="s">
        <v>215</v>
      </c>
      <c r="C54" s="322" t="n">
        <v>7060</v>
      </c>
      <c r="D54" s="323" t="n">
        <v>7737</v>
      </c>
      <c r="E54" s="322" t="n">
        <v>7670</v>
      </c>
      <c r="F54" s="750"/>
      <c r="G54" s="751"/>
      <c r="H54" s="751"/>
      <c r="I54" s="751"/>
      <c r="J54" s="751"/>
      <c r="K54" s="752"/>
      <c r="L54" s="322" t="n">
        <v>7060</v>
      </c>
      <c r="M54" s="323" t="n">
        <v>7737</v>
      </c>
      <c r="N54" s="324" t="n">
        <v>7670</v>
      </c>
    </row>
    <row collapsed="false" customFormat="false" customHeight="false" hidden="false" ht="13.55" outlineLevel="0" r="55">
      <c r="A55" s="746" t="s">
        <v>18</v>
      </c>
      <c r="B55" s="747" t="s">
        <v>216</v>
      </c>
      <c r="C55" s="322" t="n">
        <v>6616</v>
      </c>
      <c r="D55" s="323" t="n">
        <v>5377</v>
      </c>
      <c r="E55" s="322" t="n">
        <v>4886</v>
      </c>
      <c r="F55" s="750"/>
      <c r="G55" s="751"/>
      <c r="H55" s="751"/>
      <c r="I55" s="751"/>
      <c r="J55" s="751"/>
      <c r="K55" s="752"/>
      <c r="L55" s="322" t="n">
        <v>6616</v>
      </c>
      <c r="M55" s="323" t="n">
        <v>5377</v>
      </c>
      <c r="N55" s="324" t="n">
        <v>4886</v>
      </c>
    </row>
    <row collapsed="false" customFormat="false" customHeight="false" hidden="false" ht="13.55" outlineLevel="0" r="56">
      <c r="A56" s="746" t="s">
        <v>20</v>
      </c>
      <c r="B56" s="747" t="s">
        <v>217</v>
      </c>
      <c r="C56" s="322" t="n">
        <v>0</v>
      </c>
      <c r="D56" s="323" t="n">
        <v>0</v>
      </c>
      <c r="E56" s="322" t="n">
        <v>0</v>
      </c>
      <c r="F56" s="750"/>
      <c r="G56" s="751"/>
      <c r="H56" s="751"/>
      <c r="I56" s="751"/>
      <c r="J56" s="751"/>
      <c r="K56" s="752"/>
      <c r="L56" s="322" t="n">
        <v>0</v>
      </c>
      <c r="M56" s="323" t="n">
        <v>0</v>
      </c>
      <c r="N56" s="324" t="n">
        <v>0</v>
      </c>
    </row>
    <row collapsed="false" customFormat="false" customHeight="false" hidden="false" ht="13.55" outlineLevel="0" r="57">
      <c r="A57" s="746" t="s">
        <v>22</v>
      </c>
      <c r="B57" s="747" t="s">
        <v>219</v>
      </c>
      <c r="C57" s="322" t="n">
        <v>150</v>
      </c>
      <c r="D57" s="323" t="n">
        <v>1154</v>
      </c>
      <c r="E57" s="322" t="n">
        <v>1139</v>
      </c>
      <c r="F57" s="750"/>
      <c r="G57" s="751"/>
      <c r="H57" s="751"/>
      <c r="I57" s="751"/>
      <c r="J57" s="751"/>
      <c r="K57" s="752"/>
      <c r="L57" s="322" t="n">
        <v>150</v>
      </c>
      <c r="M57" s="323" t="n">
        <v>1154</v>
      </c>
      <c r="N57" s="324" t="n">
        <v>1139</v>
      </c>
    </row>
    <row collapsed="false" customFormat="false" customHeight="false" hidden="false" ht="13.55" outlineLevel="0" r="58">
      <c r="A58" s="732" t="s">
        <v>26</v>
      </c>
      <c r="B58" s="25" t="s">
        <v>662</v>
      </c>
      <c r="C58" s="334" t="n">
        <f aca="false">SUM(C59:C61)</f>
        <v>0</v>
      </c>
      <c r="D58" s="335" t="n">
        <f aca="false">SUM(D59:D61)</f>
        <v>229</v>
      </c>
      <c r="E58" s="334" t="n">
        <f aca="false">SUM(E59:E61)</f>
        <v>0</v>
      </c>
      <c r="F58" s="774"/>
      <c r="G58" s="624"/>
      <c r="H58" s="624"/>
      <c r="I58" s="624"/>
      <c r="J58" s="624"/>
      <c r="K58" s="625"/>
      <c r="L58" s="334" t="n">
        <f aca="false">SUM(L59:L61)</f>
        <v>0</v>
      </c>
      <c r="M58" s="335" t="n">
        <f aca="false">SUM(M59:M61)</f>
        <v>229</v>
      </c>
      <c r="N58" s="336" t="n">
        <f aca="false">SUM(N59:N61)</f>
        <v>0</v>
      </c>
    </row>
    <row collapsed="false" customFormat="false" customHeight="true" hidden="false" ht="14.25" outlineLevel="0" r="59">
      <c r="A59" s="746" t="s">
        <v>28</v>
      </c>
      <c r="B59" s="763" t="s">
        <v>250</v>
      </c>
      <c r="C59" s="317"/>
      <c r="D59" s="318" t="n">
        <v>229</v>
      </c>
      <c r="E59" s="317" t="n">
        <v>0</v>
      </c>
      <c r="F59" s="764"/>
      <c r="G59" s="765"/>
      <c r="H59" s="765"/>
      <c r="I59" s="765"/>
      <c r="J59" s="765"/>
      <c r="K59" s="766"/>
      <c r="L59" s="317"/>
      <c r="M59" s="318" t="n">
        <v>229</v>
      </c>
      <c r="N59" s="370" t="n">
        <v>0</v>
      </c>
    </row>
    <row collapsed="false" customFormat="false" customHeight="false" hidden="false" ht="13.55" outlineLevel="0" r="60">
      <c r="A60" s="746" t="s">
        <v>30</v>
      </c>
      <c r="B60" s="747" t="s">
        <v>252</v>
      </c>
      <c r="C60" s="322"/>
      <c r="D60" s="323"/>
      <c r="E60" s="322"/>
      <c r="F60" s="750"/>
      <c r="G60" s="751"/>
      <c r="H60" s="751"/>
      <c r="I60" s="751"/>
      <c r="J60" s="751"/>
      <c r="K60" s="752"/>
      <c r="L60" s="322"/>
      <c r="M60" s="323"/>
      <c r="N60" s="324"/>
    </row>
    <row collapsed="false" customFormat="false" customHeight="false" hidden="false" ht="13.55" outlineLevel="0" r="61">
      <c r="A61" s="746" t="s">
        <v>32</v>
      </c>
      <c r="B61" s="747" t="s">
        <v>663</v>
      </c>
      <c r="C61" s="322"/>
      <c r="D61" s="323"/>
      <c r="E61" s="322"/>
      <c r="F61" s="750"/>
      <c r="G61" s="751"/>
      <c r="H61" s="751"/>
      <c r="I61" s="751"/>
      <c r="J61" s="751"/>
      <c r="K61" s="752"/>
      <c r="L61" s="322"/>
      <c r="M61" s="323"/>
      <c r="N61" s="324"/>
    </row>
    <row collapsed="false" customFormat="false" customHeight="false" hidden="false" ht="13.55" outlineLevel="0" r="62">
      <c r="A62" s="746" t="s">
        <v>34</v>
      </c>
      <c r="B62" s="747" t="s">
        <v>664</v>
      </c>
      <c r="C62" s="322"/>
      <c r="D62" s="323"/>
      <c r="E62" s="322"/>
      <c r="F62" s="750"/>
      <c r="G62" s="751"/>
      <c r="H62" s="751"/>
      <c r="I62" s="751"/>
      <c r="J62" s="751"/>
      <c r="K62" s="752"/>
      <c r="L62" s="322"/>
      <c r="M62" s="323"/>
      <c r="N62" s="324"/>
    </row>
    <row collapsed="false" customFormat="false" customHeight="false" hidden="false" ht="13.55" outlineLevel="0" r="63">
      <c r="A63" s="732" t="s">
        <v>58</v>
      </c>
      <c r="B63" s="762" t="s">
        <v>665</v>
      </c>
      <c r="C63" s="334" t="n">
        <f aca="false">+C52+C58</f>
        <v>40017</v>
      </c>
      <c r="D63" s="335" t="n">
        <f aca="false">+D52+D58</f>
        <v>42478</v>
      </c>
      <c r="E63" s="334" t="n">
        <f aca="false">+E52+E58</f>
        <v>41391</v>
      </c>
      <c r="F63" s="350" t="n">
        <f aca="false">+F52+F58</f>
        <v>0</v>
      </c>
      <c r="G63" s="334"/>
      <c r="H63" s="334"/>
      <c r="I63" s="334"/>
      <c r="J63" s="334"/>
      <c r="K63" s="334"/>
      <c r="L63" s="334" t="n">
        <f aca="false">+L52+L58</f>
        <v>40017</v>
      </c>
      <c r="M63" s="335" t="n">
        <f aca="false">+M52+M58</f>
        <v>42478</v>
      </c>
      <c r="N63" s="336" t="n">
        <f aca="false">+N52+N58</f>
        <v>41391</v>
      </c>
    </row>
    <row collapsed="false" customFormat="false" customHeight="false" hidden="false" ht="13.55" outlineLevel="0" r="64">
      <c r="A64" s="795"/>
      <c r="B64" s="713"/>
      <c r="C64" s="714"/>
      <c r="D64" s="714"/>
      <c r="E64" s="796"/>
      <c r="F64" s="797"/>
      <c r="G64" s="797"/>
      <c r="H64" s="797"/>
      <c r="I64" s="797"/>
      <c r="J64" s="797"/>
      <c r="K64" s="797"/>
      <c r="L64" s="714"/>
      <c r="M64" s="714"/>
      <c r="N64" s="798"/>
    </row>
    <row collapsed="false" customFormat="false" customHeight="false" hidden="false" ht="13.55" outlineLevel="0" r="65">
      <c r="A65" s="716" t="s">
        <v>666</v>
      </c>
      <c r="B65" s="719"/>
      <c r="C65" s="722" t="n">
        <v>11</v>
      </c>
      <c r="D65" s="723" t="n">
        <v>11</v>
      </c>
      <c r="E65" s="722" t="n">
        <v>11</v>
      </c>
      <c r="F65" s="799"/>
      <c r="G65" s="800"/>
      <c r="H65" s="800"/>
      <c r="I65" s="800"/>
      <c r="J65" s="800"/>
      <c r="K65" s="801"/>
      <c r="L65" s="722" t="n">
        <v>11</v>
      </c>
      <c r="M65" s="723" t="n">
        <v>11</v>
      </c>
      <c r="N65" s="724" t="n">
        <v>11</v>
      </c>
    </row>
    <row collapsed="false" customFormat="false" customHeight="false" hidden="false" ht="13.55" outlineLevel="0" r="66">
      <c r="A66" s="716" t="s">
        <v>631</v>
      </c>
      <c r="B66" s="719"/>
      <c r="C66" s="722" t="n">
        <v>0</v>
      </c>
      <c r="D66" s="723" t="n">
        <v>0</v>
      </c>
      <c r="E66" s="722" t="n">
        <v>0</v>
      </c>
      <c r="F66" s="799"/>
      <c r="G66" s="800"/>
      <c r="H66" s="800"/>
      <c r="I66" s="800"/>
      <c r="J66" s="800"/>
      <c r="K66" s="801"/>
      <c r="L66" s="722" t="n">
        <v>0</v>
      </c>
      <c r="M66" s="723" t="n">
        <v>0</v>
      </c>
      <c r="N66" s="724" t="n">
        <v>0</v>
      </c>
    </row>
    <row collapsed="false" customFormat="false" customHeight="false" hidden="false" ht="13.55" outlineLevel="0" r="67">
      <c r="A67" s="605"/>
      <c r="B67" s="606"/>
      <c r="C67" s="606"/>
      <c r="D67" s="606"/>
      <c r="E67" s="606"/>
      <c r="F67" s="606"/>
      <c r="G67" s="606"/>
      <c r="H67" s="606"/>
      <c r="I67" s="606"/>
      <c r="J67" s="606"/>
      <c r="K67" s="606"/>
      <c r="L67" s="606"/>
      <c r="M67" s="606"/>
      <c r="N67" s="606"/>
    </row>
    <row collapsed="false" customFormat="false" customHeight="false" hidden="false" ht="13.55" outlineLevel="0" r="68">
      <c r="A68" s="605"/>
      <c r="B68" s="606"/>
      <c r="C68" s="606"/>
      <c r="D68" s="606"/>
      <c r="E68" s="606"/>
      <c r="F68" s="606"/>
      <c r="G68" s="606"/>
      <c r="H68" s="606"/>
      <c r="I68" s="606"/>
      <c r="J68" s="606"/>
      <c r="K68" s="606"/>
      <c r="L68" s="606"/>
      <c r="M68" s="606"/>
      <c r="N68" s="606"/>
    </row>
    <row collapsed="false" customFormat="false" customHeight="false" hidden="false" ht="13.55" outlineLevel="0" r="69">
      <c r="A69" s="605"/>
      <c r="B69" s="606"/>
      <c r="C69" s="606"/>
      <c r="D69" s="606"/>
      <c r="E69" s="606"/>
      <c r="F69" s="606"/>
      <c r="G69" s="606"/>
      <c r="H69" s="606"/>
      <c r="I69" s="606"/>
      <c r="J69" s="606"/>
      <c r="K69" s="606"/>
      <c r="L69" s="606"/>
      <c r="M69" s="606"/>
      <c r="N69" s="606"/>
    </row>
    <row collapsed="false" customFormat="false" customHeight="false" hidden="false" ht="13.55" outlineLevel="0" r="70">
      <c r="A70" s="605"/>
      <c r="B70" s="606"/>
      <c r="C70" s="606"/>
      <c r="D70" s="606"/>
      <c r="E70" s="606"/>
      <c r="F70" s="606"/>
      <c r="G70" s="606"/>
      <c r="H70" s="606"/>
      <c r="I70" s="606"/>
      <c r="J70" s="606"/>
      <c r="K70" s="606"/>
      <c r="L70" s="606"/>
      <c r="M70" s="606"/>
      <c r="N70" s="606"/>
    </row>
    <row collapsed="false" customFormat="false" customHeight="false" hidden="false" ht="13.55" outlineLevel="0" r="71">
      <c r="A71" s="605"/>
      <c r="B71" s="606"/>
      <c r="C71" s="606"/>
      <c r="D71" s="606"/>
      <c r="E71" s="606"/>
      <c r="F71" s="606"/>
      <c r="G71" s="606"/>
      <c r="H71" s="606"/>
      <c r="I71" s="606"/>
      <c r="J71" s="606"/>
      <c r="K71" s="606"/>
      <c r="L71" s="606"/>
      <c r="M71" s="606"/>
      <c r="N71" s="606"/>
    </row>
    <row collapsed="false" customFormat="false" customHeight="false" hidden="false" ht="13.55" outlineLevel="0" r="72">
      <c r="A72" s="605"/>
      <c r="B72" s="606"/>
      <c r="C72" s="606"/>
      <c r="D72" s="606"/>
      <c r="E72" s="606"/>
      <c r="F72" s="606"/>
      <c r="G72" s="606"/>
      <c r="H72" s="606"/>
      <c r="I72" s="606"/>
      <c r="J72" s="606"/>
      <c r="K72" s="606"/>
      <c r="L72" s="606"/>
      <c r="M72" s="606"/>
      <c r="N72" s="606"/>
    </row>
    <row collapsed="false" customFormat="false" customHeight="false" hidden="false" ht="13.55" outlineLevel="0" r="73">
      <c r="A73" s="605"/>
      <c r="B73" s="606"/>
      <c r="C73" s="606"/>
      <c r="D73" s="606"/>
      <c r="E73" s="606"/>
      <c r="F73" s="606"/>
      <c r="G73" s="606"/>
      <c r="H73" s="606"/>
      <c r="I73" s="606"/>
      <c r="J73" s="606"/>
      <c r="K73" s="606"/>
      <c r="L73" s="606"/>
      <c r="M73" s="606"/>
      <c r="N73" s="606"/>
    </row>
    <row collapsed="false" customFormat="false" customHeight="false" hidden="false" ht="13.55" outlineLevel="0" r="74">
      <c r="A74" s="605"/>
      <c r="B74" s="606"/>
      <c r="C74" s="606"/>
      <c r="D74" s="606"/>
      <c r="E74" s="606"/>
      <c r="F74" s="606"/>
      <c r="G74" s="606"/>
      <c r="H74" s="606"/>
      <c r="I74" s="606"/>
      <c r="J74" s="606"/>
      <c r="K74" s="606"/>
      <c r="L74" s="606"/>
      <c r="M74" s="606"/>
      <c r="N74" s="606"/>
    </row>
    <row collapsed="false" customFormat="false" customHeight="false" hidden="false" ht="13.55" outlineLevel="0" r="75">
      <c r="A75" s="605"/>
      <c r="B75" s="606"/>
      <c r="C75" s="606"/>
      <c r="D75" s="606"/>
      <c r="E75" s="606"/>
      <c r="F75" s="606"/>
      <c r="G75" s="606"/>
      <c r="H75" s="606"/>
      <c r="I75" s="606"/>
      <c r="J75" s="606"/>
      <c r="K75" s="606"/>
      <c r="L75" s="606"/>
      <c r="M75" s="606"/>
      <c r="N75" s="606"/>
    </row>
    <row collapsed="false" customFormat="false" customHeight="false" hidden="false" ht="13.55" outlineLevel="0" r="76">
      <c r="A76" s="605"/>
      <c r="B76" s="606"/>
      <c r="C76" s="606"/>
      <c r="D76" s="606"/>
      <c r="E76" s="606"/>
      <c r="F76" s="606"/>
      <c r="G76" s="606"/>
      <c r="H76" s="606"/>
      <c r="I76" s="606"/>
      <c r="J76" s="606"/>
      <c r="K76" s="606"/>
      <c r="L76" s="606"/>
      <c r="M76" s="606"/>
      <c r="N76" s="606"/>
    </row>
    <row collapsed="false" customFormat="false" customHeight="false" hidden="false" ht="13.55" outlineLevel="0" r="77">
      <c r="A77" s="605"/>
      <c r="B77" s="606"/>
      <c r="C77" s="606"/>
      <c r="D77" s="606"/>
      <c r="E77" s="606"/>
      <c r="F77" s="606"/>
      <c r="G77" s="606"/>
      <c r="H77" s="606"/>
      <c r="I77" s="606"/>
      <c r="J77" s="606"/>
      <c r="K77" s="606"/>
      <c r="L77" s="606"/>
      <c r="M77" s="606"/>
      <c r="N77" s="606"/>
    </row>
    <row collapsed="false" customFormat="false" customHeight="false" hidden="false" ht="13.55" outlineLevel="0" r="78">
      <c r="A78" s="605"/>
      <c r="B78" s="606"/>
      <c r="C78" s="606"/>
      <c r="D78" s="606"/>
      <c r="E78" s="606"/>
      <c r="F78" s="606"/>
      <c r="G78" s="606"/>
      <c r="H78" s="606"/>
      <c r="I78" s="606"/>
      <c r="J78" s="606"/>
      <c r="K78" s="606"/>
      <c r="L78" s="606"/>
      <c r="M78" s="606"/>
      <c r="N78" s="606"/>
    </row>
    <row collapsed="false" customFormat="false" customHeight="false" hidden="false" ht="13.55" outlineLevel="0" r="79">
      <c r="A79" s="605"/>
      <c r="B79" s="606"/>
      <c r="C79" s="606"/>
      <c r="D79" s="606"/>
      <c r="E79" s="606"/>
      <c r="F79" s="606"/>
      <c r="G79" s="606"/>
      <c r="H79" s="606"/>
      <c r="I79" s="606"/>
      <c r="J79" s="606"/>
      <c r="K79" s="606"/>
      <c r="L79" s="606"/>
      <c r="M79" s="606"/>
      <c r="N79" s="606"/>
    </row>
    <row collapsed="false" customFormat="false" customHeight="false" hidden="false" ht="13.55" outlineLevel="0" r="80">
      <c r="A80" s="605"/>
      <c r="B80" s="606"/>
      <c r="C80" s="606"/>
      <c r="D80" s="606"/>
      <c r="E80" s="606"/>
      <c r="F80" s="606"/>
      <c r="G80" s="606"/>
      <c r="H80" s="606"/>
      <c r="I80" s="606"/>
      <c r="J80" s="606"/>
      <c r="K80" s="606"/>
      <c r="L80" s="606"/>
      <c r="M80" s="606"/>
      <c r="N80" s="606"/>
    </row>
    <row collapsed="false" customFormat="false" customHeight="false" hidden="false" ht="13.55" outlineLevel="0" r="81">
      <c r="A81" s="605"/>
      <c r="B81" s="606"/>
      <c r="C81" s="606"/>
      <c r="D81" s="606"/>
      <c r="E81" s="606"/>
      <c r="F81" s="606"/>
      <c r="G81" s="606"/>
      <c r="H81" s="606"/>
      <c r="I81" s="606"/>
      <c r="J81" s="606"/>
      <c r="K81" s="606"/>
      <c r="L81" s="606"/>
      <c r="M81" s="606"/>
      <c r="N81" s="606"/>
    </row>
    <row collapsed="false" customFormat="false" customHeight="false" hidden="false" ht="13.55" outlineLevel="0" r="82">
      <c r="A82" s="605"/>
      <c r="B82" s="606"/>
      <c r="C82" s="606"/>
      <c r="D82" s="606"/>
      <c r="E82" s="606"/>
      <c r="F82" s="606"/>
      <c r="G82" s="606"/>
      <c r="H82" s="606"/>
      <c r="I82" s="606"/>
      <c r="J82" s="606"/>
      <c r="K82" s="606"/>
      <c r="L82" s="606"/>
      <c r="M82" s="606"/>
      <c r="N82" s="606"/>
    </row>
    <row collapsed="false" customFormat="false" customHeight="false" hidden="false" ht="13.55" outlineLevel="0" r="83">
      <c r="A83" s="605"/>
      <c r="B83" s="606"/>
      <c r="C83" s="606"/>
      <c r="D83" s="606"/>
      <c r="E83" s="606"/>
      <c r="F83" s="606"/>
      <c r="G83" s="606"/>
      <c r="H83" s="606"/>
      <c r="I83" s="606"/>
      <c r="J83" s="606"/>
      <c r="K83" s="606"/>
      <c r="L83" s="606"/>
      <c r="M83" s="606"/>
      <c r="N83" s="606"/>
    </row>
    <row collapsed="false" customFormat="false" customHeight="false" hidden="false" ht="13.55" outlineLevel="0" r="84">
      <c r="A84" s="605"/>
      <c r="B84" s="606"/>
      <c r="C84" s="606"/>
      <c r="D84" s="606"/>
      <c r="E84" s="606"/>
      <c r="F84" s="606"/>
      <c r="G84" s="606"/>
      <c r="H84" s="606"/>
      <c r="I84" s="606"/>
      <c r="J84" s="606"/>
      <c r="K84" s="606"/>
      <c r="L84" s="606"/>
      <c r="M84" s="606"/>
      <c r="N84" s="606"/>
    </row>
    <row collapsed="false" customFormat="false" customHeight="false" hidden="false" ht="13.55" outlineLevel="0" r="85">
      <c r="A85" s="605"/>
      <c r="B85" s="606"/>
      <c r="C85" s="606"/>
      <c r="D85" s="606"/>
      <c r="E85" s="606"/>
      <c r="F85" s="606"/>
      <c r="G85" s="606"/>
      <c r="H85" s="606"/>
      <c r="I85" s="606"/>
      <c r="J85" s="606"/>
      <c r="K85" s="606"/>
      <c r="L85" s="606"/>
      <c r="M85" s="606"/>
      <c r="N85" s="606"/>
    </row>
    <row collapsed="false" customFormat="false" customHeight="false" hidden="false" ht="13.55" outlineLevel="0" r="86">
      <c r="A86" s="605"/>
      <c r="B86" s="606"/>
      <c r="C86" s="606"/>
      <c r="D86" s="606"/>
      <c r="E86" s="606"/>
      <c r="F86" s="606"/>
      <c r="G86" s="606"/>
      <c r="H86" s="606"/>
      <c r="I86" s="606"/>
      <c r="J86" s="606"/>
      <c r="K86" s="606"/>
      <c r="L86" s="606"/>
      <c r="M86" s="606"/>
      <c r="N86" s="606"/>
    </row>
    <row collapsed="false" customFormat="false" customHeight="false" hidden="false" ht="13.55" outlineLevel="0" r="87">
      <c r="A87" s="605"/>
      <c r="B87" s="606"/>
      <c r="C87" s="606"/>
      <c r="D87" s="606"/>
      <c r="E87" s="606"/>
      <c r="F87" s="606"/>
      <c r="G87" s="606"/>
      <c r="H87" s="606"/>
      <c r="I87" s="606"/>
      <c r="J87" s="606"/>
      <c r="K87" s="606"/>
      <c r="L87" s="606"/>
      <c r="M87" s="606"/>
      <c r="N87" s="606"/>
    </row>
    <row collapsed="false" customFormat="false" customHeight="false" hidden="false" ht="13.55" outlineLevel="0" r="88">
      <c r="A88" s="605"/>
      <c r="B88" s="606"/>
      <c r="C88" s="606"/>
      <c r="D88" s="606"/>
      <c r="E88" s="606"/>
      <c r="F88" s="606"/>
      <c r="G88" s="606"/>
      <c r="H88" s="606"/>
      <c r="I88" s="606"/>
      <c r="J88" s="606"/>
      <c r="K88" s="606"/>
      <c r="L88" s="606"/>
      <c r="M88" s="606"/>
      <c r="N88" s="606"/>
    </row>
    <row collapsed="false" customFormat="false" customHeight="false" hidden="false" ht="13.55" outlineLevel="0" r="89">
      <c r="A89" s="605"/>
      <c r="B89" s="606"/>
      <c r="C89" s="606"/>
      <c r="D89" s="606"/>
      <c r="E89" s="606"/>
      <c r="F89" s="606"/>
      <c r="G89" s="606"/>
      <c r="H89" s="606"/>
      <c r="I89" s="606"/>
      <c r="J89" s="606"/>
      <c r="K89" s="606"/>
      <c r="L89" s="606"/>
      <c r="M89" s="606"/>
      <c r="N89" s="606"/>
    </row>
    <row collapsed="false" customFormat="false" customHeight="false" hidden="false" ht="13.55" outlineLevel="0" r="90">
      <c r="A90" s="605"/>
      <c r="B90" s="606"/>
      <c r="C90" s="606"/>
      <c r="D90" s="606"/>
      <c r="E90" s="606"/>
      <c r="F90" s="606"/>
      <c r="G90" s="606"/>
      <c r="H90" s="606"/>
      <c r="I90" s="606"/>
      <c r="J90" s="606"/>
      <c r="K90" s="606"/>
      <c r="L90" s="606"/>
      <c r="M90" s="606"/>
      <c r="N90" s="606"/>
    </row>
    <row collapsed="false" customFormat="false" customHeight="false" hidden="false" ht="13.55" outlineLevel="0" r="91">
      <c r="A91" s="605"/>
      <c r="B91" s="606"/>
      <c r="C91" s="606"/>
      <c r="D91" s="606"/>
      <c r="E91" s="606"/>
      <c r="F91" s="606"/>
      <c r="G91" s="606"/>
      <c r="H91" s="606"/>
      <c r="I91" s="606"/>
      <c r="J91" s="606"/>
      <c r="K91" s="606"/>
      <c r="L91" s="606"/>
      <c r="M91" s="606"/>
      <c r="N91" s="606"/>
    </row>
    <row collapsed="false" customFormat="false" customHeight="false" hidden="false" ht="13.55" outlineLevel="0" r="92">
      <c r="A92" s="605"/>
      <c r="B92" s="606"/>
      <c r="C92" s="606"/>
      <c r="D92" s="606"/>
      <c r="E92" s="606"/>
      <c r="F92" s="606"/>
      <c r="G92" s="606"/>
      <c r="H92" s="606"/>
      <c r="I92" s="606"/>
      <c r="J92" s="606"/>
      <c r="K92" s="606"/>
      <c r="L92" s="606"/>
      <c r="M92" s="606"/>
      <c r="N92" s="606"/>
    </row>
    <row collapsed="false" customFormat="false" customHeight="false" hidden="false" ht="13.55" outlineLevel="0" r="93">
      <c r="A93" s="605"/>
      <c r="B93" s="606"/>
      <c r="C93" s="606"/>
      <c r="D93" s="606"/>
      <c r="E93" s="606"/>
      <c r="F93" s="606"/>
      <c r="G93" s="606"/>
      <c r="H93" s="606"/>
      <c r="I93" s="606"/>
      <c r="J93" s="606"/>
      <c r="K93" s="606"/>
      <c r="L93" s="606"/>
      <c r="M93" s="606"/>
      <c r="N93" s="606"/>
    </row>
    <row collapsed="false" customFormat="false" customHeight="false" hidden="false" ht="13.55" outlineLevel="0" r="94">
      <c r="A94" s="605"/>
      <c r="B94" s="606"/>
      <c r="C94" s="606"/>
      <c r="D94" s="606"/>
      <c r="E94" s="606"/>
      <c r="F94" s="606"/>
      <c r="G94" s="606"/>
      <c r="H94" s="606"/>
      <c r="I94" s="606"/>
      <c r="J94" s="606"/>
      <c r="K94" s="606"/>
      <c r="L94" s="606"/>
      <c r="M94" s="606"/>
      <c r="N94" s="606"/>
    </row>
    <row collapsed="false" customFormat="false" customHeight="false" hidden="false" ht="13.55" outlineLevel="0" r="95">
      <c r="A95" s="605"/>
      <c r="B95" s="606"/>
      <c r="C95" s="606"/>
      <c r="D95" s="606"/>
      <c r="E95" s="606"/>
      <c r="F95" s="606"/>
      <c r="G95" s="606"/>
      <c r="H95" s="606"/>
      <c r="I95" s="606"/>
      <c r="J95" s="606"/>
      <c r="K95" s="606"/>
      <c r="L95" s="606"/>
      <c r="M95" s="606"/>
      <c r="N95" s="606"/>
    </row>
    <row collapsed="false" customFormat="false" customHeight="false" hidden="false" ht="13.55" outlineLevel="0" r="96">
      <c r="A96" s="605"/>
      <c r="B96" s="606"/>
      <c r="C96" s="606"/>
      <c r="D96" s="606"/>
      <c r="E96" s="606"/>
      <c r="F96" s="606"/>
      <c r="G96" s="606"/>
      <c r="H96" s="606"/>
      <c r="I96" s="606"/>
      <c r="J96" s="606"/>
      <c r="K96" s="606"/>
      <c r="L96" s="606"/>
      <c r="M96" s="606"/>
      <c r="N96" s="606"/>
    </row>
    <row collapsed="false" customFormat="false" customHeight="false" hidden="false" ht="13.55" outlineLevel="0" r="97">
      <c r="A97" s="605"/>
      <c r="B97" s="606"/>
      <c r="C97" s="606"/>
      <c r="D97" s="606"/>
      <c r="E97" s="606"/>
      <c r="F97" s="606"/>
      <c r="G97" s="606"/>
      <c r="H97" s="606"/>
      <c r="I97" s="606"/>
      <c r="J97" s="606"/>
      <c r="K97" s="606"/>
      <c r="L97" s="606"/>
      <c r="M97" s="606"/>
      <c r="N97" s="606"/>
    </row>
    <row collapsed="false" customFormat="false" customHeight="false" hidden="false" ht="13.55" outlineLevel="0" r="98">
      <c r="A98" s="605"/>
      <c r="B98" s="606"/>
      <c r="C98" s="606"/>
      <c r="D98" s="606"/>
      <c r="E98" s="606"/>
      <c r="F98" s="606"/>
      <c r="G98" s="606"/>
      <c r="H98" s="606"/>
      <c r="I98" s="606"/>
      <c r="J98" s="606"/>
      <c r="K98" s="606"/>
      <c r="L98" s="606"/>
      <c r="M98" s="606"/>
      <c r="N98" s="606"/>
    </row>
    <row collapsed="false" customFormat="false" customHeight="false" hidden="false" ht="13.55" outlineLevel="0" r="99">
      <c r="A99" s="605"/>
      <c r="B99" s="606"/>
      <c r="C99" s="606"/>
      <c r="D99" s="606"/>
      <c r="E99" s="606"/>
      <c r="F99" s="606"/>
      <c r="G99" s="606"/>
      <c r="H99" s="606"/>
      <c r="I99" s="606"/>
      <c r="J99" s="606"/>
      <c r="K99" s="606"/>
      <c r="L99" s="606"/>
      <c r="M99" s="606"/>
      <c r="N99" s="606"/>
    </row>
    <row collapsed="false" customFormat="false" customHeight="false" hidden="false" ht="13.55" outlineLevel="0" r="100">
      <c r="A100" s="605"/>
      <c r="B100" s="606"/>
      <c r="C100" s="606"/>
      <c r="D100" s="606"/>
      <c r="E100" s="606"/>
      <c r="F100" s="606"/>
      <c r="G100" s="606"/>
      <c r="H100" s="606"/>
      <c r="I100" s="606"/>
      <c r="J100" s="606"/>
      <c r="K100" s="606"/>
      <c r="L100" s="606"/>
      <c r="M100" s="606"/>
      <c r="N100" s="606"/>
    </row>
    <row collapsed="false" customFormat="false" customHeight="false" hidden="false" ht="13.55" outlineLevel="0" r="101">
      <c r="A101" s="605"/>
      <c r="B101" s="606"/>
      <c r="C101" s="606"/>
      <c r="D101" s="606"/>
      <c r="E101" s="606"/>
      <c r="F101" s="606"/>
      <c r="G101" s="606"/>
      <c r="H101" s="606"/>
      <c r="I101" s="606"/>
      <c r="J101" s="606"/>
      <c r="K101" s="606"/>
      <c r="L101" s="606"/>
      <c r="M101" s="606"/>
      <c r="N101" s="606"/>
    </row>
    <row collapsed="false" customFormat="false" customHeight="false" hidden="false" ht="13.55" outlineLevel="0" r="102">
      <c r="A102" s="605"/>
      <c r="B102" s="606"/>
      <c r="C102" s="606"/>
      <c r="D102" s="606"/>
      <c r="E102" s="606"/>
      <c r="F102" s="606"/>
      <c r="G102" s="606"/>
      <c r="H102" s="606"/>
      <c r="I102" s="606"/>
      <c r="J102" s="606"/>
      <c r="K102" s="606"/>
      <c r="L102" s="606"/>
      <c r="M102" s="606"/>
      <c r="N102" s="606"/>
    </row>
    <row collapsed="false" customFormat="false" customHeight="false" hidden="false" ht="13.55" outlineLevel="0" r="103">
      <c r="A103" s="605"/>
      <c r="B103" s="606"/>
      <c r="C103" s="606"/>
      <c r="D103" s="606"/>
      <c r="E103" s="606"/>
      <c r="F103" s="606"/>
      <c r="G103" s="606"/>
      <c r="H103" s="606"/>
      <c r="I103" s="606"/>
      <c r="J103" s="606"/>
      <c r="K103" s="606"/>
      <c r="L103" s="606"/>
      <c r="M103" s="606"/>
      <c r="N103" s="606"/>
    </row>
    <row collapsed="false" customFormat="false" customHeight="false" hidden="false" ht="13.55" outlineLevel="0" r="104">
      <c r="A104" s="605"/>
      <c r="B104" s="606"/>
      <c r="C104" s="606"/>
      <c r="D104" s="606"/>
      <c r="E104" s="606"/>
      <c r="F104" s="606"/>
      <c r="G104" s="606"/>
      <c r="H104" s="606"/>
      <c r="I104" s="606"/>
      <c r="J104" s="606"/>
      <c r="K104" s="606"/>
      <c r="L104" s="606"/>
      <c r="M104" s="606"/>
      <c r="N104" s="606"/>
    </row>
    <row collapsed="false" customFormat="false" customHeight="false" hidden="false" ht="13.55" outlineLevel="0" r="105">
      <c r="A105" s="605"/>
      <c r="B105" s="606"/>
      <c r="C105" s="606"/>
      <c r="D105" s="606"/>
      <c r="E105" s="606"/>
      <c r="F105" s="606"/>
      <c r="G105" s="606"/>
      <c r="H105" s="606"/>
      <c r="I105" s="606"/>
      <c r="J105" s="606"/>
      <c r="K105" s="606"/>
      <c r="L105" s="606"/>
      <c r="M105" s="606"/>
      <c r="N105" s="606"/>
    </row>
    <row collapsed="false" customFormat="false" customHeight="false" hidden="false" ht="13.55" outlineLevel="0" r="106">
      <c r="A106" s="605"/>
      <c r="B106" s="606"/>
      <c r="C106" s="606"/>
      <c r="D106" s="606"/>
      <c r="E106" s="606"/>
      <c r="F106" s="606"/>
      <c r="G106" s="606"/>
      <c r="H106" s="606"/>
      <c r="I106" s="606"/>
      <c r="J106" s="606"/>
      <c r="K106" s="606"/>
      <c r="L106" s="606"/>
      <c r="M106" s="606"/>
      <c r="N106" s="606"/>
    </row>
    <row collapsed="false" customFormat="false" customHeight="false" hidden="false" ht="13.55" outlineLevel="0" r="107">
      <c r="A107" s="605"/>
      <c r="B107" s="606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</row>
    <row collapsed="false" customFormat="false" customHeight="false" hidden="false" ht="13.55" outlineLevel="0" r="108">
      <c r="A108" s="605"/>
      <c r="B108" s="606"/>
      <c r="C108" s="606"/>
      <c r="D108" s="606"/>
      <c r="E108" s="606"/>
      <c r="F108" s="606"/>
      <c r="G108" s="606"/>
      <c r="H108" s="606"/>
      <c r="I108" s="606"/>
      <c r="J108" s="606"/>
      <c r="K108" s="606"/>
      <c r="L108" s="606"/>
      <c r="M108" s="606"/>
      <c r="N108" s="606"/>
    </row>
    <row collapsed="false" customFormat="false" customHeight="false" hidden="false" ht="13.55" outlineLevel="0" r="109">
      <c r="A109" s="605"/>
      <c r="B109" s="606"/>
      <c r="C109" s="606"/>
      <c r="D109" s="606"/>
      <c r="E109" s="606"/>
      <c r="F109" s="606"/>
      <c r="G109" s="606"/>
      <c r="H109" s="606"/>
      <c r="I109" s="606"/>
      <c r="J109" s="606"/>
      <c r="K109" s="606"/>
      <c r="L109" s="606"/>
      <c r="M109" s="606"/>
      <c r="N109" s="606"/>
    </row>
    <row collapsed="false" customFormat="false" customHeight="false" hidden="false" ht="13.55" outlineLevel="0" r="110">
      <c r="A110" s="605"/>
      <c r="B110" s="606"/>
      <c r="C110" s="606"/>
      <c r="D110" s="606"/>
      <c r="E110" s="606"/>
      <c r="F110" s="606"/>
      <c r="G110" s="606"/>
      <c r="H110" s="606"/>
      <c r="I110" s="606"/>
      <c r="J110" s="606"/>
      <c r="K110" s="606"/>
      <c r="L110" s="606"/>
      <c r="M110" s="606"/>
      <c r="N110" s="606"/>
    </row>
    <row collapsed="false" customFormat="false" customHeight="false" hidden="false" ht="13.55" outlineLevel="0" r="111">
      <c r="A111" s="605"/>
      <c r="B111" s="606"/>
      <c r="C111" s="606"/>
      <c r="D111" s="606"/>
      <c r="E111" s="606"/>
      <c r="F111" s="606"/>
      <c r="G111" s="606"/>
      <c r="H111" s="606"/>
      <c r="I111" s="606"/>
      <c r="J111" s="606"/>
      <c r="K111" s="606"/>
      <c r="L111" s="606"/>
      <c r="M111" s="606"/>
      <c r="N111" s="606"/>
    </row>
    <row collapsed="false" customFormat="false" customHeight="false" hidden="false" ht="13.55" outlineLevel="0" r="112">
      <c r="A112" s="605"/>
      <c r="B112" s="606"/>
      <c r="C112" s="606"/>
      <c r="D112" s="606"/>
      <c r="E112" s="606"/>
      <c r="F112" s="606"/>
      <c r="G112" s="606"/>
      <c r="H112" s="606"/>
      <c r="I112" s="606"/>
      <c r="J112" s="606"/>
      <c r="K112" s="606"/>
      <c r="L112" s="606"/>
      <c r="M112" s="606"/>
      <c r="N112" s="606"/>
    </row>
    <row collapsed="false" customFormat="false" customHeight="false" hidden="false" ht="13.55" outlineLevel="0" r="113">
      <c r="A113" s="605"/>
      <c r="B113" s="606"/>
      <c r="C113" s="606"/>
      <c r="D113" s="606"/>
      <c r="E113" s="606"/>
      <c r="F113" s="606"/>
      <c r="G113" s="606"/>
      <c r="H113" s="606"/>
      <c r="I113" s="606"/>
      <c r="J113" s="606"/>
      <c r="K113" s="606"/>
      <c r="L113" s="606"/>
      <c r="M113" s="606"/>
      <c r="N113" s="606"/>
    </row>
    <row collapsed="false" customFormat="false" customHeight="false" hidden="false" ht="13.55" outlineLevel="0" r="114">
      <c r="A114" s="605"/>
      <c r="B114" s="606"/>
      <c r="C114" s="606"/>
      <c r="D114" s="606"/>
      <c r="E114" s="606"/>
      <c r="F114" s="606"/>
      <c r="G114" s="606"/>
      <c r="H114" s="606"/>
      <c r="I114" s="606"/>
      <c r="J114" s="606"/>
      <c r="K114" s="606"/>
      <c r="L114" s="606"/>
      <c r="M114" s="606"/>
      <c r="N114" s="606"/>
    </row>
    <row collapsed="false" customFormat="false" customHeight="false" hidden="false" ht="13.55" outlineLevel="0" r="115">
      <c r="A115" s="605"/>
      <c r="B115" s="606"/>
      <c r="C115" s="606"/>
      <c r="D115" s="606"/>
      <c r="E115" s="606"/>
      <c r="F115" s="606"/>
      <c r="G115" s="606"/>
      <c r="H115" s="606"/>
      <c r="I115" s="606"/>
      <c r="J115" s="606"/>
      <c r="K115" s="606"/>
      <c r="L115" s="606"/>
      <c r="M115" s="606"/>
      <c r="N115" s="606"/>
    </row>
    <row collapsed="false" customFormat="false" customHeight="false" hidden="false" ht="13.55" outlineLevel="0" r="116">
      <c r="A116" s="605"/>
      <c r="B116" s="606"/>
      <c r="C116" s="606"/>
      <c r="D116" s="606"/>
      <c r="E116" s="606"/>
      <c r="F116" s="606"/>
      <c r="G116" s="606"/>
      <c r="H116" s="606"/>
      <c r="I116" s="606"/>
      <c r="J116" s="606"/>
      <c r="K116" s="606"/>
      <c r="L116" s="606"/>
      <c r="M116" s="606"/>
      <c r="N116" s="606"/>
    </row>
    <row collapsed="false" customFormat="false" customHeight="false" hidden="false" ht="13.55" outlineLevel="0" r="117">
      <c r="A117" s="605"/>
      <c r="B117" s="606"/>
      <c r="C117" s="606"/>
      <c r="D117" s="606"/>
      <c r="E117" s="606"/>
      <c r="F117" s="606"/>
      <c r="G117" s="606"/>
      <c r="H117" s="606"/>
      <c r="I117" s="606"/>
      <c r="J117" s="606"/>
      <c r="K117" s="606"/>
      <c r="L117" s="606"/>
      <c r="M117" s="606"/>
      <c r="N117" s="606"/>
    </row>
    <row collapsed="false" customFormat="false" customHeight="false" hidden="false" ht="13.55" outlineLevel="0" r="118">
      <c r="A118" s="605"/>
      <c r="B118" s="606"/>
      <c r="C118" s="606"/>
      <c r="D118" s="606"/>
      <c r="E118" s="606"/>
      <c r="F118" s="606"/>
      <c r="G118" s="606"/>
      <c r="H118" s="606"/>
      <c r="I118" s="606"/>
      <c r="J118" s="606"/>
      <c r="K118" s="606"/>
      <c r="L118" s="606"/>
      <c r="M118" s="606"/>
      <c r="N118" s="606"/>
    </row>
    <row collapsed="false" customFormat="false" customHeight="false" hidden="false" ht="13.55" outlineLevel="0" r="119">
      <c r="A119" s="605"/>
      <c r="B119" s="606"/>
      <c r="C119" s="606"/>
      <c r="D119" s="606"/>
      <c r="E119" s="606"/>
      <c r="F119" s="606"/>
      <c r="G119" s="606"/>
      <c r="H119" s="606"/>
      <c r="I119" s="606"/>
      <c r="J119" s="606"/>
      <c r="K119" s="606"/>
      <c r="L119" s="606"/>
      <c r="M119" s="606"/>
      <c r="N119" s="606"/>
    </row>
    <row collapsed="false" customFormat="false" customHeight="false" hidden="false" ht="13.55" outlineLevel="0" r="120">
      <c r="A120" s="605"/>
      <c r="B120" s="606"/>
      <c r="C120" s="606"/>
      <c r="D120" s="606"/>
      <c r="E120" s="606"/>
      <c r="F120" s="606"/>
      <c r="G120" s="606"/>
      <c r="H120" s="606"/>
      <c r="I120" s="606"/>
      <c r="J120" s="606"/>
      <c r="K120" s="606"/>
      <c r="L120" s="606"/>
      <c r="M120" s="606"/>
      <c r="N120" s="606"/>
    </row>
    <row collapsed="false" customFormat="false" customHeight="false" hidden="false" ht="13.55" outlineLevel="0" r="121">
      <c r="A121" s="605"/>
      <c r="B121" s="606"/>
      <c r="C121" s="606"/>
      <c r="D121" s="606"/>
      <c r="E121" s="606"/>
      <c r="F121" s="606"/>
      <c r="G121" s="606"/>
      <c r="H121" s="606"/>
      <c r="I121" s="606"/>
      <c r="J121" s="606"/>
      <c r="K121" s="606"/>
      <c r="L121" s="606"/>
      <c r="M121" s="606"/>
      <c r="N121" s="606"/>
    </row>
    <row collapsed="false" customFormat="false" customHeight="false" hidden="false" ht="13.55" outlineLevel="0" r="122">
      <c r="A122" s="605"/>
      <c r="B122" s="606"/>
      <c r="C122" s="606"/>
      <c r="D122" s="606"/>
      <c r="E122" s="606"/>
      <c r="F122" s="606"/>
      <c r="G122" s="606"/>
      <c r="H122" s="606"/>
      <c r="I122" s="606"/>
      <c r="J122" s="606"/>
      <c r="K122" s="606"/>
      <c r="L122" s="606"/>
      <c r="M122" s="606"/>
      <c r="N122" s="606"/>
    </row>
    <row collapsed="false" customFormat="false" customHeight="false" hidden="false" ht="13.55" outlineLevel="0" r="123">
      <c r="A123" s="605"/>
      <c r="B123" s="606"/>
      <c r="C123" s="606"/>
      <c r="D123" s="606"/>
      <c r="E123" s="606"/>
      <c r="F123" s="606"/>
      <c r="G123" s="606"/>
      <c r="H123" s="606"/>
      <c r="I123" s="606"/>
      <c r="J123" s="606"/>
      <c r="K123" s="606"/>
      <c r="L123" s="606"/>
      <c r="M123" s="606"/>
      <c r="N123" s="606"/>
    </row>
    <row collapsed="false" customFormat="false" customHeight="false" hidden="false" ht="13.55" outlineLevel="0" r="124">
      <c r="A124" s="605"/>
      <c r="B124" s="606"/>
      <c r="C124" s="606"/>
      <c r="D124" s="606"/>
      <c r="E124" s="606"/>
      <c r="F124" s="606"/>
      <c r="G124" s="606"/>
      <c r="H124" s="606"/>
      <c r="I124" s="606"/>
      <c r="J124" s="606"/>
      <c r="K124" s="606"/>
      <c r="L124" s="606"/>
      <c r="M124" s="606"/>
      <c r="N124" s="606"/>
    </row>
    <row collapsed="false" customFormat="false" customHeight="false" hidden="false" ht="13.55" outlineLevel="0" r="125">
      <c r="A125" s="605"/>
      <c r="B125" s="606"/>
      <c r="C125" s="606"/>
      <c r="D125" s="606"/>
      <c r="E125" s="606"/>
      <c r="F125" s="606"/>
      <c r="G125" s="606"/>
      <c r="H125" s="606"/>
      <c r="I125" s="606"/>
      <c r="J125" s="606"/>
      <c r="K125" s="606"/>
      <c r="L125" s="606"/>
      <c r="M125" s="606"/>
      <c r="N125" s="606"/>
    </row>
    <row collapsed="false" customFormat="false" customHeight="false" hidden="false" ht="13.55" outlineLevel="0" r="126">
      <c r="A126" s="605"/>
      <c r="B126" s="606"/>
      <c r="C126" s="606"/>
      <c r="D126" s="606"/>
      <c r="E126" s="606"/>
      <c r="F126" s="606"/>
      <c r="G126" s="606"/>
      <c r="H126" s="606"/>
      <c r="I126" s="606"/>
      <c r="J126" s="606"/>
      <c r="K126" s="606"/>
      <c r="L126" s="606"/>
      <c r="M126" s="606"/>
      <c r="N126" s="606"/>
    </row>
    <row collapsed="false" customFormat="false" customHeight="false" hidden="false" ht="13.55" outlineLevel="0" r="127">
      <c r="A127" s="605"/>
      <c r="B127" s="606"/>
      <c r="C127" s="606"/>
      <c r="D127" s="606"/>
      <c r="E127" s="606"/>
      <c r="F127" s="606"/>
      <c r="G127" s="606"/>
      <c r="H127" s="606"/>
      <c r="I127" s="606"/>
      <c r="J127" s="606"/>
      <c r="K127" s="606"/>
      <c r="L127" s="606"/>
      <c r="M127" s="606"/>
      <c r="N127" s="606"/>
    </row>
    <row collapsed="false" customFormat="false" customHeight="false" hidden="false" ht="13.55" outlineLevel="0" r="128">
      <c r="A128" s="605"/>
      <c r="B128" s="606"/>
      <c r="C128" s="606"/>
      <c r="D128" s="606"/>
      <c r="E128" s="606"/>
      <c r="F128" s="606"/>
      <c r="G128" s="606"/>
      <c r="H128" s="606"/>
      <c r="I128" s="606"/>
      <c r="J128" s="606"/>
      <c r="K128" s="606"/>
      <c r="L128" s="606"/>
      <c r="M128" s="606"/>
      <c r="N128" s="606"/>
    </row>
    <row collapsed="false" customFormat="false" customHeight="false" hidden="false" ht="13.55" outlineLevel="0" r="129">
      <c r="A129" s="605"/>
      <c r="B129" s="606"/>
      <c r="C129" s="606"/>
      <c r="D129" s="606"/>
      <c r="E129" s="606"/>
      <c r="F129" s="606"/>
      <c r="G129" s="606"/>
      <c r="H129" s="606"/>
      <c r="I129" s="606"/>
      <c r="J129" s="606"/>
      <c r="K129" s="606"/>
      <c r="L129" s="606"/>
      <c r="M129" s="606"/>
      <c r="N129" s="606"/>
    </row>
    <row collapsed="false" customFormat="false" customHeight="false" hidden="false" ht="13.55" outlineLevel="0" r="130">
      <c r="A130" s="605"/>
      <c r="B130" s="606"/>
      <c r="C130" s="606"/>
      <c r="D130" s="606"/>
      <c r="E130" s="606"/>
      <c r="F130" s="606"/>
      <c r="G130" s="606"/>
      <c r="H130" s="606"/>
      <c r="I130" s="606"/>
      <c r="J130" s="606"/>
      <c r="K130" s="606"/>
      <c r="L130" s="606"/>
      <c r="M130" s="606"/>
      <c r="N130" s="606"/>
    </row>
    <row collapsed="false" customFormat="false" customHeight="false" hidden="false" ht="13.55" outlineLevel="0" r="131">
      <c r="A131" s="605"/>
      <c r="B131" s="606"/>
      <c r="C131" s="606"/>
      <c r="D131" s="606"/>
      <c r="E131" s="606"/>
      <c r="F131" s="606"/>
      <c r="G131" s="606"/>
      <c r="H131" s="606"/>
      <c r="I131" s="606"/>
      <c r="J131" s="606"/>
      <c r="K131" s="606"/>
      <c r="L131" s="606"/>
      <c r="M131" s="606"/>
      <c r="N131" s="606"/>
    </row>
    <row collapsed="false" customFormat="false" customHeight="false" hidden="false" ht="13.55" outlineLevel="0" r="132">
      <c r="A132" s="605"/>
      <c r="B132" s="606"/>
      <c r="C132" s="606"/>
      <c r="D132" s="606"/>
      <c r="E132" s="606"/>
      <c r="F132" s="606"/>
      <c r="G132" s="606"/>
      <c r="H132" s="606"/>
      <c r="I132" s="606"/>
      <c r="J132" s="606"/>
      <c r="K132" s="606"/>
      <c r="L132" s="606"/>
      <c r="M132" s="606"/>
      <c r="N132" s="606"/>
    </row>
    <row collapsed="false" customFormat="false" customHeight="false" hidden="false" ht="13.55" outlineLevel="0" r="133">
      <c r="A133" s="605"/>
      <c r="B133" s="606"/>
      <c r="C133" s="606"/>
      <c r="D133" s="606"/>
      <c r="E133" s="606"/>
      <c r="F133" s="606"/>
      <c r="G133" s="606"/>
      <c r="H133" s="606"/>
      <c r="I133" s="606"/>
      <c r="J133" s="606"/>
      <c r="K133" s="606"/>
      <c r="L133" s="606"/>
      <c r="M133" s="606"/>
      <c r="N133" s="606"/>
    </row>
    <row collapsed="false" customFormat="false" customHeight="false" hidden="false" ht="13.55" outlineLevel="0" r="134">
      <c r="A134" s="605"/>
      <c r="B134" s="606"/>
      <c r="C134" s="606"/>
      <c r="D134" s="606"/>
      <c r="E134" s="606"/>
      <c r="F134" s="606"/>
      <c r="G134" s="606"/>
      <c r="H134" s="606"/>
      <c r="I134" s="606"/>
      <c r="J134" s="606"/>
      <c r="K134" s="606"/>
      <c r="L134" s="606"/>
      <c r="M134" s="606"/>
      <c r="N134" s="606"/>
    </row>
    <row collapsed="false" customFormat="false" customHeight="false" hidden="false" ht="13.55" outlineLevel="0" r="135">
      <c r="A135" s="605"/>
      <c r="B135" s="606"/>
      <c r="C135" s="606"/>
      <c r="D135" s="606"/>
      <c r="E135" s="606"/>
      <c r="F135" s="606"/>
      <c r="G135" s="606"/>
      <c r="H135" s="606"/>
      <c r="I135" s="606"/>
      <c r="J135" s="606"/>
      <c r="K135" s="606"/>
      <c r="L135" s="606"/>
      <c r="M135" s="606"/>
      <c r="N135" s="606"/>
    </row>
    <row collapsed="false" customFormat="false" customHeight="false" hidden="false" ht="13.55" outlineLevel="0" r="136">
      <c r="A136" s="605"/>
      <c r="B136" s="606"/>
      <c r="C136" s="606"/>
      <c r="D136" s="606"/>
      <c r="E136" s="606"/>
      <c r="F136" s="606"/>
      <c r="G136" s="606"/>
      <c r="H136" s="606"/>
      <c r="I136" s="606"/>
      <c r="J136" s="606"/>
      <c r="K136" s="606"/>
      <c r="L136" s="606"/>
      <c r="M136" s="606"/>
      <c r="N136" s="606"/>
    </row>
    <row collapsed="false" customFormat="false" customHeight="false" hidden="false" ht="13.55" outlineLevel="0" r="137">
      <c r="A137" s="605"/>
      <c r="B137" s="606"/>
      <c r="C137" s="606"/>
      <c r="D137" s="606"/>
      <c r="E137" s="606"/>
      <c r="F137" s="606"/>
      <c r="G137" s="606"/>
      <c r="H137" s="606"/>
      <c r="I137" s="606"/>
      <c r="J137" s="606"/>
      <c r="K137" s="606"/>
      <c r="L137" s="606"/>
      <c r="M137" s="606"/>
      <c r="N137" s="606"/>
    </row>
    <row collapsed="false" customFormat="false" customHeight="false" hidden="false" ht="13.55" outlineLevel="0" r="138">
      <c r="A138" s="605"/>
      <c r="B138" s="606"/>
      <c r="C138" s="606"/>
      <c r="D138" s="606"/>
      <c r="E138" s="606"/>
      <c r="F138" s="606"/>
      <c r="G138" s="606"/>
      <c r="H138" s="606"/>
      <c r="I138" s="606"/>
      <c r="J138" s="606"/>
      <c r="K138" s="606"/>
      <c r="L138" s="606"/>
      <c r="M138" s="606"/>
      <c r="N138" s="606"/>
    </row>
    <row collapsed="false" customFormat="false" customHeight="false" hidden="false" ht="13.55" outlineLevel="0" r="139">
      <c r="A139" s="605"/>
      <c r="B139" s="606"/>
      <c r="C139" s="606"/>
      <c r="D139" s="606"/>
      <c r="E139" s="606"/>
      <c r="F139" s="606"/>
      <c r="G139" s="606"/>
      <c r="H139" s="606"/>
      <c r="I139" s="606"/>
      <c r="J139" s="606"/>
      <c r="K139" s="606"/>
      <c r="L139" s="606"/>
      <c r="M139" s="606"/>
      <c r="N139" s="606"/>
    </row>
    <row collapsed="false" customFormat="false" customHeight="false" hidden="false" ht="13.55" outlineLevel="0" r="140">
      <c r="A140" s="605"/>
      <c r="B140" s="606"/>
      <c r="C140" s="606"/>
      <c r="D140" s="606"/>
      <c r="E140" s="606"/>
      <c r="F140" s="606"/>
      <c r="G140" s="606"/>
      <c r="H140" s="606"/>
      <c r="I140" s="606"/>
      <c r="J140" s="606"/>
      <c r="K140" s="606"/>
      <c r="L140" s="606"/>
      <c r="M140" s="606"/>
      <c r="N140" s="606"/>
    </row>
    <row collapsed="false" customFormat="false" customHeight="false" hidden="false" ht="13.55" outlineLevel="0" r="141">
      <c r="A141" s="605"/>
      <c r="B141" s="606"/>
      <c r="C141" s="606"/>
      <c r="D141" s="606"/>
      <c r="E141" s="606"/>
      <c r="F141" s="606"/>
      <c r="G141" s="606"/>
      <c r="H141" s="606"/>
      <c r="I141" s="606"/>
      <c r="J141" s="606"/>
      <c r="K141" s="606"/>
      <c r="L141" s="606"/>
      <c r="M141" s="606"/>
      <c r="N141" s="606"/>
    </row>
    <row collapsed="false" customFormat="false" customHeight="false" hidden="false" ht="13.55" outlineLevel="0" r="142">
      <c r="A142" s="605"/>
      <c r="B142" s="606"/>
      <c r="C142" s="606"/>
      <c r="D142" s="606"/>
      <c r="E142" s="606"/>
      <c r="F142" s="606"/>
      <c r="G142" s="606"/>
      <c r="H142" s="606"/>
      <c r="I142" s="606"/>
      <c r="J142" s="606"/>
      <c r="K142" s="606"/>
      <c r="L142" s="606"/>
      <c r="M142" s="606"/>
      <c r="N142" s="606"/>
    </row>
    <row collapsed="false" customFormat="false" customHeight="false" hidden="false" ht="13.55" outlineLevel="0" r="143">
      <c r="A143" s="605"/>
      <c r="B143" s="606"/>
      <c r="C143" s="606"/>
      <c r="D143" s="606"/>
      <c r="E143" s="606"/>
      <c r="F143" s="606"/>
      <c r="G143" s="606"/>
      <c r="H143" s="606"/>
      <c r="I143" s="606"/>
      <c r="J143" s="606"/>
      <c r="K143" s="606"/>
      <c r="L143" s="606"/>
      <c r="M143" s="606"/>
      <c r="N143" s="606"/>
    </row>
    <row collapsed="false" customFormat="false" customHeight="false" hidden="false" ht="13.55" outlineLevel="0" r="144">
      <c r="A144" s="605"/>
      <c r="B144" s="606"/>
      <c r="C144" s="606"/>
      <c r="D144" s="606"/>
      <c r="E144" s="606"/>
      <c r="F144" s="606"/>
      <c r="G144" s="606"/>
      <c r="H144" s="606"/>
      <c r="I144" s="606"/>
      <c r="J144" s="606"/>
      <c r="K144" s="606"/>
      <c r="L144" s="606"/>
      <c r="M144" s="606"/>
      <c r="N144" s="606"/>
    </row>
    <row collapsed="false" customFormat="false" customHeight="false" hidden="false" ht="13.55" outlineLevel="0" r="145">
      <c r="A145" s="605"/>
      <c r="B145" s="606"/>
      <c r="C145" s="606"/>
      <c r="D145" s="606"/>
      <c r="E145" s="606"/>
      <c r="F145" s="606"/>
      <c r="G145" s="606"/>
      <c r="H145" s="606"/>
      <c r="I145" s="606"/>
      <c r="J145" s="606"/>
      <c r="K145" s="606"/>
      <c r="L145" s="606"/>
      <c r="M145" s="606"/>
      <c r="N145" s="606"/>
    </row>
    <row collapsed="false" customFormat="false" customHeight="false" hidden="false" ht="13.55" outlineLevel="0" r="146">
      <c r="A146" s="605"/>
      <c r="B146" s="606"/>
      <c r="C146" s="606"/>
      <c r="D146" s="606"/>
      <c r="E146" s="606"/>
      <c r="F146" s="606"/>
      <c r="G146" s="606"/>
      <c r="H146" s="606"/>
      <c r="I146" s="606"/>
      <c r="J146" s="606"/>
      <c r="K146" s="606"/>
      <c r="L146" s="606"/>
      <c r="M146" s="606"/>
      <c r="N146" s="606"/>
    </row>
    <row collapsed="false" customFormat="false" customHeight="false" hidden="false" ht="13.55" outlineLevel="0" r="147">
      <c r="A147" s="605"/>
      <c r="B147" s="606"/>
      <c r="C147" s="606"/>
      <c r="D147" s="606"/>
      <c r="E147" s="606"/>
      <c r="F147" s="606"/>
      <c r="G147" s="606"/>
      <c r="H147" s="606"/>
      <c r="I147" s="606"/>
      <c r="J147" s="606"/>
      <c r="K147" s="606"/>
      <c r="L147" s="606"/>
      <c r="M147" s="606"/>
      <c r="N147" s="606"/>
    </row>
    <row collapsed="false" customFormat="false" customHeight="false" hidden="false" ht="13.55" outlineLevel="0" r="148">
      <c r="A148" s="605"/>
      <c r="B148" s="606"/>
      <c r="C148" s="606"/>
      <c r="D148" s="606"/>
      <c r="E148" s="606"/>
      <c r="F148" s="606"/>
      <c r="G148" s="606"/>
      <c r="H148" s="606"/>
      <c r="I148" s="606"/>
      <c r="J148" s="606"/>
      <c r="K148" s="606"/>
      <c r="L148" s="606"/>
      <c r="M148" s="606"/>
      <c r="N148" s="606"/>
    </row>
    <row collapsed="false" customFormat="false" customHeight="false" hidden="false" ht="13.55" outlineLevel="0" r="149">
      <c r="A149" s="605"/>
      <c r="B149" s="606"/>
      <c r="C149" s="606"/>
      <c r="D149" s="606"/>
      <c r="E149" s="606"/>
      <c r="F149" s="606"/>
      <c r="G149" s="606"/>
      <c r="H149" s="606"/>
      <c r="I149" s="606"/>
      <c r="J149" s="606"/>
      <c r="K149" s="606"/>
      <c r="L149" s="606"/>
      <c r="M149" s="606"/>
      <c r="N149" s="606"/>
    </row>
    <row collapsed="false" customFormat="false" customHeight="false" hidden="false" ht="13.55" outlineLevel="0" r="150">
      <c r="A150" s="605"/>
      <c r="B150" s="606"/>
      <c r="C150" s="606"/>
      <c r="D150" s="606"/>
      <c r="E150" s="606"/>
      <c r="F150" s="606"/>
      <c r="G150" s="606"/>
      <c r="H150" s="606"/>
      <c r="I150" s="606"/>
      <c r="J150" s="606"/>
      <c r="K150" s="606"/>
      <c r="L150" s="606"/>
      <c r="M150" s="606"/>
      <c r="N150" s="606"/>
    </row>
    <row collapsed="false" customFormat="false" customHeight="false" hidden="false" ht="13.55" outlineLevel="0" r="151">
      <c r="A151" s="605"/>
      <c r="B151" s="606"/>
      <c r="C151" s="606"/>
      <c r="D151" s="606"/>
      <c r="E151" s="606"/>
      <c r="F151" s="606"/>
      <c r="G151" s="606"/>
      <c r="H151" s="606"/>
      <c r="I151" s="606"/>
      <c r="J151" s="606"/>
      <c r="K151" s="606"/>
      <c r="L151" s="606"/>
      <c r="M151" s="606"/>
      <c r="N151" s="606"/>
    </row>
    <row collapsed="false" customFormat="false" customHeight="false" hidden="false" ht="13.55" outlineLevel="0" r="152">
      <c r="A152" s="605"/>
      <c r="B152" s="606"/>
      <c r="C152" s="606"/>
      <c r="D152" s="606"/>
      <c r="E152" s="606"/>
      <c r="F152" s="606"/>
      <c r="G152" s="606"/>
      <c r="H152" s="606"/>
      <c r="I152" s="606"/>
      <c r="J152" s="606"/>
      <c r="K152" s="606"/>
      <c r="L152" s="606"/>
      <c r="M152" s="606"/>
      <c r="N152" s="606"/>
    </row>
    <row collapsed="false" customFormat="false" customHeight="false" hidden="false" ht="13.55" outlineLevel="0" r="153">
      <c r="A153" s="605"/>
      <c r="B153" s="606"/>
      <c r="C153" s="606"/>
      <c r="D153" s="606"/>
      <c r="E153" s="606"/>
      <c r="F153" s="606"/>
      <c r="G153" s="606"/>
      <c r="H153" s="606"/>
      <c r="I153" s="606"/>
      <c r="J153" s="606"/>
      <c r="K153" s="606"/>
      <c r="L153" s="606"/>
      <c r="M153" s="606"/>
      <c r="N153" s="606"/>
    </row>
    <row collapsed="false" customFormat="false" customHeight="false" hidden="false" ht="13.55" outlineLevel="0" r="154">
      <c r="A154" s="605"/>
      <c r="B154" s="606"/>
      <c r="C154" s="606"/>
      <c r="D154" s="606"/>
      <c r="E154" s="606"/>
      <c r="F154" s="606"/>
      <c r="G154" s="606"/>
      <c r="H154" s="606"/>
      <c r="I154" s="606"/>
      <c r="J154" s="606"/>
      <c r="K154" s="606"/>
      <c r="L154" s="606"/>
      <c r="M154" s="606"/>
      <c r="N154" s="606"/>
    </row>
    <row collapsed="false" customFormat="false" customHeight="false" hidden="false" ht="13.55" outlineLevel="0" r="155">
      <c r="A155" s="605"/>
      <c r="B155" s="606"/>
      <c r="C155" s="606"/>
      <c r="D155" s="606"/>
      <c r="E155" s="606"/>
      <c r="F155" s="606"/>
      <c r="G155" s="606"/>
      <c r="H155" s="606"/>
      <c r="I155" s="606"/>
      <c r="J155" s="606"/>
      <c r="K155" s="606"/>
      <c r="L155" s="606"/>
      <c r="M155" s="606"/>
      <c r="N155" s="606"/>
    </row>
    <row collapsed="false" customFormat="false" customHeight="false" hidden="false" ht="13.55" outlineLevel="0" r="156">
      <c r="A156" s="605"/>
      <c r="B156" s="606"/>
      <c r="C156" s="606"/>
      <c r="D156" s="606"/>
      <c r="E156" s="606"/>
      <c r="F156" s="606"/>
      <c r="G156" s="606"/>
      <c r="H156" s="606"/>
      <c r="I156" s="606"/>
      <c r="J156" s="606"/>
      <c r="K156" s="606"/>
      <c r="L156" s="606"/>
      <c r="M156" s="606"/>
      <c r="N156" s="606"/>
    </row>
    <row collapsed="false" customFormat="false" customHeight="false" hidden="false" ht="13.55" outlineLevel="0" r="157">
      <c r="A157" s="605"/>
      <c r="B157" s="606"/>
      <c r="C157" s="606"/>
      <c r="D157" s="606"/>
      <c r="E157" s="606"/>
      <c r="F157" s="606"/>
      <c r="G157" s="606"/>
      <c r="H157" s="606"/>
      <c r="I157" s="606"/>
      <c r="J157" s="606"/>
      <c r="K157" s="606"/>
      <c r="L157" s="606"/>
      <c r="M157" s="606"/>
      <c r="N157" s="606"/>
    </row>
    <row collapsed="false" customFormat="false" customHeight="false" hidden="false" ht="13.55" outlineLevel="0" r="158">
      <c r="A158" s="605"/>
      <c r="B158" s="606"/>
      <c r="C158" s="606"/>
      <c r="D158" s="606"/>
      <c r="E158" s="606"/>
      <c r="F158" s="606"/>
      <c r="G158" s="606"/>
      <c r="H158" s="606"/>
      <c r="I158" s="606"/>
      <c r="J158" s="606"/>
      <c r="K158" s="606"/>
      <c r="L158" s="606"/>
      <c r="M158" s="606"/>
      <c r="N158" s="606"/>
    </row>
    <row collapsed="false" customFormat="false" customHeight="false" hidden="false" ht="13.55" outlineLevel="0" r="159">
      <c r="A159" s="605"/>
      <c r="B159" s="606"/>
      <c r="C159" s="606"/>
      <c r="D159" s="606"/>
      <c r="E159" s="606"/>
      <c r="F159" s="606"/>
      <c r="G159" s="606"/>
      <c r="H159" s="606"/>
      <c r="I159" s="606"/>
      <c r="J159" s="606"/>
      <c r="K159" s="606"/>
      <c r="L159" s="606"/>
      <c r="M159" s="606"/>
      <c r="N159" s="606"/>
    </row>
    <row collapsed="false" customFormat="false" customHeight="false" hidden="false" ht="13.55" outlineLevel="0" r="160">
      <c r="A160" s="605"/>
      <c r="B160" s="606"/>
      <c r="C160" s="606"/>
      <c r="D160" s="606"/>
      <c r="E160" s="606"/>
      <c r="F160" s="606"/>
      <c r="G160" s="606"/>
      <c r="H160" s="606"/>
      <c r="I160" s="606"/>
      <c r="J160" s="606"/>
      <c r="K160" s="606"/>
      <c r="L160" s="606"/>
      <c r="M160" s="606"/>
      <c r="N160" s="606"/>
    </row>
    <row collapsed="false" customFormat="false" customHeight="false" hidden="false" ht="13.55" outlineLevel="0" r="161">
      <c r="A161" s="605"/>
      <c r="B161" s="606"/>
      <c r="C161" s="606"/>
      <c r="D161" s="606"/>
      <c r="E161" s="606"/>
      <c r="F161" s="606"/>
      <c r="G161" s="606"/>
      <c r="H161" s="606"/>
      <c r="I161" s="606"/>
      <c r="J161" s="606"/>
      <c r="K161" s="606"/>
      <c r="L161" s="606"/>
      <c r="M161" s="606"/>
      <c r="N161" s="606"/>
    </row>
    <row collapsed="false" customFormat="false" customHeight="false" hidden="false" ht="13.55" outlineLevel="0" r="162">
      <c r="A162" s="605"/>
      <c r="B162" s="606"/>
      <c r="C162" s="606"/>
      <c r="D162" s="606"/>
      <c r="E162" s="606"/>
      <c r="F162" s="606"/>
      <c r="G162" s="606"/>
      <c r="H162" s="606"/>
      <c r="I162" s="606"/>
      <c r="J162" s="606"/>
      <c r="K162" s="606"/>
      <c r="L162" s="606"/>
      <c r="M162" s="606"/>
      <c r="N162" s="606"/>
    </row>
    <row collapsed="false" customFormat="false" customHeight="false" hidden="false" ht="13.55" outlineLevel="0" r="163">
      <c r="A163" s="605"/>
      <c r="B163" s="606"/>
      <c r="C163" s="606"/>
      <c r="D163" s="606"/>
      <c r="E163" s="606"/>
      <c r="F163" s="606"/>
      <c r="G163" s="606"/>
      <c r="H163" s="606"/>
      <c r="I163" s="606"/>
      <c r="J163" s="606"/>
      <c r="K163" s="606"/>
      <c r="L163" s="606"/>
      <c r="M163" s="606"/>
      <c r="N163" s="606"/>
    </row>
    <row collapsed="false" customFormat="false" customHeight="false" hidden="false" ht="13.55" outlineLevel="0" r="164">
      <c r="A164" s="605"/>
      <c r="B164" s="606"/>
      <c r="C164" s="606"/>
      <c r="D164" s="606"/>
      <c r="E164" s="606"/>
      <c r="F164" s="606"/>
      <c r="G164" s="606"/>
      <c r="H164" s="606"/>
      <c r="I164" s="606"/>
      <c r="J164" s="606"/>
      <c r="K164" s="606"/>
      <c r="L164" s="606"/>
      <c r="M164" s="606"/>
      <c r="N164" s="606"/>
    </row>
    <row collapsed="false" customFormat="false" customHeight="false" hidden="false" ht="13.55" outlineLevel="0" r="165">
      <c r="A165" s="605"/>
      <c r="B165" s="606"/>
      <c r="C165" s="606"/>
      <c r="D165" s="606"/>
      <c r="E165" s="606"/>
      <c r="F165" s="606"/>
      <c r="G165" s="606"/>
      <c r="H165" s="606"/>
      <c r="I165" s="606"/>
      <c r="J165" s="606"/>
      <c r="K165" s="606"/>
      <c r="L165" s="606"/>
      <c r="M165" s="606"/>
      <c r="N165" s="606"/>
    </row>
    <row collapsed="false" customFormat="false" customHeight="false" hidden="false" ht="13.55" outlineLevel="0" r="166">
      <c r="A166" s="605"/>
      <c r="B166" s="606"/>
      <c r="C166" s="606"/>
      <c r="D166" s="606"/>
      <c r="E166" s="606"/>
      <c r="F166" s="606"/>
      <c r="G166" s="606"/>
      <c r="H166" s="606"/>
      <c r="I166" s="606"/>
      <c r="J166" s="606"/>
      <c r="K166" s="606"/>
      <c r="L166" s="606"/>
      <c r="M166" s="606"/>
      <c r="N166" s="606"/>
    </row>
    <row collapsed="false" customFormat="false" customHeight="false" hidden="false" ht="13.55" outlineLevel="0" r="167">
      <c r="A167" s="605"/>
      <c r="B167" s="606"/>
      <c r="C167" s="606"/>
      <c r="D167" s="606"/>
      <c r="E167" s="606"/>
      <c r="F167" s="606"/>
      <c r="G167" s="606"/>
      <c r="H167" s="606"/>
      <c r="I167" s="606"/>
      <c r="J167" s="606"/>
      <c r="K167" s="606"/>
      <c r="L167" s="606"/>
      <c r="M167" s="606"/>
      <c r="N167" s="606"/>
    </row>
    <row collapsed="false" customFormat="false" customHeight="false" hidden="false" ht="13.55" outlineLevel="0" r="168">
      <c r="A168" s="605"/>
      <c r="B168" s="606"/>
      <c r="C168" s="606"/>
      <c r="D168" s="606"/>
      <c r="E168" s="606"/>
      <c r="F168" s="606"/>
      <c r="G168" s="606"/>
      <c r="H168" s="606"/>
      <c r="I168" s="606"/>
      <c r="J168" s="606"/>
      <c r="K168" s="606"/>
      <c r="L168" s="606"/>
      <c r="M168" s="606"/>
      <c r="N168" s="606"/>
    </row>
    <row collapsed="false" customFormat="false" customHeight="false" hidden="false" ht="13.55" outlineLevel="0" r="169">
      <c r="A169" s="605"/>
      <c r="B169" s="606"/>
      <c r="C169" s="606"/>
      <c r="D169" s="606"/>
      <c r="E169" s="606"/>
      <c r="F169" s="606"/>
      <c r="G169" s="606"/>
      <c r="H169" s="606"/>
      <c r="I169" s="606"/>
      <c r="J169" s="606"/>
      <c r="K169" s="606"/>
      <c r="L169" s="606"/>
      <c r="M169" s="606"/>
      <c r="N169" s="606"/>
    </row>
    <row collapsed="false" customFormat="false" customHeight="false" hidden="false" ht="13.55" outlineLevel="0" r="170">
      <c r="A170" s="605"/>
      <c r="B170" s="606"/>
      <c r="C170" s="606"/>
      <c r="D170" s="606"/>
      <c r="E170" s="606"/>
      <c r="F170" s="606"/>
      <c r="G170" s="606"/>
      <c r="H170" s="606"/>
      <c r="I170" s="606"/>
      <c r="J170" s="606"/>
      <c r="K170" s="606"/>
      <c r="L170" s="606"/>
      <c r="M170" s="606"/>
      <c r="N170" s="606"/>
    </row>
    <row collapsed="false" customFormat="false" customHeight="false" hidden="false" ht="13.55" outlineLevel="0" r="171">
      <c r="A171" s="605"/>
      <c r="B171" s="606"/>
      <c r="C171" s="606"/>
      <c r="D171" s="606"/>
      <c r="E171" s="606"/>
      <c r="F171" s="606"/>
      <c r="G171" s="606"/>
      <c r="H171" s="606"/>
      <c r="I171" s="606"/>
      <c r="J171" s="606"/>
      <c r="K171" s="606"/>
      <c r="L171" s="606"/>
      <c r="M171" s="606"/>
      <c r="N171" s="606"/>
    </row>
    <row collapsed="false" customFormat="false" customHeight="false" hidden="false" ht="13.55" outlineLevel="0" r="172">
      <c r="A172" s="605"/>
      <c r="B172" s="606"/>
      <c r="C172" s="606"/>
      <c r="D172" s="606"/>
      <c r="E172" s="606"/>
      <c r="F172" s="606"/>
      <c r="G172" s="606"/>
      <c r="H172" s="606"/>
      <c r="I172" s="606"/>
      <c r="J172" s="606"/>
      <c r="K172" s="606"/>
      <c r="L172" s="606"/>
      <c r="M172" s="606"/>
      <c r="N172" s="606"/>
    </row>
    <row collapsed="false" customFormat="false" customHeight="false" hidden="false" ht="13.55" outlineLevel="0" r="173">
      <c r="A173" s="605"/>
      <c r="B173" s="606"/>
      <c r="C173" s="606"/>
      <c r="D173" s="606"/>
      <c r="E173" s="606"/>
      <c r="F173" s="606"/>
      <c r="G173" s="606"/>
      <c r="H173" s="606"/>
      <c r="I173" s="606"/>
      <c r="J173" s="606"/>
      <c r="K173" s="606"/>
      <c r="L173" s="606"/>
      <c r="M173" s="606"/>
      <c r="N173" s="606"/>
    </row>
    <row collapsed="false" customFormat="false" customHeight="false" hidden="false" ht="13.55" outlineLevel="0" r="174">
      <c r="A174" s="605"/>
      <c r="B174" s="606"/>
      <c r="C174" s="606"/>
      <c r="D174" s="606"/>
      <c r="E174" s="606"/>
      <c r="F174" s="606"/>
      <c r="G174" s="606"/>
      <c r="H174" s="606"/>
      <c r="I174" s="606"/>
      <c r="J174" s="606"/>
      <c r="K174" s="606"/>
      <c r="L174" s="606"/>
      <c r="M174" s="606"/>
      <c r="N174" s="606"/>
    </row>
    <row collapsed="false" customFormat="false" customHeight="false" hidden="false" ht="13.55" outlineLevel="0" r="175">
      <c r="A175" s="605"/>
      <c r="B175" s="606"/>
      <c r="C175" s="606"/>
      <c r="D175" s="606"/>
      <c r="E175" s="606"/>
      <c r="F175" s="606"/>
      <c r="G175" s="606"/>
      <c r="H175" s="606"/>
      <c r="I175" s="606"/>
      <c r="J175" s="606"/>
      <c r="K175" s="606"/>
      <c r="L175" s="606"/>
      <c r="M175" s="606"/>
      <c r="N175" s="606"/>
    </row>
    <row collapsed="false" customFormat="false" customHeight="false" hidden="false" ht="13.55" outlineLevel="0" r="176">
      <c r="A176" s="605"/>
      <c r="B176" s="606"/>
      <c r="C176" s="606"/>
      <c r="D176" s="606"/>
      <c r="E176" s="606"/>
      <c r="F176" s="606"/>
      <c r="G176" s="606"/>
      <c r="H176" s="606"/>
      <c r="I176" s="606"/>
      <c r="J176" s="606"/>
      <c r="K176" s="606"/>
      <c r="L176" s="606"/>
      <c r="M176" s="606"/>
      <c r="N176" s="606"/>
    </row>
    <row collapsed="false" customFormat="false" customHeight="false" hidden="false" ht="13.55" outlineLevel="0" r="177">
      <c r="A177" s="605"/>
      <c r="B177" s="606"/>
      <c r="C177" s="606"/>
      <c r="D177" s="606"/>
      <c r="E177" s="606"/>
      <c r="F177" s="606"/>
      <c r="G177" s="606"/>
      <c r="H177" s="606"/>
      <c r="I177" s="606"/>
      <c r="J177" s="606"/>
      <c r="K177" s="606"/>
      <c r="L177" s="606"/>
      <c r="M177" s="606"/>
      <c r="N177" s="606"/>
    </row>
    <row collapsed="false" customFormat="false" customHeight="false" hidden="false" ht="13.55" outlineLevel="0" r="178">
      <c r="A178" s="605"/>
      <c r="B178" s="606"/>
      <c r="C178" s="606"/>
      <c r="D178" s="606"/>
      <c r="E178" s="606"/>
      <c r="F178" s="606"/>
      <c r="G178" s="606"/>
      <c r="H178" s="606"/>
      <c r="I178" s="606"/>
      <c r="J178" s="606"/>
      <c r="K178" s="606"/>
      <c r="L178" s="606"/>
      <c r="M178" s="606"/>
      <c r="N178" s="606"/>
    </row>
    <row collapsed="false" customFormat="false" customHeight="false" hidden="false" ht="13.55" outlineLevel="0" r="179">
      <c r="A179" s="605"/>
      <c r="B179" s="606"/>
      <c r="C179" s="606"/>
      <c r="D179" s="606"/>
      <c r="E179" s="606"/>
      <c r="F179" s="606"/>
      <c r="G179" s="606"/>
      <c r="H179" s="606"/>
      <c r="I179" s="606"/>
      <c r="J179" s="606"/>
      <c r="K179" s="606"/>
      <c r="L179" s="606"/>
      <c r="M179" s="606"/>
      <c r="N179" s="606"/>
    </row>
    <row collapsed="false" customFormat="false" customHeight="false" hidden="false" ht="13.55" outlineLevel="0" r="180">
      <c r="A180" s="605"/>
      <c r="B180" s="606"/>
      <c r="C180" s="606"/>
      <c r="D180" s="606"/>
      <c r="E180" s="606"/>
      <c r="F180" s="606"/>
      <c r="G180" s="606"/>
      <c r="H180" s="606"/>
      <c r="I180" s="606"/>
      <c r="J180" s="606"/>
      <c r="K180" s="606"/>
      <c r="L180" s="606"/>
      <c r="M180" s="606"/>
      <c r="N180" s="606"/>
    </row>
    <row collapsed="false" customFormat="false" customHeight="false" hidden="false" ht="13.55" outlineLevel="0" r="181">
      <c r="A181" s="605"/>
      <c r="B181" s="606"/>
      <c r="C181" s="606"/>
      <c r="D181" s="606"/>
      <c r="E181" s="606"/>
      <c r="F181" s="606"/>
      <c r="G181" s="606"/>
      <c r="H181" s="606"/>
      <c r="I181" s="606"/>
      <c r="J181" s="606"/>
      <c r="K181" s="606"/>
      <c r="L181" s="606"/>
      <c r="M181" s="606"/>
      <c r="N181" s="606"/>
    </row>
    <row collapsed="false" customFormat="false" customHeight="false" hidden="false" ht="13.55" outlineLevel="0" r="182">
      <c r="A182" s="605"/>
      <c r="B182" s="606"/>
      <c r="C182" s="606"/>
      <c r="D182" s="606"/>
      <c r="E182" s="606"/>
      <c r="F182" s="606"/>
      <c r="G182" s="606"/>
      <c r="H182" s="606"/>
      <c r="I182" s="606"/>
      <c r="J182" s="606"/>
      <c r="K182" s="606"/>
      <c r="L182" s="606"/>
      <c r="M182" s="606"/>
      <c r="N182" s="606"/>
    </row>
    <row collapsed="false" customFormat="false" customHeight="false" hidden="false" ht="13.55" outlineLevel="0" r="183">
      <c r="A183" s="605"/>
      <c r="B183" s="606"/>
      <c r="C183" s="606"/>
      <c r="D183" s="606"/>
      <c r="E183" s="606"/>
      <c r="F183" s="606"/>
      <c r="G183" s="606"/>
      <c r="H183" s="606"/>
      <c r="I183" s="606"/>
      <c r="J183" s="606"/>
      <c r="K183" s="606"/>
      <c r="L183" s="606"/>
      <c r="M183" s="606"/>
      <c r="N183" s="606"/>
    </row>
    <row collapsed="false" customFormat="false" customHeight="false" hidden="false" ht="13.55" outlineLevel="0" r="184">
      <c r="A184" s="605"/>
      <c r="B184" s="606"/>
      <c r="C184" s="606"/>
      <c r="D184" s="606"/>
      <c r="E184" s="606"/>
      <c r="F184" s="606"/>
      <c r="G184" s="606"/>
      <c r="H184" s="606"/>
      <c r="I184" s="606"/>
      <c r="J184" s="606"/>
      <c r="K184" s="606"/>
      <c r="L184" s="606"/>
      <c r="M184" s="606"/>
      <c r="N184" s="606"/>
    </row>
    <row collapsed="false" customFormat="false" customHeight="false" hidden="false" ht="13.55" outlineLevel="0" r="185">
      <c r="A185" s="605"/>
      <c r="B185" s="606"/>
      <c r="C185" s="606"/>
      <c r="D185" s="606"/>
      <c r="E185" s="606"/>
      <c r="F185" s="606"/>
      <c r="G185" s="606"/>
      <c r="H185" s="606"/>
      <c r="I185" s="606"/>
      <c r="J185" s="606"/>
      <c r="K185" s="606"/>
      <c r="L185" s="606"/>
      <c r="M185" s="606"/>
      <c r="N185" s="606"/>
    </row>
    <row collapsed="false" customFormat="false" customHeight="false" hidden="false" ht="13.55" outlineLevel="0" r="186">
      <c r="A186" s="605"/>
      <c r="B186" s="606"/>
      <c r="C186" s="606"/>
      <c r="D186" s="606"/>
      <c r="E186" s="606"/>
      <c r="F186" s="606"/>
      <c r="G186" s="606"/>
      <c r="H186" s="606"/>
      <c r="I186" s="606"/>
      <c r="J186" s="606"/>
      <c r="K186" s="606"/>
      <c r="L186" s="606"/>
      <c r="M186" s="606"/>
      <c r="N186" s="606"/>
    </row>
    <row collapsed="false" customFormat="false" customHeight="false" hidden="false" ht="13.55" outlineLevel="0" r="187">
      <c r="A187" s="605"/>
      <c r="B187" s="606"/>
      <c r="C187" s="606"/>
      <c r="D187" s="606"/>
      <c r="E187" s="606"/>
      <c r="F187" s="606"/>
      <c r="G187" s="606"/>
      <c r="H187" s="606"/>
      <c r="I187" s="606"/>
      <c r="J187" s="606"/>
      <c r="K187" s="606"/>
      <c r="L187" s="606"/>
      <c r="M187" s="606"/>
      <c r="N187" s="606"/>
    </row>
    <row collapsed="false" customFormat="false" customHeight="false" hidden="false" ht="13.55" outlineLevel="0" r="188">
      <c r="A188" s="605"/>
      <c r="B188" s="606"/>
      <c r="C188" s="606"/>
      <c r="D188" s="606"/>
      <c r="E188" s="606"/>
      <c r="F188" s="606"/>
      <c r="G188" s="606"/>
      <c r="H188" s="606"/>
      <c r="I188" s="606"/>
      <c r="J188" s="606"/>
      <c r="K188" s="606"/>
      <c r="L188" s="606"/>
      <c r="M188" s="606"/>
      <c r="N188" s="606"/>
    </row>
    <row collapsed="false" customFormat="false" customHeight="false" hidden="false" ht="13.55" outlineLevel="0" r="189">
      <c r="A189" s="605"/>
      <c r="B189" s="606"/>
      <c r="C189" s="606"/>
      <c r="D189" s="606"/>
      <c r="E189" s="606"/>
      <c r="F189" s="606"/>
      <c r="G189" s="606"/>
      <c r="H189" s="606"/>
      <c r="I189" s="606"/>
      <c r="J189" s="606"/>
      <c r="K189" s="606"/>
      <c r="L189" s="606"/>
      <c r="M189" s="606"/>
      <c r="N189" s="606"/>
    </row>
    <row collapsed="false" customFormat="false" customHeight="false" hidden="false" ht="15.95" outlineLevel="0" r="190">
      <c r="A190" s="802"/>
      <c r="B190" s="803"/>
      <c r="C190" s="803"/>
      <c r="D190" s="803"/>
      <c r="E190" s="803"/>
      <c r="F190" s="803"/>
      <c r="G190" s="803"/>
      <c r="H190" s="803"/>
      <c r="I190" s="803"/>
      <c r="J190" s="803"/>
      <c r="K190" s="803"/>
      <c r="L190" s="803"/>
      <c r="M190" s="803"/>
      <c r="N190" s="803"/>
    </row>
    <row collapsed="false" customFormat="false" customHeight="false" hidden="false" ht="15.95" outlineLevel="0" r="191">
      <c r="A191" s="802"/>
      <c r="B191" s="803"/>
      <c r="C191" s="803"/>
      <c r="D191" s="803"/>
      <c r="E191" s="803"/>
      <c r="F191" s="803"/>
      <c r="G191" s="803"/>
      <c r="H191" s="803"/>
      <c r="I191" s="803"/>
      <c r="J191" s="803"/>
      <c r="K191" s="803"/>
      <c r="L191" s="803"/>
      <c r="M191" s="803"/>
      <c r="N191" s="803"/>
    </row>
    <row collapsed="false" customFormat="false" customHeight="false" hidden="false" ht="15.95" outlineLevel="0" r="192">
      <c r="A192" s="802"/>
      <c r="B192" s="803"/>
      <c r="C192" s="803"/>
      <c r="D192" s="803"/>
      <c r="E192" s="803"/>
      <c r="F192" s="803"/>
      <c r="G192" s="803"/>
      <c r="H192" s="803"/>
      <c r="I192" s="803"/>
      <c r="J192" s="803"/>
      <c r="K192" s="803"/>
      <c r="L192" s="803"/>
      <c r="M192" s="803"/>
      <c r="N192" s="803"/>
    </row>
    <row collapsed="false" customFormat="false" customHeight="false" hidden="false" ht="15.95" outlineLevel="0" r="193">
      <c r="A193" s="802"/>
      <c r="B193" s="803"/>
      <c r="C193" s="803"/>
      <c r="D193" s="803"/>
      <c r="E193" s="803"/>
      <c r="F193" s="803"/>
      <c r="G193" s="803"/>
      <c r="H193" s="803"/>
      <c r="I193" s="803"/>
      <c r="J193" s="803"/>
      <c r="K193" s="803"/>
      <c r="L193" s="803"/>
      <c r="M193" s="803"/>
      <c r="N193" s="803"/>
    </row>
  </sheetData>
  <mergeCells count="8">
    <mergeCell ref="A1:N1"/>
    <mergeCell ref="A2:N2"/>
    <mergeCell ref="C4:E4"/>
    <mergeCell ref="F4:N4"/>
    <mergeCell ref="C5:E5"/>
    <mergeCell ref="F5:H5"/>
    <mergeCell ref="I5:K5"/>
    <mergeCell ref="L5:N5"/>
  </mergeCells>
  <printOptions headings="false" gridLines="false" gridLinesSet="true" horizontalCentered="false" verticalCentered="false"/>
  <pageMargins left="0" right="0" top="0.196527777777778" bottom="0" header="0.511805555555555" footer="0.511805555555555"/>
  <pageSetup blackAndWhite="false" cellComments="none" copies="1" draft="false" firstPageNumber="0" fitToHeight="1" fitToWidth="1" horizontalDpi="300" orientation="landscape" pageOrder="downThenOver" paperSize="9" scale="8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