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omogysámson\Rendeletek 2018\Zárszámadás módosítás\"/>
    </mc:Choice>
  </mc:AlternateContent>
  <xr:revisionPtr revIDLastSave="0" documentId="13_ncr:1_{B00C22BA-0BAE-4590-8725-08BEBB499D3C}" xr6:coauthVersionLast="36" xr6:coauthVersionMax="36" xr10:uidLastSave="{00000000-0000-0000-0000-000000000000}"/>
  <bookViews>
    <workbookView xWindow="0" yWindow="0" windowWidth="28800" windowHeight="12225" tabRatio="601" firstSheet="5" activeTab="6" xr2:uid="{00000000-000D-0000-FFFF-FFFF00000000}"/>
  </bookViews>
  <sheets>
    <sheet name="címrend" sheetId="1" r:id="rId1"/>
    <sheet name="pénzmaradvány" sheetId="16" r:id="rId2"/>
    <sheet name="finanszírozási c. műveletek" sheetId="17" r:id="rId3"/>
    <sheet name="önk. bev." sheetId="2" r:id="rId4"/>
    <sheet name="önk. kiad." sheetId="20" r:id="rId5"/>
    <sheet name="beruházások" sheetId="12" r:id="rId6"/>
    <sheet name="felújítások" sheetId="13" r:id="rId7"/>
    <sheet name="lak. szolg. tám." sheetId="19" r:id="rId8"/>
    <sheet name="EU projekt" sheetId="10" r:id="rId9"/>
    <sheet name="pm hiv. körj. kv." sheetId="6" r:id="rId10"/>
    <sheet name="ÖMG. kv. szerv bev. és kiad." sheetId="3" r:id="rId11"/>
    <sheet name="ÖM. kv.i szerv bev. és kiad." sheetId="5" r:id="rId12"/>
    <sheet name="létszám" sheetId="11" r:id="rId13"/>
    <sheet name="közfogl." sheetId="18" r:id="rId14"/>
    <sheet name="fejlesztési célok" sheetId="24" r:id="rId15"/>
    <sheet name="stabilitás" sheetId="22" r:id="rId16"/>
    <sheet name="Mérleg" sheetId="21" r:id="rId17"/>
    <sheet name="céltartalék" sheetId="9" r:id="rId18"/>
    <sheet name="többéves" sheetId="8" r:id="rId19"/>
    <sheet name="előir.- falhaszn. ütemterv" sheetId="4" r:id="rId20"/>
    <sheet name="közvetett támogatások" sheetId="15" r:id="rId21"/>
    <sheet name="22.mell" sheetId="25" r:id="rId22"/>
    <sheet name="2017.évi maradvány" sheetId="26" r:id="rId23"/>
    <sheet name="Mérleg 2017" sheetId="27" r:id="rId24"/>
  </sheets>
  <calcPr calcId="162913"/>
  <fileRecoveryPr autoRecover="0"/>
</workbook>
</file>

<file path=xl/calcChain.xml><?xml version="1.0" encoding="utf-8"?>
<calcChain xmlns="http://schemas.openxmlformats.org/spreadsheetml/2006/main">
  <c r="E67" i="2" l="1"/>
  <c r="D67" i="2"/>
  <c r="C67" i="2"/>
  <c r="E62" i="2"/>
  <c r="D62" i="2"/>
  <c r="C62" i="2"/>
  <c r="C51" i="2"/>
  <c r="E47" i="2"/>
  <c r="D47" i="2"/>
  <c r="C47" i="2"/>
  <c r="E43" i="2"/>
  <c r="D43" i="2"/>
  <c r="C43" i="2"/>
  <c r="A33" i="2"/>
  <c r="E28" i="2"/>
  <c r="D28" i="2"/>
  <c r="C28" i="2"/>
  <c r="E19" i="2"/>
  <c r="D19" i="2"/>
  <c r="C19" i="2"/>
  <c r="E10" i="2"/>
  <c r="D10" i="2"/>
  <c r="C10" i="2"/>
  <c r="C58" i="2" s="1"/>
  <c r="C73" i="2" s="1"/>
  <c r="D58" i="2" l="1"/>
  <c r="D73" i="2" s="1"/>
  <c r="E58" i="2"/>
  <c r="E73" i="2" s="1"/>
  <c r="F59" i="20"/>
  <c r="E55" i="20"/>
  <c r="F55" i="20" s="1"/>
  <c r="D55" i="20"/>
  <c r="C55" i="20"/>
  <c r="F49" i="20"/>
  <c r="F48" i="20"/>
  <c r="F46" i="20"/>
  <c r="F45" i="20"/>
  <c r="F44" i="20"/>
  <c r="F43" i="20"/>
  <c r="E42" i="20"/>
  <c r="D42" i="20"/>
  <c r="C42" i="20"/>
  <c r="F41" i="20"/>
  <c r="F37" i="20"/>
  <c r="E34" i="20"/>
  <c r="D34" i="20"/>
  <c r="C34" i="20"/>
  <c r="F33" i="20"/>
  <c r="F31" i="20"/>
  <c r="F30" i="20"/>
  <c r="F29" i="20"/>
  <c r="F28" i="20"/>
  <c r="F27" i="20"/>
  <c r="F26" i="20"/>
  <c r="F25" i="20"/>
  <c r="F24" i="20"/>
  <c r="F23" i="20"/>
  <c r="F22" i="20"/>
  <c r="F21" i="20"/>
  <c r="E19" i="20"/>
  <c r="D19" i="20"/>
  <c r="C19" i="20"/>
  <c r="F18" i="20"/>
  <c r="F17" i="20"/>
  <c r="F16" i="20"/>
  <c r="F15" i="20"/>
  <c r="F14" i="20"/>
  <c r="F13" i="20"/>
  <c r="F12" i="20"/>
  <c r="F11" i="20"/>
  <c r="C11" i="20"/>
  <c r="C52" i="20" s="1"/>
  <c r="C60" i="20" s="1"/>
  <c r="D52" i="20" l="1"/>
  <c r="D60" i="20" s="1"/>
  <c r="F34" i="20"/>
  <c r="E52" i="20"/>
  <c r="E60" i="20" s="1"/>
  <c r="F60" i="20" s="1"/>
  <c r="F42" i="20"/>
  <c r="F19" i="20"/>
  <c r="K32" i="21"/>
  <c r="K21" i="21"/>
  <c r="K10" i="21" s="1"/>
  <c r="K9" i="21" s="1"/>
  <c r="E23" i="21"/>
  <c r="E21" i="21"/>
  <c r="E9" i="21"/>
  <c r="F52" i="20" l="1"/>
  <c r="I9" i="21"/>
  <c r="J32" i="21"/>
  <c r="I32" i="21"/>
  <c r="D23" i="21"/>
  <c r="C23" i="21"/>
  <c r="J21" i="21"/>
  <c r="J10" i="21" s="1"/>
  <c r="J9" i="21" s="1"/>
  <c r="I21" i="21"/>
  <c r="I10" i="21" s="1"/>
  <c r="D21" i="21"/>
  <c r="C21" i="21"/>
  <c r="C10" i="21" s="1"/>
  <c r="C9" i="21" s="1"/>
  <c r="C37" i="21" l="1"/>
</calcChain>
</file>

<file path=xl/sharedStrings.xml><?xml version="1.0" encoding="utf-8"?>
<sst xmlns="http://schemas.openxmlformats.org/spreadsheetml/2006/main" count="764" uniqueCount="503">
  <si>
    <t>cél megnevezése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</si>
  <si>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</si>
  <si>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</si>
  <si>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</si>
  <si>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</si>
  <si>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</si>
  <si>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</si>
  <si>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</si>
  <si>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</si>
  <si>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</si>
  <si>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</si>
  <si>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</si>
  <si>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</si>
  <si>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</si>
  <si>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</si>
  <si>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</si>
  <si>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</si>
  <si>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</si>
  <si>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Az önkormányzat önállóan  működő és gazdálkodó költségvetési szervei</t>
  </si>
  <si>
    <t>Felhalmozási célú</t>
  </si>
  <si>
    <t>BEVÉTELEK MINDÖSSZESEN</t>
  </si>
  <si>
    <t>MŰKÖDÉSI KIADÁSOK</t>
  </si>
  <si>
    <t>Személyi jellegű kiadások</t>
  </si>
  <si>
    <t>Munkaadót terhelő járulékok</t>
  </si>
  <si>
    <t>Ellátottak pénzbeli jutattásai</t>
  </si>
  <si>
    <t>FELHALMOZÁSI KIADÁSOK</t>
  </si>
  <si>
    <t>KÖLCSÖNÖK</t>
  </si>
  <si>
    <t>Működési cél</t>
  </si>
  <si>
    <t>Felhalmozási cél</t>
  </si>
  <si>
    <t>BEVÉTELEK</t>
  </si>
  <si>
    <t>KIADÁSOK</t>
  </si>
  <si>
    <t>KÖLTSÉGVETÉSI KIADÁSOK</t>
  </si>
  <si>
    <t>Ellátottak pénzbeli juttatásai</t>
  </si>
  <si>
    <t>Felújítások</t>
  </si>
  <si>
    <t>KÖLTSÉGVETÉSI HIÁNY</t>
  </si>
  <si>
    <t>Felhalmozási hiány</t>
  </si>
  <si>
    <t>FINANSZÍROZÁSI CÉLÚ KIADÁSOK</t>
  </si>
  <si>
    <t>Működési célú hiteltörlesztés</t>
  </si>
  <si>
    <t>Felhalmozási célú hiteltörlesztés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</si>
  <si>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</si>
  <si>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</si>
  <si>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</si>
  <si>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</si>
  <si>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</si>
  <si>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</si>
  <si>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</si>
  <si>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TÁMOGATÁSOK</t>
  </si>
  <si>
    <t xml:space="preserve"> FELHALMOZÁSI ÉS TŐKE JELLEGŰ BEVÉTELEK</t>
  </si>
  <si>
    <t>TÁMOGATÁSÉRTÉKÛ BEVÉTELEK</t>
  </si>
  <si>
    <t>VÉGLEGESEN ÁTVETT PÉNZESZKÖZÖK</t>
  </si>
  <si>
    <t>ÉRTÉKPAPÍROK ÉRTÉKESÍTÉSÉNEK BEVÉTELE</t>
  </si>
  <si>
    <t xml:space="preserve"> KÖLTSÉGVETÉSI BEVÉTELEK</t>
  </si>
  <si>
    <t>I. Működési célú pénzmaradvány igénybevétele</t>
  </si>
  <si>
    <t>II. Felhalmozási célú pénzmaradvány igénybevétele</t>
  </si>
  <si>
    <t xml:space="preserve"> Működési célú hitelfelvétel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</si>
  <si>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</si>
  <si>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</si>
  <si>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</si>
  <si>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</si>
  <si>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</si>
  <si>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</si>
  <si>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</si>
  <si>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</si>
  <si>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</si>
  <si>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</si>
  <si>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</si>
  <si>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</si>
  <si>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Címrend </t>
  </si>
  <si>
    <t xml:space="preserve">A költségvetési hiány belső finanszírozására szolgáló előző évek pénzmaradványa </t>
  </si>
  <si>
    <t xml:space="preserve">Céltartalék felosztása </t>
  </si>
  <si>
    <t xml:space="preserve">Közvetett támogatások </t>
  </si>
  <si>
    <t xml:space="preserve">Lakosságnak juttatott támogatások </t>
  </si>
  <si>
    <r>
      <t>EU támogatással megvalósuló programok, projektek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</si>
  <si>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A költségvetési szerv(ek) engedélyezett létszáma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</si>
  <si>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</si>
  <si>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</si>
  <si>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</si>
  <si>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</si>
  <si>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</si>
  <si>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</si>
  <si>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</si>
  <si>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</si>
  <si>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</si>
  <si>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</si>
  <si>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</si>
  <si>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</si>
  <si>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</si>
  <si>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</si>
  <si>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</si>
  <si>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</si>
  <si>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</si>
  <si>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>Személyi juttatások</t>
  </si>
  <si>
    <t>Dologi kiadások</t>
  </si>
  <si>
    <t>Egyéb működési célú kiadások</t>
  </si>
  <si>
    <t>Egyéb felhalmozási kiadások</t>
  </si>
  <si>
    <t>Az önállóan működő és gazdálkodó költségvetési szerv (ÖMG) bevételei és kiadásai</t>
  </si>
  <si>
    <t xml:space="preserve">Az önállóan működő (ÖM) költségvetési szerv bevételei és kiadásai </t>
  </si>
  <si>
    <t xml:space="preserve">adásvételi szerződés  megkötése a visszavásárlási kötelezettség kikötésével </t>
  </si>
  <si>
    <t>önállóan működő és gazdálkodó költségvetési szerv</t>
  </si>
  <si>
    <t>polgármesteri hivatal/körjegyzőség</t>
  </si>
  <si>
    <t>önállóan működő költségvetési szerv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</si>
  <si>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</si>
  <si>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</si>
  <si>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</si>
  <si>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</si>
  <si>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</si>
  <si>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</si>
  <si>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önállóan  működő költségvetési szervei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</si>
  <si>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</si>
  <si>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family val="2"/>
        <charset val="238"/>
      </rPr>
      <t xml:space="preserve"> </t>
    </r>
  </si>
  <si>
    <t>Költségvetési szerv</t>
  </si>
  <si>
    <t>Közfoglalkoztatás</t>
  </si>
  <si>
    <t>Informatikai fejlesztés</t>
  </si>
  <si>
    <t>Bútor beszerzése</t>
  </si>
  <si>
    <t>Épület felújítása</t>
  </si>
  <si>
    <t>Vizesblokk felújítása</t>
  </si>
  <si>
    <t>Irodaszer vásárlása</t>
  </si>
  <si>
    <t>Fénymásoló javítása</t>
  </si>
  <si>
    <t>Igazgatási tevékenység</t>
  </si>
  <si>
    <t>Fűtési rendszer korszerűsítése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</si>
  <si>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</si>
  <si>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</si>
  <si>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</si>
  <si>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Intézményi beruházások</t>
  </si>
  <si>
    <t>Kölcsön nyújtása</t>
  </si>
  <si>
    <t>Kölcsön törlesztése</t>
  </si>
  <si>
    <t>TARTALÉKOK</t>
  </si>
  <si>
    <t>Céltartalék</t>
  </si>
  <si>
    <t>működési célú</t>
  </si>
  <si>
    <t>felhalmozási célú</t>
  </si>
  <si>
    <t>Műkődési célú</t>
  </si>
  <si>
    <t>Szocális hozzájárulási adó</t>
  </si>
  <si>
    <t>MŰKÖDÉSI BEVÉTELEK</t>
  </si>
  <si>
    <t>Kapott támogatás</t>
  </si>
  <si>
    <t>Irányító szervtől kapott támogatás</t>
  </si>
  <si>
    <t>Működési célú támogatásértékű bevétel</t>
  </si>
  <si>
    <t>Helyi önkormányzattól</t>
  </si>
  <si>
    <t>Intézményi működési bevétel</t>
  </si>
  <si>
    <t>Nyújtott szolgáltatás ellenértéke (pl.: fénymásolás)</t>
  </si>
  <si>
    <t>FELHALMOZÁSI BEVÉTELEK</t>
  </si>
  <si>
    <t>Nyújtott kölcsönök visszatérülése (pl.: munkáltatói kölcsön)</t>
  </si>
  <si>
    <t>Tárgyi eszközök értékesítése</t>
  </si>
  <si>
    <t>Közhatalmi bevételek</t>
  </si>
  <si>
    <t xml:space="preserve">Helyi önkormányzattól </t>
  </si>
  <si>
    <t>Bérleti díj bevételek (pl.: helyiség bérbeadása)</t>
  </si>
  <si>
    <t>Feladatellátás</t>
  </si>
  <si>
    <t>adatok E Ft</t>
  </si>
  <si>
    <t>eredeti ei.</t>
  </si>
  <si>
    <t xml:space="preserve">1. melléklet </t>
  </si>
  <si>
    <t xml:space="preserve">2. melléklet </t>
  </si>
  <si>
    <t xml:space="preserve">3. melléklet </t>
  </si>
  <si>
    <t xml:space="preserve">7. melléklet </t>
  </si>
  <si>
    <t xml:space="preserve">8. melléklet </t>
  </si>
  <si>
    <t xml:space="preserve">9. melléklet </t>
  </si>
  <si>
    <t>10. melléklet</t>
  </si>
  <si>
    <t xml:space="preserve">13. melléklet </t>
  </si>
  <si>
    <t xml:space="preserve">14. melléklet </t>
  </si>
  <si>
    <t xml:space="preserve">15. melléklet </t>
  </si>
  <si>
    <t xml:space="preserve">16. melléklet </t>
  </si>
  <si>
    <t xml:space="preserve">17. melléklet </t>
  </si>
  <si>
    <t xml:space="preserve">18. melléklet </t>
  </si>
  <si>
    <t xml:space="preserve">19. melléklet </t>
  </si>
  <si>
    <t xml:space="preserve">21. mellkéklet </t>
  </si>
  <si>
    <t xml:space="preserve">12. melléklet </t>
  </si>
  <si>
    <t xml:space="preserve">11. melléklet </t>
  </si>
  <si>
    <t>teljesítés</t>
  </si>
  <si>
    <t>módosított ei.</t>
  </si>
  <si>
    <t>Hitel</t>
  </si>
  <si>
    <t>mósosított ei.</t>
  </si>
  <si>
    <t>módosított</t>
  </si>
  <si>
    <t>Dologi kiadás</t>
  </si>
  <si>
    <t xml:space="preserve"> </t>
  </si>
  <si>
    <r>
      <t>Előirányzat-felhasználási ütemterv</t>
    </r>
    <r>
      <rPr>
        <i/>
        <sz val="8"/>
        <rFont val="Arial"/>
        <family val="2"/>
        <charset val="238"/>
      </rPr>
      <t xml:space="preserve"> </t>
    </r>
  </si>
  <si>
    <t>20. melléklet</t>
  </si>
  <si>
    <t>eszköz vásárlás, felújítás</t>
  </si>
  <si>
    <t>szociális ellátások</t>
  </si>
  <si>
    <t xml:space="preserve">Somogysámson Község Önkormányzat közfoglalkoztatottainak létszáma </t>
  </si>
  <si>
    <t>Az önkormányzat céltartalékot nem képzett.</t>
  </si>
  <si>
    <t>települési támogatás</t>
  </si>
  <si>
    <t>Somogysámson  Község Önkormányzata</t>
  </si>
  <si>
    <t>Somogysámsoni Bernáth Aurél Művelődési Központ</t>
  </si>
  <si>
    <t>A</t>
  </si>
  <si>
    <t>B</t>
  </si>
  <si>
    <t>C</t>
  </si>
  <si>
    <t>D</t>
  </si>
  <si>
    <t>Sor-szám</t>
  </si>
  <si>
    <t>Eredeti előirányzat</t>
  </si>
  <si>
    <t>Módosított előirányzat</t>
  </si>
  <si>
    <t>Tényleges teljesítés</t>
  </si>
  <si>
    <t xml:space="preserve">  </t>
  </si>
  <si>
    <t>Önkormányzati beruházás</t>
  </si>
  <si>
    <t>Beruházási áfa</t>
  </si>
  <si>
    <t xml:space="preserve">Somogysámson Község Önkormányzat fejlesztési kiadásai összesen: </t>
  </si>
  <si>
    <t>Sorsz.</t>
  </si>
  <si>
    <t>felújítási áfa</t>
  </si>
  <si>
    <t>város és községgazdálkodás</t>
  </si>
  <si>
    <t>falugondnoki szolgálat</t>
  </si>
  <si>
    <t>Faluház felújítás</t>
  </si>
  <si>
    <t>KÖZHATLMI BEVÉTELEK</t>
  </si>
  <si>
    <t>FELHALMOZÁSI PÉNZMAR</t>
  </si>
  <si>
    <t>6. melléklet</t>
  </si>
  <si>
    <t>SOMOGYSÁMSON KÖZSÉG 2017. ÉVI BERUHÁZÁSAI</t>
  </si>
  <si>
    <t>kultivátor</t>
  </si>
  <si>
    <t>burgonyaszedő gép</t>
  </si>
  <si>
    <t>tégla és térkővágó gép</t>
  </si>
  <si>
    <t>szintező profil</t>
  </si>
  <si>
    <t>bontókalapács</t>
  </si>
  <si>
    <t xml:space="preserve">térkő gyártó </t>
  </si>
  <si>
    <t>sarokköszörű</t>
  </si>
  <si>
    <t>dekopír fűrész</t>
  </si>
  <si>
    <t>felsőmaró</t>
  </si>
  <si>
    <t>gyalugép</t>
  </si>
  <si>
    <t>benzinmotoros fűkasza (2db)</t>
  </si>
  <si>
    <t>szolgálati lakások felújítása</t>
  </si>
  <si>
    <t>mezőgazdasági utak felúj</t>
  </si>
  <si>
    <t>árkok, átereszek</t>
  </si>
  <si>
    <t>gyógyszertár tetőszerkezet felújítás</t>
  </si>
  <si>
    <t>Faluház felújítási áfa</t>
  </si>
  <si>
    <t>Egyéb önk-i tulajdonú épületek felújítása</t>
  </si>
  <si>
    <t xml:space="preserve">Somogysámson Község Önkormányzata 2017. évi felújítási kiadásai </t>
  </si>
  <si>
    <t>Önkormányzat közhatalmi bevételei</t>
  </si>
  <si>
    <t>Önkormányzat pénzmaradványa</t>
  </si>
  <si>
    <t>Tárgyi eszköz beszerzés</t>
  </si>
  <si>
    <t>KÖLTSÉGVETÉSI BEVÉTELEK</t>
  </si>
  <si>
    <t xml:space="preserve"> Ft-ban</t>
  </si>
  <si>
    <t>I. Működési költségvetés</t>
  </si>
  <si>
    <t>Önkormányzat kiadásai</t>
  </si>
  <si>
    <t xml:space="preserve">  - Személyi juttatás</t>
  </si>
  <si>
    <t xml:space="preserve">       -ebből: illetmények munkabérek</t>
  </si>
  <si>
    <t xml:space="preserve">       -ebből: béren kívüli juttatás</t>
  </si>
  <si>
    <t xml:space="preserve">       -ebből: ruházati költségtérítés</t>
  </si>
  <si>
    <t xml:space="preserve">       -ebből: foglalkoztatottak egyéb személyi juttatásai</t>
  </si>
  <si>
    <t xml:space="preserve">       -ebből: választott képviselők juttatásai</t>
  </si>
  <si>
    <t xml:space="preserve">       -ebből: külső személyi juttatásai</t>
  </si>
  <si>
    <t xml:space="preserve">  - Munkaadót terhelő járulékok és szociális hozzájárulási adó</t>
  </si>
  <si>
    <t xml:space="preserve">  - Dologi jellegű kiadások</t>
  </si>
  <si>
    <t xml:space="preserve">       -ebből: szakmai anyag beszerzés </t>
  </si>
  <si>
    <t xml:space="preserve">       -ebből: üzemeltetési anyagok beszerzése (üzemanyag, irodaszer)</t>
  </si>
  <si>
    <t xml:space="preserve">       -ebből: informatikai szolgáltatás (weblap üzemeltetés, internet)</t>
  </si>
  <si>
    <t xml:space="preserve">       -ebből: egyéb kommunikációs szolgáltatás (telefondíj)</t>
  </si>
  <si>
    <t xml:space="preserve">       -ebből: közüzemi díjak</t>
  </si>
  <si>
    <t xml:space="preserve">       -ebből: vásárolt élelmezés</t>
  </si>
  <si>
    <t xml:space="preserve">       -ebből: bérleti és lízingdíjak</t>
  </si>
  <si>
    <t xml:space="preserve">       -ebből: karbantartás, kisjavítási szolgáltatások</t>
  </si>
  <si>
    <t xml:space="preserve">       -ebből: szakmai tevék.segítő szolgáltatások</t>
  </si>
  <si>
    <t xml:space="preserve">       -ebből: egyéb szolgáltatások (pénzügyi kiadások, biztosítási díj, irodagép karbantartás, foglalkozás egészségügyi vizsgálat, szoc. tűzifa szállítási költség, stb.)</t>
  </si>
  <si>
    <t xml:space="preserve">       -ebből: kiküldetés kiadásai </t>
  </si>
  <si>
    <t xml:space="preserve">       -ebből: működési célú előzetesen felszámított ÁFA</t>
  </si>
  <si>
    <t xml:space="preserve">       -ebből: kamatkiadás</t>
  </si>
  <si>
    <t xml:space="preserve">       -ebből: egyéb dologi kiadások (cégautó adó, tisztítószer, stb.)</t>
  </si>
  <si>
    <t xml:space="preserve">  - Ellátottak pénzbeli juttatása</t>
  </si>
  <si>
    <t xml:space="preserve">       -ebből: óvodáztatási támogatás</t>
  </si>
  <si>
    <t xml:space="preserve">       -ebből: gyermekvédelmi tám. (természetbeni)</t>
  </si>
  <si>
    <t xml:space="preserve">       -ebből: oktatásban részt vevők pénzb. j. </t>
  </si>
  <si>
    <t xml:space="preserve">       -ebből: egyéb, az önk. rend.megállapított juttatás</t>
  </si>
  <si>
    <t xml:space="preserve">       -ebből: önk. által saját hatáskörben természetbeni</t>
  </si>
  <si>
    <t xml:space="preserve">       -ebből: köztemetés</t>
  </si>
  <si>
    <t xml:space="preserve">       -ebből: települési támogatás</t>
  </si>
  <si>
    <t xml:space="preserve">  - Egyéb működési kiadások</t>
  </si>
  <si>
    <t xml:space="preserve">       -ebből: támogatások </t>
  </si>
  <si>
    <t xml:space="preserve">       -ebből: tartalék</t>
  </si>
  <si>
    <t xml:space="preserve">       -ebből: helyi önk. előző évi elszámolásaiból szárm. kiad.</t>
  </si>
  <si>
    <t xml:space="preserve">       -ebből: működési célú támog. Áht.kívülre</t>
  </si>
  <si>
    <t>II. Felhalmozási költségvetés</t>
  </si>
  <si>
    <t xml:space="preserve">Önkormányzati beruházási kiadás </t>
  </si>
  <si>
    <t xml:space="preserve">Önkormányzati felújítási kiadások </t>
  </si>
  <si>
    <t>Felhalmozási visszatérítendő támog. Áht.kívülre</t>
  </si>
  <si>
    <t>KÖLTSÉGVETÉSI KIADÁS ÖSSZESEN:</t>
  </si>
  <si>
    <t>III. Finanszírozási célú kiadás</t>
  </si>
  <si>
    <t>Folyószámlahitel törlesztés</t>
  </si>
  <si>
    <t>Éven belüli hitel törlesztés</t>
  </si>
  <si>
    <t>Államháztartáson belüli megelőlegezések visszafiz.</t>
  </si>
  <si>
    <t>KIADÁS ÖSSZESEN</t>
  </si>
  <si>
    <t>Önkormányzat működési bevételei</t>
  </si>
  <si>
    <t xml:space="preserve">    közvetített szolgáltatások értéke</t>
  </si>
  <si>
    <t xml:space="preserve"> - tulajdonosi bevételek (bérleti díj, osztalék) </t>
  </si>
  <si>
    <t xml:space="preserve"> - ellátási díjak bevételei</t>
  </si>
  <si>
    <t xml:space="preserve"> - kiszámlázott ÁFA</t>
  </si>
  <si>
    <t xml:space="preserve"> - kamatbevételek</t>
  </si>
  <si>
    <t xml:space="preserve">  -biztosító által fizetett kártérítés</t>
  </si>
  <si>
    <t xml:space="preserve"> - egyéb működési bevétel (ebéd szállítási díj, zöldség értékesítés, biztosító kártérítés, irodagép karbantartás visszautalás, stb.)</t>
  </si>
  <si>
    <t xml:space="preserve">  - Építményadó</t>
  </si>
  <si>
    <t xml:space="preserve">  - Magánszemélyek kommunális adója</t>
  </si>
  <si>
    <t xml:space="preserve"> - Telekadó</t>
  </si>
  <si>
    <t xml:space="preserve">  - Iparűzési adó</t>
  </si>
  <si>
    <t xml:space="preserve">  - Pótlék, bírság</t>
  </si>
  <si>
    <t xml:space="preserve">  - Gépjárműadó</t>
  </si>
  <si>
    <t>II. Támogatások</t>
  </si>
  <si>
    <t>Önkormányzat működési támogatásai</t>
  </si>
  <si>
    <t>Önkormányzat költségvetési támogatása</t>
  </si>
  <si>
    <t xml:space="preserve">  - Települési önkormányzatok működésének általános támogatása</t>
  </si>
  <si>
    <t xml:space="preserve"> - Települési önkormányzatok egyes köznevelési feladatainak támogatása</t>
  </si>
  <si>
    <t xml:space="preserve">  - Települési önkormányzatok szociális, gyermekjóléti és gyermekétkeztetési feladatok támogatása</t>
  </si>
  <si>
    <t xml:space="preserve">  - Települési önkormányzatok kulturális feladatainak támogatása</t>
  </si>
  <si>
    <t xml:space="preserve">           -ebből: szociális célú tűzifa támogatás</t>
  </si>
  <si>
    <t xml:space="preserve">           -ebből: ÖNHIKI</t>
  </si>
  <si>
    <t xml:space="preserve">           -ebből: bérkompenzáció</t>
  </si>
  <si>
    <t>Felhalmozási célú önkormányzati támogatás</t>
  </si>
  <si>
    <t>III. Felhalmozási bevételek</t>
  </si>
  <si>
    <t>Tárgyi eszközök, immateriális javak értékesítése</t>
  </si>
  <si>
    <t xml:space="preserve"> értékesítés</t>
  </si>
  <si>
    <t>tárgyi eszközök, immateriális javak értékesítése</t>
  </si>
  <si>
    <t>Támogatásértékű felhalmozási bevétel</t>
  </si>
  <si>
    <t>Működési célú támogatások államháztartáson belülről</t>
  </si>
  <si>
    <t xml:space="preserve">  - Elkülönített Állami Pénzalaptól ( Munkaügyi Kp)</t>
  </si>
  <si>
    <t xml:space="preserve"> - Helyi önkormányzatok és költségvetési szerveiktől </t>
  </si>
  <si>
    <t xml:space="preserve"> - OEP-től (védőnő finanszírozás)</t>
  </si>
  <si>
    <t xml:space="preserve">  -Központi költségvetési szervektől</t>
  </si>
  <si>
    <t xml:space="preserve">  -egyéb fejezeti kezelésű előirányzatok</t>
  </si>
  <si>
    <t>KÖLTSÉGVETÉSI BEVÉTEL ÖSSZESEN:</t>
  </si>
  <si>
    <t>V. Pénzmaradvány</t>
  </si>
  <si>
    <t>Önkormányzat működési célú pénzmaradvány</t>
  </si>
  <si>
    <t>Önkormányzat fejlesztési célú pénzmaradvány</t>
  </si>
  <si>
    <t>VI. Finanszírozási célú bevételek</t>
  </si>
  <si>
    <t>Folyószámla hitel felvétel</t>
  </si>
  <si>
    <t>Éven belüli hitel felvétel</t>
  </si>
  <si>
    <t xml:space="preserve">Fejlesztési hitel </t>
  </si>
  <si>
    <t>Működési célú hitel</t>
  </si>
  <si>
    <t>Áht-n belüli megelőlegezések</t>
  </si>
  <si>
    <t>BEVÉTEL ÖSSZESEN</t>
  </si>
  <si>
    <t>informaikai eszközbeszerzés</t>
  </si>
  <si>
    <t xml:space="preserve">E  </t>
  </si>
  <si>
    <t>F</t>
  </si>
  <si>
    <t>G</t>
  </si>
  <si>
    <t>H</t>
  </si>
  <si>
    <t>I</t>
  </si>
  <si>
    <t>J</t>
  </si>
  <si>
    <t>Sor- szám</t>
  </si>
  <si>
    <t>E Ft</t>
  </si>
  <si>
    <t>Működési bevételek</t>
  </si>
  <si>
    <t>Egyéb műk.célú támog. Áht.belül</t>
  </si>
  <si>
    <t>Dologi és egyéb folyó kiadások</t>
  </si>
  <si>
    <t xml:space="preserve"> - Munkaügyi Központtól átvett pénze.</t>
  </si>
  <si>
    <t xml:space="preserve"> - OEP-től átvett pénzeszköz</t>
  </si>
  <si>
    <t xml:space="preserve"> - Helyi Önkormányzatoktól átvett pénzeszköz</t>
  </si>
  <si>
    <t>Elvonások és befizetések</t>
  </si>
  <si>
    <t xml:space="preserve"> - Központi költségvetési szervektől</t>
  </si>
  <si>
    <t>Működési célú tám. Áht.belül</t>
  </si>
  <si>
    <t xml:space="preserve"> - Egyéb fejezeti kezelésű ei.átvett</t>
  </si>
  <si>
    <t>Működési célú tám.,kölcsönök áht kívül</t>
  </si>
  <si>
    <t>Egyéb műk.célú támog.áht kívül</t>
  </si>
  <si>
    <t>Önkormányzatok működési támogatása</t>
  </si>
  <si>
    <t>Tartalék</t>
  </si>
  <si>
    <t>Működési célú támog.áht.belül össz.</t>
  </si>
  <si>
    <t>Egyéb működési célú kiadások össz.</t>
  </si>
  <si>
    <t>Egyéb működési célú átvett péneszk.</t>
  </si>
  <si>
    <t>Beruházási kiadások</t>
  </si>
  <si>
    <t>Felhalmozási célú önk.támogatások</t>
  </si>
  <si>
    <t>Felhalmozási célú tám. Áht.belül</t>
  </si>
  <si>
    <t>Felhalmozási célú tám.,kölcsönök áht kívül</t>
  </si>
  <si>
    <t>Egyéb felhalm.célú támog.áht kívül</t>
  </si>
  <si>
    <t>Egyéb tárgyi eszköz értékesítése</t>
  </si>
  <si>
    <t>BEVÉTELEK ÖSSZESEN
(Pénzforgalom nélküli és finanszírozási célú bevételek nélkül)</t>
  </si>
  <si>
    <t>KIADÁSOK ÖSSZESEN
(Pénzforgalom nélküli és finanszírozási célú bevételek nélkül)</t>
  </si>
  <si>
    <t>Működési többlet</t>
  </si>
  <si>
    <t>Belföldi célú finanszírozási kiadások</t>
  </si>
  <si>
    <t>Finanszírozási bevételek (Áht-n belüli megelőlegezés)</t>
  </si>
  <si>
    <r>
      <t xml:space="preserve">A többéves kihatással járó feladatok  </t>
    </r>
    <r>
      <rPr>
        <b/>
        <i/>
        <sz val="10"/>
        <rFont val="Arial"/>
        <family val="2"/>
        <charset val="238"/>
      </rPr>
      <t/>
    </r>
  </si>
  <si>
    <t>Teljesítés</t>
  </si>
  <si>
    <t>Somogysámson Községi Önkormányzat költségvetési mérlege</t>
  </si>
  <si>
    <t>2017. évi zárszámadás</t>
  </si>
  <si>
    <t>oktatásban részt vevők jutt.</t>
  </si>
  <si>
    <t>term.beni gyermekvédelmi</t>
  </si>
  <si>
    <t>egyéb, az önk rendeletében</t>
  </si>
  <si>
    <t>K48</t>
  </si>
  <si>
    <t>adatok Ft-ban</t>
  </si>
  <si>
    <t>SOMOGYSÁMSON  KÖZSÉG ÖNKORMÁNYZAT 2017. ÉVI KIADÁSAINAK TELJESÍTÉSE</t>
  </si>
  <si>
    <t xml:space="preserve">E </t>
  </si>
  <si>
    <t>Teljesítés %-a</t>
  </si>
  <si>
    <t>SOMOGYSÁMSON KÖZSÉG ÖNKORMÁNYZAT 2017. ÉVI BEVÉTELEINEK TELJESÍTÉSE</t>
  </si>
  <si>
    <t xml:space="preserve">          Helyi önkormányzatk kiegészítő támogatása</t>
  </si>
  <si>
    <t xml:space="preserve"> - 2017. évi állami támogatás megelőlegezés</t>
  </si>
  <si>
    <t>TAK készítés</t>
  </si>
  <si>
    <t>fahasító gép</t>
  </si>
  <si>
    <t>láncfűrész</t>
  </si>
  <si>
    <t>hótoló pajzs</t>
  </si>
  <si>
    <t>elektromos falcsiszoló készülék</t>
  </si>
  <si>
    <t>Immateriális javak beszerzése, létesítése</t>
  </si>
  <si>
    <t>Informatikai javak beszerzése, létesítése</t>
  </si>
  <si>
    <t>Egyéb tárgyi eszközök beszerzése, létesítése</t>
  </si>
  <si>
    <t>Kistelepülések támogatása</t>
  </si>
  <si>
    <t>Tárgyi eszközök, imm javak értékesítése</t>
  </si>
  <si>
    <t xml:space="preserve">Önkormányzati hivatal </t>
  </si>
  <si>
    <t>ÁHt-n kívüli megelőlegezések</t>
  </si>
  <si>
    <t>Immateriális javak beszerzése</t>
  </si>
  <si>
    <t>Informatikai eszközök beszerzése</t>
  </si>
  <si>
    <t>Egyéb tárgyi eszközök beszerzése</t>
  </si>
  <si>
    <t>Beruházási célú áfa</t>
  </si>
  <si>
    <t>Ingatlanok felújítása</t>
  </si>
  <si>
    <t>ÁHT-n belüli megelőlegezések</t>
  </si>
  <si>
    <t>család és nővédelmi egészségügyi gondozás</t>
  </si>
  <si>
    <t>Önkormányzat vagyongazdálkodással kapcs.feladatok</t>
  </si>
  <si>
    <t>közvilágítás</t>
  </si>
  <si>
    <t>háziorvosi alapellátás</t>
  </si>
  <si>
    <t>támogatási célú finanszírozási műveletek</t>
  </si>
  <si>
    <t>sthill porszivó</t>
  </si>
  <si>
    <t>multifunkciós gép</t>
  </si>
  <si>
    <t>döngölőbéka LUMAG VS80C</t>
  </si>
  <si>
    <t>homlokrakodó gép AN 10 P</t>
  </si>
  <si>
    <t>térkő kiemelő fogó</t>
  </si>
  <si>
    <t>szegélykő emelő fogó</t>
  </si>
  <si>
    <t>rácskő emelő fogó</t>
  </si>
  <si>
    <t>térkő sablon, gyeprács sablon</t>
  </si>
  <si>
    <t>meghajtó motor</t>
  </si>
  <si>
    <t>LUMAG betonlehúzó</t>
  </si>
  <si>
    <t xml:space="preserve">5. melléklet </t>
  </si>
  <si>
    <t xml:space="preserve">4. melléklet </t>
  </si>
  <si>
    <t>Vagyonkimutatás 2017.</t>
  </si>
  <si>
    <t>22. melléklet</t>
  </si>
  <si>
    <t>Eszközök összesen</t>
  </si>
  <si>
    <t>1. Törzsvagyon</t>
  </si>
  <si>
    <t>Ingatlan vagyon</t>
  </si>
  <si>
    <t>Ingó vagyon</t>
  </si>
  <si>
    <t>Értékpapírok</t>
  </si>
  <si>
    <t>Egyéb vagyon</t>
  </si>
  <si>
    <t>A+B+C+D</t>
  </si>
  <si>
    <t>Kötelezettségek</t>
  </si>
  <si>
    <t>Vagyon összesen</t>
  </si>
  <si>
    <t>1.1. Forgalomképtelen vagyon</t>
  </si>
  <si>
    <t>nettó érték</t>
  </si>
  <si>
    <t>A. Nemzeti vagyonba tartozó befektetett eszközök</t>
  </si>
  <si>
    <t>A/I. Immateriális javak</t>
  </si>
  <si>
    <t>A/II. Tárgyi eszközök</t>
  </si>
  <si>
    <t>A/II/1. Ingatlanok és kapcsolódó vagyoni értékű jogok</t>
  </si>
  <si>
    <t>A/II/2. Gépek, berendezések, felszerelések, járművek</t>
  </si>
  <si>
    <t>A/II/3. Tenyészállatok</t>
  </si>
  <si>
    <t>A/II/4. Beruházások, felújítások</t>
  </si>
  <si>
    <t>A/III. Befektetett pénzügyi eszközök</t>
  </si>
  <si>
    <t>A/III/1. Tartós részesedések</t>
  </si>
  <si>
    <t>A/IV. Koncesszióba, vagyonkezelésbe adott eszközök</t>
  </si>
  <si>
    <t>C. Pénzeszközök</t>
  </si>
  <si>
    <t>C/II. Pénztárak, csekkek, betétkönyvek</t>
  </si>
  <si>
    <t>C/III. Forintszámlák</t>
  </si>
  <si>
    <t>D. Követelések</t>
  </si>
  <si>
    <t>D/I. Költségvetési évben esedékes követelések</t>
  </si>
  <si>
    <t>D/III. Követelés jellegű sajátos elszámolások</t>
  </si>
  <si>
    <t>H. Kötelezettségek</t>
  </si>
  <si>
    <t>H/I. Költségvetési évben esedékes kötelezettségek</t>
  </si>
  <si>
    <t>H/II. Költségvetési évet követően esedékes kötelezettségek</t>
  </si>
  <si>
    <t>H/III. Kötelezettség jellegű sajátos elszámolások</t>
  </si>
  <si>
    <t>J. Passzív időbeli elhatárolások</t>
  </si>
  <si>
    <t>1.2. Korlátozottan forgalomképes vagyon</t>
  </si>
  <si>
    <t>2. Üzleti vagyon</t>
  </si>
  <si>
    <t>Forgalomképtelen vagyon összesen</t>
  </si>
  <si>
    <t>Korlátozottan forgalomképes vagyon összesen</t>
  </si>
  <si>
    <t>Forgalomképes vagyon összesen</t>
  </si>
  <si>
    <t>23. sz melléklet</t>
  </si>
  <si>
    <t xml:space="preserve">Maradvány kimutatás </t>
  </si>
  <si>
    <t>2017 év</t>
  </si>
  <si>
    <t xml:space="preserve">  forintban !</t>
  </si>
  <si>
    <t>Költségvetési szerv neve</t>
  </si>
  <si>
    <t>Költségvetési maradvány összege</t>
  </si>
  <si>
    <t>Elvonás</t>
  </si>
  <si>
    <t>Intézményt megillető maradvány</t>
  </si>
  <si>
    <t>Jóváhagyott</t>
  </si>
  <si>
    <t>Jóváhagyott-ból működési</t>
  </si>
  <si>
    <t>Jóváhagyott-ból felhalmozási</t>
  </si>
  <si>
    <t>E=(C-D)</t>
  </si>
  <si>
    <t>Somogysámson Önkormányzat</t>
  </si>
  <si>
    <t>Sorszám</t>
  </si>
  <si>
    <t>24. számú melléklet</t>
  </si>
  <si>
    <t>A/ BEFEKTETETT ESZKÖZÖK</t>
  </si>
  <si>
    <t>G/ SAJÁT TŐKE</t>
  </si>
  <si>
    <t>II/I Ingatlanok</t>
  </si>
  <si>
    <t>I. Nemzeti vagyon induláskori értéke</t>
  </si>
  <si>
    <t>II/II. Gépek, berrendezések</t>
  </si>
  <si>
    <t>II. Nemzeti vagyon változásai</t>
  </si>
  <si>
    <t>II/4 Beruházások, felújítások</t>
  </si>
  <si>
    <t>III. Egyéb eszközök induláskori értéke és változásai</t>
  </si>
  <si>
    <t>IV. Felhalmozott eredmény</t>
  </si>
  <si>
    <t>V. Eszközök értékhelyesbítésének forrása</t>
  </si>
  <si>
    <t>VI. Mérleg szerinti    eredmény</t>
  </si>
  <si>
    <t>B/ FORGÓESZKÖZÖK</t>
  </si>
  <si>
    <t>H/ KÖTELEZETTSÉGEK</t>
  </si>
  <si>
    <t>I. Készletek</t>
  </si>
  <si>
    <t>I. Költségvetési évben esedékes kötelezettségek</t>
  </si>
  <si>
    <t>C/ PÉNZESZKÖZÖK</t>
  </si>
  <si>
    <t>II. Ktgvet évet köv. esedékes kötelezettségek</t>
  </si>
  <si>
    <t>III. Kötelezettség jellegű sajátos elszámolások</t>
  </si>
  <si>
    <t>I. Hosszú lejáratú betétek</t>
  </si>
  <si>
    <t>II. Pénztárak, csekkek, betétkönyvek</t>
  </si>
  <si>
    <t>I/ EGYÉB SAJÁTOS FORRÁSOLDALI ELSZÁMOLÁSOK</t>
  </si>
  <si>
    <t>III. Forintszámlák</t>
  </si>
  <si>
    <t>V. Idegen pénzeszközök</t>
  </si>
  <si>
    <t>D/ KÖVETELÉSEK</t>
  </si>
  <si>
    <t>I. Költségvetési évben esedékes követelések</t>
  </si>
  <si>
    <t>470 540</t>
  </si>
  <si>
    <t>III. Követelés jellegű sajátos elszámolások</t>
  </si>
  <si>
    <t>F/ AKTÍV IDŐBELI ELHATÁROLÁSOK</t>
  </si>
  <si>
    <t>ESZKÖZÖK ÖSSZESEN</t>
  </si>
  <si>
    <t>FORRÁSOK ÖSSZESEN:</t>
  </si>
  <si>
    <t>SOMOGYSÁMSON ÖNKORMÁNYZAT  EGYSZERŰSÍTETT MÉRLEGE</t>
  </si>
  <si>
    <t>A/I.Immateriális javak</t>
  </si>
  <si>
    <t>D/III/1. Adott előlegek</t>
  </si>
  <si>
    <t>D/III/4. Forgótőke elszámolása</t>
  </si>
  <si>
    <t>J/ PASSZÍV IDŐBELI ELHATÁROLÁSOK</t>
  </si>
  <si>
    <t>J/2 Költségek, ráfordítások passzív időbeli elhatárolása</t>
  </si>
  <si>
    <t>J/3 Halasztott eredményszemléletű bevételek</t>
  </si>
  <si>
    <t>helyi adónál, gépjárműadónál biztosított kedvezmény, mentesség összege adónemenként összesen</t>
  </si>
  <si>
    <t xml:space="preserve">       - magánszemélyek kommunális adója</t>
  </si>
  <si>
    <t xml:space="preserve">       - helyi iparűzési adó</t>
  </si>
  <si>
    <t xml:space="preserve">       - gépjárműadó</t>
  </si>
  <si>
    <t>Somogysámson Község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</si>
</sst>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8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7"/>
      <color indexed="8"/>
      <name val="Arial"/>
      <family val="2"/>
      <charset val="238"/>
    </font>
    <font>
      <b/>
      <i/>
      <u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charset val="238"/>
    </font>
    <font>
      <sz val="8"/>
      <name val="Arial"/>
      <charset val="238"/>
    </font>
    <font>
      <b/>
      <sz val="8"/>
      <name val="Arial"/>
      <charset val="238"/>
    </font>
    <font>
      <sz val="7"/>
      <name val="Arial"/>
      <family val="2"/>
      <charset val="238"/>
    </font>
    <font>
      <b/>
      <sz val="8"/>
      <color indexed="8"/>
      <name val="Arial"/>
      <charset val="238"/>
    </font>
    <font>
      <b/>
      <i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charset val="238"/>
    </font>
    <font>
      <b/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1" fillId="0" borderId="0"/>
    <xf numFmtId="0" fontId="12" fillId="0" borderId="0"/>
    <xf numFmtId="0" fontId="4" fillId="0" borderId="0" applyNumberFormat="0" applyFill="0" applyBorder="0" applyAlignment="0" applyProtection="0"/>
    <xf numFmtId="0" fontId="37" fillId="0" borderId="0"/>
  </cellStyleXfs>
  <cellXfs count="644">
    <xf numFmtId="0" fontId="0" fillId="0" borderId="0" xfId="0"/>
    <xf numFmtId="0" fontId="0" fillId="0" borderId="0" xfId="0" applyAlignment="1"/>
    <xf numFmtId="0" fontId="4" fillId="0" borderId="0" xfId="0" applyFont="1"/>
    <xf numFmtId="0" fontId="1" fillId="0" borderId="0" xfId="0" applyFont="1"/>
    <xf numFmtId="0" fontId="4" fillId="0" borderId="0" xfId="0" applyFont="1" applyBorder="1"/>
    <xf numFmtId="0" fontId="3" fillId="0" borderId="1" xfId="3" applyNumberFormat="1" applyFont="1" applyFill="1" applyBorder="1" applyAlignment="1" applyProtection="1">
      <alignment horizontal="left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3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0" fillId="0" borderId="10" xfId="0" applyBorder="1"/>
    <xf numFmtId="0" fontId="3" fillId="0" borderId="5" xfId="0" applyFont="1" applyBorder="1"/>
    <xf numFmtId="0" fontId="3" fillId="0" borderId="0" xfId="0" applyFont="1" applyBorder="1"/>
    <xf numFmtId="0" fontId="0" fillId="0" borderId="0" xfId="0" applyBorder="1"/>
    <xf numFmtId="0" fontId="4" fillId="0" borderId="1" xfId="3" applyNumberFormat="1" applyFont="1" applyFill="1" applyBorder="1" applyAlignment="1" applyProtection="1">
      <alignment horizontal="left"/>
    </xf>
    <xf numFmtId="0" fontId="15" fillId="0" borderId="0" xfId="0" applyFont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7" fillId="0" borderId="0" xfId="0" applyFont="1" applyBorder="1"/>
    <xf numFmtId="0" fontId="0" fillId="0" borderId="9" xfId="0" applyBorder="1"/>
    <xf numFmtId="0" fontId="4" fillId="0" borderId="14" xfId="0" applyFont="1" applyBorder="1"/>
    <xf numFmtId="0" fontId="0" fillId="0" borderId="15" xfId="0" applyBorder="1"/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6" xfId="0" applyFont="1" applyBorder="1"/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/>
    <xf numFmtId="0" fontId="4" fillId="0" borderId="22" xfId="0" applyFont="1" applyBorder="1" applyAlignment="1">
      <alignment horizontal="justify" wrapText="1"/>
    </xf>
    <xf numFmtId="0" fontId="4" fillId="0" borderId="13" xfId="0" applyFont="1" applyBorder="1" applyAlignment="1">
      <alignment horizontal="justify"/>
    </xf>
    <xf numFmtId="0" fontId="4" fillId="0" borderId="14" xfId="0" applyFont="1" applyBorder="1" applyAlignment="1">
      <alignment horizontal="justify"/>
    </xf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3" fillId="0" borderId="21" xfId="0" applyFont="1" applyFill="1" applyBorder="1" applyAlignment="1">
      <alignment horizontal="justify"/>
    </xf>
    <xf numFmtId="0" fontId="0" fillId="0" borderId="22" xfId="0" applyFill="1" applyBorder="1"/>
    <xf numFmtId="0" fontId="4" fillId="0" borderId="13" xfId="0" applyFont="1" applyFill="1" applyBorder="1" applyAlignment="1">
      <alignment horizontal="justify"/>
    </xf>
    <xf numFmtId="0" fontId="4" fillId="0" borderId="14" xfId="0" applyFont="1" applyFill="1" applyBorder="1" applyAlignment="1">
      <alignment horizontal="justify"/>
    </xf>
    <xf numFmtId="0" fontId="4" fillId="0" borderId="22" xfId="0" applyFont="1" applyBorder="1"/>
    <xf numFmtId="0" fontId="3" fillId="0" borderId="21" xfId="3" applyNumberFormat="1" applyFont="1" applyFill="1" applyBorder="1" applyAlignment="1" applyProtection="1">
      <alignment horizontal="left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0" fillId="0" borderId="6" xfId="0" applyBorder="1"/>
    <xf numFmtId="0" fontId="0" fillId="0" borderId="24" xfId="0" applyBorder="1"/>
    <xf numFmtId="0" fontId="0" fillId="0" borderId="11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4" fillId="0" borderId="27" xfId="0" applyFont="1" applyBorder="1"/>
    <xf numFmtId="0" fontId="4" fillId="0" borderId="28" xfId="0" applyFont="1" applyBorder="1"/>
    <xf numFmtId="0" fontId="0" fillId="0" borderId="29" xfId="0" applyBorder="1"/>
    <xf numFmtId="0" fontId="0" fillId="0" borderId="30" xfId="0" applyBorder="1"/>
    <xf numFmtId="0" fontId="0" fillId="0" borderId="7" xfId="0" applyBorder="1"/>
    <xf numFmtId="0" fontId="0" fillId="0" borderId="31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27" xfId="0" applyBorder="1"/>
    <xf numFmtId="0" fontId="0" fillId="0" borderId="28" xfId="0" applyBorder="1"/>
    <xf numFmtId="0" fontId="0" fillId="0" borderId="12" xfId="0" applyBorder="1"/>
    <xf numFmtId="0" fontId="3" fillId="0" borderId="8" xfId="0" applyFont="1" applyBorder="1"/>
    <xf numFmtId="0" fontId="3" fillId="0" borderId="33" xfId="0" applyFont="1" applyBorder="1"/>
    <xf numFmtId="0" fontId="3" fillId="0" borderId="21" xfId="0" applyFont="1" applyBorder="1" applyAlignment="1">
      <alignment horizontal="right"/>
    </xf>
    <xf numFmtId="0" fontId="0" fillId="0" borderId="21" xfId="0" applyBorder="1"/>
    <xf numFmtId="0" fontId="0" fillId="0" borderId="0" xfId="0" applyAlignment="1">
      <alignment horizontal="right"/>
    </xf>
    <xf numFmtId="0" fontId="0" fillId="0" borderId="34" xfId="0" applyBorder="1"/>
    <xf numFmtId="0" fontId="0" fillId="0" borderId="35" xfId="0" applyBorder="1"/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22" xfId="0" applyFont="1" applyFill="1" applyBorder="1"/>
    <xf numFmtId="0" fontId="4" fillId="0" borderId="14" xfId="0" applyFont="1" applyFill="1" applyBorder="1"/>
    <xf numFmtId="0" fontId="3" fillId="0" borderId="38" xfId="0" applyFont="1" applyBorder="1"/>
    <xf numFmtId="0" fontId="0" fillId="0" borderId="0" xfId="0" applyBorder="1" applyAlignment="1"/>
    <xf numFmtId="0" fontId="3" fillId="0" borderId="39" xfId="0" applyFont="1" applyBorder="1"/>
    <xf numFmtId="0" fontId="3" fillId="0" borderId="40" xfId="0" applyFont="1" applyBorder="1" applyAlignment="1">
      <alignment horizontal="center" wrapText="1"/>
    </xf>
    <xf numFmtId="0" fontId="16" fillId="0" borderId="0" xfId="3" applyNumberFormat="1" applyFont="1" applyFill="1" applyBorder="1" applyAlignment="1" applyProtection="1">
      <alignment horizontal="left"/>
    </xf>
    <xf numFmtId="0" fontId="17" fillId="0" borderId="0" xfId="0" applyFont="1" applyBorder="1"/>
    <xf numFmtId="0" fontId="6" fillId="0" borderId="0" xfId="0" applyFont="1" applyBorder="1" applyAlignment="1">
      <alignment horizontal="left" wrapText="1"/>
    </xf>
    <xf numFmtId="0" fontId="3" fillId="0" borderId="13" xfId="0" applyFont="1" applyBorder="1"/>
    <xf numFmtId="0" fontId="3" fillId="0" borderId="41" xfId="0" applyFont="1" applyBorder="1"/>
    <xf numFmtId="0" fontId="3" fillId="0" borderId="32" xfId="0" applyFont="1" applyBorder="1"/>
    <xf numFmtId="0" fontId="3" fillId="0" borderId="16" xfId="0" applyFont="1" applyBorder="1"/>
    <xf numFmtId="0" fontId="4" fillId="0" borderId="42" xfId="3" applyNumberFormat="1" applyFont="1" applyFill="1" applyBorder="1" applyAlignment="1" applyProtection="1">
      <alignment horizontal="left"/>
    </xf>
    <xf numFmtId="0" fontId="3" fillId="0" borderId="41" xfId="3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3" fillId="0" borderId="26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/>
    <xf numFmtId="0" fontId="3" fillId="0" borderId="6" xfId="0" applyFont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6" xfId="0" applyFont="1" applyBorder="1"/>
    <xf numFmtId="0" fontId="19" fillId="0" borderId="0" xfId="0" applyFont="1" applyBorder="1" applyAlignment="1">
      <alignment wrapText="1"/>
    </xf>
    <xf numFmtId="0" fontId="20" fillId="0" borderId="5" xfId="0" applyFont="1" applyBorder="1"/>
    <xf numFmtId="0" fontId="20" fillId="0" borderId="8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0" fillId="0" borderId="15" xfId="0" applyFont="1" applyBorder="1"/>
    <xf numFmtId="0" fontId="4" fillId="0" borderId="0" xfId="3" applyNumberFormat="1" applyFont="1" applyFill="1" applyBorder="1" applyAlignment="1" applyProtection="1">
      <alignment horizontal="left"/>
    </xf>
    <xf numFmtId="0" fontId="3" fillId="0" borderId="29" xfId="3" applyNumberFormat="1" applyFont="1" applyFill="1" applyBorder="1" applyAlignment="1" applyProtection="1">
      <alignment horizontal="left"/>
    </xf>
    <xf numFmtId="0" fontId="19" fillId="0" borderId="6" xfId="0" applyFont="1" applyBorder="1"/>
    <xf numFmtId="3" fontId="4" fillId="0" borderId="6" xfId="0" applyNumberFormat="1" applyFont="1" applyBorder="1"/>
    <xf numFmtId="3" fontId="0" fillId="0" borderId="10" xfId="0" applyNumberFormat="1" applyBorder="1"/>
    <xf numFmtId="3" fontId="0" fillId="0" borderId="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3" fillId="0" borderId="17" xfId="0" applyNumberFormat="1" applyFont="1" applyBorder="1"/>
    <xf numFmtId="0" fontId="22" fillId="0" borderId="31" xfId="0" applyFont="1" applyBorder="1"/>
    <xf numFmtId="0" fontId="22" fillId="0" borderId="13" xfId="0" applyFont="1" applyBorder="1"/>
    <xf numFmtId="0" fontId="19" fillId="0" borderId="13" xfId="0" applyFont="1" applyBorder="1"/>
    <xf numFmtId="0" fontId="22" fillId="0" borderId="1" xfId="3" applyNumberFormat="1" applyFont="1" applyFill="1" applyBorder="1" applyAlignment="1" applyProtection="1">
      <alignment horizontal="left"/>
    </xf>
    <xf numFmtId="0" fontId="19" fillId="0" borderId="0" xfId="0" applyFont="1"/>
    <xf numFmtId="0" fontId="22" fillId="0" borderId="21" xfId="3" applyNumberFormat="1" applyFont="1" applyFill="1" applyBorder="1" applyAlignment="1" applyProtection="1">
      <alignment horizontal="left"/>
    </xf>
    <xf numFmtId="0" fontId="22" fillId="0" borderId="4" xfId="0" applyFont="1" applyBorder="1" applyAlignment="1">
      <alignment horizontal="center" wrapText="1"/>
    </xf>
    <xf numFmtId="0" fontId="19" fillId="0" borderId="22" xfId="0" applyFont="1" applyBorder="1"/>
    <xf numFmtId="0" fontId="19" fillId="0" borderId="34" xfId="0" applyFont="1" applyBorder="1"/>
    <xf numFmtId="0" fontId="19" fillId="0" borderId="9" xfId="0" applyFont="1" applyBorder="1"/>
    <xf numFmtId="0" fontId="19" fillId="0" borderId="27" xfId="0" applyFont="1" applyBorder="1"/>
    <xf numFmtId="0" fontId="19" fillId="0" borderId="45" xfId="0" applyFont="1" applyBorder="1"/>
    <xf numFmtId="0" fontId="19" fillId="0" borderId="46" xfId="0" applyFont="1" applyBorder="1"/>
    <xf numFmtId="0" fontId="19" fillId="0" borderId="14" xfId="0" applyFont="1" applyBorder="1"/>
    <xf numFmtId="0" fontId="19" fillId="0" borderId="28" xfId="0" applyFont="1" applyBorder="1"/>
    <xf numFmtId="0" fontId="19" fillId="0" borderId="7" xfId="0" applyFont="1" applyBorder="1"/>
    <xf numFmtId="0" fontId="22" fillId="0" borderId="39" xfId="0" applyFont="1" applyBorder="1"/>
    <xf numFmtId="0" fontId="19" fillId="0" borderId="23" xfId="0" applyFont="1" applyBorder="1"/>
    <xf numFmtId="0" fontId="19" fillId="0" borderId="10" xfId="0" applyFont="1" applyBorder="1"/>
    <xf numFmtId="0" fontId="19" fillId="0" borderId="11" xfId="0" applyFont="1" applyBorder="1"/>
    <xf numFmtId="0" fontId="19" fillId="0" borderId="2" xfId="0" applyFont="1" applyBorder="1"/>
    <xf numFmtId="0" fontId="19" fillId="0" borderId="9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2" fillId="0" borderId="21" xfId="0" applyFont="1" applyBorder="1"/>
    <xf numFmtId="0" fontId="22" fillId="0" borderId="15" xfId="0" applyFont="1" applyBorder="1"/>
    <xf numFmtId="0" fontId="22" fillId="0" borderId="0" xfId="0" applyFont="1" applyBorder="1"/>
    <xf numFmtId="0" fontId="19" fillId="0" borderId="22" xfId="0" applyFont="1" applyFill="1" applyBorder="1"/>
    <xf numFmtId="0" fontId="19" fillId="0" borderId="0" xfId="0" applyFont="1" applyBorder="1"/>
    <xf numFmtId="0" fontId="19" fillId="0" borderId="14" xfId="0" applyFont="1" applyFill="1" applyBorder="1"/>
    <xf numFmtId="0" fontId="19" fillId="0" borderId="12" xfId="0" applyFont="1" applyBorder="1"/>
    <xf numFmtId="0" fontId="19" fillId="0" borderId="3" xfId="0" applyFont="1" applyBorder="1"/>
    <xf numFmtId="0" fontId="22" fillId="0" borderId="38" xfId="0" applyFont="1" applyBorder="1"/>
    <xf numFmtId="0" fontId="19" fillId="0" borderId="0" xfId="0" applyFont="1" applyBorder="1" applyAlignment="1"/>
    <xf numFmtId="0" fontId="19" fillId="0" borderId="21" xfId="0" applyFont="1" applyBorder="1"/>
    <xf numFmtId="0" fontId="23" fillId="0" borderId="8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5" xfId="0" applyFont="1" applyBorder="1"/>
    <xf numFmtId="0" fontId="23" fillId="0" borderId="40" xfId="0" applyFont="1" applyBorder="1" applyAlignment="1">
      <alignment horizontal="center" wrapText="1"/>
    </xf>
    <xf numFmtId="0" fontId="23" fillId="0" borderId="36" xfId="0" applyFont="1" applyBorder="1" applyAlignment="1">
      <alignment horizontal="center" wrapText="1"/>
    </xf>
    <xf numFmtId="0" fontId="19" fillId="0" borderId="31" xfId="0" applyFont="1" applyBorder="1"/>
    <xf numFmtId="0" fontId="22" fillId="0" borderId="22" xfId="0" applyFont="1" applyBorder="1"/>
    <xf numFmtId="0" fontId="19" fillId="0" borderId="14" xfId="3" applyNumberFormat="1" applyFont="1" applyFill="1" applyBorder="1" applyAlignment="1" applyProtection="1">
      <alignment horizontal="left"/>
    </xf>
    <xf numFmtId="0" fontId="19" fillId="0" borderId="47" xfId="0" applyFont="1" applyBorder="1"/>
    <xf numFmtId="0" fontId="22" fillId="0" borderId="22" xfId="3" applyNumberFormat="1" applyFont="1" applyFill="1" applyBorder="1" applyAlignment="1" applyProtection="1">
      <alignment horizontal="left"/>
    </xf>
    <xf numFmtId="0" fontId="22" fillId="0" borderId="0" xfId="0" applyFont="1"/>
    <xf numFmtId="0" fontId="23" fillId="0" borderId="37" xfId="0" applyFont="1" applyBorder="1" applyAlignment="1">
      <alignment horizontal="center" wrapText="1"/>
    </xf>
    <xf numFmtId="3" fontId="4" fillId="0" borderId="23" xfId="0" applyNumberFormat="1" applyFont="1" applyBorder="1"/>
    <xf numFmtId="3" fontId="4" fillId="0" borderId="11" xfId="0" applyNumberFormat="1" applyFont="1" applyBorder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44" xfId="0" applyBorder="1"/>
    <xf numFmtId="0" fontId="0" fillId="0" borderId="24" xfId="0" applyBorder="1" applyAlignment="1"/>
    <xf numFmtId="0" fontId="0" fillId="0" borderId="19" xfId="0" applyBorder="1" applyAlignment="1"/>
    <xf numFmtId="0" fontId="3" fillId="0" borderId="4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0" fillId="0" borderId="27" xfId="0" applyBorder="1" applyAlignment="1"/>
    <xf numFmtId="0" fontId="0" fillId="0" borderId="6" xfId="0" applyBorder="1" applyAlignment="1"/>
    <xf numFmtId="0" fontId="0" fillId="0" borderId="16" xfId="0" applyBorder="1"/>
    <xf numFmtId="0" fontId="0" fillId="0" borderId="42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3" fillId="0" borderId="51" xfId="0" applyFont="1" applyBorder="1"/>
    <xf numFmtId="0" fontId="0" fillId="0" borderId="38" xfId="0" applyBorder="1" applyAlignment="1">
      <alignment horizontal="center"/>
    </xf>
    <xf numFmtId="0" fontId="22" fillId="0" borderId="27" xfId="0" applyFont="1" applyBorder="1"/>
    <xf numFmtId="0" fontId="22" fillId="0" borderId="6" xfId="0" applyFont="1" applyBorder="1"/>
    <xf numFmtId="0" fontId="22" fillId="0" borderId="2" xfId="0" applyFont="1" applyBorder="1"/>
    <xf numFmtId="0" fontId="22" fillId="0" borderId="52" xfId="0" applyFont="1" applyBorder="1"/>
    <xf numFmtId="0" fontId="22" fillId="0" borderId="53" xfId="0" applyFont="1" applyBorder="1"/>
    <xf numFmtId="0" fontId="22" fillId="0" borderId="54" xfId="0" applyFont="1" applyBorder="1"/>
    <xf numFmtId="0" fontId="22" fillId="0" borderId="55" xfId="0" applyFont="1" applyBorder="1"/>
    <xf numFmtId="0" fontId="0" fillId="0" borderId="7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9" xfId="0" applyBorder="1" applyAlignment="1"/>
    <xf numFmtId="0" fontId="0" fillId="0" borderId="18" xfId="0" applyBorder="1" applyAlignment="1"/>
    <xf numFmtId="0" fontId="0" fillId="0" borderId="4" xfId="0" applyBorder="1"/>
    <xf numFmtId="0" fontId="0" fillId="0" borderId="34" xfId="0" applyBorder="1" applyAlignment="1"/>
    <xf numFmtId="0" fontId="3" fillId="0" borderId="15" xfId="0" applyFont="1" applyBorder="1" applyAlignment="1">
      <alignment horizontal="center"/>
    </xf>
    <xf numFmtId="0" fontId="3" fillId="0" borderId="58" xfId="0" applyFont="1" applyBorder="1" applyAlignment="1"/>
    <xf numFmtId="0" fontId="4" fillId="0" borderId="12" xfId="0" applyFont="1" applyBorder="1" applyAlignment="1">
      <alignment horizontal="center"/>
    </xf>
    <xf numFmtId="0" fontId="3" fillId="0" borderId="60" xfId="0" applyFont="1" applyBorder="1" applyAlignment="1"/>
    <xf numFmtId="0" fontId="0" fillId="0" borderId="25" xfId="0" applyBorder="1" applyAlignment="1"/>
    <xf numFmtId="0" fontId="0" fillId="0" borderId="61" xfId="0" applyBorder="1" applyAlignment="1"/>
    <xf numFmtId="0" fontId="3" fillId="0" borderId="59" xfId="0" applyFont="1" applyBorder="1" applyAlignment="1"/>
    <xf numFmtId="0" fontId="3" fillId="0" borderId="62" xfId="0" applyFont="1" applyBorder="1" applyAlignment="1"/>
    <xf numFmtId="0" fontId="0" fillId="0" borderId="63" xfId="0" applyBorder="1" applyAlignment="1"/>
    <xf numFmtId="0" fontId="3" fillId="0" borderId="64" xfId="0" applyFont="1" applyBorder="1" applyAlignment="1"/>
    <xf numFmtId="0" fontId="3" fillId="0" borderId="65" xfId="0" applyFont="1" applyBorder="1" applyAlignment="1"/>
    <xf numFmtId="0" fontId="3" fillId="0" borderId="66" xfId="0" applyFont="1" applyBorder="1" applyAlignment="1"/>
    <xf numFmtId="0" fontId="4" fillId="0" borderId="67" xfId="0" applyFont="1" applyBorder="1" applyAlignment="1">
      <alignment horizontal="center"/>
    </xf>
    <xf numFmtId="0" fontId="0" fillId="0" borderId="57" xfId="0" applyBorder="1"/>
    <xf numFmtId="0" fontId="2" fillId="0" borderId="0" xfId="0" applyFont="1"/>
    <xf numFmtId="0" fontId="4" fillId="0" borderId="43" xfId="0" applyFont="1" applyBorder="1"/>
    <xf numFmtId="0" fontId="4" fillId="0" borderId="19" xfId="0" applyFont="1" applyBorder="1"/>
    <xf numFmtId="0" fontId="4" fillId="0" borderId="69" xfId="0" applyFont="1" applyBorder="1"/>
    <xf numFmtId="0" fontId="4" fillId="0" borderId="20" xfId="0" applyFont="1" applyBorder="1"/>
    <xf numFmtId="0" fontId="4" fillId="0" borderId="34" xfId="0" applyFont="1" applyBorder="1"/>
    <xf numFmtId="0" fontId="4" fillId="0" borderId="9" xfId="0" applyFont="1" applyBorder="1" applyAlignment="1">
      <alignment horizontal="center"/>
    </xf>
    <xf numFmtId="0" fontId="4" fillId="0" borderId="45" xfId="0" applyFont="1" applyBorder="1"/>
    <xf numFmtId="0" fontId="4" fillId="0" borderId="46" xfId="0" applyFont="1" applyBorder="1"/>
    <xf numFmtId="0" fontId="4" fillId="0" borderId="35" xfId="0" applyFont="1" applyBorder="1"/>
    <xf numFmtId="0" fontId="3" fillId="0" borderId="31" xfId="0" applyFont="1" applyBorder="1"/>
    <xf numFmtId="0" fontId="16" fillId="0" borderId="0" xfId="0" applyFont="1" applyBorder="1"/>
    <xf numFmtId="0" fontId="4" fillId="0" borderId="51" xfId="0" applyFont="1" applyBorder="1"/>
    <xf numFmtId="0" fontId="4" fillId="0" borderId="39" xfId="3" applyNumberFormat="1" applyFont="1" applyFill="1" applyBorder="1" applyAlignment="1" applyProtection="1">
      <alignment horizontal="left"/>
    </xf>
    <xf numFmtId="0" fontId="3" fillId="0" borderId="38" xfId="3" applyNumberFormat="1" applyFont="1" applyFill="1" applyBorder="1" applyAlignment="1" applyProtection="1">
      <alignment horizontal="left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23" xfId="0" applyFont="1" applyBorder="1"/>
    <xf numFmtId="0" fontId="3" fillId="0" borderId="15" xfId="0" applyFont="1" applyBorder="1"/>
    <xf numFmtId="0" fontId="4" fillId="0" borderId="21" xfId="0" applyFont="1" applyBorder="1"/>
    <xf numFmtId="0" fontId="25" fillId="0" borderId="0" xfId="0" applyFont="1"/>
    <xf numFmtId="0" fontId="25" fillId="0" borderId="4" xfId="0" applyFont="1" applyBorder="1"/>
    <xf numFmtId="0" fontId="25" fillId="0" borderId="8" xfId="0" applyFont="1" applyBorder="1"/>
    <xf numFmtId="0" fontId="25" fillId="0" borderId="5" xfId="0" applyFont="1" applyBorder="1"/>
    <xf numFmtId="0" fontId="2" fillId="0" borderId="31" xfId="0" applyFont="1" applyBorder="1" applyAlignment="1">
      <alignment horizontal="left" vertical="center" wrapText="1"/>
    </xf>
    <xf numFmtId="0" fontId="2" fillId="0" borderId="52" xfId="0" applyFont="1" applyBorder="1"/>
    <xf numFmtId="0" fontId="2" fillId="0" borderId="53" xfId="0" applyFont="1" applyBorder="1"/>
    <xf numFmtId="0" fontId="2" fillId="0" borderId="54" xfId="0" applyFont="1" applyBorder="1"/>
    <xf numFmtId="0" fontId="2" fillId="0" borderId="13" xfId="0" applyFont="1" applyBorder="1" applyAlignment="1">
      <alignment horizontal="left" vertical="center"/>
    </xf>
    <xf numFmtId="0" fontId="2" fillId="0" borderId="27" xfId="0" applyFont="1" applyBorder="1"/>
    <xf numFmtId="0" fontId="2" fillId="0" borderId="2" xfId="0" applyFont="1" applyBorder="1"/>
    <xf numFmtId="0" fontId="2" fillId="0" borderId="13" xfId="0" applyFont="1" applyBorder="1" applyAlignment="1">
      <alignment horizontal="left" vertical="center" wrapText="1"/>
    </xf>
    <xf numFmtId="0" fontId="2" fillId="0" borderId="28" xfId="0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31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0" fillId="0" borderId="0" xfId="0" applyFont="1" applyBorder="1"/>
    <xf numFmtId="0" fontId="13" fillId="0" borderId="0" xfId="0" applyFont="1" applyBorder="1"/>
    <xf numFmtId="0" fontId="4" fillId="0" borderId="47" xfId="0" applyFont="1" applyBorder="1"/>
    <xf numFmtId="0" fontId="4" fillId="0" borderId="70" xfId="0" applyFont="1" applyBorder="1"/>
    <xf numFmtId="0" fontId="4" fillId="0" borderId="0" xfId="0" applyFont="1" applyAlignment="1">
      <alignment horizontal="center"/>
    </xf>
    <xf numFmtId="3" fontId="0" fillId="0" borderId="11" xfId="0" applyNumberFormat="1" applyBorder="1" applyAlignment="1">
      <alignment horizontal="center"/>
    </xf>
    <xf numFmtId="3" fontId="4" fillId="0" borderId="19" xfId="0" applyNumberFormat="1" applyFont="1" applyBorder="1"/>
    <xf numFmtId="3" fontId="4" fillId="0" borderId="69" xfId="0" applyNumberFormat="1" applyFont="1" applyBorder="1"/>
    <xf numFmtId="3" fontId="4" fillId="0" borderId="30" xfId="0" applyNumberFormat="1" applyFont="1" applyBorder="1"/>
    <xf numFmtId="3" fontId="3" fillId="0" borderId="43" xfId="0" applyNumberFormat="1" applyFont="1" applyBorder="1"/>
    <xf numFmtId="0" fontId="21" fillId="0" borderId="13" xfId="0" applyFont="1" applyBorder="1"/>
    <xf numFmtId="3" fontId="4" fillId="0" borderId="34" xfId="0" applyNumberFormat="1" applyFont="1" applyBorder="1"/>
    <xf numFmtId="3" fontId="4" fillId="0" borderId="9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4" fillId="0" borderId="27" xfId="0" applyNumberFormat="1" applyFont="1" applyBorder="1"/>
    <xf numFmtId="3" fontId="4" fillId="0" borderId="6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28" xfId="0" applyNumberFormat="1" applyFont="1" applyBorder="1"/>
    <xf numFmtId="3" fontId="4" fillId="0" borderId="7" xfId="0" applyNumberFormat="1" applyFont="1" applyBorder="1"/>
    <xf numFmtId="3" fontId="4" fillId="0" borderId="3" xfId="0" applyNumberFormat="1" applyFont="1" applyBorder="1"/>
    <xf numFmtId="3" fontId="4" fillId="0" borderId="10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3" fontId="0" fillId="0" borderId="0" xfId="0" applyNumberFormat="1"/>
    <xf numFmtId="0" fontId="3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26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wrapText="1"/>
    </xf>
    <xf numFmtId="0" fontId="30" fillId="0" borderId="72" xfId="0" applyFont="1" applyBorder="1" applyAlignment="1">
      <alignment horizontal="left" vertical="center" wrapText="1"/>
    </xf>
    <xf numFmtId="3" fontId="10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29" fillId="0" borderId="6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0" fillId="0" borderId="6" xfId="0" applyNumberFormat="1" applyBorder="1" applyAlignment="1">
      <alignment horizontal="center"/>
    </xf>
    <xf numFmtId="0" fontId="3" fillId="0" borderId="36" xfId="0" applyFont="1" applyBorder="1" applyAlignment="1">
      <alignment horizontal="center"/>
    </xf>
    <xf numFmtId="3" fontId="3" fillId="0" borderId="40" xfId="0" applyNumberFormat="1" applyFont="1" applyBorder="1" applyAlignment="1">
      <alignment horizontal="center"/>
    </xf>
    <xf numFmtId="0" fontId="3" fillId="0" borderId="50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2" xfId="0" applyFont="1" applyBorder="1" applyAlignment="1">
      <alignment horizont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/>
    </xf>
    <xf numFmtId="0" fontId="14" fillId="0" borderId="0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0" fontId="1" fillId="0" borderId="51" xfId="0" applyFont="1" applyBorder="1"/>
    <xf numFmtId="0" fontId="1" fillId="0" borderId="39" xfId="3" applyNumberFormat="1" applyFont="1" applyFill="1" applyBorder="1" applyAlignment="1" applyProtection="1">
      <alignment horizontal="left"/>
    </xf>
    <xf numFmtId="3" fontId="2" fillId="0" borderId="54" xfId="0" applyNumberFormat="1" applyFont="1" applyBorder="1"/>
    <xf numFmtId="0" fontId="1" fillId="0" borderId="22" xfId="0" applyFont="1" applyBorder="1"/>
    <xf numFmtId="0" fontId="2" fillId="0" borderId="0" xfId="0" applyFont="1" applyFill="1" applyBorder="1"/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right" wrapText="1"/>
    </xf>
    <xf numFmtId="0" fontId="28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vertical="center" wrapText="1"/>
    </xf>
    <xf numFmtId="0" fontId="32" fillId="0" borderId="46" xfId="1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/>
    </xf>
    <xf numFmtId="0" fontId="27" fillId="0" borderId="46" xfId="0" applyFont="1" applyBorder="1" applyAlignment="1">
      <alignment wrapText="1"/>
    </xf>
    <xf numFmtId="3" fontId="27" fillId="0" borderId="46" xfId="0" applyNumberFormat="1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33" fillId="0" borderId="72" xfId="0" applyFont="1" applyBorder="1" applyAlignment="1">
      <alignment wrapText="1"/>
    </xf>
    <xf numFmtId="3" fontId="26" fillId="0" borderId="72" xfId="0" applyNumberFormat="1" applyFont="1" applyBorder="1" applyAlignment="1">
      <alignment horizontal="center" vertical="center"/>
    </xf>
    <xf numFmtId="0" fontId="26" fillId="0" borderId="72" xfId="0" applyFont="1" applyBorder="1" applyAlignment="1">
      <alignment wrapText="1"/>
    </xf>
    <xf numFmtId="3" fontId="34" fillId="0" borderId="72" xfId="0" applyNumberFormat="1" applyFont="1" applyBorder="1" applyAlignment="1">
      <alignment horizontal="center" vertical="center"/>
    </xf>
    <xf numFmtId="0" fontId="34" fillId="0" borderId="72" xfId="0" applyFont="1" applyBorder="1" applyAlignment="1">
      <alignment wrapText="1"/>
    </xf>
    <xf numFmtId="3" fontId="35" fillId="0" borderId="72" xfId="0" applyNumberFormat="1" applyFont="1" applyBorder="1" applyAlignment="1">
      <alignment horizontal="center" vertical="center"/>
    </xf>
    <xf numFmtId="0" fontId="27" fillId="0" borderId="72" xfId="0" applyFont="1" applyBorder="1" applyAlignment="1">
      <alignment wrapText="1"/>
    </xf>
    <xf numFmtId="3" fontId="27" fillId="0" borderId="72" xfId="0" applyNumberFormat="1" applyFont="1" applyBorder="1" applyAlignment="1">
      <alignment horizontal="center" vertical="center"/>
    </xf>
    <xf numFmtId="3" fontId="36" fillId="0" borderId="72" xfId="0" applyNumberFormat="1" applyFont="1" applyBorder="1" applyAlignment="1">
      <alignment horizontal="center" vertical="center"/>
    </xf>
    <xf numFmtId="3" fontId="26" fillId="0" borderId="6" xfId="0" applyNumberFormat="1" applyFont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6" fillId="0" borderId="50" xfId="0" applyFont="1" applyBorder="1" applyAlignment="1">
      <alignment wrapText="1"/>
    </xf>
    <xf numFmtId="0" fontId="26" fillId="0" borderId="11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center" vertical="center" wrapText="1"/>
    </xf>
    <xf numFmtId="0" fontId="26" fillId="0" borderId="76" xfId="0" applyFont="1" applyFill="1" applyBorder="1" applyAlignment="1">
      <alignment horizontal="center" vertical="center"/>
    </xf>
    <xf numFmtId="0" fontId="27" fillId="0" borderId="75" xfId="0" applyFont="1" applyFill="1" applyBorder="1" applyAlignment="1">
      <alignment horizontal="left" vertical="center" wrapText="1"/>
    </xf>
    <xf numFmtId="0" fontId="27" fillId="0" borderId="75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33" fillId="0" borderId="49" xfId="0" applyFont="1" applyFill="1" applyBorder="1" applyAlignment="1">
      <alignment horizontal="left" vertical="center" wrapText="1"/>
    </xf>
    <xf numFmtId="3" fontId="34" fillId="0" borderId="49" xfId="0" applyNumberFormat="1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left" vertical="center" wrapText="1"/>
    </xf>
    <xf numFmtId="3" fontId="26" fillId="0" borderId="49" xfId="0" applyNumberFormat="1" applyFont="1" applyFill="1" applyBorder="1" applyAlignment="1">
      <alignment horizontal="center" vertical="center"/>
    </xf>
    <xf numFmtId="0" fontId="27" fillId="0" borderId="49" xfId="0" applyFont="1" applyFill="1" applyBorder="1" applyAlignment="1">
      <alignment horizontal="left" vertical="center" wrapText="1"/>
    </xf>
    <xf numFmtId="3" fontId="27" fillId="0" borderId="49" xfId="0" applyNumberFormat="1" applyFont="1" applyFill="1" applyBorder="1" applyAlignment="1">
      <alignment horizontal="center" vertical="center"/>
    </xf>
    <xf numFmtId="0" fontId="34" fillId="0" borderId="49" xfId="0" applyFont="1" applyFill="1" applyBorder="1" applyAlignment="1">
      <alignment horizontal="left" vertical="center" wrapText="1"/>
    </xf>
    <xf numFmtId="3" fontId="27" fillId="2" borderId="49" xfId="0" applyNumberFormat="1" applyFont="1" applyFill="1" applyBorder="1" applyAlignment="1">
      <alignment horizontal="center" vertical="center"/>
    </xf>
    <xf numFmtId="0" fontId="27" fillId="0" borderId="49" xfId="0" quotePrefix="1" applyFont="1" applyFill="1" applyBorder="1" applyAlignment="1">
      <alignment horizontal="left" vertical="center" wrapText="1"/>
    </xf>
    <xf numFmtId="0" fontId="29" fillId="0" borderId="49" xfId="0" applyFont="1" applyFill="1" applyBorder="1" applyAlignment="1">
      <alignment horizontal="left" vertical="center" wrapText="1"/>
    </xf>
    <xf numFmtId="0" fontId="26" fillId="0" borderId="77" xfId="0" applyFont="1" applyFill="1" applyBorder="1" applyAlignment="1">
      <alignment horizontal="center" vertical="center"/>
    </xf>
    <xf numFmtId="0" fontId="27" fillId="0" borderId="72" xfId="0" applyFont="1" applyFill="1" applyBorder="1" applyAlignment="1">
      <alignment horizontal="left" vertical="center" wrapText="1"/>
    </xf>
    <xf numFmtId="3" fontId="27" fillId="0" borderId="72" xfId="0" applyNumberFormat="1" applyFont="1" applyFill="1" applyBorder="1" applyAlignment="1">
      <alignment horizontal="center" vertical="center"/>
    </xf>
    <xf numFmtId="3" fontId="27" fillId="2" borderId="72" xfId="0" applyNumberFormat="1" applyFont="1" applyFill="1" applyBorder="1" applyAlignment="1">
      <alignment horizontal="center" vertical="center"/>
    </xf>
    <xf numFmtId="3" fontId="26" fillId="0" borderId="1" xfId="0" applyNumberFormat="1" applyFont="1" applyFill="1" applyBorder="1" applyAlignment="1">
      <alignment horizontal="center" vertical="center"/>
    </xf>
    <xf numFmtId="0" fontId="26" fillId="0" borderId="72" xfId="0" applyFont="1" applyFill="1" applyBorder="1" applyAlignment="1">
      <alignment horizontal="left" vertical="center" wrapText="1"/>
    </xf>
    <xf numFmtId="3" fontId="26" fillId="2" borderId="72" xfId="0" applyNumberFormat="1" applyFont="1" applyFill="1" applyBorder="1" applyAlignment="1">
      <alignment horizontal="center" vertical="center"/>
    </xf>
    <xf numFmtId="3" fontId="26" fillId="0" borderId="77" xfId="0" applyNumberFormat="1" applyFont="1" applyFill="1" applyBorder="1" applyAlignment="1">
      <alignment horizontal="center" vertical="center"/>
    </xf>
    <xf numFmtId="0" fontId="33" fillId="0" borderId="72" xfId="0" applyFont="1" applyFill="1" applyBorder="1" applyAlignment="1">
      <alignment horizontal="left" vertical="center" wrapText="1"/>
    </xf>
    <xf numFmtId="3" fontId="26" fillId="0" borderId="72" xfId="0" applyNumberFormat="1" applyFont="1" applyFill="1" applyBorder="1" applyAlignment="1">
      <alignment horizontal="center" vertical="center"/>
    </xf>
    <xf numFmtId="3" fontId="34" fillId="0" borderId="72" xfId="0" applyNumberFormat="1" applyFont="1" applyFill="1" applyBorder="1" applyAlignment="1">
      <alignment horizontal="center" vertical="center"/>
    </xf>
    <xf numFmtId="3" fontId="27" fillId="0" borderId="0" xfId="0" applyNumberFormat="1" applyFont="1" applyFill="1" applyBorder="1" applyAlignment="1">
      <alignment horizontal="center" vertical="center"/>
    </xf>
    <xf numFmtId="3" fontId="26" fillId="0" borderId="72" xfId="0" applyNumberFormat="1" applyFont="1" applyFill="1" applyBorder="1" applyAlignment="1">
      <alignment horizontal="center" vertical="center" wrapText="1"/>
    </xf>
    <xf numFmtId="0" fontId="29" fillId="0" borderId="72" xfId="0" applyFont="1" applyFill="1" applyBorder="1" applyAlignment="1">
      <alignment horizontal="left" vertical="center" wrapText="1"/>
    </xf>
    <xf numFmtId="3" fontId="36" fillId="0" borderId="72" xfId="0" applyNumberFormat="1" applyFont="1" applyFill="1" applyBorder="1" applyAlignment="1">
      <alignment horizontal="center" vertical="center"/>
    </xf>
    <xf numFmtId="0" fontId="27" fillId="0" borderId="50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 vertical="center" wrapText="1"/>
    </xf>
    <xf numFmtId="3" fontId="27" fillId="0" borderId="0" xfId="0" applyNumberFormat="1" applyFont="1" applyFill="1" applyAlignment="1">
      <alignment horizontal="center" vertical="center"/>
    </xf>
    <xf numFmtId="3" fontId="1" fillId="0" borderId="6" xfId="0" applyNumberFormat="1" applyFont="1" applyBorder="1"/>
    <xf numFmtId="0" fontId="38" fillId="0" borderId="0" xfId="4" applyFont="1" applyFill="1" applyAlignment="1">
      <alignment wrapText="1"/>
    </xf>
    <xf numFmtId="0" fontId="38" fillId="0" borderId="0" xfId="4" applyFont="1" applyFill="1"/>
    <xf numFmtId="0" fontId="39" fillId="0" borderId="0" xfId="4" applyFont="1" applyFill="1" applyAlignment="1">
      <alignment horizontal="center" wrapText="1"/>
    </xf>
    <xf numFmtId="0" fontId="39" fillId="0" borderId="0" xfId="4" applyFont="1" applyFill="1" applyAlignment="1">
      <alignment horizontal="center"/>
    </xf>
    <xf numFmtId="0" fontId="39" fillId="0" borderId="6" xfId="4" applyFont="1" applyFill="1" applyBorder="1" applyAlignment="1">
      <alignment horizontal="center" wrapText="1"/>
    </xf>
    <xf numFmtId="0" fontId="39" fillId="0" borderId="6" xfId="4" applyFont="1" applyFill="1" applyBorder="1" applyAlignment="1">
      <alignment horizontal="center"/>
    </xf>
    <xf numFmtId="0" fontId="2" fillId="0" borderId="6" xfId="4" applyFont="1" applyFill="1" applyBorder="1" applyAlignment="1">
      <alignment horizontal="center" wrapText="1"/>
    </xf>
    <xf numFmtId="0" fontId="24" fillId="0" borderId="6" xfId="1" applyFont="1" applyFill="1" applyBorder="1" applyAlignment="1">
      <alignment horizontal="center"/>
    </xf>
    <xf numFmtId="0" fontId="32" fillId="0" borderId="6" xfId="1" applyFont="1" applyFill="1" applyBorder="1" applyAlignment="1">
      <alignment horizontal="center" wrapText="1"/>
    </xf>
    <xf numFmtId="0" fontId="40" fillId="0" borderId="6" xfId="4" applyFont="1" applyFill="1" applyBorder="1" applyAlignment="1">
      <alignment horizontal="center" wrapText="1"/>
    </xf>
    <xf numFmtId="0" fontId="32" fillId="0" borderId="6" xfId="1" applyFont="1" applyFill="1" applyBorder="1" applyAlignment="1">
      <alignment horizontal="center"/>
    </xf>
    <xf numFmtId="0" fontId="38" fillId="0" borderId="6" xfId="4" applyFont="1" applyFill="1" applyBorder="1" applyAlignment="1">
      <alignment wrapText="1"/>
    </xf>
    <xf numFmtId="0" fontId="41" fillId="0" borderId="6" xfId="1" applyFont="1" applyFill="1" applyBorder="1" applyAlignment="1">
      <alignment horizontal="center" vertical="center" wrapText="1"/>
    </xf>
    <xf numFmtId="0" fontId="22" fillId="0" borderId="6" xfId="4" applyFont="1" applyFill="1" applyBorder="1" applyAlignment="1">
      <alignment horizontal="center" wrapText="1"/>
    </xf>
    <xf numFmtId="0" fontId="39" fillId="0" borderId="6" xfId="1" applyFont="1" applyFill="1" applyBorder="1" applyAlignment="1">
      <alignment wrapText="1"/>
    </xf>
    <xf numFmtId="3" fontId="39" fillId="0" borderId="6" xfId="1" applyNumberFormat="1" applyFont="1" applyFill="1" applyBorder="1" applyAlignment="1">
      <alignment wrapText="1"/>
    </xf>
    <xf numFmtId="10" fontId="39" fillId="0" borderId="6" xfId="1" applyNumberFormat="1" applyFont="1" applyFill="1" applyBorder="1" applyAlignment="1">
      <alignment wrapText="1"/>
    </xf>
    <xf numFmtId="3" fontId="22" fillId="0" borderId="6" xfId="1" applyNumberFormat="1" applyFont="1" applyFill="1" applyBorder="1" applyAlignment="1">
      <alignment horizontal="center"/>
    </xf>
    <xf numFmtId="0" fontId="41" fillId="0" borderId="6" xfId="1" applyFont="1" applyFill="1" applyBorder="1" applyAlignment="1">
      <alignment wrapText="1"/>
    </xf>
    <xf numFmtId="0" fontId="42" fillId="0" borderId="6" xfId="1" applyFont="1" applyFill="1" applyBorder="1" applyAlignment="1">
      <alignment wrapText="1"/>
    </xf>
    <xf numFmtId="3" fontId="43" fillId="0" borderId="6" xfId="1" applyNumberFormat="1" applyFont="1" applyFill="1" applyBorder="1" applyAlignment="1">
      <alignment wrapText="1"/>
    </xf>
    <xf numFmtId="0" fontId="38" fillId="0" borderId="6" xfId="2" applyFont="1" applyFill="1" applyBorder="1" applyAlignment="1">
      <alignment wrapText="1"/>
    </xf>
    <xf numFmtId="3" fontId="38" fillId="0" borderId="6" xfId="1" applyNumberFormat="1" applyFont="1" applyFill="1" applyBorder="1" applyAlignment="1">
      <alignment wrapText="1"/>
    </xf>
    <xf numFmtId="0" fontId="2" fillId="0" borderId="6" xfId="2" applyFont="1" applyFill="1" applyBorder="1" applyAlignment="1">
      <alignment horizontal="left" wrapText="1"/>
    </xf>
    <xf numFmtId="3" fontId="2" fillId="0" borderId="6" xfId="1" applyNumberFormat="1" applyFont="1" applyFill="1" applyBorder="1" applyAlignment="1">
      <alignment wrapText="1"/>
    </xf>
    <xf numFmtId="0" fontId="18" fillId="0" borderId="6" xfId="2" applyFont="1" applyFill="1" applyBorder="1" applyAlignment="1">
      <alignment wrapText="1"/>
    </xf>
    <xf numFmtId="3" fontId="18" fillId="0" borderId="6" xfId="1" applyNumberFormat="1" applyFont="1" applyFill="1" applyBorder="1" applyAlignment="1">
      <alignment wrapText="1"/>
    </xf>
    <xf numFmtId="0" fontId="44" fillId="0" borderId="6" xfId="2" applyFont="1" applyFill="1" applyBorder="1" applyAlignment="1">
      <alignment horizontal="left" wrapText="1"/>
    </xf>
    <xf numFmtId="3" fontId="44" fillId="0" borderId="6" xfId="1" applyNumberFormat="1" applyFont="1" applyFill="1" applyBorder="1" applyAlignment="1">
      <alignment wrapText="1"/>
    </xf>
    <xf numFmtId="0" fontId="2" fillId="0" borderId="6" xfId="2" applyFont="1" applyFill="1" applyBorder="1" applyAlignment="1">
      <alignment wrapText="1"/>
    </xf>
    <xf numFmtId="0" fontId="45" fillId="0" borderId="6" xfId="1" applyFont="1" applyFill="1" applyBorder="1" applyAlignment="1">
      <alignment wrapText="1"/>
    </xf>
    <xf numFmtId="3" fontId="22" fillId="0" borderId="6" xfId="1" applyNumberFormat="1" applyFont="1" applyFill="1" applyBorder="1" applyAlignment="1">
      <alignment wrapText="1"/>
    </xf>
    <xf numFmtId="0" fontId="22" fillId="0" borderId="6" xfId="1" applyFont="1" applyFill="1" applyBorder="1" applyAlignment="1">
      <alignment wrapText="1"/>
    </xf>
    <xf numFmtId="0" fontId="46" fillId="0" borderId="6" xfId="1" applyFont="1" applyFill="1" applyBorder="1" applyAlignment="1">
      <alignment wrapText="1"/>
    </xf>
    <xf numFmtId="10" fontId="43" fillId="0" borderId="6" xfId="1" applyNumberFormat="1" applyFont="1" applyFill="1" applyBorder="1" applyAlignment="1">
      <alignment wrapText="1"/>
    </xf>
    <xf numFmtId="0" fontId="43" fillId="0" borderId="6" xfId="2" applyFont="1" applyFill="1" applyBorder="1" applyAlignment="1">
      <alignment wrapText="1"/>
    </xf>
    <xf numFmtId="0" fontId="38" fillId="0" borderId="0" xfId="4" applyFont="1" applyFill="1" applyAlignment="1">
      <alignment horizontal="center" wrapText="1"/>
    </xf>
    <xf numFmtId="3" fontId="38" fillId="0" borderId="0" xfId="4" applyNumberFormat="1" applyFont="1" applyFill="1" applyAlignment="1">
      <alignment wrapText="1"/>
    </xf>
    <xf numFmtId="0" fontId="38" fillId="0" borderId="0" xfId="4" applyFont="1" applyFill="1" applyAlignment="1">
      <alignment horizontal="center"/>
    </xf>
    <xf numFmtId="3" fontId="0" fillId="0" borderId="32" xfId="0" applyNumberFormat="1" applyBorder="1"/>
    <xf numFmtId="3" fontId="0" fillId="0" borderId="6" xfId="0" applyNumberFormat="1" applyBorder="1"/>
    <xf numFmtId="3" fontId="10" fillId="0" borderId="72" xfId="0" applyNumberFormat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3" fontId="28" fillId="0" borderId="0" xfId="0" applyNumberFormat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 wrapText="1"/>
    </xf>
    <xf numFmtId="3" fontId="10" fillId="0" borderId="46" xfId="0" applyNumberFormat="1" applyFont="1" applyBorder="1" applyAlignment="1">
      <alignment horizontal="center" vertical="center"/>
    </xf>
    <xf numFmtId="3" fontId="28" fillId="0" borderId="72" xfId="0" applyNumberFormat="1" applyFont="1" applyBorder="1" applyAlignment="1">
      <alignment horizontal="center" vertical="center"/>
    </xf>
    <xf numFmtId="0" fontId="3" fillId="0" borderId="73" xfId="0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0" fontId="0" fillId="0" borderId="56" xfId="0" applyBorder="1"/>
    <xf numFmtId="0" fontId="3" fillId="0" borderId="78" xfId="0" applyFont="1" applyBorder="1"/>
    <xf numFmtId="0" fontId="0" fillId="0" borderId="23" xfId="0" applyBorder="1" applyAlignment="1">
      <alignment horizontal="center"/>
    </xf>
    <xf numFmtId="0" fontId="0" fillId="0" borderId="67" xfId="0" applyBorder="1" applyAlignment="1">
      <alignment horizontal="center"/>
    </xf>
    <xf numFmtId="0" fontId="3" fillId="0" borderId="31" xfId="0" applyFont="1" applyBorder="1" applyAlignment="1">
      <alignment horizontal="right"/>
    </xf>
    <xf numFmtId="0" fontId="0" fillId="0" borderId="47" xfId="0" applyBorder="1"/>
    <xf numFmtId="0" fontId="3" fillId="0" borderId="57" xfId="0" applyFont="1" applyBorder="1"/>
    <xf numFmtId="0" fontId="3" fillId="0" borderId="12" xfId="0" applyFont="1" applyBorder="1"/>
    <xf numFmtId="0" fontId="3" fillId="0" borderId="28" xfId="0" applyFont="1" applyBorder="1"/>
    <xf numFmtId="0" fontId="1" fillId="0" borderId="0" xfId="0" applyFont="1" applyBorder="1" applyAlignment="1"/>
    <xf numFmtId="0" fontId="3" fillId="0" borderId="15" xfId="0" applyFont="1" applyBorder="1" applyAlignment="1">
      <alignment horizontal="right"/>
    </xf>
    <xf numFmtId="0" fontId="3" fillId="0" borderId="46" xfId="0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7" fillId="0" borderId="0" xfId="0" applyFont="1"/>
    <xf numFmtId="10" fontId="26" fillId="0" borderId="72" xfId="0" applyNumberFormat="1" applyFont="1" applyBorder="1" applyAlignment="1">
      <alignment horizontal="center" vertical="center"/>
    </xf>
    <xf numFmtId="0" fontId="28" fillId="0" borderId="0" xfId="0" applyFont="1"/>
    <xf numFmtId="0" fontId="10" fillId="2" borderId="0" xfId="0" applyFont="1" applyFill="1"/>
    <xf numFmtId="10" fontId="26" fillId="0" borderId="6" xfId="0" applyNumberFormat="1" applyFont="1" applyBorder="1" applyAlignment="1">
      <alignment horizontal="center" vertical="center"/>
    </xf>
    <xf numFmtId="10" fontId="26" fillId="0" borderId="46" xfId="0" applyNumberFormat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27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26" fillId="0" borderId="52" xfId="0" applyFont="1" applyFill="1" applyBorder="1" applyAlignment="1">
      <alignment horizontal="center" vertical="center"/>
    </xf>
    <xf numFmtId="0" fontId="26" fillId="0" borderId="53" xfId="0" applyFont="1" applyFill="1" applyBorder="1" applyAlignment="1">
      <alignment horizontal="center" vertical="center" wrapText="1"/>
    </xf>
    <xf numFmtId="0" fontId="26" fillId="0" borderId="53" xfId="0" applyFont="1" applyFill="1" applyBorder="1" applyAlignment="1">
      <alignment horizontal="center" vertical="center"/>
    </xf>
    <xf numFmtId="0" fontId="26" fillId="0" borderId="45" xfId="0" applyFont="1" applyFill="1" applyBorder="1" applyAlignment="1">
      <alignment horizontal="center" vertical="center" wrapText="1"/>
    </xf>
    <xf numFmtId="0" fontId="26" fillId="0" borderId="46" xfId="0" applyFont="1" applyFill="1" applyBorder="1" applyAlignment="1">
      <alignment horizontal="center" vertical="center" wrapText="1"/>
    </xf>
    <xf numFmtId="0" fontId="32" fillId="0" borderId="46" xfId="1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2" fontId="27" fillId="0" borderId="72" xfId="0" applyNumberFormat="1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left" vertical="center" wrapText="1"/>
    </xf>
    <xf numFmtId="3" fontId="26" fillId="0" borderId="6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" fontId="36" fillId="2" borderId="72" xfId="0" applyNumberFormat="1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left" vertical="center" wrapText="1"/>
    </xf>
    <xf numFmtId="3" fontId="26" fillId="0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71" xfId="0" applyFont="1" applyBorder="1"/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3" fontId="0" fillId="0" borderId="2" xfId="0" applyNumberFormat="1" applyBorder="1"/>
    <xf numFmtId="0" fontId="0" fillId="0" borderId="1" xfId="0" applyBorder="1"/>
    <xf numFmtId="0" fontId="3" fillId="0" borderId="2" xfId="0" applyFont="1" applyBorder="1" applyAlignment="1">
      <alignment horizontal="center"/>
    </xf>
    <xf numFmtId="3" fontId="0" fillId="0" borderId="16" xfId="0" applyNumberFormat="1" applyBorder="1"/>
    <xf numFmtId="16" fontId="1" fillId="0" borderId="0" xfId="0" applyNumberFormat="1" applyFont="1"/>
    <xf numFmtId="16" fontId="4" fillId="0" borderId="0" xfId="0" applyNumberFormat="1" applyFont="1"/>
    <xf numFmtId="0" fontId="28" fillId="0" borderId="33" xfId="0" applyFont="1" applyBorder="1" applyAlignment="1">
      <alignment horizontal="center" vertical="center"/>
    </xf>
    <xf numFmtId="0" fontId="28" fillId="0" borderId="8" xfId="0" applyFont="1" applyBorder="1" applyAlignment="1">
      <alignment horizontal="left" vertical="center" wrapText="1"/>
    </xf>
    <xf numFmtId="3" fontId="28" fillId="0" borderId="26" xfId="0" applyNumberFormat="1" applyFont="1" applyBorder="1" applyAlignment="1">
      <alignment horizontal="center" vertical="center"/>
    </xf>
    <xf numFmtId="3" fontId="28" fillId="0" borderId="8" xfId="0" applyNumberFormat="1" applyFont="1" applyBorder="1" applyAlignment="1">
      <alignment horizontal="center" vertical="center"/>
    </xf>
    <xf numFmtId="3" fontId="28" fillId="0" borderId="5" xfId="0" applyNumberFormat="1" applyFont="1" applyBorder="1" applyAlignment="1">
      <alignment horizontal="center" vertical="center"/>
    </xf>
    <xf numFmtId="0" fontId="28" fillId="0" borderId="72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center" vertical="center"/>
    </xf>
    <xf numFmtId="0" fontId="28" fillId="0" borderId="15" xfId="0" applyFont="1" applyBorder="1" applyAlignment="1">
      <alignment horizontal="left" vertical="center" wrapText="1"/>
    </xf>
    <xf numFmtId="0" fontId="1" fillId="0" borderId="44" xfId="3" applyNumberFormat="1" applyFont="1" applyFill="1" applyBorder="1" applyAlignment="1" applyProtection="1">
      <alignment horizontal="left"/>
    </xf>
    <xf numFmtId="3" fontId="3" fillId="0" borderId="79" xfId="0" applyNumberFormat="1" applyFont="1" applyBorder="1"/>
    <xf numFmtId="3" fontId="1" fillId="0" borderId="21" xfId="0" applyNumberFormat="1" applyFont="1" applyBorder="1"/>
    <xf numFmtId="3" fontId="4" fillId="0" borderId="21" xfId="0" applyNumberFormat="1" applyFont="1" applyBorder="1"/>
    <xf numFmtId="0" fontId="1" fillId="0" borderId="51" xfId="3" applyNumberFormat="1" applyFont="1" applyFill="1" applyBorder="1" applyAlignment="1" applyProtection="1">
      <alignment horizontal="left"/>
    </xf>
    <xf numFmtId="0" fontId="3" fillId="0" borderId="44" xfId="3" applyNumberFormat="1" applyFont="1" applyFill="1" applyBorder="1" applyAlignment="1" applyProtection="1">
      <alignment horizontal="left"/>
    </xf>
    <xf numFmtId="0" fontId="1" fillId="0" borderId="44" xfId="0" applyFont="1" applyBorder="1"/>
    <xf numFmtId="0" fontId="4" fillId="0" borderId="6" xfId="0" applyFont="1" applyBorder="1" applyAlignment="1">
      <alignment horizontal="right"/>
    </xf>
    <xf numFmtId="0" fontId="1" fillId="0" borderId="33" xfId="0" applyFont="1" applyBorder="1" applyAlignment="1">
      <alignment horizontal="right" wrapText="1"/>
    </xf>
    <xf numFmtId="3" fontId="10" fillId="0" borderId="9" xfId="0" applyNumberFormat="1" applyFont="1" applyBorder="1" applyAlignment="1">
      <alignment horizontal="right" vertical="center"/>
    </xf>
    <xf numFmtId="3" fontId="2" fillId="0" borderId="23" xfId="0" applyNumberFormat="1" applyFont="1" applyBorder="1" applyAlignment="1">
      <alignment horizontal="right"/>
    </xf>
    <xf numFmtId="0" fontId="1" fillId="0" borderId="13" xfId="0" applyFont="1" applyBorder="1"/>
    <xf numFmtId="0" fontId="48" fillId="0" borderId="6" xfId="0" applyFont="1" applyBorder="1"/>
    <xf numFmtId="0" fontId="49" fillId="0" borderId="6" xfId="0" applyFont="1" applyBorder="1" applyAlignment="1">
      <alignment wrapText="1"/>
    </xf>
    <xf numFmtId="0" fontId="49" fillId="0" borderId="6" xfId="0" applyFont="1" applyBorder="1" applyAlignment="1">
      <alignment horizontal="right"/>
    </xf>
    <xf numFmtId="0" fontId="50" fillId="0" borderId="6" xfId="0" applyFont="1" applyBorder="1"/>
    <xf numFmtId="0" fontId="0" fillId="0" borderId="6" xfId="0" applyBorder="1" applyAlignment="1">
      <alignment wrapText="1"/>
    </xf>
    <xf numFmtId="0" fontId="50" fillId="0" borderId="6" xfId="0" applyFont="1" applyBorder="1" applyAlignment="1">
      <alignment wrapText="1"/>
    </xf>
    <xf numFmtId="0" fontId="49" fillId="0" borderId="6" xfId="0" applyFont="1" applyBorder="1"/>
    <xf numFmtId="0" fontId="0" fillId="0" borderId="6" xfId="0" applyFont="1" applyBorder="1" applyAlignment="1">
      <alignment wrapText="1"/>
    </xf>
    <xf numFmtId="0" fontId="48" fillId="0" borderId="6" xfId="0" applyFont="1" applyBorder="1" applyAlignment="1">
      <alignment wrapText="1"/>
    </xf>
    <xf numFmtId="0" fontId="0" fillId="0" borderId="80" xfId="0" applyBorder="1"/>
    <xf numFmtId="0" fontId="0" fillId="0" borderId="79" xfId="0" applyBorder="1"/>
    <xf numFmtId="0" fontId="0" fillId="0" borderId="81" xfId="0" applyBorder="1"/>
    <xf numFmtId="0" fontId="0" fillId="0" borderId="82" xfId="0" applyBorder="1"/>
    <xf numFmtId="0" fontId="0" fillId="0" borderId="46" xfId="0" applyBorder="1"/>
    <xf numFmtId="0" fontId="0" fillId="0" borderId="6" xfId="0" applyBorder="1" applyAlignment="1">
      <alignment horizontal="right"/>
    </xf>
    <xf numFmtId="0" fontId="1" fillId="0" borderId="0" xfId="0" applyFont="1" applyAlignment="1">
      <alignment horizontal="center"/>
    </xf>
    <xf numFmtId="3" fontId="0" fillId="0" borderId="6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3" fillId="0" borderId="4" xfId="0" applyFont="1" applyBorder="1" applyAlignment="1"/>
    <xf numFmtId="0" fontId="3" fillId="0" borderId="8" xfId="0" applyFont="1" applyBorder="1" applyAlignment="1"/>
    <xf numFmtId="0" fontId="3" fillId="0" borderId="5" xfId="0" applyFont="1" applyBorder="1" applyAlignment="1"/>
    <xf numFmtId="0" fontId="0" fillId="0" borderId="41" xfId="0" applyBorder="1" applyAlignment="1"/>
    <xf numFmtId="0" fontId="0" fillId="0" borderId="71" xfId="0" applyBorder="1" applyAlignment="1"/>
    <xf numFmtId="0" fontId="0" fillId="0" borderId="43" xfId="0" applyBorder="1" applyAlignment="1"/>
    <xf numFmtId="0" fontId="0" fillId="0" borderId="42" xfId="0" applyBorder="1" applyAlignment="1"/>
    <xf numFmtId="0" fontId="0" fillId="0" borderId="68" xfId="0" applyBorder="1" applyAlignment="1"/>
    <xf numFmtId="0" fontId="0" fillId="0" borderId="20" xfId="0" applyBorder="1" applyAlignment="1"/>
    <xf numFmtId="0" fontId="3" fillId="0" borderId="33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16" xfId="0" applyBorder="1" applyAlignment="1"/>
    <xf numFmtId="0" fontId="0" fillId="0" borderId="24" xfId="0" applyBorder="1" applyAlignment="1"/>
    <xf numFmtId="0" fontId="0" fillId="0" borderId="19" xfId="0" applyBorder="1" applyAlignment="1"/>
    <xf numFmtId="0" fontId="3" fillId="0" borderId="0" xfId="0" applyFont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33" xfId="0" applyFont="1" applyBorder="1" applyAlignment="1">
      <alignment horizontal="center" readingOrder="1"/>
    </xf>
    <xf numFmtId="0" fontId="3" fillId="0" borderId="26" xfId="0" applyFont="1" applyBorder="1" applyAlignment="1">
      <alignment horizontal="center" readingOrder="1"/>
    </xf>
    <xf numFmtId="0" fontId="3" fillId="0" borderId="17" xfId="0" applyFont="1" applyBorder="1" applyAlignment="1">
      <alignment horizontal="center" readingOrder="1"/>
    </xf>
    <xf numFmtId="0" fontId="27" fillId="0" borderId="0" xfId="0" applyFont="1" applyFill="1" applyAlignment="1">
      <alignment horizontal="right" vertical="center"/>
    </xf>
    <xf numFmtId="0" fontId="28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right"/>
    </xf>
    <xf numFmtId="0" fontId="3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70" xfId="0" applyFont="1" applyBorder="1" applyAlignment="1"/>
    <xf numFmtId="0" fontId="4" fillId="0" borderId="35" xfId="0" applyFont="1" applyBorder="1" applyAlignment="1"/>
    <xf numFmtId="0" fontId="4" fillId="0" borderId="73" xfId="0" applyFont="1" applyBorder="1" applyAlignment="1"/>
    <xf numFmtId="0" fontId="4" fillId="0" borderId="74" xfId="0" applyFont="1" applyBorder="1" applyAlignment="1"/>
    <xf numFmtId="0" fontId="4" fillId="0" borderId="15" xfId="0" applyFont="1" applyBorder="1" applyAlignment="1"/>
    <xf numFmtId="0" fontId="4" fillId="0" borderId="5" xfId="0" applyFont="1" applyBorder="1" applyAlignment="1"/>
    <xf numFmtId="0" fontId="4" fillId="0" borderId="23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2" xfId="0" applyFont="1" applyBorder="1" applyAlignment="1"/>
    <xf numFmtId="0" fontId="0" fillId="0" borderId="12" xfId="0" applyBorder="1" applyAlignment="1"/>
    <xf numFmtId="0" fontId="0" fillId="0" borderId="3" xfId="0" applyBorder="1" applyAlignment="1"/>
    <xf numFmtId="0" fontId="0" fillId="0" borderId="73" xfId="0" applyBorder="1" applyAlignment="1"/>
    <xf numFmtId="0" fontId="0" fillId="0" borderId="74" xfId="0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19" fillId="0" borderId="12" xfId="0" applyFont="1" applyBorder="1" applyAlignment="1"/>
    <xf numFmtId="0" fontId="19" fillId="0" borderId="3" xfId="0" applyFont="1" applyBorder="1" applyAlignment="1"/>
    <xf numFmtId="0" fontId="19" fillId="0" borderId="73" xfId="0" applyFont="1" applyBorder="1" applyAlignment="1"/>
    <xf numFmtId="0" fontId="19" fillId="0" borderId="74" xfId="0" applyFont="1" applyBorder="1" applyAlignment="1"/>
    <xf numFmtId="0" fontId="19" fillId="0" borderId="15" xfId="0" applyFont="1" applyBorder="1" applyAlignment="1"/>
    <xf numFmtId="0" fontId="19" fillId="0" borderId="5" xfId="0" applyFont="1" applyBorder="1" applyAlignment="1"/>
    <xf numFmtId="0" fontId="19" fillId="0" borderId="23" xfId="0" applyFont="1" applyBorder="1" applyAlignment="1"/>
    <xf numFmtId="0" fontId="19" fillId="0" borderId="10" xfId="0" applyFont="1" applyBorder="1" applyAlignment="1"/>
    <xf numFmtId="0" fontId="19" fillId="0" borderId="11" xfId="0" applyFont="1" applyBorder="1" applyAlignment="1"/>
    <xf numFmtId="0" fontId="19" fillId="0" borderId="2" xfId="0" applyFont="1" applyBorder="1" applyAlignment="1"/>
    <xf numFmtId="0" fontId="3" fillId="0" borderId="42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4" applyFont="1" applyFill="1" applyAlignment="1">
      <alignment horizontal="right"/>
    </xf>
    <xf numFmtId="0" fontId="38" fillId="0" borderId="0" xfId="4" applyFont="1" applyFill="1" applyAlignment="1">
      <alignment horizontal="right"/>
    </xf>
    <xf numFmtId="0" fontId="20" fillId="0" borderId="0" xfId="4" applyFont="1" applyFill="1" applyAlignment="1">
      <alignment horizontal="center"/>
    </xf>
    <xf numFmtId="0" fontId="24" fillId="0" borderId="44" xfId="1" applyFont="1" applyFill="1" applyBorder="1" applyAlignment="1">
      <alignment horizontal="center" vertical="center"/>
    </xf>
    <xf numFmtId="0" fontId="24" fillId="0" borderId="24" xfId="1" applyFont="1" applyFill="1" applyBorder="1" applyAlignment="1">
      <alignment horizontal="center" vertical="center"/>
    </xf>
    <xf numFmtId="0" fontId="24" fillId="0" borderId="11" xfId="1" applyFont="1" applyFill="1" applyBorder="1" applyAlignment="1">
      <alignment horizontal="center" vertical="center"/>
    </xf>
    <xf numFmtId="0" fontId="0" fillId="0" borderId="55" xfId="0" applyBorder="1"/>
    <xf numFmtId="0" fontId="25" fillId="0" borderId="4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8" xfId="0" applyBorder="1" applyAlignment="1"/>
    <xf numFmtId="0" fontId="0" fillId="0" borderId="7" xfId="0" applyBorder="1" applyAlignment="1"/>
    <xf numFmtId="0" fontId="0" fillId="0" borderId="52" xfId="0" applyBorder="1" applyAlignment="1"/>
    <xf numFmtId="0" fontId="0" fillId="0" borderId="53" xfId="0" applyBorder="1" applyAlignment="1"/>
    <xf numFmtId="0" fontId="0" fillId="0" borderId="54" xfId="0" applyBorder="1" applyAlignment="1"/>
    <xf numFmtId="0" fontId="0" fillId="0" borderId="27" xfId="0" applyBorder="1" applyAlignment="1"/>
    <xf numFmtId="0" fontId="0" fillId="0" borderId="6" xfId="0" applyBorder="1" applyAlignment="1"/>
    <xf numFmtId="0" fontId="1" fillId="0" borderId="16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/>
    </xf>
  </cellXfs>
  <cellStyles count="5">
    <cellStyle name="Normál" xfId="0" builtinId="0"/>
    <cellStyle name="Normál 11" xfId="1" xr:uid="{00000000-0005-0000-0000-000001000000}"/>
    <cellStyle name="Normál 2" xfId="4" xr:uid="{00000000-0005-0000-0000-000002000000}"/>
    <cellStyle name="Normál 2 2" xfId="2" xr:uid="{00000000-0005-0000-0000-000003000000}"/>
    <cellStyle name="Normál 8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workbookViewId="0">
      <selection activeCell="B12" sqref="B12:H12"/>
    </sheetView>
  </sheetViews>
  <sheetFormatPr defaultRowHeight="12.75" x14ac:dyDescent="0.2"/>
  <cols>
    <col min="1" max="1" width="4.42578125" customWidth="1"/>
    <col min="6" max="6" width="15.42578125" customWidth="1"/>
    <col min="7" max="7" width="12.85546875" customWidth="1"/>
    <col min="8" max="8" width="9.5703125" customWidth="1"/>
  </cols>
  <sheetData>
    <row r="1" spans="1:15" x14ac:dyDescent="0.2">
      <c r="A1" s="547" t="s">
        <v>148</v>
      </c>
      <c r="B1" s="547"/>
      <c r="C1" s="547"/>
      <c r="D1" s="547"/>
      <c r="E1" s="547"/>
      <c r="F1" s="547"/>
      <c r="G1" s="547"/>
      <c r="H1" s="547"/>
      <c r="I1" s="547"/>
      <c r="J1" s="1"/>
      <c r="K1" s="1"/>
      <c r="L1" s="1"/>
      <c r="M1" s="1"/>
      <c r="N1" s="1"/>
      <c r="O1" s="1"/>
    </row>
    <row r="3" spans="1:15" x14ac:dyDescent="0.2">
      <c r="A3" s="563" t="s">
        <v>67</v>
      </c>
      <c r="B3" s="563"/>
      <c r="C3" s="563"/>
      <c r="D3" s="563"/>
      <c r="E3" s="563"/>
      <c r="F3" s="563"/>
      <c r="G3" s="563"/>
      <c r="H3" s="563"/>
      <c r="I3" s="563"/>
    </row>
    <row r="4" spans="1:15" ht="13.5" thickBot="1" x14ac:dyDescent="0.25"/>
    <row r="5" spans="1:15" ht="13.5" thickBot="1" x14ac:dyDescent="0.25">
      <c r="B5" s="548" t="s">
        <v>18</v>
      </c>
      <c r="C5" s="549"/>
      <c r="D5" s="549"/>
      <c r="E5" s="549"/>
      <c r="F5" s="549"/>
      <c r="G5" s="549"/>
      <c r="H5" s="550"/>
    </row>
    <row r="6" spans="1:15" x14ac:dyDescent="0.2">
      <c r="B6" s="551" t="s">
        <v>179</v>
      </c>
      <c r="C6" s="552"/>
      <c r="D6" s="552"/>
      <c r="E6" s="552"/>
      <c r="F6" s="552"/>
      <c r="G6" s="552"/>
      <c r="H6" s="553"/>
    </row>
    <row r="7" spans="1:15" x14ac:dyDescent="0.2">
      <c r="B7" s="560"/>
      <c r="C7" s="561"/>
      <c r="D7" s="561"/>
      <c r="E7" s="561"/>
      <c r="F7" s="561"/>
      <c r="G7" s="561"/>
      <c r="H7" s="562"/>
    </row>
    <row r="8" spans="1:15" ht="13.5" thickBot="1" x14ac:dyDescent="0.25">
      <c r="B8" s="554"/>
      <c r="C8" s="555"/>
      <c r="D8" s="555"/>
      <c r="E8" s="555"/>
      <c r="F8" s="555"/>
      <c r="G8" s="555"/>
      <c r="H8" s="556"/>
    </row>
    <row r="9" spans="1:15" ht="13.5" thickBot="1" x14ac:dyDescent="0.25">
      <c r="B9" s="31"/>
      <c r="C9" s="31"/>
      <c r="D9" s="31"/>
      <c r="E9" s="31"/>
      <c r="F9" s="31"/>
      <c r="G9" s="31"/>
      <c r="H9" s="31"/>
    </row>
    <row r="10" spans="1:15" ht="13.5" thickBot="1" x14ac:dyDescent="0.25">
      <c r="B10" s="548" t="s">
        <v>107</v>
      </c>
      <c r="C10" s="549"/>
      <c r="D10" s="549"/>
      <c r="E10" s="549"/>
      <c r="F10" s="549"/>
      <c r="G10" s="549"/>
      <c r="H10" s="550"/>
    </row>
    <row r="11" spans="1:15" x14ac:dyDescent="0.2">
      <c r="B11" s="551"/>
      <c r="C11" s="552"/>
      <c r="D11" s="552"/>
      <c r="E11" s="552"/>
      <c r="F11" s="552"/>
      <c r="G11" s="552"/>
      <c r="H11" s="553"/>
    </row>
    <row r="12" spans="1:15" x14ac:dyDescent="0.2">
      <c r="B12" s="560" t="s">
        <v>180</v>
      </c>
      <c r="C12" s="561"/>
      <c r="D12" s="561"/>
      <c r="E12" s="561"/>
      <c r="F12" s="561"/>
      <c r="G12" s="561"/>
      <c r="H12" s="562"/>
    </row>
    <row r="13" spans="1:15" ht="13.5" thickBot="1" x14ac:dyDescent="0.25">
      <c r="B13" s="554"/>
      <c r="C13" s="555"/>
      <c r="D13" s="555"/>
      <c r="E13" s="555"/>
      <c r="F13" s="555"/>
      <c r="G13" s="555"/>
      <c r="H13" s="556"/>
    </row>
    <row r="14" spans="1:15" ht="13.5" thickBot="1" x14ac:dyDescent="0.25">
      <c r="B14" s="31"/>
      <c r="C14" s="31"/>
      <c r="D14" s="31"/>
      <c r="E14" s="31"/>
      <c r="F14" s="31"/>
      <c r="G14" s="31"/>
      <c r="H14" s="31"/>
    </row>
    <row r="15" spans="1:15" ht="13.5" thickBot="1" x14ac:dyDescent="0.25">
      <c r="B15" s="557" t="s">
        <v>108</v>
      </c>
      <c r="C15" s="558"/>
      <c r="D15" s="558"/>
      <c r="E15" s="558"/>
      <c r="F15" s="558"/>
      <c r="G15" s="558"/>
      <c r="H15" s="559"/>
    </row>
    <row r="16" spans="1:15" x14ac:dyDescent="0.2">
      <c r="B16" s="551"/>
      <c r="C16" s="552"/>
      <c r="D16" s="552"/>
      <c r="E16" s="552"/>
      <c r="F16" s="552"/>
      <c r="G16" s="552"/>
      <c r="H16" s="553"/>
    </row>
    <row r="17" spans="2:8" x14ac:dyDescent="0.2">
      <c r="B17" s="560"/>
      <c r="C17" s="561"/>
      <c r="D17" s="561"/>
      <c r="E17" s="561"/>
      <c r="F17" s="561"/>
      <c r="G17" s="561"/>
      <c r="H17" s="562"/>
    </row>
    <row r="18" spans="2:8" ht="13.5" thickBot="1" x14ac:dyDescent="0.25">
      <c r="B18" s="554"/>
      <c r="C18" s="555"/>
      <c r="D18" s="555"/>
      <c r="E18" s="555"/>
      <c r="F18" s="555"/>
      <c r="G18" s="555"/>
      <c r="H18" s="556"/>
    </row>
  </sheetData>
  <mergeCells count="14">
    <mergeCell ref="A1:I1"/>
    <mergeCell ref="B5:H5"/>
    <mergeCell ref="B6:H6"/>
    <mergeCell ref="B18:H18"/>
    <mergeCell ref="B10:H10"/>
    <mergeCell ref="B15:H15"/>
    <mergeCell ref="B11:H11"/>
    <mergeCell ref="B12:H12"/>
    <mergeCell ref="B13:H13"/>
    <mergeCell ref="B7:H7"/>
    <mergeCell ref="B8:H8"/>
    <mergeCell ref="B16:H16"/>
    <mergeCell ref="B17:H17"/>
    <mergeCell ref="A3:I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0"/>
  <sheetViews>
    <sheetView workbookViewId="0">
      <selection activeCell="C11" sqref="C11"/>
    </sheetView>
  </sheetViews>
  <sheetFormatPr defaultRowHeight="12.75" x14ac:dyDescent="0.2"/>
  <cols>
    <col min="1" max="1" width="53.5703125" customWidth="1"/>
    <col min="2" max="2" width="12.5703125" customWidth="1"/>
    <col min="3" max="3" width="12" customWidth="1"/>
    <col min="4" max="4" width="10" customWidth="1"/>
    <col min="5" max="5" width="10.140625" customWidth="1"/>
    <col min="6" max="6" width="13.140625" customWidth="1"/>
    <col min="7" max="7" width="16.140625" customWidth="1"/>
    <col min="8" max="8" width="13.140625" customWidth="1"/>
    <col min="9" max="9" width="17.140625" customWidth="1"/>
  </cols>
  <sheetData>
    <row r="1" spans="1:13" x14ac:dyDescent="0.2">
      <c r="A1" s="547" t="s">
        <v>154</v>
      </c>
      <c r="B1" s="547"/>
      <c r="C1" s="547"/>
      <c r="D1" s="1"/>
      <c r="E1" s="1"/>
      <c r="F1" s="1"/>
      <c r="G1" s="1"/>
      <c r="H1" s="1"/>
      <c r="I1" s="1"/>
      <c r="J1" s="1"/>
    </row>
    <row r="2" spans="1:13" hidden="1" x14ac:dyDescent="0.2"/>
    <row r="3" spans="1:13" hidden="1" x14ac:dyDescent="0.2"/>
    <row r="5" spans="1:13" x14ac:dyDescent="0.2">
      <c r="A5" s="6" t="s">
        <v>382</v>
      </c>
      <c r="B5" s="2"/>
      <c r="C5" s="2"/>
      <c r="D5" s="33"/>
      <c r="E5" s="2"/>
      <c r="F5" s="2"/>
      <c r="G5" s="2"/>
      <c r="H5" s="2"/>
      <c r="I5" s="2"/>
      <c r="J5" s="2"/>
      <c r="K5" s="2"/>
      <c r="L5" s="2"/>
      <c r="M5" s="2"/>
    </row>
    <row r="6" spans="1:13" x14ac:dyDescent="0.2">
      <c r="A6" s="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75" thickBot="1" x14ac:dyDescent="0.25">
      <c r="A7" s="30" t="s">
        <v>29</v>
      </c>
      <c r="B7" s="107"/>
      <c r="C7" s="4"/>
      <c r="D7" s="4"/>
      <c r="E7" s="4"/>
      <c r="F7" s="4"/>
      <c r="G7" s="7"/>
      <c r="H7" s="7"/>
      <c r="I7" s="7"/>
      <c r="J7" s="7"/>
    </row>
    <row r="8" spans="1:13" ht="15" x14ac:dyDescent="0.2">
      <c r="A8" s="248" t="s">
        <v>132</v>
      </c>
      <c r="B8" s="287">
        <v>198308727</v>
      </c>
      <c r="C8" s="249"/>
      <c r="D8" s="4"/>
      <c r="E8" s="4"/>
      <c r="F8" s="4"/>
      <c r="G8" s="7"/>
      <c r="H8" s="7"/>
      <c r="I8" s="7"/>
      <c r="J8" s="7"/>
    </row>
    <row r="9" spans="1:13" ht="15" x14ac:dyDescent="0.2">
      <c r="A9" s="209" t="s">
        <v>133</v>
      </c>
      <c r="B9" s="284">
        <v>80354590</v>
      </c>
      <c r="C9" s="4"/>
      <c r="D9" s="4"/>
      <c r="E9" s="4"/>
      <c r="F9" s="4"/>
      <c r="G9" s="7"/>
      <c r="H9" s="7"/>
      <c r="I9" s="7"/>
      <c r="J9" s="7"/>
    </row>
    <row r="10" spans="1:13" ht="15" x14ac:dyDescent="0.2">
      <c r="A10" s="250" t="s">
        <v>134</v>
      </c>
      <c r="B10" s="284"/>
      <c r="C10" s="4"/>
      <c r="D10" s="4"/>
      <c r="E10" s="4"/>
      <c r="F10" s="4"/>
      <c r="G10" s="7"/>
      <c r="H10" s="7"/>
      <c r="I10" s="7"/>
      <c r="J10" s="7"/>
    </row>
    <row r="11" spans="1:13" ht="15" x14ac:dyDescent="0.2">
      <c r="A11" s="108" t="s">
        <v>135</v>
      </c>
      <c r="B11" s="284">
        <v>54326533</v>
      </c>
      <c r="C11" s="4"/>
      <c r="D11" s="4"/>
      <c r="E11" s="4"/>
      <c r="F11" s="4"/>
      <c r="G11" s="7"/>
      <c r="H11" s="7"/>
      <c r="I11" s="7"/>
      <c r="J11" s="7"/>
    </row>
    <row r="12" spans="1:13" ht="15" x14ac:dyDescent="0.2">
      <c r="A12" s="42" t="s">
        <v>143</v>
      </c>
      <c r="B12" s="284"/>
      <c r="C12" s="4"/>
      <c r="D12" s="4"/>
      <c r="E12" s="4"/>
      <c r="F12" s="4"/>
      <c r="G12" s="7"/>
      <c r="H12" s="7"/>
      <c r="I12" s="7"/>
      <c r="J12" s="7"/>
    </row>
    <row r="13" spans="1:13" ht="15" x14ac:dyDescent="0.2">
      <c r="A13" s="209" t="s">
        <v>137</v>
      </c>
      <c r="B13" s="284">
        <v>5126459</v>
      </c>
      <c r="C13" s="4"/>
      <c r="D13" s="4"/>
      <c r="E13" s="4"/>
      <c r="F13" s="4"/>
      <c r="G13" s="7"/>
      <c r="H13" s="7"/>
      <c r="I13" s="7"/>
      <c r="J13" s="7"/>
    </row>
    <row r="14" spans="1:13" ht="15" x14ac:dyDescent="0.2">
      <c r="A14" s="334" t="s">
        <v>220</v>
      </c>
      <c r="B14" s="284">
        <v>13257756</v>
      </c>
      <c r="C14" s="4"/>
      <c r="D14" s="4"/>
      <c r="E14" s="4"/>
      <c r="F14" s="4"/>
      <c r="G14" s="7"/>
      <c r="H14" s="7"/>
      <c r="I14" s="7"/>
      <c r="J14" s="7"/>
    </row>
    <row r="15" spans="1:13" ht="15.75" thickBot="1" x14ac:dyDescent="0.25">
      <c r="A15" s="335" t="s">
        <v>221</v>
      </c>
      <c r="B15" s="285">
        <v>40558371</v>
      </c>
      <c r="C15" s="4"/>
      <c r="D15" s="4"/>
      <c r="E15" s="4"/>
      <c r="F15" s="4"/>
      <c r="G15" s="7"/>
      <c r="H15" s="7"/>
      <c r="I15" s="7"/>
      <c r="J15" s="7"/>
    </row>
    <row r="16" spans="1:13" ht="15.75" thickBot="1" x14ac:dyDescent="0.25">
      <c r="A16" s="252" t="s">
        <v>139</v>
      </c>
      <c r="B16" s="519"/>
      <c r="C16" s="4"/>
      <c r="D16" s="4"/>
      <c r="E16" s="4"/>
      <c r="F16" s="4"/>
      <c r="G16" s="7"/>
      <c r="H16" s="7"/>
      <c r="I16" s="7"/>
      <c r="J16" s="7"/>
    </row>
    <row r="17" spans="1:13" ht="15.75" thickBot="1" x14ac:dyDescent="0.25">
      <c r="A17" s="518" t="s">
        <v>381</v>
      </c>
      <c r="B17" s="520">
        <v>873630</v>
      </c>
      <c r="C17" s="4"/>
      <c r="D17" s="4"/>
      <c r="E17" s="4"/>
      <c r="F17" s="4"/>
      <c r="G17" s="7"/>
      <c r="H17" s="7"/>
      <c r="I17" s="7"/>
      <c r="J17" s="7"/>
    </row>
    <row r="18" spans="1:13" ht="13.5" thickBot="1" x14ac:dyDescent="0.25">
      <c r="A18" s="522" t="s">
        <v>380</v>
      </c>
      <c r="B18" s="286">
        <v>1250000</v>
      </c>
      <c r="C18" s="4"/>
      <c r="D18" s="4"/>
      <c r="E18" s="4"/>
      <c r="F18" s="4"/>
      <c r="G18" s="2"/>
      <c r="H18" s="2"/>
      <c r="I18" s="2"/>
      <c r="J18" s="2"/>
      <c r="K18" s="2"/>
      <c r="L18" s="2"/>
      <c r="M18" s="2"/>
    </row>
    <row r="19" spans="1:13" ht="13.5" thickBot="1" x14ac:dyDescent="0.25">
      <c r="A19" s="523" t="s">
        <v>26</v>
      </c>
      <c r="B19" s="521"/>
      <c r="C19" s="4"/>
      <c r="D19" s="4"/>
      <c r="E19" s="4"/>
      <c r="F19" s="4"/>
      <c r="G19" s="2"/>
      <c r="H19" s="2"/>
      <c r="I19" s="2"/>
      <c r="J19" s="2"/>
      <c r="K19" s="2"/>
      <c r="L19" s="2"/>
      <c r="M19" s="2"/>
    </row>
    <row r="20" spans="1:13" ht="13.5" thickBot="1" x14ac:dyDescent="0.25">
      <c r="A20" s="251" t="s">
        <v>140</v>
      </c>
      <c r="B20" s="521"/>
      <c r="C20" s="4"/>
      <c r="D20" s="4"/>
      <c r="E20" s="4"/>
      <c r="F20" s="4"/>
      <c r="G20" s="2"/>
      <c r="H20" s="2"/>
      <c r="I20" s="2"/>
      <c r="J20" s="2"/>
      <c r="K20" s="2"/>
      <c r="L20" s="2"/>
      <c r="M20" s="2"/>
    </row>
    <row r="21" spans="1:13" ht="13.5" thickBot="1" x14ac:dyDescent="0.25">
      <c r="A21" s="335" t="s">
        <v>383</v>
      </c>
      <c r="B21" s="286">
        <v>2561388</v>
      </c>
      <c r="C21" s="4"/>
      <c r="D21" s="4"/>
      <c r="E21" s="4"/>
      <c r="F21" s="4"/>
      <c r="G21" s="2"/>
      <c r="H21" s="2"/>
      <c r="I21" s="2"/>
      <c r="J21" s="2"/>
      <c r="K21" s="2"/>
      <c r="L21" s="2"/>
      <c r="M21" s="2"/>
    </row>
    <row r="22" spans="1:13" hidden="1" x14ac:dyDescent="0.2">
      <c r="A22" s="105"/>
      <c r="B22" s="4"/>
      <c r="C22" s="4"/>
      <c r="D22" s="4"/>
      <c r="E22" s="4"/>
      <c r="F22" s="4"/>
      <c r="G22" s="2"/>
      <c r="H22" s="2"/>
      <c r="I22" s="2"/>
      <c r="J22" s="2"/>
      <c r="K22" s="2"/>
      <c r="L22" s="2"/>
      <c r="M22" s="2"/>
    </row>
    <row r="23" spans="1:13" hidden="1" x14ac:dyDescent="0.2">
      <c r="A23" s="105"/>
      <c r="B23" s="4"/>
      <c r="C23" s="4"/>
      <c r="D23" s="4"/>
      <c r="E23" s="4"/>
      <c r="F23" s="4"/>
      <c r="G23" s="2"/>
      <c r="H23" s="2"/>
      <c r="I23" s="2"/>
      <c r="J23" s="2"/>
      <c r="K23" s="2"/>
      <c r="L23" s="2"/>
      <c r="M23" s="2"/>
    </row>
    <row r="24" spans="1:13" hidden="1" x14ac:dyDescent="0.2">
      <c r="A24" s="105"/>
      <c r="B24" s="4"/>
      <c r="C24" s="4"/>
      <c r="D24" s="4"/>
      <c r="E24" s="4"/>
      <c r="F24" s="4"/>
      <c r="G24" s="2"/>
      <c r="H24" s="2"/>
      <c r="I24" s="2"/>
      <c r="J24" s="2"/>
      <c r="K24" s="2"/>
      <c r="L24" s="2"/>
      <c r="M24" s="2"/>
    </row>
    <row r="25" spans="1:13" hidden="1" x14ac:dyDescent="0.2">
      <c r="A25" s="3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idden="1" x14ac:dyDescent="0.2">
      <c r="A26" s="3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3.5" thickBot="1" x14ac:dyDescent="0.25">
      <c r="A27" s="5" t="s">
        <v>30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51.75" thickBot="1" x14ac:dyDescent="0.25">
      <c r="A28" s="67" t="s">
        <v>21</v>
      </c>
      <c r="B28" s="253" t="s">
        <v>91</v>
      </c>
      <c r="C28" s="254" t="s">
        <v>131</v>
      </c>
      <c r="D28" s="254" t="s">
        <v>92</v>
      </c>
      <c r="E28" s="254" t="s">
        <v>24</v>
      </c>
      <c r="F28" s="255" t="s">
        <v>93</v>
      </c>
      <c r="I28" s="12"/>
      <c r="J28" s="2"/>
      <c r="K28" s="2"/>
      <c r="L28" s="2"/>
      <c r="M28" s="2"/>
    </row>
    <row r="29" spans="1:13" x14ac:dyDescent="0.2">
      <c r="A29" s="66" t="s">
        <v>118</v>
      </c>
      <c r="B29" s="289">
        <v>7130244</v>
      </c>
      <c r="C29" s="290">
        <v>1533311</v>
      </c>
      <c r="D29" s="300">
        <v>4977417</v>
      </c>
      <c r="E29" s="291"/>
      <c r="F29" s="298"/>
      <c r="G29" s="13"/>
      <c r="H29" s="13"/>
      <c r="I29" s="13"/>
      <c r="J29" s="2"/>
      <c r="K29" s="2"/>
      <c r="L29" s="2"/>
      <c r="M29" s="2"/>
    </row>
    <row r="30" spans="1:13" x14ac:dyDescent="0.2">
      <c r="A30" s="337" t="s">
        <v>394</v>
      </c>
      <c r="B30" s="289"/>
      <c r="C30" s="290"/>
      <c r="D30" s="300"/>
      <c r="E30" s="291"/>
      <c r="F30" s="298">
        <v>63859998</v>
      </c>
      <c r="G30" s="500"/>
      <c r="H30" s="500"/>
      <c r="I30" s="500"/>
      <c r="J30" s="2"/>
      <c r="K30" s="2"/>
      <c r="L30" s="2"/>
      <c r="M30" s="2"/>
    </row>
    <row r="31" spans="1:13" x14ac:dyDescent="0.2">
      <c r="A31" s="337" t="s">
        <v>391</v>
      </c>
      <c r="B31" s="289"/>
      <c r="C31" s="290"/>
      <c r="D31" s="300">
        <v>771956</v>
      </c>
      <c r="E31" s="291"/>
      <c r="F31" s="298"/>
      <c r="G31" s="500"/>
      <c r="H31" s="500"/>
      <c r="I31" s="500"/>
      <c r="J31" s="2"/>
      <c r="K31" s="2"/>
      <c r="L31" s="2"/>
      <c r="M31" s="2"/>
    </row>
    <row r="32" spans="1:13" x14ac:dyDescent="0.2">
      <c r="A32" s="288" t="s">
        <v>195</v>
      </c>
      <c r="B32" s="292">
        <v>4273256</v>
      </c>
      <c r="C32" s="134">
        <v>971201</v>
      </c>
      <c r="D32" s="299">
        <v>2324593</v>
      </c>
      <c r="E32" s="293"/>
      <c r="F32" s="294"/>
      <c r="G32" s="13"/>
      <c r="H32" s="13"/>
      <c r="I32" s="13"/>
      <c r="J32" s="2"/>
      <c r="K32" s="2"/>
      <c r="L32" s="2"/>
      <c r="M32" s="2"/>
    </row>
    <row r="33" spans="1:13" x14ac:dyDescent="0.2">
      <c r="A33" s="288" t="s">
        <v>111</v>
      </c>
      <c r="B33" s="292">
        <v>28514683</v>
      </c>
      <c r="C33" s="134">
        <v>3217711</v>
      </c>
      <c r="D33" s="299">
        <v>6080270</v>
      </c>
      <c r="E33" s="293"/>
      <c r="F33" s="294"/>
      <c r="G33" s="13"/>
      <c r="H33" s="13"/>
      <c r="I33" s="13"/>
      <c r="J33" s="2"/>
      <c r="K33" s="2"/>
      <c r="L33" s="2"/>
      <c r="M33" s="2"/>
    </row>
    <row r="34" spans="1:13" x14ac:dyDescent="0.2">
      <c r="A34" s="288" t="s">
        <v>393</v>
      </c>
      <c r="B34" s="292"/>
      <c r="C34" s="134"/>
      <c r="D34" s="299">
        <v>166081</v>
      </c>
      <c r="E34" s="293"/>
      <c r="F34" s="294"/>
      <c r="G34" s="500"/>
      <c r="H34" s="500"/>
      <c r="I34" s="500"/>
      <c r="J34" s="2"/>
      <c r="K34" s="2"/>
      <c r="L34" s="2"/>
      <c r="M34" s="2"/>
    </row>
    <row r="35" spans="1:13" x14ac:dyDescent="0.2">
      <c r="A35" s="288" t="s">
        <v>392</v>
      </c>
      <c r="B35" s="292"/>
      <c r="C35" s="134"/>
      <c r="D35" s="299">
        <v>2281973</v>
      </c>
      <c r="E35" s="293"/>
      <c r="F35" s="294"/>
      <c r="G35" s="500"/>
      <c r="H35" s="500"/>
      <c r="I35" s="500"/>
      <c r="J35" s="2"/>
      <c r="K35" s="2"/>
      <c r="L35" s="2"/>
      <c r="M35" s="2"/>
    </row>
    <row r="36" spans="1:13" x14ac:dyDescent="0.2">
      <c r="A36" s="288" t="s">
        <v>196</v>
      </c>
      <c r="B36" s="292">
        <v>2353465</v>
      </c>
      <c r="C36" s="134">
        <v>552341</v>
      </c>
      <c r="D36" s="299">
        <v>1223104</v>
      </c>
      <c r="E36" s="293"/>
      <c r="F36" s="294"/>
      <c r="G36" s="282"/>
      <c r="H36" s="282"/>
      <c r="I36" s="282"/>
      <c r="J36" s="2"/>
      <c r="K36" s="2"/>
      <c r="L36" s="2"/>
      <c r="M36" s="2"/>
    </row>
    <row r="37" spans="1:13" ht="12.75" customHeight="1" x14ac:dyDescent="0.2">
      <c r="A37" s="529" t="s">
        <v>390</v>
      </c>
      <c r="B37" s="292">
        <v>2909382</v>
      </c>
      <c r="C37" s="134">
        <v>673151</v>
      </c>
      <c r="D37" s="299">
        <v>1002126</v>
      </c>
      <c r="E37" s="293"/>
      <c r="F37" s="294"/>
      <c r="G37" s="13"/>
      <c r="H37" s="13"/>
      <c r="I37" s="13"/>
      <c r="J37" s="2"/>
      <c r="K37" s="2"/>
      <c r="L37" s="2"/>
      <c r="M37" s="2"/>
    </row>
    <row r="38" spans="1:13" ht="13.5" thickBot="1" x14ac:dyDescent="0.25">
      <c r="A38" s="280" t="s">
        <v>175</v>
      </c>
      <c r="B38" s="295"/>
      <c r="C38" s="296"/>
      <c r="D38" s="296"/>
      <c r="E38" s="296">
        <v>10535734</v>
      </c>
      <c r="F38" s="297"/>
      <c r="G38" s="13"/>
      <c r="H38" s="13"/>
      <c r="I38" s="13"/>
      <c r="J38" s="2"/>
      <c r="K38" s="2"/>
      <c r="L38" s="2"/>
      <c r="M38" s="2"/>
    </row>
    <row r="39" spans="1:13" ht="26.25" thickBot="1" x14ac:dyDescent="0.25">
      <c r="A39" s="120" t="s">
        <v>25</v>
      </c>
      <c r="B39" s="322" t="s">
        <v>123</v>
      </c>
      <c r="C39" s="324" t="s">
        <v>33</v>
      </c>
      <c r="D39" s="4"/>
      <c r="E39" s="4"/>
      <c r="F39" s="4"/>
      <c r="G39" s="12"/>
      <c r="H39" s="12"/>
      <c r="I39" s="12"/>
      <c r="J39" s="2"/>
      <c r="K39" s="2"/>
      <c r="L39" s="2"/>
      <c r="M39" s="2"/>
    </row>
    <row r="40" spans="1:13" ht="13.5" thickBot="1" x14ac:dyDescent="0.25">
      <c r="A40" s="524" t="s">
        <v>384</v>
      </c>
      <c r="B40" s="526">
        <v>787402</v>
      </c>
      <c r="C40" s="323"/>
      <c r="D40" s="4"/>
      <c r="E40" s="4"/>
      <c r="F40" s="4"/>
      <c r="G40" s="498"/>
      <c r="H40" s="498"/>
      <c r="I40" s="498"/>
      <c r="J40" s="2"/>
      <c r="K40" s="2"/>
      <c r="L40" s="2"/>
      <c r="M40" s="2"/>
    </row>
    <row r="41" spans="1:13" x14ac:dyDescent="0.2">
      <c r="A41" s="330" t="s">
        <v>385</v>
      </c>
      <c r="B41" s="527">
        <v>114098</v>
      </c>
      <c r="C41" s="323"/>
      <c r="D41" s="4"/>
      <c r="E41" s="4"/>
      <c r="F41" s="4"/>
      <c r="G41" s="302"/>
      <c r="H41" s="302"/>
      <c r="I41" s="302"/>
      <c r="J41" s="2"/>
      <c r="K41" s="2"/>
      <c r="L41" s="2"/>
      <c r="M41" s="2"/>
    </row>
    <row r="42" spans="1:13" ht="13.5" customHeight="1" x14ac:dyDescent="0.2">
      <c r="A42" s="330" t="s">
        <v>386</v>
      </c>
      <c r="B42" s="525">
        <v>6288552</v>
      </c>
      <c r="C42" s="332"/>
      <c r="D42" s="4"/>
      <c r="E42" s="4"/>
      <c r="F42" s="4"/>
      <c r="G42" s="2"/>
      <c r="H42" s="2"/>
      <c r="I42" s="2"/>
      <c r="J42" s="2"/>
      <c r="K42" s="2"/>
      <c r="L42" s="2"/>
      <c r="M42" s="2"/>
    </row>
    <row r="43" spans="1:13" ht="15" customHeight="1" x14ac:dyDescent="0.2">
      <c r="A43" s="331" t="s">
        <v>387</v>
      </c>
      <c r="B43" s="34">
        <v>1945332</v>
      </c>
      <c r="C43" s="333"/>
      <c r="D43" s="4"/>
      <c r="E43" s="4"/>
      <c r="F43" s="4"/>
      <c r="G43" s="2"/>
      <c r="H43" s="2"/>
      <c r="I43" s="2"/>
      <c r="J43" s="2"/>
      <c r="K43" s="2"/>
      <c r="L43" s="2"/>
      <c r="M43" s="2"/>
    </row>
    <row r="44" spans="1:13" ht="15" customHeight="1" x14ac:dyDescent="0.2">
      <c r="A44" s="331" t="s">
        <v>388</v>
      </c>
      <c r="B44" s="34"/>
      <c r="C44" s="528">
        <v>7874017</v>
      </c>
      <c r="D44" s="4"/>
      <c r="E44" s="4"/>
      <c r="F44" s="4"/>
      <c r="G44" s="2"/>
      <c r="H44" s="2"/>
      <c r="I44" s="2"/>
      <c r="J44" s="2"/>
      <c r="K44" s="2"/>
      <c r="L44" s="2"/>
      <c r="M44" s="2"/>
    </row>
    <row r="45" spans="1:13" ht="14.25" customHeight="1" x14ac:dyDescent="0.2">
      <c r="A45" s="331" t="s">
        <v>215</v>
      </c>
      <c r="B45" s="34"/>
      <c r="C45" s="528">
        <v>2125985</v>
      </c>
      <c r="D45" s="4"/>
      <c r="E45" s="4"/>
      <c r="F45" s="4"/>
      <c r="G45" s="2"/>
      <c r="H45" s="2"/>
      <c r="I45" s="2"/>
      <c r="J45" s="2"/>
      <c r="K45" s="2"/>
      <c r="L45" s="2"/>
      <c r="M45" s="2"/>
    </row>
    <row r="46" spans="1:13" ht="13.5" thickBot="1" x14ac:dyDescent="0.25">
      <c r="A46" s="6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15" customHeight="1" thickBot="1" x14ac:dyDescent="0.25">
      <c r="A47" s="55" t="s">
        <v>26</v>
      </c>
      <c r="B47" s="257" t="s">
        <v>130</v>
      </c>
      <c r="C47" s="29" t="s">
        <v>19</v>
      </c>
      <c r="D47" s="4"/>
      <c r="E47" s="4"/>
      <c r="F47" s="4"/>
      <c r="G47" s="2"/>
      <c r="H47" s="2"/>
      <c r="I47" s="2"/>
      <c r="J47" s="2"/>
      <c r="K47" s="2"/>
      <c r="L47" s="2"/>
      <c r="M47" s="2"/>
    </row>
    <row r="48" spans="1:13" x14ac:dyDescent="0.2">
      <c r="A48" s="99" t="s">
        <v>124</v>
      </c>
      <c r="B48" s="256"/>
      <c r="C48" s="70"/>
      <c r="D48" s="2"/>
      <c r="E48" s="2"/>
      <c r="F48" s="2"/>
      <c r="J48" s="2"/>
      <c r="K48" s="2"/>
      <c r="L48" s="2"/>
      <c r="M48" s="2"/>
    </row>
    <row r="49" spans="1:13" ht="13.5" thickBot="1" x14ac:dyDescent="0.25">
      <c r="A49" s="100" t="s">
        <v>125</v>
      </c>
      <c r="B49" s="41"/>
      <c r="C49" s="39"/>
      <c r="D49" s="2"/>
      <c r="E49" s="2"/>
      <c r="F49" s="2"/>
      <c r="J49" s="2"/>
      <c r="K49" s="2"/>
      <c r="L49" s="2"/>
      <c r="M49" s="2"/>
    </row>
    <row r="50" spans="1:13" ht="9.9499999999999993" customHeight="1" thickBot="1" x14ac:dyDescent="0.25">
      <c r="A50" s="2"/>
      <c r="B50" s="2"/>
      <c r="C50" s="2"/>
      <c r="D50" s="2"/>
      <c r="E50" s="2"/>
      <c r="F50" s="2"/>
      <c r="J50" s="2"/>
      <c r="K50" s="2"/>
      <c r="L50" s="2"/>
      <c r="M50" s="2"/>
    </row>
    <row r="51" spans="1:13" ht="13.5" thickBot="1" x14ac:dyDescent="0.25">
      <c r="A51" s="101" t="s">
        <v>126</v>
      </c>
      <c r="B51" s="583"/>
      <c r="C51" s="584"/>
      <c r="D51" s="2"/>
      <c r="E51" s="2"/>
      <c r="F51" s="2"/>
      <c r="J51" s="2"/>
      <c r="K51" s="2"/>
      <c r="L51" s="2"/>
      <c r="M51" s="2"/>
    </row>
    <row r="52" spans="1:13" ht="13.5" thickBot="1" x14ac:dyDescent="0.25">
      <c r="A52" s="258" t="s">
        <v>17</v>
      </c>
      <c r="B52" s="585"/>
      <c r="C52" s="586"/>
      <c r="D52" s="2"/>
      <c r="E52" s="2"/>
      <c r="F52" s="2"/>
      <c r="J52" s="2"/>
      <c r="K52" s="2"/>
      <c r="L52" s="2"/>
      <c r="M52" s="2"/>
    </row>
    <row r="53" spans="1:13" x14ac:dyDescent="0.2">
      <c r="A53" s="66" t="s">
        <v>127</v>
      </c>
      <c r="B53" s="587"/>
      <c r="C53" s="588"/>
      <c r="D53" s="2"/>
      <c r="E53" s="2"/>
      <c r="F53" s="2"/>
      <c r="J53" s="2"/>
      <c r="K53" s="2"/>
      <c r="L53" s="2"/>
      <c r="M53" s="2"/>
    </row>
    <row r="54" spans="1:13" x14ac:dyDescent="0.2">
      <c r="A54" s="42" t="s">
        <v>128</v>
      </c>
      <c r="B54" s="589"/>
      <c r="C54" s="590"/>
      <c r="D54" s="2"/>
      <c r="E54" s="2"/>
      <c r="F54" s="2"/>
      <c r="J54" s="2"/>
      <c r="K54" s="2"/>
      <c r="L54" s="2"/>
      <c r="M54" s="2"/>
    </row>
    <row r="55" spans="1:13" ht="13.5" thickBot="1" x14ac:dyDescent="0.25">
      <c r="A55" s="280" t="s">
        <v>129</v>
      </c>
      <c r="B55" s="581"/>
      <c r="C55" s="582"/>
      <c r="D55" s="2"/>
      <c r="E55" s="2"/>
      <c r="F55" s="2"/>
      <c r="J55" s="2"/>
      <c r="K55" s="2"/>
      <c r="L55" s="2"/>
      <c r="M55" s="2"/>
    </row>
    <row r="56" spans="1:13" ht="13.5" thickBot="1" x14ac:dyDescent="0.25">
      <c r="A56" s="90" t="s">
        <v>389</v>
      </c>
      <c r="B56" s="115"/>
      <c r="C56" s="50">
        <v>2609136</v>
      </c>
      <c r="D56" s="2"/>
      <c r="E56" s="2"/>
      <c r="F56" s="2"/>
      <c r="J56" s="2"/>
      <c r="K56" s="2"/>
      <c r="L56" s="2"/>
      <c r="M56" s="2"/>
    </row>
    <row r="57" spans="1:13" x14ac:dyDescent="0.2">
      <c r="J57" s="2"/>
      <c r="K57" s="2"/>
      <c r="L57" s="2"/>
      <c r="M57" s="2"/>
    </row>
    <row r="58" spans="1:13" x14ac:dyDescent="0.2">
      <c r="J58" s="2"/>
      <c r="K58" s="2"/>
      <c r="L58" s="2"/>
      <c r="M58" s="2"/>
    </row>
    <row r="59" spans="1:13" x14ac:dyDescent="0.2">
      <c r="J59" s="2"/>
      <c r="K59" s="2"/>
      <c r="L59" s="2"/>
      <c r="M59" s="2"/>
    </row>
    <row r="60" spans="1:13" x14ac:dyDescent="0.2">
      <c r="J60" s="2"/>
      <c r="K60" s="2"/>
      <c r="L60" s="2"/>
      <c r="M60" s="2"/>
    </row>
    <row r="61" spans="1:13" x14ac:dyDescent="0.2">
      <c r="J61" s="2"/>
      <c r="K61" s="2"/>
      <c r="L61" s="2"/>
      <c r="M61" s="2"/>
    </row>
    <row r="62" spans="1:13" x14ac:dyDescent="0.2">
      <c r="J62" s="2"/>
      <c r="K62" s="2"/>
      <c r="L62" s="2"/>
      <c r="M62" s="2"/>
    </row>
    <row r="63" spans="1:13" x14ac:dyDescent="0.2">
      <c r="J63" s="2"/>
      <c r="K63" s="2"/>
      <c r="L63" s="2"/>
      <c r="M63" s="2"/>
    </row>
    <row r="64" spans="1:13" x14ac:dyDescent="0.2">
      <c r="J64" s="2"/>
      <c r="K64" s="2"/>
      <c r="L64" s="2"/>
      <c r="M64" s="2"/>
    </row>
    <row r="65" spans="10:13" x14ac:dyDescent="0.2">
      <c r="J65" s="2"/>
      <c r="K65" s="2"/>
      <c r="L65" s="2"/>
      <c r="M65" s="2"/>
    </row>
    <row r="66" spans="10:13" x14ac:dyDescent="0.2">
      <c r="J66" s="2"/>
      <c r="K66" s="2"/>
      <c r="L66" s="2"/>
      <c r="M66" s="2"/>
    </row>
    <row r="67" spans="10:13" x14ac:dyDescent="0.2">
      <c r="J67" s="2"/>
      <c r="K67" s="2"/>
      <c r="L67" s="2"/>
      <c r="M67" s="2"/>
    </row>
    <row r="68" spans="10:13" x14ac:dyDescent="0.2">
      <c r="J68" s="2"/>
      <c r="K68" s="2"/>
      <c r="L68" s="2"/>
      <c r="M68" s="2"/>
    </row>
    <row r="69" spans="10:13" x14ac:dyDescent="0.2">
      <c r="J69" s="2"/>
      <c r="K69" s="2"/>
      <c r="L69" s="2"/>
      <c r="M69" s="2"/>
    </row>
    <row r="70" spans="10:13" x14ac:dyDescent="0.2">
      <c r="J70" s="2"/>
      <c r="K70" s="2"/>
      <c r="L70" s="2"/>
      <c r="M70" s="2"/>
    </row>
    <row r="71" spans="10:13" x14ac:dyDescent="0.2">
      <c r="J71" s="2"/>
      <c r="K71" s="2"/>
      <c r="L71" s="2"/>
      <c r="M71" s="2"/>
    </row>
    <row r="72" spans="10:13" x14ac:dyDescent="0.2">
      <c r="J72" s="2"/>
      <c r="K72" s="2"/>
      <c r="L72" s="2"/>
      <c r="M72" s="2"/>
    </row>
    <row r="73" spans="10:13" x14ac:dyDescent="0.2">
      <c r="J73" s="2"/>
      <c r="K73" s="2"/>
      <c r="L73" s="2"/>
      <c r="M73" s="2"/>
    </row>
    <row r="74" spans="10:13" x14ac:dyDescent="0.2">
      <c r="J74" s="2"/>
      <c r="K74" s="2"/>
      <c r="L74" s="2"/>
      <c r="M74" s="2"/>
    </row>
    <row r="75" spans="10:13" x14ac:dyDescent="0.2">
      <c r="J75" s="2"/>
      <c r="K75" s="2"/>
      <c r="L75" s="2"/>
      <c r="M75" s="2"/>
    </row>
    <row r="76" spans="10:13" x14ac:dyDescent="0.2">
      <c r="J76" s="2"/>
      <c r="K76" s="2"/>
      <c r="L76" s="2"/>
      <c r="M76" s="2"/>
    </row>
    <row r="77" spans="10:13" x14ac:dyDescent="0.2">
      <c r="J77" s="2"/>
      <c r="K77" s="2"/>
      <c r="L77" s="2"/>
      <c r="M77" s="2"/>
    </row>
    <row r="78" spans="10:13" x14ac:dyDescent="0.2">
      <c r="J78" s="2"/>
      <c r="K78" s="2"/>
      <c r="L78" s="2"/>
      <c r="M78" s="2"/>
    </row>
    <row r="79" spans="10:13" x14ac:dyDescent="0.2">
      <c r="J79" s="2"/>
      <c r="K79" s="2"/>
      <c r="L79" s="2"/>
      <c r="M79" s="2"/>
    </row>
    <row r="80" spans="10:13" x14ac:dyDescent="0.2">
      <c r="J80" s="2"/>
      <c r="K80" s="2"/>
      <c r="L80" s="2"/>
      <c r="M80" s="2"/>
    </row>
    <row r="81" spans="10:13" x14ac:dyDescent="0.2">
      <c r="J81" s="2"/>
      <c r="K81" s="2"/>
      <c r="L81" s="2"/>
      <c r="M81" s="2"/>
    </row>
    <row r="82" spans="10:13" x14ac:dyDescent="0.2">
      <c r="J82" s="2"/>
      <c r="K82" s="2"/>
      <c r="L82" s="2"/>
      <c r="M82" s="2"/>
    </row>
    <row r="83" spans="10:13" x14ac:dyDescent="0.2">
      <c r="J83" s="2"/>
      <c r="K83" s="2"/>
      <c r="L83" s="2"/>
      <c r="M83" s="2"/>
    </row>
    <row r="84" spans="10:13" x14ac:dyDescent="0.2">
      <c r="J84" s="2"/>
      <c r="K84" s="2"/>
      <c r="L84" s="2"/>
      <c r="M84" s="2"/>
    </row>
    <row r="85" spans="10:13" x14ac:dyDescent="0.2">
      <c r="J85" s="2"/>
      <c r="K85" s="2"/>
      <c r="L85" s="2"/>
      <c r="M85" s="2"/>
    </row>
    <row r="86" spans="10:13" x14ac:dyDescent="0.2">
      <c r="J86" s="2"/>
      <c r="K86" s="2"/>
      <c r="L86" s="2"/>
      <c r="M86" s="2"/>
    </row>
    <row r="87" spans="10:13" x14ac:dyDescent="0.2">
      <c r="J87" s="2"/>
      <c r="K87" s="2"/>
      <c r="L87" s="2"/>
      <c r="M87" s="2"/>
    </row>
    <row r="88" spans="10:13" x14ac:dyDescent="0.2">
      <c r="J88" s="2"/>
      <c r="K88" s="2"/>
      <c r="L88" s="2"/>
      <c r="M88" s="2"/>
    </row>
    <row r="89" spans="10:13" x14ac:dyDescent="0.2">
      <c r="J89" s="2"/>
      <c r="K89" s="2"/>
      <c r="L89" s="2"/>
      <c r="M89" s="2"/>
    </row>
    <row r="90" spans="10:13" x14ac:dyDescent="0.2">
      <c r="J90" s="2"/>
      <c r="K90" s="2"/>
      <c r="L90" s="2"/>
      <c r="M90" s="2"/>
    </row>
  </sheetData>
  <mergeCells count="6">
    <mergeCell ref="A1:C1"/>
    <mergeCell ref="B55:C55"/>
    <mergeCell ref="B51:C51"/>
    <mergeCell ref="B52:C52"/>
    <mergeCell ref="B53:C53"/>
    <mergeCell ref="B54:C54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75"/>
  <sheetViews>
    <sheetView topLeftCell="A19" workbookViewId="0">
      <selection activeCell="E23" sqref="E23"/>
    </sheetView>
  </sheetViews>
  <sheetFormatPr defaultRowHeight="12.75" x14ac:dyDescent="0.2"/>
  <cols>
    <col min="1" max="1" width="48.85546875" customWidth="1"/>
    <col min="2" max="2" width="19.42578125" customWidth="1"/>
    <col min="3" max="3" width="16.140625" customWidth="1"/>
    <col min="4" max="4" width="14.42578125" customWidth="1"/>
    <col min="5" max="5" width="14.140625" customWidth="1"/>
    <col min="6" max="6" width="8.28515625" customWidth="1"/>
    <col min="7" max="7" width="11" customWidth="1"/>
  </cols>
  <sheetData>
    <row r="1" spans="1:13" x14ac:dyDescent="0.2">
      <c r="A1" s="547" t="s">
        <v>164</v>
      </c>
      <c r="B1" s="547"/>
      <c r="C1" s="547"/>
      <c r="D1" s="547"/>
      <c r="E1" s="547"/>
      <c r="F1" s="547"/>
      <c r="G1" s="547"/>
      <c r="H1" s="1"/>
      <c r="I1" s="1"/>
      <c r="J1" s="1"/>
      <c r="K1" s="1"/>
      <c r="L1" s="1"/>
    </row>
    <row r="5" spans="1:13" ht="15.75" x14ac:dyDescent="0.25">
      <c r="A5" s="8" t="s">
        <v>95</v>
      </c>
      <c r="B5" s="9"/>
      <c r="C5" s="9"/>
      <c r="D5" s="9"/>
      <c r="E5" s="9"/>
      <c r="F5" s="9"/>
      <c r="G5" s="9"/>
      <c r="H5" s="9"/>
      <c r="I5" s="9"/>
      <c r="J5" s="10"/>
      <c r="K5" s="10"/>
    </row>
    <row r="6" spans="1:13" ht="15.75" x14ac:dyDescent="0.25">
      <c r="A6" s="9"/>
      <c r="B6" s="9"/>
      <c r="C6" s="9"/>
      <c r="D6" s="9"/>
      <c r="E6" s="9"/>
      <c r="F6" s="9"/>
      <c r="G6" s="9"/>
      <c r="H6" s="9"/>
      <c r="I6" s="9"/>
      <c r="J6" s="10"/>
      <c r="K6" s="10"/>
    </row>
    <row r="7" spans="1:13" ht="120" customHeight="1" thickBot="1" x14ac:dyDescent="0.3">
      <c r="A7" s="30" t="s">
        <v>29</v>
      </c>
      <c r="B7" s="125"/>
      <c r="C7" s="43"/>
      <c r="D7" s="4"/>
      <c r="E7" s="43"/>
      <c r="F7" s="43"/>
      <c r="G7" s="9"/>
      <c r="H7" s="9"/>
      <c r="I7" s="9"/>
      <c r="J7" s="10"/>
      <c r="K7" s="10"/>
      <c r="L7" s="11"/>
      <c r="M7" s="11"/>
    </row>
    <row r="8" spans="1:13" ht="15" x14ac:dyDescent="0.2">
      <c r="A8" s="109" t="s">
        <v>132</v>
      </c>
      <c r="B8" s="239"/>
      <c r="C8" s="43"/>
      <c r="D8" s="43"/>
      <c r="E8" s="43"/>
      <c r="F8" s="43"/>
      <c r="J8" s="10"/>
      <c r="K8" s="10"/>
      <c r="L8" s="11"/>
      <c r="M8" s="11"/>
    </row>
    <row r="9" spans="1:13" ht="15" x14ac:dyDescent="0.2">
      <c r="A9" s="110" t="s">
        <v>133</v>
      </c>
      <c r="B9" s="240">
        <v>58595569</v>
      </c>
      <c r="C9" s="43"/>
      <c r="D9" s="43"/>
      <c r="E9" s="43"/>
      <c r="F9" s="43"/>
      <c r="J9" s="10"/>
      <c r="K9" s="10"/>
      <c r="L9" s="11"/>
      <c r="M9" s="11"/>
    </row>
    <row r="10" spans="1:13" ht="15" x14ac:dyDescent="0.2">
      <c r="A10" s="49" t="s">
        <v>134</v>
      </c>
      <c r="B10" s="240">
        <v>58586569</v>
      </c>
      <c r="C10" s="43"/>
      <c r="D10" s="43"/>
      <c r="E10" s="43"/>
      <c r="F10" s="43"/>
      <c r="J10" s="10"/>
      <c r="K10" s="10"/>
      <c r="L10" s="11"/>
      <c r="M10" s="11"/>
    </row>
    <row r="11" spans="1:13" x14ac:dyDescent="0.2">
      <c r="A11" s="111" t="s">
        <v>135</v>
      </c>
      <c r="B11" s="240"/>
      <c r="C11" s="4"/>
      <c r="D11" s="4"/>
      <c r="E11" s="4"/>
      <c r="F11" s="4"/>
      <c r="J11" s="10"/>
      <c r="K11" s="10"/>
      <c r="L11" s="11"/>
      <c r="M11" s="11"/>
    </row>
    <row r="12" spans="1:13" x14ac:dyDescent="0.2">
      <c r="A12" s="49" t="s">
        <v>136</v>
      </c>
      <c r="B12" s="240"/>
      <c r="C12" s="4"/>
      <c r="D12" s="4"/>
      <c r="E12" s="4"/>
      <c r="F12" s="4"/>
      <c r="J12" s="10"/>
      <c r="K12" s="10"/>
      <c r="L12" s="11"/>
      <c r="M12" s="11"/>
    </row>
    <row r="13" spans="1:13" x14ac:dyDescent="0.2">
      <c r="A13" s="111" t="s">
        <v>137</v>
      </c>
      <c r="B13" s="240">
        <v>15859491</v>
      </c>
      <c r="C13" s="4"/>
      <c r="D13" s="4"/>
      <c r="E13" s="4"/>
      <c r="F13" s="4"/>
      <c r="J13" s="10"/>
      <c r="K13" s="10"/>
      <c r="L13" s="11"/>
      <c r="M13" s="11"/>
    </row>
    <row r="14" spans="1:13" x14ac:dyDescent="0.2">
      <c r="A14" s="49" t="s">
        <v>138</v>
      </c>
      <c r="B14" s="240"/>
      <c r="C14" s="4"/>
      <c r="D14" s="4"/>
      <c r="E14" s="4"/>
      <c r="F14" s="4"/>
      <c r="J14" s="10"/>
      <c r="K14" s="10"/>
      <c r="L14" s="11"/>
      <c r="M14" s="11"/>
    </row>
    <row r="15" spans="1:13" ht="13.5" thickBot="1" x14ac:dyDescent="0.25">
      <c r="A15" s="112" t="s">
        <v>144</v>
      </c>
      <c r="B15" s="241"/>
      <c r="C15" s="4"/>
      <c r="D15" s="4"/>
      <c r="E15" s="4"/>
      <c r="F15" s="4"/>
      <c r="J15" s="10"/>
      <c r="K15" s="10"/>
      <c r="L15" s="11"/>
      <c r="M15" s="11"/>
    </row>
    <row r="16" spans="1:13" x14ac:dyDescent="0.2">
      <c r="A16" s="113" t="s">
        <v>139</v>
      </c>
      <c r="B16" s="239"/>
      <c r="C16" s="4"/>
      <c r="D16" s="4"/>
      <c r="E16" s="4"/>
      <c r="F16" s="4"/>
      <c r="J16" s="10"/>
      <c r="K16" s="10"/>
      <c r="L16" s="11"/>
      <c r="M16" s="11"/>
    </row>
    <row r="17" spans="1:13" ht="13.5" thickBot="1" x14ac:dyDescent="0.25">
      <c r="A17" s="112" t="s">
        <v>141</v>
      </c>
      <c r="B17" s="242"/>
      <c r="C17" s="4"/>
      <c r="D17" s="4"/>
      <c r="E17" s="4"/>
      <c r="F17" s="4"/>
      <c r="J17" s="10"/>
      <c r="K17" s="10"/>
      <c r="L17" s="11"/>
      <c r="M17" s="11"/>
    </row>
    <row r="18" spans="1:13" x14ac:dyDescent="0.2">
      <c r="A18" s="131"/>
      <c r="B18" s="4"/>
      <c r="C18" s="4"/>
      <c r="D18" s="4"/>
      <c r="E18" s="4"/>
      <c r="F18" s="4"/>
      <c r="J18" s="10"/>
      <c r="K18" s="10"/>
      <c r="L18" s="11"/>
      <c r="M18" s="11"/>
    </row>
    <row r="19" spans="1:13" x14ac:dyDescent="0.2">
      <c r="A19" s="131"/>
      <c r="B19" s="2"/>
      <c r="C19" s="2"/>
      <c r="D19" s="2"/>
      <c r="E19" s="2"/>
      <c r="F19" s="2"/>
      <c r="J19" s="10"/>
      <c r="K19" s="10"/>
      <c r="L19" s="11"/>
      <c r="M19" s="11"/>
    </row>
    <row r="20" spans="1:13" ht="99.95" customHeight="1" x14ac:dyDescent="0.2">
      <c r="A20" s="131"/>
      <c r="B20" s="2"/>
      <c r="C20" s="2"/>
      <c r="D20" s="2"/>
      <c r="E20" s="2"/>
      <c r="F20" s="2"/>
      <c r="J20" s="10"/>
      <c r="K20" s="10"/>
      <c r="L20" s="11"/>
      <c r="M20" s="11"/>
    </row>
    <row r="21" spans="1:13" ht="13.5" thickBot="1" x14ac:dyDescent="0.25">
      <c r="A21" s="132" t="s">
        <v>30</v>
      </c>
      <c r="B21" s="2"/>
      <c r="E21" s="2"/>
      <c r="F21" s="2"/>
      <c r="G21" s="2" t="s">
        <v>146</v>
      </c>
      <c r="J21" s="10"/>
      <c r="K21" s="10"/>
      <c r="L21" s="11"/>
      <c r="M21" s="11"/>
    </row>
    <row r="22" spans="1:13" ht="60.75" thickBot="1" x14ac:dyDescent="0.25">
      <c r="A22" s="67" t="s">
        <v>21</v>
      </c>
      <c r="B22" s="128" t="s">
        <v>91</v>
      </c>
      <c r="C22" s="127" t="s">
        <v>23</v>
      </c>
      <c r="D22" s="127" t="s">
        <v>131</v>
      </c>
      <c r="E22" s="127" t="s">
        <v>92</v>
      </c>
      <c r="F22" s="127" t="s">
        <v>24</v>
      </c>
      <c r="G22" s="129" t="s">
        <v>93</v>
      </c>
      <c r="J22" s="10"/>
      <c r="K22" s="10"/>
      <c r="L22" s="11"/>
      <c r="M22" s="11"/>
    </row>
    <row r="23" spans="1:13" x14ac:dyDescent="0.2">
      <c r="A23" s="66" t="s">
        <v>145</v>
      </c>
      <c r="B23" s="243">
        <v>34193407</v>
      </c>
      <c r="C23" s="68">
        <v>7725295</v>
      </c>
      <c r="D23" s="68"/>
      <c r="E23" s="244">
        <v>31578151</v>
      </c>
      <c r="F23" s="244"/>
      <c r="G23" s="69"/>
      <c r="J23" s="10"/>
      <c r="K23" s="10"/>
      <c r="L23" s="11"/>
      <c r="M23" s="11"/>
    </row>
    <row r="24" spans="1:13" x14ac:dyDescent="0.2">
      <c r="A24" s="42" t="s">
        <v>117</v>
      </c>
      <c r="B24" s="77"/>
      <c r="C24" s="34"/>
      <c r="D24" s="34"/>
      <c r="E24" s="35"/>
      <c r="F24" s="35"/>
      <c r="G24" s="36"/>
      <c r="J24" s="10"/>
      <c r="K24" s="10"/>
      <c r="L24" s="11"/>
      <c r="M24" s="11"/>
    </row>
    <row r="25" spans="1:13" x14ac:dyDescent="0.2">
      <c r="A25" s="42" t="s">
        <v>116</v>
      </c>
      <c r="B25" s="77"/>
      <c r="C25" s="34"/>
      <c r="D25" s="34"/>
      <c r="E25" s="35"/>
      <c r="F25" s="35"/>
      <c r="G25" s="36"/>
      <c r="J25" s="10"/>
      <c r="K25" s="10"/>
      <c r="L25" s="11"/>
      <c r="M25" s="11"/>
    </row>
    <row r="26" spans="1:13" x14ac:dyDescent="0.2">
      <c r="A26" s="42" t="s">
        <v>111</v>
      </c>
      <c r="B26" s="77"/>
      <c r="C26" s="34"/>
      <c r="D26" s="34"/>
      <c r="E26" s="35"/>
      <c r="F26" s="35"/>
      <c r="G26" s="36"/>
      <c r="J26" s="10"/>
      <c r="K26" s="10"/>
      <c r="L26" s="11"/>
      <c r="M26" s="11"/>
    </row>
    <row r="27" spans="1:13" x14ac:dyDescent="0.2">
      <c r="A27" s="83"/>
      <c r="B27" s="245"/>
      <c r="C27" s="246"/>
      <c r="D27" s="246"/>
      <c r="E27" s="246"/>
      <c r="F27" s="246"/>
      <c r="G27" s="247"/>
      <c r="J27" s="10"/>
      <c r="K27" s="10"/>
      <c r="L27" s="11"/>
      <c r="M27" s="11"/>
    </row>
    <row r="28" spans="1:13" ht="13.5" thickBot="1" x14ac:dyDescent="0.25">
      <c r="A28" s="45"/>
      <c r="B28" s="78"/>
      <c r="C28" s="38"/>
      <c r="D28" s="38"/>
      <c r="E28" s="47"/>
      <c r="F28" s="47"/>
      <c r="G28" s="48"/>
      <c r="J28" s="10"/>
      <c r="K28" s="10"/>
      <c r="L28" s="11"/>
      <c r="M28" s="11"/>
    </row>
    <row r="29" spans="1:13" ht="39" thickBot="1" x14ac:dyDescent="0.25">
      <c r="A29" s="103" t="s">
        <v>25</v>
      </c>
      <c r="B29" s="96" t="s">
        <v>123</v>
      </c>
      <c r="C29" s="97" t="s">
        <v>33</v>
      </c>
      <c r="D29" s="104" t="s">
        <v>94</v>
      </c>
      <c r="E29" s="31"/>
      <c r="F29" s="31"/>
      <c r="G29" s="31"/>
      <c r="J29" s="10"/>
      <c r="K29" s="10"/>
      <c r="L29" s="11"/>
      <c r="M29" s="11"/>
    </row>
    <row r="30" spans="1:13" x14ac:dyDescent="0.2">
      <c r="A30" s="337" t="s">
        <v>222</v>
      </c>
      <c r="B30" s="188">
        <v>954201</v>
      </c>
      <c r="C30" s="68"/>
      <c r="D30" s="70"/>
      <c r="E30" s="4"/>
      <c r="F30" s="4"/>
      <c r="G30" s="4"/>
      <c r="J30" s="10"/>
      <c r="K30" s="10"/>
      <c r="L30" s="11"/>
      <c r="M30" s="11"/>
    </row>
    <row r="31" spans="1:13" x14ac:dyDescent="0.2">
      <c r="A31" s="42"/>
      <c r="B31" s="40"/>
      <c r="C31" s="34"/>
      <c r="D31" s="37"/>
      <c r="E31" s="4"/>
      <c r="F31" s="4"/>
      <c r="G31" s="4"/>
      <c r="J31" s="10"/>
      <c r="K31" s="10"/>
      <c r="L31" s="11"/>
      <c r="M31" s="11"/>
    </row>
    <row r="32" spans="1:13" x14ac:dyDescent="0.2">
      <c r="A32" s="42"/>
      <c r="B32" s="189"/>
      <c r="C32" s="34"/>
      <c r="D32" s="37"/>
      <c r="E32" s="4"/>
      <c r="F32" s="4"/>
      <c r="G32" s="4"/>
      <c r="K32" s="10"/>
      <c r="L32" s="11"/>
      <c r="M32" s="11"/>
    </row>
    <row r="33" spans="1:13" x14ac:dyDescent="0.2">
      <c r="A33" s="42"/>
      <c r="B33" s="40"/>
      <c r="C33" s="34"/>
      <c r="D33" s="37"/>
      <c r="E33" s="4"/>
      <c r="F33" s="4"/>
      <c r="G33" s="4"/>
      <c r="K33" s="10"/>
      <c r="L33" s="11"/>
      <c r="M33" s="11"/>
    </row>
    <row r="34" spans="1:13" x14ac:dyDescent="0.2">
      <c r="A34" s="42"/>
      <c r="B34" s="40"/>
      <c r="C34" s="34"/>
      <c r="D34" s="37"/>
      <c r="E34" s="4"/>
      <c r="F34" s="4"/>
      <c r="G34" s="4"/>
      <c r="K34" s="10"/>
      <c r="L34" s="11"/>
      <c r="M34" s="11"/>
    </row>
    <row r="35" spans="1:13" x14ac:dyDescent="0.2">
      <c r="A35" s="280"/>
      <c r="B35" s="281"/>
      <c r="C35" s="246"/>
      <c r="D35" s="247"/>
      <c r="E35" s="4"/>
      <c r="F35" s="4"/>
      <c r="G35" s="4"/>
      <c r="K35" s="10"/>
      <c r="L35" s="11"/>
      <c r="M35" s="11"/>
    </row>
    <row r="36" spans="1:13" s="31" customFormat="1" ht="13.5" thickBot="1" x14ac:dyDescent="0.25">
      <c r="A36" s="78"/>
      <c r="B36" s="38"/>
      <c r="C36" s="38"/>
      <c r="D36" s="39"/>
      <c r="E36" s="4"/>
      <c r="F36" s="4"/>
      <c r="G36" s="4"/>
      <c r="K36" s="278"/>
      <c r="L36" s="279"/>
      <c r="M36" s="279"/>
    </row>
    <row r="37" spans="1:13" ht="13.5" thickBot="1" x14ac:dyDescent="0.25">
      <c r="A37" s="6"/>
      <c r="B37" s="2"/>
      <c r="C37" s="2"/>
      <c r="D37" s="2"/>
      <c r="E37" s="2"/>
      <c r="F37" s="2"/>
      <c r="G37" s="2"/>
      <c r="K37" s="10"/>
      <c r="L37" s="11"/>
      <c r="M37" s="11"/>
    </row>
    <row r="38" spans="1:13" ht="13.5" thickBot="1" x14ac:dyDescent="0.25">
      <c r="A38" s="55" t="s">
        <v>26</v>
      </c>
      <c r="B38" s="130" t="s">
        <v>130</v>
      </c>
      <c r="C38" s="126" t="s">
        <v>19</v>
      </c>
      <c r="D38" s="30"/>
      <c r="E38" s="31"/>
      <c r="F38" s="31"/>
      <c r="G38" s="31"/>
      <c r="K38" s="10"/>
      <c r="L38" s="11"/>
      <c r="M38" s="11"/>
    </row>
    <row r="39" spans="1:13" x14ac:dyDescent="0.2">
      <c r="A39" s="99" t="s">
        <v>124</v>
      </c>
      <c r="B39" s="75"/>
      <c r="C39" s="28"/>
      <c r="D39" s="31"/>
      <c r="K39" s="10"/>
      <c r="L39" s="11"/>
      <c r="M39" s="11"/>
    </row>
    <row r="40" spans="1:13" ht="13.5" thickBot="1" x14ac:dyDescent="0.25">
      <c r="A40" s="100" t="s">
        <v>125</v>
      </c>
      <c r="B40" s="88"/>
      <c r="C40" s="16"/>
      <c r="D40" s="31"/>
      <c r="K40" s="10"/>
      <c r="L40" s="11"/>
      <c r="M40" s="11"/>
    </row>
    <row r="41" spans="1:13" ht="13.5" thickBot="1" x14ac:dyDescent="0.25">
      <c r="K41" s="10"/>
      <c r="L41" s="11"/>
      <c r="M41" s="11"/>
    </row>
    <row r="42" spans="1:13" ht="13.5" thickBot="1" x14ac:dyDescent="0.25">
      <c r="A42" s="101" t="s">
        <v>126</v>
      </c>
      <c r="B42" s="593"/>
      <c r="C42" s="594"/>
      <c r="D42" s="102"/>
      <c r="K42" s="10"/>
      <c r="L42" s="11"/>
      <c r="M42" s="11"/>
    </row>
    <row r="43" spans="1:13" ht="13.5" thickBot="1" x14ac:dyDescent="0.25">
      <c r="A43" s="92" t="s">
        <v>17</v>
      </c>
      <c r="B43" s="595"/>
      <c r="C43" s="596"/>
      <c r="D43" s="102"/>
      <c r="K43" s="10"/>
      <c r="L43" s="11"/>
      <c r="M43" s="11"/>
    </row>
    <row r="44" spans="1:13" x14ac:dyDescent="0.2">
      <c r="A44" s="85" t="s">
        <v>127</v>
      </c>
      <c r="B44" s="597"/>
      <c r="C44" s="598"/>
      <c r="D44" s="102"/>
      <c r="K44" s="10"/>
      <c r="L44" s="11"/>
      <c r="M44" s="11"/>
    </row>
    <row r="45" spans="1:13" x14ac:dyDescent="0.2">
      <c r="A45" s="83" t="s">
        <v>128</v>
      </c>
      <c r="B45" s="599"/>
      <c r="C45" s="600"/>
      <c r="D45" s="102"/>
      <c r="K45" s="10"/>
      <c r="L45" s="11"/>
      <c r="M45" s="11"/>
    </row>
    <row r="46" spans="1:13" ht="13.5" thickBot="1" x14ac:dyDescent="0.25">
      <c r="A46" s="84" t="s">
        <v>129</v>
      </c>
      <c r="B46" s="591"/>
      <c r="C46" s="592"/>
      <c r="D46" s="102"/>
      <c r="K46" s="10"/>
      <c r="L46" s="11"/>
      <c r="M46" s="11"/>
    </row>
    <row r="47" spans="1:13" x14ac:dyDescent="0.2">
      <c r="K47" s="10"/>
      <c r="L47" s="11"/>
      <c r="M47" s="11"/>
    </row>
    <row r="48" spans="1:13" x14ac:dyDescent="0.2">
      <c r="K48" s="10"/>
      <c r="L48" s="11"/>
      <c r="M48" s="11"/>
    </row>
    <row r="49" spans="11:13" x14ac:dyDescent="0.2">
      <c r="K49" s="10"/>
      <c r="L49" s="11"/>
      <c r="M49" s="11"/>
    </row>
    <row r="50" spans="11:13" x14ac:dyDescent="0.2">
      <c r="K50" s="10"/>
      <c r="L50" s="11"/>
      <c r="M50" s="11"/>
    </row>
    <row r="51" spans="11:13" x14ac:dyDescent="0.2">
      <c r="K51" s="10"/>
      <c r="L51" s="11"/>
      <c r="M51" s="11"/>
    </row>
    <row r="52" spans="11:13" x14ac:dyDescent="0.2">
      <c r="K52" s="10"/>
      <c r="L52" s="11"/>
      <c r="M52" s="11"/>
    </row>
    <row r="53" spans="11:13" x14ac:dyDescent="0.2">
      <c r="K53" s="10"/>
      <c r="L53" s="11"/>
      <c r="M53" s="11"/>
    </row>
    <row r="54" spans="11:13" x14ac:dyDescent="0.2">
      <c r="K54" s="10"/>
      <c r="L54" s="11"/>
      <c r="M54" s="11"/>
    </row>
    <row r="55" spans="11:13" x14ac:dyDescent="0.2">
      <c r="K55" s="10"/>
      <c r="L55" s="11"/>
      <c r="M55" s="11"/>
    </row>
    <row r="56" spans="11:13" x14ac:dyDescent="0.2">
      <c r="K56" s="10"/>
      <c r="L56" s="11"/>
      <c r="M56" s="11"/>
    </row>
    <row r="57" spans="11:13" x14ac:dyDescent="0.2">
      <c r="K57" s="10"/>
      <c r="L57" s="11"/>
      <c r="M57" s="11"/>
    </row>
    <row r="58" spans="11:13" x14ac:dyDescent="0.2">
      <c r="K58" s="10"/>
      <c r="L58" s="11"/>
      <c r="M58" s="11"/>
    </row>
    <row r="59" spans="11:13" x14ac:dyDescent="0.2">
      <c r="K59" s="10"/>
    </row>
    <row r="60" spans="11:13" x14ac:dyDescent="0.2">
      <c r="K60" s="10"/>
    </row>
    <row r="61" spans="11:13" x14ac:dyDescent="0.2">
      <c r="K61" s="10"/>
    </row>
    <row r="62" spans="11:13" x14ac:dyDescent="0.2">
      <c r="K62" s="10"/>
    </row>
    <row r="63" spans="11:13" x14ac:dyDescent="0.2">
      <c r="K63" s="10"/>
    </row>
    <row r="64" spans="11:13" x14ac:dyDescent="0.2">
      <c r="K64" s="10"/>
    </row>
    <row r="65" spans="11:11" x14ac:dyDescent="0.2">
      <c r="K65" s="10"/>
    </row>
    <row r="66" spans="11:11" x14ac:dyDescent="0.2">
      <c r="K66" s="10"/>
    </row>
    <row r="67" spans="11:11" x14ac:dyDescent="0.2">
      <c r="K67" s="10"/>
    </row>
    <row r="68" spans="11:11" x14ac:dyDescent="0.2">
      <c r="K68" s="10"/>
    </row>
    <row r="69" spans="11:11" x14ac:dyDescent="0.2">
      <c r="K69" s="10"/>
    </row>
    <row r="70" spans="11:11" x14ac:dyDescent="0.2">
      <c r="K70" s="10"/>
    </row>
    <row r="71" spans="11:11" x14ac:dyDescent="0.2">
      <c r="K71" s="10"/>
    </row>
    <row r="72" spans="11:11" x14ac:dyDescent="0.2">
      <c r="K72" s="10"/>
    </row>
    <row r="73" spans="11:11" x14ac:dyDescent="0.2">
      <c r="K73" s="10"/>
    </row>
    <row r="74" spans="11:11" x14ac:dyDescent="0.2">
      <c r="K74" s="10"/>
    </row>
    <row r="75" spans="11:11" x14ac:dyDescent="0.2">
      <c r="K75" s="10"/>
    </row>
  </sheetData>
  <mergeCells count="6">
    <mergeCell ref="A1:G1"/>
    <mergeCell ref="B46:C46"/>
    <mergeCell ref="B42:C42"/>
    <mergeCell ref="B43:C43"/>
    <mergeCell ref="B44:C44"/>
    <mergeCell ref="B45:C45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1"/>
  <sheetViews>
    <sheetView workbookViewId="0">
      <selection activeCell="C52" sqref="C52"/>
    </sheetView>
  </sheetViews>
  <sheetFormatPr defaultRowHeight="12.75" x14ac:dyDescent="0.2"/>
  <cols>
    <col min="1" max="1" width="47.42578125" customWidth="1"/>
    <col min="2" max="2" width="17.28515625" customWidth="1"/>
    <col min="3" max="3" width="12.42578125" customWidth="1"/>
    <col min="4" max="4" width="12.85546875" customWidth="1"/>
    <col min="5" max="5" width="12.42578125" customWidth="1"/>
    <col min="6" max="6" width="13" customWidth="1"/>
    <col min="7" max="7" width="16.7109375" customWidth="1"/>
    <col min="8" max="8" width="13.140625" customWidth="1"/>
    <col min="9" max="9" width="18.140625" customWidth="1"/>
  </cols>
  <sheetData>
    <row r="1" spans="1:10" x14ac:dyDescent="0.2">
      <c r="A1" s="547" t="s">
        <v>163</v>
      </c>
      <c r="B1" s="547"/>
      <c r="C1" s="547"/>
      <c r="D1" s="547"/>
      <c r="E1" s="547"/>
      <c r="F1" s="1"/>
      <c r="G1" s="1"/>
      <c r="H1" s="1"/>
      <c r="I1" s="1"/>
      <c r="J1" s="1"/>
    </row>
    <row r="3" spans="1:10" x14ac:dyDescent="0.2">
      <c r="A3" s="6" t="s">
        <v>96</v>
      </c>
      <c r="B3" s="6"/>
      <c r="C3" s="6"/>
      <c r="D3" s="6"/>
    </row>
    <row r="5" spans="1:10" ht="9.9499999999999993" customHeight="1" x14ac:dyDescent="0.2">
      <c r="A5" s="167" t="s">
        <v>29</v>
      </c>
      <c r="B5" s="169"/>
      <c r="C5" s="43"/>
      <c r="D5" s="43"/>
      <c r="E5" s="43"/>
      <c r="F5" s="43"/>
    </row>
    <row r="6" spans="1:10" ht="9.9499999999999993" customHeight="1" thickBot="1" x14ac:dyDescent="0.25">
      <c r="A6" s="167"/>
      <c r="B6" s="125"/>
      <c r="C6" s="43"/>
      <c r="D6" s="43"/>
      <c r="E6" s="43"/>
      <c r="F6" s="43"/>
    </row>
    <row r="7" spans="1:10" ht="9.9499999999999993" customHeight="1" x14ac:dyDescent="0.2">
      <c r="A7" s="141" t="s">
        <v>132</v>
      </c>
      <c r="B7" s="181"/>
      <c r="C7" s="106"/>
      <c r="D7" s="43"/>
      <c r="E7" s="43"/>
      <c r="F7" s="43"/>
    </row>
    <row r="8" spans="1:10" ht="9.9499999999999993" customHeight="1" x14ac:dyDescent="0.2">
      <c r="A8" s="182" t="s">
        <v>133</v>
      </c>
      <c r="B8" s="143"/>
      <c r="C8" s="43"/>
      <c r="D8" s="43"/>
      <c r="E8" s="43"/>
      <c r="F8" s="43"/>
    </row>
    <row r="9" spans="1:10" ht="9.9499999999999993" customHeight="1" x14ac:dyDescent="0.2">
      <c r="A9" s="143" t="s">
        <v>134</v>
      </c>
      <c r="B9" s="143"/>
      <c r="C9" s="4"/>
      <c r="D9" s="4"/>
      <c r="E9" s="4"/>
      <c r="F9" s="4"/>
    </row>
    <row r="10" spans="1:10" ht="9.9499999999999993" customHeight="1" x14ac:dyDescent="0.2">
      <c r="A10" s="142" t="s">
        <v>135</v>
      </c>
      <c r="B10" s="143"/>
      <c r="C10" s="4"/>
      <c r="D10" s="4"/>
      <c r="E10" s="4"/>
      <c r="F10" s="4"/>
    </row>
    <row r="11" spans="1:10" ht="9.9499999999999993" customHeight="1" x14ac:dyDescent="0.2">
      <c r="A11" s="143" t="s">
        <v>136</v>
      </c>
      <c r="B11" s="143"/>
      <c r="C11" s="4"/>
      <c r="D11" s="4"/>
      <c r="E11" s="4"/>
      <c r="F11" s="4"/>
    </row>
    <row r="12" spans="1:10" ht="9.9499999999999993" customHeight="1" x14ac:dyDescent="0.2">
      <c r="A12" s="142" t="s">
        <v>137</v>
      </c>
      <c r="B12" s="143"/>
      <c r="C12" s="4"/>
      <c r="D12" s="4"/>
      <c r="E12" s="4"/>
      <c r="F12" s="4"/>
    </row>
    <row r="13" spans="1:10" ht="9.9499999999999993" customHeight="1" x14ac:dyDescent="0.2">
      <c r="A13" s="143" t="s">
        <v>138</v>
      </c>
      <c r="B13" s="143"/>
      <c r="C13" s="4"/>
      <c r="D13" s="4"/>
      <c r="E13" s="4"/>
      <c r="F13" s="4"/>
    </row>
    <row r="14" spans="1:10" ht="9.9499999999999993" customHeight="1" thickBot="1" x14ac:dyDescent="0.25">
      <c r="A14" s="183" t="s">
        <v>144</v>
      </c>
      <c r="B14" s="184"/>
      <c r="C14" s="4"/>
      <c r="D14" s="4"/>
      <c r="E14" s="4"/>
      <c r="F14" s="4"/>
    </row>
    <row r="15" spans="1:10" ht="9.9499999999999993" customHeight="1" x14ac:dyDescent="0.2">
      <c r="A15" s="185" t="s">
        <v>139</v>
      </c>
      <c r="B15" s="181"/>
      <c r="C15" s="4"/>
      <c r="D15" s="4"/>
      <c r="E15" s="4"/>
      <c r="F15" s="4"/>
    </row>
    <row r="16" spans="1:10" ht="9.9499999999999993" customHeight="1" thickBot="1" x14ac:dyDescent="0.25">
      <c r="A16" s="183" t="s">
        <v>141</v>
      </c>
      <c r="B16" s="154"/>
      <c r="C16" s="4"/>
      <c r="D16" s="4"/>
      <c r="E16" s="4"/>
      <c r="F16" s="4"/>
    </row>
    <row r="17" spans="1:7" x14ac:dyDescent="0.2">
      <c r="A17" s="32"/>
      <c r="B17" s="2"/>
      <c r="C17" s="2"/>
      <c r="D17" s="2"/>
      <c r="E17" s="2"/>
      <c r="F17" s="2"/>
    </row>
    <row r="18" spans="1:7" x14ac:dyDescent="0.2">
      <c r="A18" s="32"/>
      <c r="B18" s="2"/>
      <c r="C18" s="2"/>
      <c r="D18" s="2"/>
      <c r="E18" s="2"/>
      <c r="F18" s="2"/>
    </row>
    <row r="19" spans="1:7" ht="9.9499999999999993" customHeight="1" thickBot="1" x14ac:dyDescent="0.25">
      <c r="A19" s="144" t="s">
        <v>30</v>
      </c>
      <c r="B19" s="145"/>
      <c r="C19" s="145"/>
      <c r="D19" s="145"/>
      <c r="E19" s="145"/>
      <c r="F19" s="145"/>
      <c r="G19" s="2"/>
    </row>
    <row r="20" spans="1:7" ht="20.25" customHeight="1" thickBot="1" x14ac:dyDescent="0.25">
      <c r="A20" s="146" t="s">
        <v>21</v>
      </c>
      <c r="B20" s="147" t="s">
        <v>91</v>
      </c>
      <c r="C20" s="176" t="s">
        <v>23</v>
      </c>
      <c r="D20" s="176" t="s">
        <v>131</v>
      </c>
      <c r="E20" s="176" t="s">
        <v>92</v>
      </c>
      <c r="F20" s="176" t="s">
        <v>24</v>
      </c>
      <c r="G20" s="177" t="s">
        <v>93</v>
      </c>
    </row>
    <row r="21" spans="1:7" ht="9.9499999999999993" customHeight="1" x14ac:dyDescent="0.2">
      <c r="A21" s="148" t="s">
        <v>145</v>
      </c>
      <c r="B21" s="149"/>
      <c r="C21" s="150"/>
      <c r="D21" s="150"/>
      <c r="E21" s="162"/>
      <c r="F21" s="162"/>
      <c r="G21" s="69"/>
    </row>
    <row r="22" spans="1:7" ht="9.9499999999999993" customHeight="1" x14ac:dyDescent="0.2">
      <c r="A22" s="143" t="s">
        <v>117</v>
      </c>
      <c r="B22" s="151"/>
      <c r="C22" s="133"/>
      <c r="D22" s="133"/>
      <c r="E22" s="163"/>
      <c r="F22" s="163"/>
      <c r="G22" s="36"/>
    </row>
    <row r="23" spans="1:7" ht="9.9499999999999993" customHeight="1" x14ac:dyDescent="0.2">
      <c r="A23" s="143" t="s">
        <v>116</v>
      </c>
      <c r="B23" s="151"/>
      <c r="C23" s="133"/>
      <c r="D23" s="133"/>
      <c r="E23" s="163"/>
      <c r="F23" s="163"/>
      <c r="G23" s="36"/>
    </row>
    <row r="24" spans="1:7" ht="9.9499999999999993" customHeight="1" x14ac:dyDescent="0.2">
      <c r="A24" s="143" t="s">
        <v>111</v>
      </c>
      <c r="B24" s="151"/>
      <c r="C24" s="133"/>
      <c r="D24" s="133"/>
      <c r="E24" s="163"/>
      <c r="F24" s="163"/>
      <c r="G24" s="36"/>
    </row>
    <row r="25" spans="1:7" ht="9.9499999999999993" hidden="1" customHeight="1" x14ac:dyDescent="0.2">
      <c r="A25" s="143"/>
      <c r="B25" s="152"/>
      <c r="C25" s="153"/>
      <c r="D25" s="153"/>
      <c r="E25" s="153"/>
      <c r="F25" s="153"/>
      <c r="G25" s="95"/>
    </row>
    <row r="26" spans="1:7" ht="9.9499999999999993" customHeight="1" thickBot="1" x14ac:dyDescent="0.25">
      <c r="A26" s="154"/>
      <c r="B26" s="155"/>
      <c r="C26" s="156"/>
      <c r="D26" s="156"/>
      <c r="E26" s="164"/>
      <c r="F26" s="164"/>
      <c r="G26" s="48"/>
    </row>
    <row r="27" spans="1:7" ht="20.25" customHeight="1" thickBot="1" x14ac:dyDescent="0.25">
      <c r="A27" s="157" t="s">
        <v>25</v>
      </c>
      <c r="B27" s="180" t="s">
        <v>123</v>
      </c>
      <c r="C27" s="187" t="s">
        <v>33</v>
      </c>
      <c r="D27" s="179" t="s">
        <v>94</v>
      </c>
      <c r="E27" s="169"/>
      <c r="F27" s="169"/>
      <c r="G27" s="31"/>
    </row>
    <row r="28" spans="1:7" ht="9.9499999999999993" customHeight="1" x14ac:dyDescent="0.2">
      <c r="A28" s="148" t="s">
        <v>112</v>
      </c>
      <c r="B28" s="158"/>
      <c r="C28" s="150"/>
      <c r="D28" s="159"/>
      <c r="E28" s="4"/>
      <c r="F28" s="4"/>
      <c r="G28" s="4"/>
    </row>
    <row r="29" spans="1:7" ht="9.9499999999999993" customHeight="1" x14ac:dyDescent="0.2">
      <c r="A29" s="143" t="s">
        <v>113</v>
      </c>
      <c r="B29" s="160"/>
      <c r="C29" s="133"/>
      <c r="D29" s="161"/>
      <c r="E29" s="4"/>
      <c r="F29" s="4"/>
      <c r="G29" s="4"/>
    </row>
    <row r="30" spans="1:7" ht="9.9499999999999993" customHeight="1" x14ac:dyDescent="0.2">
      <c r="A30" s="143" t="s">
        <v>114</v>
      </c>
      <c r="B30" s="160"/>
      <c r="C30" s="133"/>
      <c r="D30" s="161"/>
      <c r="E30" s="4"/>
      <c r="F30" s="4"/>
      <c r="G30" s="4"/>
    </row>
    <row r="31" spans="1:7" ht="9.9499999999999993" customHeight="1" x14ac:dyDescent="0.2">
      <c r="A31" s="143" t="s">
        <v>119</v>
      </c>
      <c r="B31" s="160"/>
      <c r="C31" s="133"/>
      <c r="D31" s="161"/>
      <c r="E31" s="4"/>
      <c r="F31" s="4"/>
      <c r="G31" s="4"/>
    </row>
    <row r="32" spans="1:7" ht="9.9499999999999993" customHeight="1" x14ac:dyDescent="0.2">
      <c r="A32" s="143" t="s">
        <v>115</v>
      </c>
      <c r="B32" s="160"/>
      <c r="C32" s="133"/>
      <c r="D32" s="161"/>
      <c r="E32" s="4"/>
      <c r="F32" s="4"/>
      <c r="G32" s="4"/>
    </row>
    <row r="33" spans="1:7" ht="9.9499999999999993" customHeight="1" thickBot="1" x14ac:dyDescent="0.25">
      <c r="A33" s="154"/>
      <c r="B33" s="171"/>
      <c r="C33" s="156"/>
      <c r="D33" s="172"/>
      <c r="E33" s="4"/>
      <c r="F33" s="4"/>
      <c r="G33" s="4"/>
    </row>
    <row r="34" spans="1:7" ht="9.9499999999999993" customHeight="1" thickBot="1" x14ac:dyDescent="0.25">
      <c r="A34" s="186"/>
      <c r="B34" s="145"/>
      <c r="C34" s="145"/>
      <c r="D34" s="145"/>
      <c r="E34" s="2"/>
      <c r="F34" s="2"/>
      <c r="G34" s="2"/>
    </row>
    <row r="35" spans="1:7" ht="9.9499999999999993" customHeight="1" thickBot="1" x14ac:dyDescent="0.25">
      <c r="A35" s="165" t="s">
        <v>26</v>
      </c>
      <c r="B35" s="166" t="s">
        <v>130</v>
      </c>
      <c r="C35" s="178" t="s">
        <v>19</v>
      </c>
      <c r="D35" s="167"/>
      <c r="E35" s="31"/>
      <c r="F35" s="31"/>
      <c r="G35" s="31"/>
    </row>
    <row r="36" spans="1:7" ht="9.9499999999999993" customHeight="1" x14ac:dyDescent="0.2">
      <c r="A36" s="168" t="s">
        <v>124</v>
      </c>
      <c r="B36" s="158"/>
      <c r="C36" s="159"/>
      <c r="D36" s="169"/>
    </row>
    <row r="37" spans="1:7" ht="9.9499999999999993" customHeight="1" thickBot="1" x14ac:dyDescent="0.25">
      <c r="A37" s="170" t="s">
        <v>125</v>
      </c>
      <c r="B37" s="171"/>
      <c r="C37" s="172"/>
      <c r="D37" s="169"/>
    </row>
    <row r="38" spans="1:7" ht="9.9499999999999993" customHeight="1" thickBot="1" x14ac:dyDescent="0.25">
      <c r="A38" s="145"/>
      <c r="B38" s="145"/>
      <c r="C38" s="145"/>
      <c r="D38" s="145"/>
    </row>
    <row r="39" spans="1:7" ht="9.9499999999999993" customHeight="1" thickBot="1" x14ac:dyDescent="0.25">
      <c r="A39" s="173" t="s">
        <v>126</v>
      </c>
      <c r="B39" s="603"/>
      <c r="C39" s="604"/>
      <c r="D39" s="174"/>
    </row>
    <row r="40" spans="1:7" ht="9.9499999999999993" customHeight="1" thickBot="1" x14ac:dyDescent="0.25">
      <c r="A40" s="175" t="s">
        <v>17</v>
      </c>
      <c r="B40" s="605"/>
      <c r="C40" s="606"/>
      <c r="D40" s="174"/>
    </row>
    <row r="41" spans="1:7" ht="9.9499999999999993" customHeight="1" x14ac:dyDescent="0.2">
      <c r="A41" s="148" t="s">
        <v>127</v>
      </c>
      <c r="B41" s="607"/>
      <c r="C41" s="608"/>
      <c r="D41" s="174"/>
    </row>
    <row r="42" spans="1:7" ht="9.9499999999999993" customHeight="1" x14ac:dyDescent="0.2">
      <c r="A42" s="143" t="s">
        <v>128</v>
      </c>
      <c r="B42" s="609"/>
      <c r="C42" s="610"/>
      <c r="D42" s="174"/>
    </row>
    <row r="43" spans="1:7" ht="9.9499999999999993" customHeight="1" thickBot="1" x14ac:dyDescent="0.25">
      <c r="A43" s="154" t="s">
        <v>129</v>
      </c>
      <c r="B43" s="601"/>
      <c r="C43" s="602"/>
      <c r="D43" s="174"/>
    </row>
    <row r="44" spans="1:7" ht="9.9499999999999993" customHeight="1" x14ac:dyDescent="0.2">
      <c r="A44" s="145"/>
      <c r="B44" s="145"/>
      <c r="C44" s="145"/>
      <c r="D44" s="145"/>
    </row>
    <row r="45" spans="1:7" ht="9.9499999999999993" customHeight="1" x14ac:dyDescent="0.2">
      <c r="A45" s="145"/>
      <c r="B45" s="145"/>
      <c r="C45" s="145"/>
      <c r="D45" s="145"/>
    </row>
    <row r="46" spans="1:7" ht="9.9499999999999993" customHeight="1" x14ac:dyDescent="0.2">
      <c r="A46" s="145"/>
      <c r="B46" s="145"/>
      <c r="C46" s="145"/>
      <c r="D46" s="145"/>
    </row>
    <row r="47" spans="1:7" ht="9.9499999999999993" customHeight="1" x14ac:dyDescent="0.2">
      <c r="A47" s="145"/>
      <c r="B47" s="145"/>
      <c r="C47" s="145"/>
      <c r="D47" s="145"/>
    </row>
    <row r="48" spans="1:7" ht="9.9499999999999993" customHeight="1" x14ac:dyDescent="0.2">
      <c r="A48" s="145"/>
      <c r="B48" s="145"/>
      <c r="C48" s="145"/>
      <c r="D48" s="145"/>
    </row>
    <row r="49" spans="1:4" ht="9.9499999999999993" customHeight="1" x14ac:dyDescent="0.2">
      <c r="A49" s="145"/>
      <c r="B49" s="145"/>
      <c r="C49" s="145"/>
      <c r="D49" s="145"/>
    </row>
    <row r="50" spans="1:4" ht="9.9499999999999993" customHeight="1" x14ac:dyDescent="0.2">
      <c r="A50" s="145"/>
      <c r="B50" s="145"/>
      <c r="C50" s="145"/>
      <c r="D50" s="145"/>
    </row>
    <row r="51" spans="1:4" ht="9.9499999999999993" customHeight="1" x14ac:dyDescent="0.2">
      <c r="A51" s="145"/>
      <c r="B51" s="145"/>
      <c r="C51" s="145"/>
      <c r="D51" s="145"/>
    </row>
  </sheetData>
  <mergeCells count="6">
    <mergeCell ref="A1:E1"/>
    <mergeCell ref="B43:C43"/>
    <mergeCell ref="B39:C39"/>
    <mergeCell ref="B40:C40"/>
    <mergeCell ref="B41:C41"/>
    <mergeCell ref="B42:C42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9"/>
  <sheetViews>
    <sheetView workbookViewId="0">
      <selection activeCell="I10" sqref="I10"/>
    </sheetView>
  </sheetViews>
  <sheetFormatPr defaultRowHeight="12.75" x14ac:dyDescent="0.2"/>
  <cols>
    <col min="6" max="6" width="13.140625" customWidth="1"/>
    <col min="7" max="8" width="12.85546875" customWidth="1"/>
  </cols>
  <sheetData>
    <row r="1" spans="1:12" x14ac:dyDescent="0.2">
      <c r="A1" s="547" t="s">
        <v>155</v>
      </c>
      <c r="B1" s="547"/>
      <c r="C1" s="547"/>
      <c r="D1" s="547"/>
      <c r="E1" s="547"/>
      <c r="F1" s="547"/>
      <c r="G1" s="547"/>
      <c r="H1" s="547"/>
      <c r="I1" s="547"/>
      <c r="J1" s="1"/>
      <c r="K1" s="1"/>
      <c r="L1" s="1"/>
    </row>
    <row r="3" spans="1:12" x14ac:dyDescent="0.2">
      <c r="A3" s="563" t="s">
        <v>73</v>
      </c>
      <c r="B3" s="563"/>
      <c r="C3" s="563"/>
      <c r="D3" s="563"/>
      <c r="E3" s="563"/>
      <c r="F3" s="563"/>
      <c r="G3" s="563"/>
      <c r="H3" s="563"/>
      <c r="I3" s="563"/>
      <c r="J3" s="14"/>
    </row>
    <row r="4" spans="1:12" ht="13.5" thickBot="1" x14ac:dyDescent="0.25">
      <c r="B4" s="6"/>
    </row>
    <row r="5" spans="1:12" ht="13.5" thickBot="1" x14ac:dyDescent="0.25">
      <c r="A5" s="195" t="s">
        <v>110</v>
      </c>
      <c r="B5" s="225"/>
      <c r="C5" s="196"/>
      <c r="D5" s="196"/>
      <c r="E5" s="197"/>
      <c r="F5" s="224" t="s">
        <v>147</v>
      </c>
      <c r="G5" s="89" t="s">
        <v>168</v>
      </c>
      <c r="H5" s="89" t="s">
        <v>165</v>
      </c>
    </row>
    <row r="6" spans="1:12" x14ac:dyDescent="0.2">
      <c r="A6" s="223" t="s">
        <v>99</v>
      </c>
      <c r="B6" s="220"/>
      <c r="C6" s="220"/>
      <c r="D6" s="220"/>
      <c r="E6" s="199"/>
      <c r="F6" s="198"/>
      <c r="G6" s="44"/>
      <c r="H6" s="44"/>
    </row>
    <row r="7" spans="1:12" x14ac:dyDescent="0.2">
      <c r="A7" s="202" t="s">
        <v>98</v>
      </c>
      <c r="B7" s="203"/>
      <c r="C7" s="203"/>
      <c r="D7" s="203"/>
      <c r="E7" s="201"/>
      <c r="F7" s="191">
        <v>3</v>
      </c>
      <c r="G7" s="328">
        <v>3</v>
      </c>
      <c r="H7" s="328">
        <v>3</v>
      </c>
    </row>
    <row r="8" spans="1:12" x14ac:dyDescent="0.2">
      <c r="A8" s="202" t="s">
        <v>100</v>
      </c>
      <c r="B8" s="203"/>
      <c r="C8" s="203"/>
      <c r="D8" s="203"/>
      <c r="E8" s="201"/>
      <c r="F8" s="200"/>
      <c r="G8" s="328"/>
      <c r="H8" s="328"/>
    </row>
    <row r="9" spans="1:12" ht="13.5" thickBot="1" x14ac:dyDescent="0.25">
      <c r="A9" s="611" t="s">
        <v>82</v>
      </c>
      <c r="B9" s="612"/>
      <c r="C9" s="612"/>
      <c r="D9" s="612"/>
      <c r="E9" s="613"/>
      <c r="F9" s="226">
        <v>3</v>
      </c>
      <c r="G9" s="218">
        <v>3</v>
      </c>
      <c r="H9" s="218">
        <v>3</v>
      </c>
    </row>
  </sheetData>
  <mergeCells count="3">
    <mergeCell ref="A9:E9"/>
    <mergeCell ref="A1:I1"/>
    <mergeCell ref="A3:I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0"/>
  <sheetViews>
    <sheetView workbookViewId="0">
      <selection activeCell="G15" sqref="G15"/>
    </sheetView>
  </sheetViews>
  <sheetFormatPr defaultRowHeight="12.75" x14ac:dyDescent="0.2"/>
  <cols>
    <col min="2" max="2" width="10.7109375" customWidth="1"/>
    <col min="3" max="3" width="7.28515625" customWidth="1"/>
    <col min="6" max="8" width="12.85546875" customWidth="1"/>
  </cols>
  <sheetData>
    <row r="1" spans="1:11" x14ac:dyDescent="0.2">
      <c r="A1" s="547" t="s">
        <v>156</v>
      </c>
      <c r="B1" s="547"/>
      <c r="C1" s="547"/>
      <c r="D1" s="547"/>
      <c r="E1" s="547"/>
      <c r="F1" s="547"/>
      <c r="G1" s="547"/>
      <c r="H1" s="547"/>
      <c r="I1" s="1"/>
      <c r="J1" s="1"/>
      <c r="K1" s="1"/>
    </row>
    <row r="3" spans="1:11" x14ac:dyDescent="0.2">
      <c r="A3" s="563" t="s">
        <v>176</v>
      </c>
      <c r="B3" s="563"/>
      <c r="C3" s="563"/>
      <c r="D3" s="563"/>
      <c r="E3" s="563"/>
      <c r="F3" s="563"/>
      <c r="G3" s="563"/>
      <c r="H3" s="563"/>
    </row>
    <row r="4" spans="1:11" ht="13.5" thickBot="1" x14ac:dyDescent="0.25">
      <c r="B4" s="6"/>
    </row>
    <row r="5" spans="1:11" ht="14.25" thickTop="1" thickBot="1" x14ac:dyDescent="0.25">
      <c r="A5" s="233" t="s">
        <v>110</v>
      </c>
      <c r="B5" s="227"/>
      <c r="C5" s="227"/>
      <c r="D5" s="227"/>
      <c r="E5" s="234"/>
      <c r="F5" s="234" t="s">
        <v>147</v>
      </c>
      <c r="G5" s="455" t="s">
        <v>166</v>
      </c>
      <c r="H5" s="455" t="s">
        <v>165</v>
      </c>
    </row>
    <row r="6" spans="1:11" x14ac:dyDescent="0.2">
      <c r="A6" s="232" t="s">
        <v>99</v>
      </c>
      <c r="B6" s="228"/>
      <c r="C6" s="228"/>
      <c r="D6" s="228"/>
      <c r="E6" s="221"/>
      <c r="F6" s="198"/>
      <c r="G6" s="75"/>
      <c r="H6" s="75"/>
    </row>
    <row r="7" spans="1:11" x14ac:dyDescent="0.2">
      <c r="A7" s="229" t="s">
        <v>98</v>
      </c>
      <c r="B7" s="193"/>
      <c r="C7" s="193"/>
      <c r="D7" s="193"/>
      <c r="E7" s="194"/>
      <c r="F7" s="191">
        <v>25</v>
      </c>
      <c r="G7" s="456">
        <v>30</v>
      </c>
      <c r="H7" s="456">
        <v>30</v>
      </c>
    </row>
    <row r="8" spans="1:11" x14ac:dyDescent="0.2">
      <c r="A8" s="229" t="s">
        <v>100</v>
      </c>
      <c r="B8" s="193"/>
      <c r="C8" s="193"/>
      <c r="D8" s="193"/>
      <c r="E8" s="194"/>
      <c r="F8" s="200"/>
      <c r="G8" s="191"/>
      <c r="H8" s="191"/>
    </row>
    <row r="9" spans="1:11" ht="13.5" thickBot="1" x14ac:dyDescent="0.25">
      <c r="A9" s="231" t="s">
        <v>82</v>
      </c>
      <c r="B9" s="230"/>
      <c r="C9" s="230"/>
      <c r="D9" s="230"/>
      <c r="E9" s="235"/>
      <c r="F9" s="236">
        <v>25</v>
      </c>
      <c r="G9" s="457">
        <v>30</v>
      </c>
      <c r="H9" s="457">
        <v>30</v>
      </c>
    </row>
    <row r="10" spans="1:11" ht="13.5" thickTop="1" x14ac:dyDescent="0.2"/>
  </sheetData>
  <mergeCells count="2">
    <mergeCell ref="A1:H1"/>
    <mergeCell ref="A3:H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9"/>
  <sheetViews>
    <sheetView workbookViewId="0">
      <selection activeCell="D16" sqref="D16"/>
    </sheetView>
  </sheetViews>
  <sheetFormatPr defaultRowHeight="12.75" x14ac:dyDescent="0.2"/>
  <cols>
    <col min="1" max="1" width="14" customWidth="1"/>
    <col min="2" max="2" width="49.85546875" customWidth="1"/>
  </cols>
  <sheetData>
    <row r="1" spans="1:11" x14ac:dyDescent="0.2">
      <c r="A1" s="547" t="s">
        <v>157</v>
      </c>
      <c r="B1" s="547"/>
      <c r="C1" s="547"/>
      <c r="D1" s="547"/>
      <c r="E1" s="547"/>
      <c r="F1" s="547"/>
      <c r="G1" s="547"/>
      <c r="H1" s="547"/>
      <c r="I1" s="547"/>
      <c r="J1" s="1"/>
      <c r="K1" s="1"/>
    </row>
    <row r="3" spans="1:11" ht="13.5" customHeight="1" x14ac:dyDescent="0.2">
      <c r="A3" s="563" t="s">
        <v>120</v>
      </c>
      <c r="B3" s="563"/>
      <c r="C3" s="563"/>
      <c r="D3" s="563"/>
      <c r="E3" s="563"/>
      <c r="F3" s="563"/>
      <c r="G3" s="563"/>
      <c r="H3" s="563"/>
      <c r="I3" s="563"/>
    </row>
    <row r="4" spans="1:11" ht="13.5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</row>
    <row r="5" spans="1:11" ht="13.5" thickBot="1" x14ac:dyDescent="0.25"/>
    <row r="6" spans="1:11" ht="13.5" thickBot="1" x14ac:dyDescent="0.25">
      <c r="B6" s="55" t="s">
        <v>121</v>
      </c>
      <c r="C6" s="115" t="s">
        <v>122</v>
      </c>
      <c r="D6" s="76"/>
      <c r="E6" s="115"/>
      <c r="F6" s="54"/>
    </row>
    <row r="7" spans="1:11" x14ac:dyDescent="0.2">
      <c r="B7" s="85"/>
      <c r="C7" s="74"/>
      <c r="D7" s="74">
        <v>0</v>
      </c>
      <c r="E7" s="74"/>
      <c r="F7" s="51"/>
    </row>
    <row r="8" spans="1:11" x14ac:dyDescent="0.2">
      <c r="B8" s="83"/>
      <c r="C8" s="72"/>
      <c r="D8" s="72"/>
      <c r="E8" s="72"/>
      <c r="F8" s="52"/>
    </row>
    <row r="9" spans="1:11" x14ac:dyDescent="0.2">
      <c r="B9" s="83"/>
      <c r="C9" s="72"/>
      <c r="D9" s="72"/>
      <c r="E9" s="72"/>
      <c r="F9" s="52"/>
    </row>
    <row r="10" spans="1:11" x14ac:dyDescent="0.2">
      <c r="B10" s="83"/>
      <c r="C10" s="72"/>
      <c r="D10" s="72"/>
      <c r="E10" s="72"/>
      <c r="F10" s="52"/>
    </row>
    <row r="11" spans="1:11" x14ac:dyDescent="0.2">
      <c r="B11" s="83"/>
      <c r="C11" s="72"/>
      <c r="D11" s="72"/>
      <c r="E11" s="72"/>
      <c r="F11" s="52"/>
    </row>
    <row r="12" spans="1:11" ht="13.5" thickBot="1" x14ac:dyDescent="0.25">
      <c r="B12" s="84"/>
      <c r="C12" s="79"/>
      <c r="D12" s="79"/>
      <c r="E12" s="79"/>
      <c r="F12" s="80"/>
    </row>
    <row r="13" spans="1:11" ht="13.5" thickBot="1" x14ac:dyDescent="0.25">
      <c r="B13" s="91" t="s">
        <v>82</v>
      </c>
      <c r="C13" s="76"/>
      <c r="D13" s="76">
        <v>0</v>
      </c>
      <c r="E13" s="76"/>
      <c r="F13" s="54"/>
    </row>
    <row r="19" spans="2:2" x14ac:dyDescent="0.2">
      <c r="B19" s="93"/>
    </row>
  </sheetData>
  <mergeCells count="2">
    <mergeCell ref="A1:I1"/>
    <mergeCell ref="A3:I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4"/>
  <sheetViews>
    <sheetView workbookViewId="0">
      <selection activeCell="B19" sqref="B19"/>
    </sheetView>
  </sheetViews>
  <sheetFormatPr defaultRowHeight="12.75" x14ac:dyDescent="0.2"/>
  <cols>
    <col min="1" max="1" width="46.28515625" customWidth="1"/>
    <col min="2" max="2" width="10.140625" customWidth="1"/>
  </cols>
  <sheetData>
    <row r="1" spans="1:11" x14ac:dyDescent="0.2">
      <c r="A1" s="547" t="s">
        <v>158</v>
      </c>
      <c r="B1" s="547"/>
      <c r="C1" s="547"/>
      <c r="D1" s="547"/>
      <c r="E1" s="547"/>
      <c r="F1" s="547"/>
      <c r="G1" s="547"/>
      <c r="H1" s="547"/>
      <c r="I1" s="547"/>
      <c r="J1" s="547"/>
    </row>
    <row r="3" spans="1:11" x14ac:dyDescent="0.2">
      <c r="A3" s="563" t="s">
        <v>74</v>
      </c>
      <c r="B3" s="563"/>
      <c r="C3" s="563"/>
      <c r="D3" s="563"/>
      <c r="E3" s="563"/>
      <c r="F3" s="563"/>
      <c r="G3" s="563"/>
      <c r="H3" s="563"/>
      <c r="I3" s="563"/>
      <c r="J3" s="563"/>
      <c r="K3" s="3"/>
    </row>
    <row r="4" spans="1:11" ht="13.5" thickBot="1" x14ac:dyDescent="0.25"/>
    <row r="5" spans="1:11" ht="13.5" thickBot="1" x14ac:dyDescent="0.25">
      <c r="A5" s="55" t="s">
        <v>81</v>
      </c>
      <c r="B5" s="50">
        <v>2017</v>
      </c>
      <c r="I5" s="614"/>
      <c r="J5" s="614"/>
    </row>
    <row r="6" spans="1:11" ht="21" customHeight="1" x14ac:dyDescent="0.2">
      <c r="A6" s="56" t="s">
        <v>75</v>
      </c>
      <c r="B6" s="137">
        <v>13257756</v>
      </c>
    </row>
    <row r="7" spans="1:11" ht="39" customHeight="1" x14ac:dyDescent="0.2">
      <c r="A7" s="57" t="s">
        <v>76</v>
      </c>
      <c r="B7" s="138"/>
      <c r="E7" t="s">
        <v>171</v>
      </c>
    </row>
    <row r="8" spans="1:11" x14ac:dyDescent="0.2">
      <c r="A8" s="57" t="s">
        <v>77</v>
      </c>
      <c r="B8" s="138"/>
    </row>
    <row r="9" spans="1:11" ht="38.25" x14ac:dyDescent="0.2">
      <c r="A9" s="57" t="s">
        <v>78</v>
      </c>
      <c r="B9" s="138"/>
    </row>
    <row r="10" spans="1:11" x14ac:dyDescent="0.2">
      <c r="A10" s="57" t="s">
        <v>79</v>
      </c>
      <c r="B10" s="138"/>
    </row>
    <row r="11" spans="1:11" ht="13.5" thickBot="1" x14ac:dyDescent="0.25">
      <c r="A11" s="58" t="s">
        <v>80</v>
      </c>
      <c r="B11" s="139"/>
    </row>
    <row r="12" spans="1:11" ht="13.5" thickBot="1" x14ac:dyDescent="0.25">
      <c r="A12" s="55" t="s">
        <v>82</v>
      </c>
      <c r="B12" s="140">
        <v>13257756</v>
      </c>
    </row>
    <row r="13" spans="1:11" x14ac:dyDescent="0.2">
      <c r="A13" s="30"/>
      <c r="B13" s="31"/>
    </row>
    <row r="14" spans="1:11" ht="13.5" thickBot="1" x14ac:dyDescent="0.25"/>
    <row r="15" spans="1:11" ht="13.5" thickBot="1" x14ac:dyDescent="0.25">
      <c r="A15" s="62" t="s">
        <v>83</v>
      </c>
      <c r="B15" s="26">
        <v>2017</v>
      </c>
      <c r="C15" s="26">
        <v>2018</v>
      </c>
      <c r="D15" s="26">
        <v>2019</v>
      </c>
      <c r="E15" s="27">
        <v>2020</v>
      </c>
      <c r="F15" s="27">
        <v>2021</v>
      </c>
    </row>
    <row r="16" spans="1:11" x14ac:dyDescent="0.2">
      <c r="A16" s="63"/>
      <c r="B16" s="59"/>
      <c r="C16" s="24"/>
      <c r="D16" s="24"/>
      <c r="E16" s="24"/>
      <c r="F16" s="25"/>
    </row>
    <row r="17" spans="1:6" x14ac:dyDescent="0.2">
      <c r="A17" s="64" t="s">
        <v>84</v>
      </c>
      <c r="B17" s="60"/>
      <c r="C17" s="19"/>
      <c r="D17" s="19"/>
      <c r="E17" s="19"/>
      <c r="F17" s="20"/>
    </row>
    <row r="18" spans="1:6" x14ac:dyDescent="0.2">
      <c r="A18" s="64" t="s">
        <v>85</v>
      </c>
      <c r="B18" s="60"/>
      <c r="C18" s="19"/>
      <c r="D18" s="19"/>
      <c r="E18" s="19"/>
      <c r="F18" s="20"/>
    </row>
    <row r="19" spans="1:6" x14ac:dyDescent="0.2">
      <c r="A19" s="64" t="s">
        <v>86</v>
      </c>
      <c r="B19" s="60"/>
      <c r="C19" s="19"/>
      <c r="D19" s="19"/>
      <c r="E19" s="19"/>
      <c r="F19" s="20"/>
    </row>
    <row r="20" spans="1:6" x14ac:dyDescent="0.2">
      <c r="A20" s="64" t="s">
        <v>87</v>
      </c>
      <c r="B20" s="60"/>
      <c r="C20" s="19"/>
      <c r="D20" s="19"/>
      <c r="E20" s="19"/>
      <c r="F20" s="20"/>
    </row>
    <row r="21" spans="1:6" ht="25.5" x14ac:dyDescent="0.2">
      <c r="A21" s="64" t="s">
        <v>97</v>
      </c>
      <c r="B21" s="60"/>
      <c r="C21" s="19"/>
      <c r="D21" s="19"/>
      <c r="E21" s="19"/>
      <c r="F21" s="20"/>
    </row>
    <row r="22" spans="1:6" ht="38.25" x14ac:dyDescent="0.2">
      <c r="A22" s="64" t="s">
        <v>88</v>
      </c>
      <c r="B22" s="60"/>
      <c r="C22" s="19"/>
      <c r="D22" s="19"/>
      <c r="E22" s="19"/>
      <c r="F22" s="20"/>
    </row>
    <row r="23" spans="1:6" ht="51.75" thickBot="1" x14ac:dyDescent="0.25">
      <c r="A23" s="65" t="s">
        <v>89</v>
      </c>
      <c r="B23" s="61"/>
      <c r="C23" s="21"/>
      <c r="D23" s="21"/>
      <c r="E23" s="21"/>
      <c r="F23" s="22"/>
    </row>
    <row r="24" spans="1:6" ht="13.5" thickBot="1" x14ac:dyDescent="0.25">
      <c r="A24" s="55" t="s">
        <v>82</v>
      </c>
      <c r="B24" s="46"/>
      <c r="C24" s="23"/>
      <c r="D24" s="23"/>
      <c r="E24" s="23"/>
      <c r="F24" s="18"/>
    </row>
  </sheetData>
  <mergeCells count="3">
    <mergeCell ref="A1:J1"/>
    <mergeCell ref="A3:J3"/>
    <mergeCell ref="I5:J5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4"/>
  <sheetViews>
    <sheetView topLeftCell="A32" workbookViewId="0">
      <selection activeCell="F12" sqref="F12"/>
    </sheetView>
  </sheetViews>
  <sheetFormatPr defaultRowHeight="12.75" x14ac:dyDescent="0.2"/>
  <cols>
    <col min="1" max="1" width="5" customWidth="1"/>
    <col min="2" max="2" width="20" customWidth="1"/>
    <col min="3" max="3" width="9.85546875" customWidth="1"/>
    <col min="4" max="4" width="10.42578125" customWidth="1"/>
    <col min="5" max="5" width="10.140625" bestFit="1" customWidth="1"/>
    <col min="6" max="6" width="9" bestFit="1" customWidth="1"/>
    <col min="7" max="7" width="5.85546875" customWidth="1"/>
    <col min="8" max="8" width="15.28515625" customWidth="1"/>
    <col min="9" max="9" width="10.7109375" customWidth="1"/>
    <col min="10" max="10" width="9.85546875" customWidth="1"/>
    <col min="11" max="11" width="13" customWidth="1"/>
    <col min="12" max="12" width="9.28515625" customWidth="1"/>
  </cols>
  <sheetData>
    <row r="1" spans="1:12" x14ac:dyDescent="0.2">
      <c r="A1" s="615" t="s">
        <v>159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</row>
    <row r="2" spans="1:12" x14ac:dyDescent="0.2">
      <c r="A2" s="617" t="s">
        <v>359</v>
      </c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</row>
    <row r="3" spans="1:12" x14ac:dyDescent="0.2">
      <c r="A3" s="617" t="s">
        <v>360</v>
      </c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</row>
    <row r="4" spans="1:12" x14ac:dyDescent="0.2">
      <c r="A4" s="406"/>
      <c r="B4" s="406"/>
      <c r="C4" s="406"/>
      <c r="D4" s="406"/>
      <c r="E4" s="406"/>
      <c r="F4" s="406"/>
      <c r="G4" s="407"/>
      <c r="H4" s="406"/>
      <c r="I4" s="406"/>
      <c r="J4" s="406"/>
      <c r="K4" s="406"/>
      <c r="L4" s="406"/>
    </row>
    <row r="5" spans="1:12" x14ac:dyDescent="0.2">
      <c r="A5" s="408"/>
      <c r="B5" s="408" t="s">
        <v>181</v>
      </c>
      <c r="C5" s="408" t="s">
        <v>182</v>
      </c>
      <c r="D5" s="408" t="s">
        <v>183</v>
      </c>
      <c r="E5" s="408" t="s">
        <v>184</v>
      </c>
      <c r="F5" s="408" t="s">
        <v>321</v>
      </c>
      <c r="G5" s="409"/>
      <c r="H5" s="408" t="s">
        <v>322</v>
      </c>
      <c r="I5" s="408" t="s">
        <v>323</v>
      </c>
      <c r="J5" s="408" t="s">
        <v>324</v>
      </c>
      <c r="K5" s="408" t="s">
        <v>325</v>
      </c>
      <c r="L5" s="408" t="s">
        <v>326</v>
      </c>
    </row>
    <row r="6" spans="1:12" ht="22.5" x14ac:dyDescent="0.2">
      <c r="A6" s="410" t="s">
        <v>327</v>
      </c>
      <c r="B6" s="618" t="s">
        <v>29</v>
      </c>
      <c r="C6" s="619"/>
      <c r="D6" s="619"/>
      <c r="E6" s="619"/>
      <c r="F6" s="620"/>
      <c r="G6" s="410" t="s">
        <v>327</v>
      </c>
      <c r="H6" s="618" t="s">
        <v>30</v>
      </c>
      <c r="I6" s="619"/>
      <c r="J6" s="619"/>
      <c r="K6" s="619"/>
      <c r="L6" s="620"/>
    </row>
    <row r="7" spans="1:12" ht="18.75" x14ac:dyDescent="0.2">
      <c r="A7" s="410"/>
      <c r="B7" s="411"/>
      <c r="C7" s="412" t="s">
        <v>186</v>
      </c>
      <c r="D7" s="412" t="s">
        <v>187</v>
      </c>
      <c r="E7" s="412" t="s">
        <v>358</v>
      </c>
      <c r="F7" s="412"/>
      <c r="G7" s="413"/>
      <c r="H7" s="414"/>
      <c r="I7" s="412" t="s">
        <v>186</v>
      </c>
      <c r="J7" s="412" t="s">
        <v>187</v>
      </c>
      <c r="K7" s="412" t="s">
        <v>358</v>
      </c>
      <c r="L7" s="412"/>
    </row>
    <row r="8" spans="1:12" x14ac:dyDescent="0.2">
      <c r="A8" s="415"/>
      <c r="B8" s="416" t="s">
        <v>2</v>
      </c>
      <c r="C8" s="416" t="s">
        <v>328</v>
      </c>
      <c r="D8" s="416" t="s">
        <v>328</v>
      </c>
      <c r="E8" s="416" t="s">
        <v>328</v>
      </c>
      <c r="F8" s="416"/>
      <c r="G8" s="416"/>
      <c r="H8" s="416" t="s">
        <v>2</v>
      </c>
      <c r="I8" s="416" t="s">
        <v>328</v>
      </c>
      <c r="J8" s="416" t="s">
        <v>328</v>
      </c>
      <c r="K8" s="416" t="s">
        <v>328</v>
      </c>
      <c r="L8" s="416"/>
    </row>
    <row r="9" spans="1:12" ht="22.5" x14ac:dyDescent="0.2">
      <c r="A9" s="417">
        <v>1</v>
      </c>
      <c r="B9" s="418" t="s">
        <v>51</v>
      </c>
      <c r="C9" s="419">
        <f>SUM(C10)</f>
        <v>124825592</v>
      </c>
      <c r="D9" s="419">
        <v>156367434</v>
      </c>
      <c r="E9" s="419">
        <f t="shared" ref="E9" si="0">SUM(E10)</f>
        <v>155188968</v>
      </c>
      <c r="F9" s="420"/>
      <c r="G9" s="421">
        <v>1</v>
      </c>
      <c r="H9" s="418" t="s">
        <v>31</v>
      </c>
      <c r="I9" s="419">
        <f>SUM(I10)</f>
        <v>134110519</v>
      </c>
      <c r="J9" s="419">
        <f t="shared" ref="J9:K9" si="1">SUM(J10)</f>
        <v>171897795</v>
      </c>
      <c r="K9" s="419">
        <f t="shared" si="1"/>
        <v>155576185</v>
      </c>
      <c r="L9" s="420"/>
    </row>
    <row r="10" spans="1:12" ht="34.5" customHeight="1" x14ac:dyDescent="0.2">
      <c r="A10" s="417">
        <v>2</v>
      </c>
      <c r="B10" s="423" t="s">
        <v>44</v>
      </c>
      <c r="C10" s="424">
        <f>SUM(C11,C12,C21,C22)</f>
        <v>124825592</v>
      </c>
      <c r="D10" s="424">
        <v>156367434</v>
      </c>
      <c r="E10" s="424">
        <v>155188968</v>
      </c>
      <c r="F10" s="420"/>
      <c r="G10" s="417">
        <v>2</v>
      </c>
      <c r="H10" s="423" t="s">
        <v>45</v>
      </c>
      <c r="I10" s="424">
        <f>SUM(I11:I14,I21)</f>
        <v>134110519</v>
      </c>
      <c r="J10" s="424">
        <f t="shared" ref="J10:K10" si="2">SUM(J11:J14,J21)</f>
        <v>171897795</v>
      </c>
      <c r="K10" s="424">
        <f t="shared" si="2"/>
        <v>155576185</v>
      </c>
      <c r="L10" s="420"/>
    </row>
    <row r="11" spans="1:12" ht="30" customHeight="1" x14ac:dyDescent="0.2">
      <c r="A11" s="417">
        <v>3</v>
      </c>
      <c r="B11" s="425" t="s">
        <v>329</v>
      </c>
      <c r="C11" s="426">
        <v>3289250</v>
      </c>
      <c r="D11" s="426">
        <v>4926686</v>
      </c>
      <c r="E11" s="426">
        <v>5126459</v>
      </c>
      <c r="F11" s="420"/>
      <c r="G11" s="417">
        <v>3</v>
      </c>
      <c r="H11" s="425" t="s">
        <v>22</v>
      </c>
      <c r="I11" s="426">
        <v>33251945</v>
      </c>
      <c r="J11" s="426">
        <v>46745088</v>
      </c>
      <c r="K11" s="426">
        <v>45181030</v>
      </c>
      <c r="L11" s="420"/>
    </row>
    <row r="12" spans="1:12" ht="25.5" customHeight="1" x14ac:dyDescent="0.2">
      <c r="A12" s="417">
        <v>4</v>
      </c>
      <c r="B12" s="427" t="s">
        <v>142</v>
      </c>
      <c r="C12" s="428">
        <v>11270000</v>
      </c>
      <c r="D12" s="428">
        <v>14635995</v>
      </c>
      <c r="E12" s="428">
        <v>13257756</v>
      </c>
      <c r="F12" s="420"/>
      <c r="G12" s="417">
        <v>4</v>
      </c>
      <c r="H12" s="425" t="s">
        <v>23</v>
      </c>
      <c r="I12" s="426">
        <v>5542863</v>
      </c>
      <c r="J12" s="426">
        <v>7042863</v>
      </c>
      <c r="K12" s="426">
        <v>6947715</v>
      </c>
      <c r="L12" s="420"/>
    </row>
    <row r="13" spans="1:12" ht="30.75" customHeight="1" x14ac:dyDescent="0.2">
      <c r="A13" s="417">
        <v>5</v>
      </c>
      <c r="B13" s="429" t="s">
        <v>330</v>
      </c>
      <c r="C13" s="430"/>
      <c r="D13" s="430"/>
      <c r="E13" s="430"/>
      <c r="F13" s="420"/>
      <c r="G13" s="417">
        <v>5</v>
      </c>
      <c r="H13" s="425" t="s">
        <v>331</v>
      </c>
      <c r="I13" s="426">
        <v>21200000</v>
      </c>
      <c r="J13" s="426">
        <v>25005638</v>
      </c>
      <c r="K13" s="426">
        <v>23988068</v>
      </c>
      <c r="L13" s="420"/>
    </row>
    <row r="14" spans="1:12" ht="22.5" x14ac:dyDescent="0.2">
      <c r="A14" s="417">
        <v>6</v>
      </c>
      <c r="B14" s="427" t="s">
        <v>332</v>
      </c>
      <c r="C14" s="428">
        <v>31529407</v>
      </c>
      <c r="D14" s="428">
        <v>48676756</v>
      </c>
      <c r="E14" s="428">
        <v>48676756</v>
      </c>
      <c r="F14" s="420"/>
      <c r="G14" s="417">
        <v>6</v>
      </c>
      <c r="H14" s="425" t="s">
        <v>32</v>
      </c>
      <c r="I14" s="426">
        <v>10300000</v>
      </c>
      <c r="J14" s="426">
        <v>11858500</v>
      </c>
      <c r="K14" s="426">
        <v>10535734</v>
      </c>
      <c r="L14" s="420"/>
    </row>
    <row r="15" spans="1:12" ht="22.5" x14ac:dyDescent="0.2">
      <c r="A15" s="417">
        <v>7</v>
      </c>
      <c r="B15" s="427" t="s">
        <v>333</v>
      </c>
      <c r="C15" s="428">
        <v>3730800</v>
      </c>
      <c r="D15" s="428">
        <v>3790000</v>
      </c>
      <c r="E15" s="428">
        <v>3790000</v>
      </c>
      <c r="F15" s="420"/>
      <c r="G15" s="417">
        <v>7</v>
      </c>
      <c r="H15" s="425"/>
      <c r="I15" s="426"/>
      <c r="J15" s="426"/>
      <c r="K15" s="426"/>
      <c r="L15" s="420"/>
    </row>
    <row r="16" spans="1:12" ht="28.5" customHeight="1" x14ac:dyDescent="0.2">
      <c r="A16" s="417">
        <v>8</v>
      </c>
      <c r="B16" s="427" t="s">
        <v>334</v>
      </c>
      <c r="C16" s="428">
        <v>326277</v>
      </c>
      <c r="D16" s="428">
        <v>326277</v>
      </c>
      <c r="E16" s="428">
        <v>326277</v>
      </c>
      <c r="F16" s="420"/>
      <c r="G16" s="417">
        <v>8</v>
      </c>
      <c r="H16" s="425" t="s">
        <v>335</v>
      </c>
      <c r="I16" s="426">
        <v>1500000</v>
      </c>
      <c r="J16" s="426">
        <v>4548380</v>
      </c>
      <c r="K16" s="426">
        <v>4548380</v>
      </c>
      <c r="L16" s="420"/>
    </row>
    <row r="17" spans="1:12" ht="22.5" x14ac:dyDescent="0.2">
      <c r="A17" s="417">
        <v>9</v>
      </c>
      <c r="B17" s="427" t="s">
        <v>336</v>
      </c>
      <c r="C17" s="428"/>
      <c r="D17" s="428">
        <v>1508500</v>
      </c>
      <c r="E17" s="428">
        <v>1508500</v>
      </c>
      <c r="F17" s="420"/>
      <c r="G17" s="417">
        <v>9</v>
      </c>
      <c r="H17" s="425" t="s">
        <v>337</v>
      </c>
      <c r="I17" s="426">
        <v>61415711</v>
      </c>
      <c r="J17" s="426">
        <v>63859998</v>
      </c>
      <c r="K17" s="426">
        <v>63859998</v>
      </c>
      <c r="L17" s="420"/>
    </row>
    <row r="18" spans="1:12" ht="29.25" customHeight="1" x14ac:dyDescent="0.2">
      <c r="A18" s="417">
        <v>10</v>
      </c>
      <c r="B18" s="427" t="s">
        <v>338</v>
      </c>
      <c r="C18" s="428"/>
      <c r="D18" s="428">
        <v>25000</v>
      </c>
      <c r="E18" s="428">
        <v>25000</v>
      </c>
      <c r="F18" s="420"/>
      <c r="G18" s="417">
        <v>10</v>
      </c>
      <c r="H18" s="425" t="s">
        <v>339</v>
      </c>
      <c r="I18" s="426"/>
      <c r="J18" s="426"/>
      <c r="K18" s="426"/>
      <c r="L18" s="420"/>
    </row>
    <row r="19" spans="1:12" ht="25.5" customHeight="1" x14ac:dyDescent="0.2">
      <c r="A19" s="417">
        <v>11</v>
      </c>
      <c r="B19" s="431"/>
      <c r="C19" s="432"/>
      <c r="D19" s="432"/>
      <c r="E19" s="432"/>
      <c r="F19" s="420"/>
      <c r="G19" s="417">
        <v>11</v>
      </c>
      <c r="H19" s="425" t="s">
        <v>340</v>
      </c>
      <c r="I19" s="426">
        <v>400000</v>
      </c>
      <c r="J19" s="426">
        <v>600000</v>
      </c>
      <c r="K19" s="426">
        <v>515260</v>
      </c>
      <c r="L19" s="420"/>
    </row>
    <row r="20" spans="1:12" ht="22.5" x14ac:dyDescent="0.2">
      <c r="A20" s="417">
        <v>12</v>
      </c>
      <c r="B20" s="425" t="s">
        <v>341</v>
      </c>
      <c r="C20" s="426">
        <v>74679858</v>
      </c>
      <c r="D20" s="426">
        <v>80354590</v>
      </c>
      <c r="E20" s="426">
        <v>80354590</v>
      </c>
      <c r="F20" s="420"/>
      <c r="G20" s="417">
        <v>12</v>
      </c>
      <c r="H20" s="433" t="s">
        <v>342</v>
      </c>
      <c r="I20" s="428">
        <v>500000</v>
      </c>
      <c r="J20" s="428">
        <v>12237328</v>
      </c>
      <c r="K20" s="428"/>
      <c r="L20" s="420"/>
    </row>
    <row r="21" spans="1:12" ht="29.25" customHeight="1" x14ac:dyDescent="0.2">
      <c r="A21" s="417">
        <v>13</v>
      </c>
      <c r="B21" s="429" t="s">
        <v>343</v>
      </c>
      <c r="C21" s="430">
        <f>SUM(C14:C20)</f>
        <v>110266342</v>
      </c>
      <c r="D21" s="430">
        <f t="shared" ref="D21:E21" si="3">SUM(D14:D20)</f>
        <v>134681123</v>
      </c>
      <c r="E21" s="430">
        <f t="shared" si="3"/>
        <v>134681123</v>
      </c>
      <c r="F21" s="420"/>
      <c r="G21" s="417">
        <v>13</v>
      </c>
      <c r="H21" s="429" t="s">
        <v>344</v>
      </c>
      <c r="I21" s="430">
        <f>SUM(I16:I20)</f>
        <v>63815711</v>
      </c>
      <c r="J21" s="430">
        <f t="shared" ref="J21:K21" si="4">SUM(J16:J20)</f>
        <v>81245706</v>
      </c>
      <c r="K21" s="430">
        <f t="shared" si="4"/>
        <v>68923638</v>
      </c>
      <c r="L21" s="420"/>
    </row>
    <row r="22" spans="1:12" ht="30.75" customHeight="1" x14ac:dyDescent="0.2">
      <c r="A22" s="417">
        <v>14</v>
      </c>
      <c r="B22" s="425" t="s">
        <v>345</v>
      </c>
      <c r="C22" s="426"/>
      <c r="D22" s="426"/>
      <c r="E22" s="426"/>
      <c r="F22" s="420"/>
      <c r="G22" s="417">
        <v>14</v>
      </c>
      <c r="H22" s="425" t="s">
        <v>346</v>
      </c>
      <c r="I22" s="426">
        <v>6558626</v>
      </c>
      <c r="J22" s="426">
        <v>9136286</v>
      </c>
      <c r="K22" s="426">
        <v>9135384</v>
      </c>
      <c r="L22" s="420"/>
    </row>
    <row r="23" spans="1:12" x14ac:dyDescent="0.2">
      <c r="A23" s="417">
        <v>15</v>
      </c>
      <c r="B23" s="423" t="s">
        <v>19</v>
      </c>
      <c r="C23" s="424">
        <f>SUM(C24:C27)</f>
        <v>0</v>
      </c>
      <c r="D23" s="424">
        <f t="shared" ref="D23:E23" si="5">SUM(D24:D27)</f>
        <v>873630</v>
      </c>
      <c r="E23" s="424">
        <f t="shared" si="5"/>
        <v>873630</v>
      </c>
      <c r="F23" s="420"/>
      <c r="G23" s="417">
        <v>15</v>
      </c>
      <c r="H23" s="425" t="s">
        <v>33</v>
      </c>
      <c r="I23" s="426">
        <v>17463070</v>
      </c>
      <c r="J23" s="426">
        <v>16043749</v>
      </c>
      <c r="K23" s="426">
        <v>10000002</v>
      </c>
      <c r="L23" s="420"/>
    </row>
    <row r="24" spans="1:12" ht="27" customHeight="1" x14ac:dyDescent="0.2">
      <c r="A24" s="417">
        <v>16</v>
      </c>
      <c r="B24" s="434" t="s">
        <v>347</v>
      </c>
      <c r="C24" s="428">
        <v>0</v>
      </c>
      <c r="D24" s="428">
        <v>0</v>
      </c>
      <c r="E24" s="428">
        <v>0</v>
      </c>
      <c r="F24" s="420"/>
      <c r="G24" s="417">
        <v>16</v>
      </c>
      <c r="H24" s="433" t="s">
        <v>348</v>
      </c>
      <c r="I24" s="426">
        <v>0</v>
      </c>
      <c r="J24" s="426">
        <v>0</v>
      </c>
      <c r="K24" s="426">
        <v>0</v>
      </c>
      <c r="L24" s="420"/>
    </row>
    <row r="25" spans="1:12" ht="24" customHeight="1" x14ac:dyDescent="0.2">
      <c r="A25" s="417">
        <v>17</v>
      </c>
      <c r="B25" s="433" t="s">
        <v>348</v>
      </c>
      <c r="C25" s="426">
        <v>0</v>
      </c>
      <c r="D25" s="426">
        <v>0</v>
      </c>
      <c r="E25" s="426">
        <v>0</v>
      </c>
      <c r="F25" s="420"/>
      <c r="G25" s="417">
        <v>17</v>
      </c>
      <c r="H25" s="433" t="s">
        <v>349</v>
      </c>
      <c r="I25" s="426">
        <v>0</v>
      </c>
      <c r="J25" s="426">
        <v>0</v>
      </c>
      <c r="K25" s="426">
        <v>0</v>
      </c>
      <c r="L25" s="420"/>
    </row>
    <row r="26" spans="1:12" ht="30.75" customHeight="1" x14ac:dyDescent="0.2">
      <c r="A26" s="417">
        <v>18</v>
      </c>
      <c r="B26" s="433" t="s">
        <v>349</v>
      </c>
      <c r="C26" s="426">
        <v>0</v>
      </c>
      <c r="D26" s="426">
        <v>0</v>
      </c>
      <c r="E26" s="426">
        <v>0</v>
      </c>
      <c r="F26" s="420"/>
      <c r="G26" s="417">
        <v>18</v>
      </c>
      <c r="H26" s="433" t="s">
        <v>350</v>
      </c>
      <c r="I26" s="426">
        <v>0</v>
      </c>
      <c r="J26" s="426">
        <v>0</v>
      </c>
      <c r="K26" s="426">
        <v>0</v>
      </c>
      <c r="L26" s="420"/>
    </row>
    <row r="27" spans="1:12" ht="22.5" x14ac:dyDescent="0.2">
      <c r="A27" s="417">
        <v>19</v>
      </c>
      <c r="B27" s="433" t="s">
        <v>351</v>
      </c>
      <c r="C27" s="426">
        <v>0</v>
      </c>
      <c r="D27" s="426">
        <v>873630</v>
      </c>
      <c r="E27" s="426">
        <v>873630</v>
      </c>
      <c r="F27" s="420"/>
      <c r="G27" s="417">
        <v>19</v>
      </c>
      <c r="H27" s="425"/>
      <c r="I27" s="426"/>
      <c r="J27" s="426"/>
      <c r="K27" s="426"/>
      <c r="L27" s="420"/>
    </row>
    <row r="28" spans="1:12" ht="71.25" customHeight="1" x14ac:dyDescent="0.2">
      <c r="A28" s="417">
        <v>20</v>
      </c>
      <c r="B28" s="418" t="s">
        <v>352</v>
      </c>
      <c r="C28" s="435">
        <v>124825592</v>
      </c>
      <c r="D28" s="435">
        <v>156367434</v>
      </c>
      <c r="E28" s="435">
        <v>155188968</v>
      </c>
      <c r="F28" s="420"/>
      <c r="G28" s="417">
        <v>20</v>
      </c>
      <c r="H28" s="436" t="s">
        <v>353</v>
      </c>
      <c r="I28" s="419">
        <v>158132215</v>
      </c>
      <c r="J28" s="419">
        <v>197077830</v>
      </c>
      <c r="K28" s="419">
        <v>174711571</v>
      </c>
      <c r="L28" s="420"/>
    </row>
    <row r="29" spans="1:12" ht="33.75" x14ac:dyDescent="0.2">
      <c r="A29" s="417">
        <v>21</v>
      </c>
      <c r="B29" s="418" t="s">
        <v>39</v>
      </c>
      <c r="C29" s="426"/>
      <c r="D29" s="426"/>
      <c r="E29" s="426"/>
      <c r="F29" s="420"/>
      <c r="G29" s="417">
        <v>21</v>
      </c>
      <c r="H29" s="418" t="s">
        <v>34</v>
      </c>
      <c r="I29" s="419"/>
      <c r="J29" s="419"/>
      <c r="K29" s="419"/>
      <c r="L29" s="420"/>
    </row>
    <row r="30" spans="1:12" x14ac:dyDescent="0.2">
      <c r="A30" s="417">
        <v>22</v>
      </c>
      <c r="B30" s="422" t="s">
        <v>40</v>
      </c>
      <c r="C30" s="426"/>
      <c r="D30" s="426"/>
      <c r="E30" s="426"/>
      <c r="F30" s="420"/>
      <c r="G30" s="417">
        <v>22</v>
      </c>
      <c r="H30" s="425" t="s">
        <v>354</v>
      </c>
      <c r="I30" s="426"/>
      <c r="J30" s="426"/>
      <c r="K30" s="426"/>
      <c r="L30" s="420"/>
    </row>
    <row r="31" spans="1:12" ht="33" customHeight="1" x14ac:dyDescent="0.2">
      <c r="A31" s="417">
        <v>23</v>
      </c>
      <c r="B31" s="437" t="s">
        <v>52</v>
      </c>
      <c r="C31" s="426">
        <v>35915759</v>
      </c>
      <c r="D31" s="426">
        <v>40558371</v>
      </c>
      <c r="E31" s="426">
        <v>40558371</v>
      </c>
      <c r="F31" s="420"/>
      <c r="G31" s="417">
        <v>23</v>
      </c>
      <c r="H31" s="425" t="s">
        <v>35</v>
      </c>
      <c r="I31" s="426"/>
      <c r="J31" s="426"/>
      <c r="K31" s="426"/>
      <c r="L31" s="420"/>
    </row>
    <row r="32" spans="1:12" ht="31.5" customHeight="1" x14ac:dyDescent="0.2">
      <c r="A32" s="417">
        <v>24</v>
      </c>
      <c r="B32" s="437" t="s">
        <v>53</v>
      </c>
      <c r="C32" s="426"/>
      <c r="D32" s="426"/>
      <c r="E32" s="426"/>
      <c r="F32" s="420"/>
      <c r="G32" s="417">
        <v>24</v>
      </c>
      <c r="H32" s="418" t="s">
        <v>36</v>
      </c>
      <c r="I32" s="419">
        <f>SUM(I33:I36)</f>
        <v>2609136</v>
      </c>
      <c r="J32" s="419">
        <f t="shared" ref="J32:K32" si="6">SUM(J33:J36)</f>
        <v>2609136</v>
      </c>
      <c r="K32" s="419">
        <f t="shared" si="6"/>
        <v>2609136</v>
      </c>
      <c r="L32" s="420"/>
    </row>
    <row r="33" spans="1:12" ht="22.5" x14ac:dyDescent="0.2">
      <c r="A33" s="417">
        <v>25</v>
      </c>
      <c r="B33" s="422" t="s">
        <v>41</v>
      </c>
      <c r="C33" s="426"/>
      <c r="D33" s="426"/>
      <c r="E33" s="426"/>
      <c r="F33" s="420"/>
      <c r="G33" s="417">
        <v>25</v>
      </c>
      <c r="H33" s="425" t="s">
        <v>37</v>
      </c>
      <c r="I33" s="426"/>
      <c r="J33" s="426"/>
      <c r="K33" s="426"/>
      <c r="L33" s="420"/>
    </row>
    <row r="34" spans="1:12" ht="22.5" x14ac:dyDescent="0.2">
      <c r="A34" s="417">
        <v>26</v>
      </c>
      <c r="B34" s="437" t="s">
        <v>54</v>
      </c>
      <c r="C34" s="426"/>
      <c r="D34" s="426">
        <v>0</v>
      </c>
      <c r="E34" s="426">
        <v>0</v>
      </c>
      <c r="F34" s="420"/>
      <c r="G34" s="417">
        <v>26</v>
      </c>
      <c r="H34" s="425" t="s">
        <v>38</v>
      </c>
      <c r="I34" s="426"/>
      <c r="J34" s="426"/>
      <c r="K34" s="426"/>
      <c r="L34" s="420"/>
    </row>
    <row r="35" spans="1:12" ht="28.5" customHeight="1" x14ac:dyDescent="0.2">
      <c r="A35" s="417">
        <v>27</v>
      </c>
      <c r="B35" s="437" t="s">
        <v>42</v>
      </c>
      <c r="C35" s="426">
        <v>0</v>
      </c>
      <c r="D35" s="426">
        <v>0</v>
      </c>
      <c r="E35" s="426">
        <v>0</v>
      </c>
      <c r="F35" s="420"/>
      <c r="G35" s="417">
        <v>27</v>
      </c>
      <c r="H35" s="433" t="s">
        <v>355</v>
      </c>
      <c r="I35" s="426">
        <v>0</v>
      </c>
      <c r="J35" s="426">
        <v>0</v>
      </c>
      <c r="K35" s="426">
        <v>0</v>
      </c>
      <c r="L35" s="420"/>
    </row>
    <row r="36" spans="1:12" ht="36.75" customHeight="1" x14ac:dyDescent="0.2">
      <c r="A36" s="417">
        <v>28</v>
      </c>
      <c r="B36" s="437" t="s">
        <v>356</v>
      </c>
      <c r="C36" s="426"/>
      <c r="D36" s="426">
        <v>0</v>
      </c>
      <c r="E36" s="426">
        <v>0</v>
      </c>
      <c r="F36" s="420"/>
      <c r="G36" s="417">
        <v>28</v>
      </c>
      <c r="H36" s="437" t="s">
        <v>356</v>
      </c>
      <c r="I36" s="426">
        <v>2609136</v>
      </c>
      <c r="J36" s="426">
        <v>2609136</v>
      </c>
      <c r="K36" s="426">
        <v>2609136</v>
      </c>
      <c r="L36" s="420"/>
    </row>
    <row r="37" spans="1:12" ht="21.75" x14ac:dyDescent="0.2">
      <c r="A37" s="417">
        <v>29</v>
      </c>
      <c r="B37" s="423" t="s">
        <v>20</v>
      </c>
      <c r="C37" s="424">
        <f>SUM(C28,C31,C32,C34:C36)</f>
        <v>160741351</v>
      </c>
      <c r="D37" s="424">
        <v>199686966</v>
      </c>
      <c r="E37" s="424">
        <v>198308727</v>
      </c>
      <c r="F37" s="438"/>
      <c r="G37" s="417">
        <v>29</v>
      </c>
      <c r="H37" s="439" t="s">
        <v>43</v>
      </c>
      <c r="I37" s="424">
        <v>160741351</v>
      </c>
      <c r="J37" s="424">
        <v>199686966</v>
      </c>
      <c r="K37" s="424">
        <v>177320707</v>
      </c>
      <c r="L37" s="438"/>
    </row>
    <row r="38" spans="1:12" x14ac:dyDescent="0.2">
      <c r="A38" s="440"/>
      <c r="B38" s="404"/>
      <c r="C38" s="404"/>
      <c r="D38" s="441"/>
      <c r="E38" s="404"/>
      <c r="F38" s="404"/>
      <c r="G38" s="442"/>
      <c r="H38" s="404"/>
      <c r="I38" s="404"/>
      <c r="J38" s="404"/>
      <c r="K38" s="404"/>
      <c r="L38" s="404"/>
    </row>
    <row r="39" spans="1:12" x14ac:dyDescent="0.2">
      <c r="A39" s="440"/>
      <c r="B39" s="404"/>
      <c r="C39" s="404"/>
      <c r="D39" s="404"/>
      <c r="E39" s="404"/>
      <c r="F39" s="404"/>
      <c r="G39" s="442"/>
      <c r="H39" s="404"/>
      <c r="I39" s="404"/>
      <c r="J39" s="404"/>
      <c r="K39" s="404"/>
      <c r="L39" s="404"/>
    </row>
    <row r="40" spans="1:12" x14ac:dyDescent="0.2">
      <c r="A40" s="440"/>
      <c r="B40" s="404"/>
      <c r="C40" s="404"/>
      <c r="D40" s="404"/>
      <c r="E40" s="404"/>
      <c r="F40" s="404"/>
      <c r="G40" s="442"/>
      <c r="H40" s="404"/>
      <c r="I40" s="404"/>
      <c r="J40" s="404"/>
      <c r="K40" s="404"/>
      <c r="L40" s="404"/>
    </row>
    <row r="41" spans="1:12" x14ac:dyDescent="0.2">
      <c r="A41" s="440"/>
      <c r="B41" s="404"/>
      <c r="C41" s="404"/>
      <c r="D41" s="404"/>
      <c r="E41" s="404"/>
      <c r="F41" s="404"/>
      <c r="G41" s="442"/>
      <c r="H41" s="404"/>
      <c r="I41" s="404"/>
      <c r="J41" s="404"/>
      <c r="K41" s="404"/>
      <c r="L41" s="404"/>
    </row>
    <row r="42" spans="1:12" x14ac:dyDescent="0.2">
      <c r="A42" s="405"/>
      <c r="B42" s="405"/>
      <c r="C42" s="405"/>
      <c r="D42" s="405"/>
      <c r="E42" s="405"/>
      <c r="F42" s="405"/>
      <c r="G42" s="405"/>
      <c r="H42" s="405"/>
      <c r="I42" s="405"/>
      <c r="J42" s="405"/>
      <c r="K42" s="405"/>
      <c r="L42" s="405"/>
    </row>
    <row r="43" spans="1:12" x14ac:dyDescent="0.2">
      <c r="A43" s="405"/>
      <c r="B43" s="405"/>
      <c r="C43" s="405"/>
      <c r="D43" s="405"/>
      <c r="E43" s="405"/>
      <c r="F43" s="405"/>
      <c r="G43" s="405"/>
      <c r="H43" s="405"/>
      <c r="I43" s="405"/>
      <c r="J43" s="405"/>
      <c r="K43" s="405"/>
      <c r="L43" s="405"/>
    </row>
    <row r="44" spans="1:12" x14ac:dyDescent="0.2">
      <c r="A44" s="405"/>
      <c r="B44" s="405"/>
      <c r="C44" s="405"/>
      <c r="D44" s="405"/>
      <c r="E44" s="405"/>
      <c r="F44" s="405"/>
      <c r="G44" s="405"/>
      <c r="H44" s="405"/>
      <c r="I44" s="405"/>
      <c r="J44" s="405"/>
      <c r="K44" s="405"/>
      <c r="L44" s="405"/>
    </row>
    <row r="45" spans="1:12" x14ac:dyDescent="0.2">
      <c r="A45" s="405"/>
      <c r="B45" s="405"/>
      <c r="C45" s="405"/>
      <c r="D45" s="405"/>
      <c r="E45" s="405"/>
      <c r="F45" s="405"/>
      <c r="G45" s="405"/>
      <c r="H45" s="405"/>
      <c r="I45" s="405"/>
      <c r="J45" s="405"/>
      <c r="K45" s="405"/>
      <c r="L45" s="405"/>
    </row>
    <row r="46" spans="1:12" x14ac:dyDescent="0.2">
      <c r="A46" s="405"/>
      <c r="B46" s="405"/>
      <c r="C46" s="405"/>
      <c r="D46" s="405"/>
      <c r="E46" s="405"/>
      <c r="F46" s="405"/>
      <c r="G46" s="405"/>
      <c r="H46" s="405"/>
      <c r="I46" s="405"/>
      <c r="J46" s="405"/>
      <c r="K46" s="405"/>
      <c r="L46" s="405"/>
    </row>
    <row r="47" spans="1:12" x14ac:dyDescent="0.2">
      <c r="A47" s="405"/>
      <c r="B47" s="405"/>
      <c r="C47" s="405"/>
      <c r="D47" s="405"/>
      <c r="E47" s="405"/>
      <c r="F47" s="405"/>
      <c r="G47" s="405"/>
      <c r="H47" s="405"/>
      <c r="I47" s="405"/>
      <c r="J47" s="405"/>
      <c r="K47" s="405"/>
      <c r="L47" s="405"/>
    </row>
    <row r="48" spans="1:12" x14ac:dyDescent="0.2">
      <c r="A48" s="405"/>
      <c r="B48" s="405"/>
      <c r="C48" s="405"/>
      <c r="D48" s="405"/>
      <c r="E48" s="405"/>
      <c r="F48" s="405"/>
      <c r="G48" s="405"/>
      <c r="H48" s="405"/>
      <c r="I48" s="405"/>
      <c r="J48" s="405"/>
      <c r="K48" s="405"/>
      <c r="L48" s="405"/>
    </row>
    <row r="49" spans="1:12" x14ac:dyDescent="0.2">
      <c r="A49" s="405"/>
      <c r="B49" s="405"/>
      <c r="C49" s="405"/>
      <c r="D49" s="405"/>
      <c r="E49" s="405"/>
      <c r="F49" s="405"/>
      <c r="G49" s="405"/>
      <c r="H49" s="405"/>
      <c r="I49" s="405"/>
      <c r="J49" s="405"/>
      <c r="K49" s="405"/>
      <c r="L49" s="405"/>
    </row>
    <row r="50" spans="1:12" x14ac:dyDescent="0.2">
      <c r="A50" s="405"/>
      <c r="B50" s="405"/>
      <c r="C50" s="405"/>
      <c r="D50" s="405"/>
      <c r="E50" s="405"/>
      <c r="F50" s="405"/>
      <c r="G50" s="405"/>
      <c r="H50" s="405"/>
      <c r="I50" s="405"/>
      <c r="J50" s="405"/>
      <c r="K50" s="405"/>
      <c r="L50" s="405"/>
    </row>
    <row r="51" spans="1:12" x14ac:dyDescent="0.2">
      <c r="A51" s="405"/>
      <c r="B51" s="405"/>
      <c r="C51" s="405"/>
      <c r="D51" s="405"/>
      <c r="E51" s="405"/>
      <c r="F51" s="405"/>
      <c r="G51" s="405"/>
      <c r="H51" s="405"/>
      <c r="I51" s="405"/>
      <c r="J51" s="405"/>
      <c r="K51" s="405"/>
      <c r="L51" s="405"/>
    </row>
    <row r="52" spans="1:12" x14ac:dyDescent="0.2">
      <c r="A52" s="405"/>
      <c r="B52" s="405"/>
      <c r="C52" s="405"/>
      <c r="D52" s="405"/>
      <c r="E52" s="405"/>
      <c r="F52" s="405"/>
      <c r="G52" s="405"/>
      <c r="H52" s="405"/>
      <c r="I52" s="405"/>
      <c r="J52" s="405"/>
      <c r="K52" s="405"/>
      <c r="L52" s="405"/>
    </row>
    <row r="53" spans="1:12" x14ac:dyDescent="0.2">
      <c r="A53" s="405"/>
      <c r="B53" s="405"/>
      <c r="C53" s="405"/>
      <c r="D53" s="405"/>
      <c r="E53" s="405"/>
      <c r="F53" s="405"/>
      <c r="G53" s="405"/>
      <c r="H53" s="405"/>
      <c r="I53" s="405"/>
      <c r="J53" s="405"/>
      <c r="K53" s="405"/>
      <c r="L53" s="405"/>
    </row>
    <row r="54" spans="1:12" x14ac:dyDescent="0.2">
      <c r="A54" s="405"/>
      <c r="B54" s="405"/>
      <c r="C54" s="405"/>
      <c r="D54" s="405"/>
      <c r="E54" s="405"/>
      <c r="F54" s="405"/>
      <c r="G54" s="405"/>
      <c r="H54" s="405"/>
      <c r="I54" s="405"/>
      <c r="J54" s="405"/>
      <c r="K54" s="405"/>
      <c r="L54" s="405"/>
    </row>
  </sheetData>
  <mergeCells count="5">
    <mergeCell ref="A1:L1"/>
    <mergeCell ref="A2:L2"/>
    <mergeCell ref="A3:L3"/>
    <mergeCell ref="B6:F6"/>
    <mergeCell ref="H6:L6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4"/>
  <sheetViews>
    <sheetView workbookViewId="0">
      <selection activeCell="F16" sqref="F16"/>
    </sheetView>
  </sheetViews>
  <sheetFormatPr defaultRowHeight="12.75" x14ac:dyDescent="0.2"/>
  <cols>
    <col min="1" max="1" width="8.85546875" customWidth="1"/>
    <col min="2" max="2" width="21.85546875" customWidth="1"/>
    <col min="3" max="3" width="17.28515625" customWidth="1"/>
  </cols>
  <sheetData>
    <row r="1" spans="1:12" x14ac:dyDescent="0.2">
      <c r="A1" s="547" t="s">
        <v>160</v>
      </c>
      <c r="B1" s="547"/>
      <c r="C1" s="547"/>
      <c r="D1" s="547"/>
      <c r="E1" s="547"/>
      <c r="F1" s="547"/>
      <c r="G1" s="547"/>
      <c r="H1" s="1"/>
      <c r="I1" s="1"/>
      <c r="J1" s="1"/>
      <c r="K1" s="1"/>
      <c r="L1" s="1"/>
    </row>
    <row r="3" spans="1:12" x14ac:dyDescent="0.2">
      <c r="A3" s="563" t="s">
        <v>69</v>
      </c>
      <c r="B3" s="563"/>
      <c r="C3" s="563"/>
      <c r="D3" s="563"/>
      <c r="E3" s="563"/>
      <c r="F3" s="563"/>
      <c r="G3" s="563"/>
    </row>
    <row r="4" spans="1:12" x14ac:dyDescent="0.2">
      <c r="A4" s="123"/>
      <c r="B4" s="123"/>
      <c r="C4" s="123"/>
      <c r="D4" s="123"/>
      <c r="E4" s="123"/>
      <c r="F4" s="123"/>
      <c r="G4" s="123"/>
    </row>
    <row r="5" spans="1:12" x14ac:dyDescent="0.2">
      <c r="A5" s="123"/>
      <c r="B5" s="123"/>
      <c r="C5" s="123"/>
      <c r="D5" s="123"/>
      <c r="E5" s="123"/>
      <c r="F5" s="123"/>
      <c r="G5" s="123"/>
    </row>
    <row r="6" spans="1:12" x14ac:dyDescent="0.2">
      <c r="A6" s="123"/>
      <c r="B6" s="123"/>
      <c r="C6" s="123"/>
      <c r="D6" s="123"/>
      <c r="E6" s="123"/>
      <c r="F6" s="123"/>
      <c r="G6" s="123"/>
    </row>
    <row r="7" spans="1:12" ht="13.5" thickBot="1" x14ac:dyDescent="0.25">
      <c r="E7" s="614"/>
      <c r="F7" s="614"/>
    </row>
    <row r="8" spans="1:12" ht="13.5" thickBot="1" x14ac:dyDescent="0.25">
      <c r="B8" s="55" t="s">
        <v>0</v>
      </c>
      <c r="C8" s="219" t="s">
        <v>147</v>
      </c>
      <c r="D8" s="567" t="s">
        <v>166</v>
      </c>
      <c r="E8" s="621"/>
      <c r="F8" s="567" t="s">
        <v>165</v>
      </c>
      <c r="G8" s="621"/>
    </row>
    <row r="9" spans="1:12" x14ac:dyDescent="0.2">
      <c r="B9" s="94"/>
      <c r="C9" s="28">
        <v>0</v>
      </c>
      <c r="D9" s="204"/>
      <c r="E9" s="73">
        <v>0</v>
      </c>
      <c r="F9" s="204"/>
      <c r="G9" s="73">
        <v>0</v>
      </c>
    </row>
    <row r="10" spans="1:12" x14ac:dyDescent="0.2">
      <c r="B10" s="86"/>
      <c r="C10" s="15"/>
      <c r="D10" s="204"/>
      <c r="E10" s="73"/>
      <c r="F10" s="204"/>
      <c r="G10" s="73"/>
    </row>
    <row r="11" spans="1:12" x14ac:dyDescent="0.2">
      <c r="B11" s="86"/>
      <c r="C11" s="15"/>
      <c r="D11" s="204"/>
      <c r="E11" s="73"/>
      <c r="F11" s="204"/>
      <c r="G11" s="73"/>
    </row>
    <row r="12" spans="1:12" ht="13.5" thickBot="1" x14ac:dyDescent="0.25">
      <c r="B12" s="87"/>
      <c r="C12" s="16"/>
      <c r="D12" s="205"/>
      <c r="E12" s="88"/>
      <c r="F12" s="205"/>
      <c r="G12" s="88"/>
    </row>
    <row r="14" spans="1:12" x14ac:dyDescent="0.2">
      <c r="B14" t="s">
        <v>177</v>
      </c>
    </row>
  </sheetData>
  <mergeCells count="5">
    <mergeCell ref="E7:F7"/>
    <mergeCell ref="A1:G1"/>
    <mergeCell ref="A3:G3"/>
    <mergeCell ref="D8:E8"/>
    <mergeCell ref="F8:G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3"/>
  <sheetViews>
    <sheetView workbookViewId="0">
      <selection activeCell="A3" sqref="A3:F3"/>
    </sheetView>
  </sheetViews>
  <sheetFormatPr defaultRowHeight="12.75" x14ac:dyDescent="0.2"/>
  <cols>
    <col min="1" max="1" width="35.85546875" customWidth="1"/>
  </cols>
  <sheetData>
    <row r="1" spans="1:11" x14ac:dyDescent="0.2">
      <c r="A1" s="547" t="s">
        <v>161</v>
      </c>
      <c r="B1" s="547"/>
      <c r="C1" s="547"/>
      <c r="D1" s="547"/>
      <c r="E1" s="547"/>
      <c r="F1" s="547"/>
      <c r="G1" s="1"/>
      <c r="H1" s="1"/>
      <c r="I1" s="1"/>
      <c r="J1" s="1"/>
      <c r="K1" s="1"/>
    </row>
    <row r="3" spans="1:11" x14ac:dyDescent="0.2">
      <c r="A3" s="563" t="s">
        <v>357</v>
      </c>
      <c r="B3" s="563"/>
      <c r="C3" s="563"/>
      <c r="D3" s="563"/>
      <c r="E3" s="563"/>
      <c r="F3" s="563"/>
    </row>
    <row r="5" spans="1:11" x14ac:dyDescent="0.2">
      <c r="E5" s="547"/>
      <c r="F5" s="547"/>
    </row>
    <row r="6" spans="1:11" ht="13.5" thickBot="1" x14ac:dyDescent="0.25"/>
    <row r="7" spans="1:11" ht="13.5" thickBot="1" x14ac:dyDescent="0.25">
      <c r="A7" s="82"/>
      <c r="B7" s="17">
        <v>2017</v>
      </c>
      <c r="C7" s="89">
        <v>2018</v>
      </c>
      <c r="D7" s="89">
        <v>2019</v>
      </c>
      <c r="E7" s="29">
        <v>2020</v>
      </c>
    </row>
    <row r="8" spans="1:11" x14ac:dyDescent="0.2">
      <c r="A8" s="108" t="s">
        <v>6</v>
      </c>
      <c r="B8" s="75">
        <v>0</v>
      </c>
      <c r="C8" s="44">
        <v>0</v>
      </c>
      <c r="D8" s="44">
        <v>0</v>
      </c>
      <c r="E8" s="28">
        <v>0</v>
      </c>
    </row>
    <row r="9" spans="1:11" ht="25.5" x14ac:dyDescent="0.2">
      <c r="A9" s="116" t="s">
        <v>10</v>
      </c>
      <c r="B9" s="73"/>
      <c r="C9" s="71"/>
      <c r="D9" s="71"/>
      <c r="E9" s="15"/>
    </row>
    <row r="10" spans="1:11" ht="25.5" x14ac:dyDescent="0.2">
      <c r="A10" s="116" t="s">
        <v>11</v>
      </c>
      <c r="B10" s="73"/>
      <c r="C10" s="71"/>
      <c r="D10" s="71"/>
      <c r="E10" s="15"/>
    </row>
    <row r="11" spans="1:11" x14ac:dyDescent="0.2">
      <c r="A11" s="108" t="s">
        <v>7</v>
      </c>
      <c r="B11" s="73"/>
      <c r="C11" s="71"/>
      <c r="D11" s="71"/>
      <c r="E11" s="15"/>
    </row>
    <row r="12" spans="1:11" x14ac:dyDescent="0.2">
      <c r="A12" s="108" t="s">
        <v>8</v>
      </c>
      <c r="B12" s="73"/>
      <c r="C12" s="71"/>
      <c r="D12" s="71"/>
      <c r="E12" s="15"/>
    </row>
    <row r="13" spans="1:11" ht="13.5" thickBot="1" x14ac:dyDescent="0.25">
      <c r="A13" s="117" t="s">
        <v>9</v>
      </c>
      <c r="B13" s="88"/>
      <c r="C13" s="81"/>
      <c r="D13" s="81"/>
      <c r="E13" s="16"/>
    </row>
  </sheetData>
  <mergeCells count="3">
    <mergeCell ref="A1:F1"/>
    <mergeCell ref="A3:F3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workbookViewId="0">
      <selection activeCell="E22" sqref="E22"/>
    </sheetView>
  </sheetViews>
  <sheetFormatPr defaultRowHeight="12.75" x14ac:dyDescent="0.2"/>
  <cols>
    <col min="2" max="2" width="17.140625" customWidth="1"/>
    <col min="3" max="3" width="10.42578125" customWidth="1"/>
    <col min="4" max="4" width="10.7109375" customWidth="1"/>
    <col min="5" max="5" width="14.42578125" customWidth="1"/>
    <col min="7" max="7" width="11" customWidth="1"/>
  </cols>
  <sheetData>
    <row r="1" spans="1:13" x14ac:dyDescent="0.2">
      <c r="A1" s="547" t="s">
        <v>149</v>
      </c>
      <c r="B1" s="547"/>
      <c r="C1" s="547"/>
      <c r="D1" s="547"/>
      <c r="E1" s="547"/>
      <c r="F1" s="547"/>
      <c r="G1" s="547"/>
      <c r="H1" s="1"/>
      <c r="I1" s="1"/>
      <c r="J1" s="1"/>
      <c r="K1" s="1"/>
      <c r="L1" s="1"/>
      <c r="M1" s="1"/>
    </row>
    <row r="3" spans="1:13" x14ac:dyDescent="0.2">
      <c r="A3" s="563" t="s">
        <v>68</v>
      </c>
      <c r="B3" s="563"/>
      <c r="C3" s="563"/>
      <c r="D3" s="563"/>
      <c r="E3" s="563"/>
      <c r="F3" s="563"/>
      <c r="G3" s="563"/>
      <c r="H3" s="14"/>
      <c r="I3" s="14"/>
      <c r="J3" s="14"/>
      <c r="K3" s="14"/>
    </row>
    <row r="4" spans="1:13" ht="50.1" customHeight="1" x14ac:dyDescent="0.2"/>
    <row r="5" spans="1:13" ht="13.5" thickBot="1" x14ac:dyDescent="0.25"/>
    <row r="6" spans="1:13" ht="13.5" thickBot="1" x14ac:dyDescent="0.25">
      <c r="A6" s="90" t="s">
        <v>27</v>
      </c>
      <c r="B6" s="115"/>
      <c r="C6" s="478" t="s">
        <v>147</v>
      </c>
      <c r="D6" s="502" t="s">
        <v>169</v>
      </c>
      <c r="E6" s="503" t="s">
        <v>165</v>
      </c>
    </row>
    <row r="7" spans="1:13" x14ac:dyDescent="0.2">
      <c r="A7" s="551" t="s">
        <v>170</v>
      </c>
      <c r="B7" s="552"/>
      <c r="C7" s="443">
        <v>11984063</v>
      </c>
      <c r="D7" s="444">
        <v>11984063</v>
      </c>
      <c r="E7" s="504">
        <v>11984063</v>
      </c>
    </row>
    <row r="8" spans="1:13" x14ac:dyDescent="0.2">
      <c r="A8" s="560"/>
      <c r="B8" s="561"/>
      <c r="C8" s="204"/>
      <c r="D8" s="71"/>
      <c r="E8" s="15"/>
    </row>
    <row r="9" spans="1:13" ht="13.5" thickBot="1" x14ac:dyDescent="0.25">
      <c r="A9" s="554"/>
      <c r="B9" s="555"/>
      <c r="C9" s="205"/>
      <c r="D9" s="71"/>
      <c r="E9" s="15"/>
    </row>
    <row r="10" spans="1:13" ht="13.5" thickBot="1" x14ac:dyDescent="0.25">
      <c r="A10" s="31"/>
      <c r="B10" s="31"/>
      <c r="C10" s="505"/>
      <c r="D10" s="71"/>
      <c r="E10" s="15"/>
    </row>
    <row r="11" spans="1:13" ht="13.5" thickBot="1" x14ac:dyDescent="0.25">
      <c r="A11" s="109" t="s">
        <v>28</v>
      </c>
      <c r="B11" s="501"/>
      <c r="C11" s="478" t="s">
        <v>147</v>
      </c>
      <c r="D11" s="316" t="s">
        <v>169</v>
      </c>
      <c r="E11" s="506" t="s">
        <v>165</v>
      </c>
    </row>
    <row r="12" spans="1:13" x14ac:dyDescent="0.2">
      <c r="A12" s="560" t="s">
        <v>174</v>
      </c>
      <c r="B12" s="561"/>
      <c r="C12" s="507">
        <v>24021696</v>
      </c>
      <c r="D12" s="444">
        <v>24021696</v>
      </c>
      <c r="E12" s="504">
        <v>24021696</v>
      </c>
    </row>
    <row r="13" spans="1:13" x14ac:dyDescent="0.2">
      <c r="A13" s="560"/>
      <c r="B13" s="561"/>
      <c r="C13" s="204"/>
      <c r="D13" s="71"/>
      <c r="E13" s="15"/>
    </row>
    <row r="14" spans="1:13" ht="13.5" thickBot="1" x14ac:dyDescent="0.25">
      <c r="A14" s="554"/>
      <c r="B14" s="555"/>
      <c r="C14" s="205"/>
      <c r="D14" s="81"/>
      <c r="E14" s="16"/>
    </row>
  </sheetData>
  <mergeCells count="8">
    <mergeCell ref="A3:G3"/>
    <mergeCell ref="A1:G1"/>
    <mergeCell ref="A13:B13"/>
    <mergeCell ref="A14:B14"/>
    <mergeCell ref="A7:B7"/>
    <mergeCell ref="A8:B8"/>
    <mergeCell ref="A9:B9"/>
    <mergeCell ref="A12:B1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O23"/>
  <sheetViews>
    <sheetView topLeftCell="A5" workbookViewId="0">
      <selection activeCell="M20" sqref="M20"/>
    </sheetView>
  </sheetViews>
  <sheetFormatPr defaultRowHeight="12.75" x14ac:dyDescent="0.2"/>
  <cols>
    <col min="1" max="1" width="19.85546875" customWidth="1"/>
    <col min="2" max="3" width="8.7109375" bestFit="1" customWidth="1"/>
    <col min="4" max="5" width="7.85546875" bestFit="1" customWidth="1"/>
    <col min="6" max="6" width="8.42578125" customWidth="1"/>
    <col min="7" max="13" width="7.85546875" bestFit="1" customWidth="1"/>
    <col min="14" max="14" width="9.5703125" bestFit="1" customWidth="1"/>
  </cols>
  <sheetData>
    <row r="2" spans="1:15" x14ac:dyDescent="0.2">
      <c r="F2" t="s">
        <v>173</v>
      </c>
    </row>
    <row r="4" spans="1:15" x14ac:dyDescent="0.2">
      <c r="A4" s="238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5" x14ac:dyDescent="0.2">
      <c r="A5" s="259" t="s">
        <v>172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</row>
    <row r="6" spans="1:15" ht="13.5" thickBot="1" x14ac:dyDescent="0.25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</row>
    <row r="7" spans="1:15" ht="13.5" thickBot="1" x14ac:dyDescent="0.25">
      <c r="A7" s="260"/>
      <c r="B7" s="261" t="s">
        <v>55</v>
      </c>
      <c r="C7" s="261" t="s">
        <v>56</v>
      </c>
      <c r="D7" s="261" t="s">
        <v>57</v>
      </c>
      <c r="E7" s="261" t="s">
        <v>58</v>
      </c>
      <c r="F7" s="261" t="s">
        <v>59</v>
      </c>
      <c r="G7" s="261" t="s">
        <v>60</v>
      </c>
      <c r="H7" s="261" t="s">
        <v>61</v>
      </c>
      <c r="I7" s="261" t="s">
        <v>62</v>
      </c>
      <c r="J7" s="261" t="s">
        <v>63</v>
      </c>
      <c r="K7" s="261" t="s">
        <v>64</v>
      </c>
      <c r="L7" s="261" t="s">
        <v>65</v>
      </c>
      <c r="M7" s="261" t="s">
        <v>66</v>
      </c>
      <c r="N7" s="262" t="s">
        <v>5</v>
      </c>
    </row>
    <row r="8" spans="1:15" ht="13.5" thickBot="1" x14ac:dyDescent="0.25">
      <c r="A8" s="622" t="s">
        <v>29</v>
      </c>
      <c r="B8" s="623"/>
      <c r="C8" s="623"/>
      <c r="D8" s="623"/>
      <c r="E8" s="623"/>
      <c r="F8" s="623"/>
      <c r="G8" s="623"/>
      <c r="H8" s="623"/>
      <c r="I8" s="623"/>
      <c r="J8" s="623"/>
      <c r="K8" s="623"/>
      <c r="L8" s="623"/>
      <c r="M8" s="623"/>
      <c r="N8" s="624"/>
    </row>
    <row r="9" spans="1:15" ht="22.5" x14ac:dyDescent="0.2">
      <c r="A9" s="263" t="s">
        <v>223</v>
      </c>
      <c r="B9" s="264">
        <v>13047267</v>
      </c>
      <c r="C9" s="265">
        <v>13047267</v>
      </c>
      <c r="D9" s="264">
        <v>13047268</v>
      </c>
      <c r="E9" s="264">
        <v>13047267</v>
      </c>
      <c r="F9" s="265">
        <v>13047267</v>
      </c>
      <c r="G9" s="264">
        <v>13047268</v>
      </c>
      <c r="H9" s="264">
        <v>13047267</v>
      </c>
      <c r="I9" s="265">
        <v>13047267</v>
      </c>
      <c r="J9" s="264">
        <v>13047268</v>
      </c>
      <c r="K9" s="264">
        <v>13047267</v>
      </c>
      <c r="L9" s="265">
        <v>13047267</v>
      </c>
      <c r="M9" s="264">
        <v>13047267</v>
      </c>
      <c r="N9" s="336">
        <v>156567207</v>
      </c>
    </row>
    <row r="10" spans="1:15" x14ac:dyDescent="0.2">
      <c r="A10" s="267" t="s">
        <v>46</v>
      </c>
      <c r="B10" s="268">
        <v>6696215</v>
      </c>
      <c r="C10" s="124">
        <v>6696216</v>
      </c>
      <c r="D10" s="268">
        <v>6696216</v>
      </c>
      <c r="E10" s="268">
        <v>6696215</v>
      </c>
      <c r="F10" s="124">
        <v>6696216</v>
      </c>
      <c r="G10" s="268">
        <v>6696216</v>
      </c>
      <c r="H10" s="268">
        <v>6696215</v>
      </c>
      <c r="I10" s="124">
        <v>6696216</v>
      </c>
      <c r="J10" s="268">
        <v>6696216</v>
      </c>
      <c r="K10" s="268">
        <v>6696217</v>
      </c>
      <c r="L10" s="124">
        <v>6696216</v>
      </c>
      <c r="M10" s="268">
        <v>6696216</v>
      </c>
      <c r="N10" s="269">
        <v>80354590</v>
      </c>
      <c r="O10" s="338"/>
    </row>
    <row r="11" spans="1:15" ht="22.5" x14ac:dyDescent="0.2">
      <c r="A11" s="270" t="s">
        <v>47</v>
      </c>
      <c r="B11" s="268"/>
      <c r="C11" s="124"/>
      <c r="D11" s="268"/>
      <c r="E11" s="124"/>
      <c r="F11" s="268"/>
      <c r="G11" s="124"/>
      <c r="H11" s="268"/>
      <c r="I11" s="124"/>
      <c r="J11" s="268"/>
      <c r="K11" s="124"/>
      <c r="L11" s="268"/>
      <c r="M11" s="124"/>
      <c r="N11" s="269"/>
    </row>
    <row r="12" spans="1:15" ht="22.5" x14ac:dyDescent="0.2">
      <c r="A12" s="270" t="s">
        <v>48</v>
      </c>
      <c r="B12" s="268">
        <v>4527211</v>
      </c>
      <c r="C12" s="124">
        <v>4527211</v>
      </c>
      <c r="D12" s="268">
        <v>4527211</v>
      </c>
      <c r="E12" s="268">
        <v>4527211</v>
      </c>
      <c r="F12" s="124">
        <v>4527211</v>
      </c>
      <c r="G12" s="268">
        <v>4527211</v>
      </c>
      <c r="H12" s="268">
        <v>4527211</v>
      </c>
      <c r="I12" s="124">
        <v>4527211</v>
      </c>
      <c r="J12" s="268">
        <v>4527211</v>
      </c>
      <c r="K12" s="268">
        <v>4527211</v>
      </c>
      <c r="L12" s="124">
        <v>4527211</v>
      </c>
      <c r="M12" s="268">
        <v>4527212</v>
      </c>
      <c r="N12" s="269">
        <v>54326533</v>
      </c>
      <c r="O12" s="338"/>
    </row>
    <row r="13" spans="1:15" ht="22.5" x14ac:dyDescent="0.2">
      <c r="A13" s="270" t="s">
        <v>49</v>
      </c>
      <c r="B13" s="268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269"/>
    </row>
    <row r="14" spans="1:15" x14ac:dyDescent="0.2">
      <c r="A14" s="325" t="s">
        <v>198</v>
      </c>
      <c r="B14" s="268">
        <v>1219666</v>
      </c>
      <c r="C14" s="124">
        <v>1219666</v>
      </c>
      <c r="D14" s="124">
        <v>1219667</v>
      </c>
      <c r="E14" s="268">
        <v>1219666</v>
      </c>
      <c r="F14" s="124">
        <v>1219666</v>
      </c>
      <c r="G14" s="124">
        <v>1219667</v>
      </c>
      <c r="H14" s="268">
        <v>1219666</v>
      </c>
      <c r="I14" s="124">
        <v>1219666</v>
      </c>
      <c r="J14" s="124">
        <v>1219667</v>
      </c>
      <c r="K14" s="268">
        <v>1219666</v>
      </c>
      <c r="L14" s="124">
        <v>1219666</v>
      </c>
      <c r="M14" s="124">
        <v>1219666</v>
      </c>
      <c r="N14" s="269">
        <v>14635995</v>
      </c>
    </row>
    <row r="15" spans="1:15" ht="22.5" x14ac:dyDescent="0.2">
      <c r="A15" s="270" t="s">
        <v>139</v>
      </c>
      <c r="B15" s="268"/>
      <c r="C15" s="124"/>
      <c r="D15" s="124"/>
      <c r="E15" s="268"/>
      <c r="F15" s="124"/>
      <c r="G15" s="124"/>
      <c r="H15" s="268"/>
      <c r="I15" s="124">
        <v>174726</v>
      </c>
      <c r="J15" s="124">
        <v>174726</v>
      </c>
      <c r="K15" s="268">
        <v>174726</v>
      </c>
      <c r="L15" s="124">
        <v>174726</v>
      </c>
      <c r="M15" s="124">
        <v>174726</v>
      </c>
      <c r="N15" s="269">
        <v>873630</v>
      </c>
    </row>
    <row r="16" spans="1:15" ht="33.75" x14ac:dyDescent="0.2">
      <c r="A16" s="270" t="s">
        <v>50</v>
      </c>
      <c r="B16" s="268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269"/>
    </row>
    <row r="17" spans="1:14" x14ac:dyDescent="0.2">
      <c r="A17" s="325" t="s">
        <v>132</v>
      </c>
      <c r="B17" s="268">
        <v>427205</v>
      </c>
      <c r="C17" s="124">
        <v>427205</v>
      </c>
      <c r="D17" s="268">
        <v>427205</v>
      </c>
      <c r="E17" s="268">
        <v>427204</v>
      </c>
      <c r="F17" s="124">
        <v>427205</v>
      </c>
      <c r="G17" s="268">
        <v>427205</v>
      </c>
      <c r="H17" s="268">
        <v>427205</v>
      </c>
      <c r="I17" s="124">
        <v>427205</v>
      </c>
      <c r="J17" s="268">
        <v>427205</v>
      </c>
      <c r="K17" s="268">
        <v>427205</v>
      </c>
      <c r="L17" s="124">
        <v>427205</v>
      </c>
      <c r="M17" s="268">
        <v>427205</v>
      </c>
      <c r="N17" s="269">
        <v>5126459</v>
      </c>
    </row>
    <row r="18" spans="1:14" ht="13.5" thickBot="1" x14ac:dyDescent="0.25">
      <c r="A18" s="326" t="s">
        <v>199</v>
      </c>
      <c r="B18" s="268">
        <v>2001808</v>
      </c>
      <c r="C18" s="124">
        <v>2001808</v>
      </c>
      <c r="D18" s="268">
        <v>2001808</v>
      </c>
      <c r="E18" s="124">
        <v>2001808</v>
      </c>
      <c r="F18" s="268">
        <v>2001808</v>
      </c>
      <c r="G18" s="124">
        <v>2001808</v>
      </c>
      <c r="H18" s="268">
        <v>2001808</v>
      </c>
      <c r="I18" s="124">
        <v>2001808</v>
      </c>
      <c r="J18" s="268">
        <v>2001808</v>
      </c>
      <c r="K18" s="124">
        <v>2001808</v>
      </c>
      <c r="L18" s="268">
        <v>2001808</v>
      </c>
      <c r="M18" s="124">
        <v>2001808</v>
      </c>
      <c r="N18" s="269">
        <v>24021696</v>
      </c>
    </row>
    <row r="19" spans="1:14" ht="13.5" thickBot="1" x14ac:dyDescent="0.25">
      <c r="A19" s="625" t="s">
        <v>30</v>
      </c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7"/>
    </row>
    <row r="20" spans="1:14" x14ac:dyDescent="0.2">
      <c r="A20" s="274" t="s">
        <v>21</v>
      </c>
      <c r="B20" s="264">
        <v>1452244</v>
      </c>
      <c r="C20" s="265">
        <v>1452244</v>
      </c>
      <c r="D20" s="264">
        <v>1452245</v>
      </c>
      <c r="E20" s="264">
        <v>1452244</v>
      </c>
      <c r="F20" s="265">
        <v>1452244</v>
      </c>
      <c r="G20" s="264">
        <v>1452245</v>
      </c>
      <c r="H20" s="264">
        <v>1452244</v>
      </c>
      <c r="I20" s="265">
        <v>1452244</v>
      </c>
      <c r="J20" s="264">
        <v>1452245</v>
      </c>
      <c r="K20" s="264">
        <v>1452244</v>
      </c>
      <c r="L20" s="265">
        <v>1452244</v>
      </c>
      <c r="M20" s="264">
        <v>1452244</v>
      </c>
      <c r="N20" s="266">
        <v>174506931</v>
      </c>
    </row>
    <row r="21" spans="1:14" ht="22.5" x14ac:dyDescent="0.2">
      <c r="A21" s="275" t="s">
        <v>25</v>
      </c>
      <c r="B21" s="268">
        <v>2098336</v>
      </c>
      <c r="C21" s="124">
        <v>2098336</v>
      </c>
      <c r="D21" s="268">
        <v>2098336</v>
      </c>
      <c r="E21" s="268">
        <v>2098336</v>
      </c>
      <c r="F21" s="124">
        <v>2098336</v>
      </c>
      <c r="G21" s="268">
        <v>2098336</v>
      </c>
      <c r="H21" s="268">
        <v>2098336</v>
      </c>
      <c r="I21" s="124">
        <v>2098336</v>
      </c>
      <c r="J21" s="268">
        <v>2098335</v>
      </c>
      <c r="K21" s="124">
        <v>2098335</v>
      </c>
      <c r="L21" s="124">
        <v>2098335</v>
      </c>
      <c r="M21" s="124">
        <v>2098342</v>
      </c>
      <c r="N21" s="269">
        <v>25180035</v>
      </c>
    </row>
    <row r="22" spans="1:14" ht="23.25" customHeight="1" thickBot="1" x14ac:dyDescent="0.25">
      <c r="A22" s="276" t="s">
        <v>26</v>
      </c>
      <c r="B22" s="271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3"/>
    </row>
    <row r="23" spans="1:14" x14ac:dyDescent="0.2">
      <c r="A23" s="277"/>
      <c r="B23" s="238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</row>
  </sheetData>
  <mergeCells count="2">
    <mergeCell ref="A8:N8"/>
    <mergeCell ref="A19:N19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6"/>
  <sheetViews>
    <sheetView workbookViewId="0">
      <selection activeCell="K14" sqref="K14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3" x14ac:dyDescent="0.2">
      <c r="A1" s="628" t="s">
        <v>162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</row>
    <row r="3" spans="1:13" x14ac:dyDescent="0.2">
      <c r="A3" s="563" t="s">
        <v>70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</row>
    <row r="4" spans="1:13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545" t="s">
        <v>365</v>
      </c>
      <c r="L5" s="629"/>
      <c r="M5" s="629"/>
    </row>
    <row r="6" spans="1:13" ht="13.5" thickBot="1" x14ac:dyDescent="0.25">
      <c r="A6" s="14"/>
      <c r="B6" s="1"/>
      <c r="D6" s="1"/>
    </row>
    <row r="7" spans="1:13" ht="13.5" thickBot="1" x14ac:dyDescent="0.25">
      <c r="A7" s="90" t="s">
        <v>101</v>
      </c>
      <c r="B7" s="76"/>
      <c r="C7" s="76"/>
      <c r="D7" s="76"/>
      <c r="E7" s="76"/>
      <c r="F7" s="76"/>
      <c r="G7" s="76"/>
      <c r="H7" s="76"/>
      <c r="I7" s="76"/>
      <c r="J7" s="76"/>
      <c r="K7" s="91" t="s">
        <v>102</v>
      </c>
    </row>
    <row r="8" spans="1:13" x14ac:dyDescent="0.2">
      <c r="A8" s="632" t="s">
        <v>16</v>
      </c>
      <c r="B8" s="633"/>
      <c r="C8" s="633"/>
      <c r="D8" s="633"/>
      <c r="E8" s="633"/>
      <c r="F8" s="633"/>
      <c r="G8" s="633"/>
      <c r="H8" s="633"/>
      <c r="I8" s="633"/>
      <c r="J8" s="634"/>
      <c r="K8" s="51"/>
    </row>
    <row r="9" spans="1:13" x14ac:dyDescent="0.2">
      <c r="A9" s="635" t="s">
        <v>13</v>
      </c>
      <c r="B9" s="636"/>
      <c r="C9" s="636"/>
      <c r="D9" s="636"/>
      <c r="E9" s="636"/>
      <c r="F9" s="636"/>
      <c r="G9" s="636"/>
      <c r="H9" s="636"/>
      <c r="I9" s="636"/>
      <c r="J9" s="600"/>
      <c r="K9" s="52"/>
    </row>
    <row r="10" spans="1:13" x14ac:dyDescent="0.2">
      <c r="A10" s="635" t="s">
        <v>498</v>
      </c>
      <c r="B10" s="636"/>
      <c r="C10" s="636"/>
      <c r="D10" s="636"/>
      <c r="E10" s="636"/>
      <c r="F10" s="636"/>
      <c r="G10" s="636"/>
      <c r="H10" s="636"/>
      <c r="I10" s="636"/>
      <c r="J10" s="600"/>
      <c r="K10" s="138">
        <v>682810</v>
      </c>
    </row>
    <row r="11" spans="1:13" x14ac:dyDescent="0.2">
      <c r="A11" s="637" t="s">
        <v>499</v>
      </c>
      <c r="B11" s="638"/>
      <c r="C11" s="638"/>
      <c r="D11" s="638"/>
      <c r="E11" s="638"/>
      <c r="F11" s="638"/>
      <c r="G11" s="638"/>
      <c r="H11" s="638"/>
      <c r="I11" s="638"/>
      <c r="J11" s="639"/>
      <c r="K11" s="138">
        <v>246800</v>
      </c>
    </row>
    <row r="12" spans="1:13" x14ac:dyDescent="0.2">
      <c r="A12" s="637" t="s">
        <v>500</v>
      </c>
      <c r="B12" s="638"/>
      <c r="C12" s="638"/>
      <c r="D12" s="638"/>
      <c r="E12" s="638"/>
      <c r="F12" s="638"/>
      <c r="G12" s="638"/>
      <c r="H12" s="638"/>
      <c r="I12" s="638"/>
      <c r="J12" s="639"/>
      <c r="K12" s="138">
        <v>230000</v>
      </c>
    </row>
    <row r="13" spans="1:13" x14ac:dyDescent="0.2">
      <c r="A13" s="637" t="s">
        <v>501</v>
      </c>
      <c r="B13" s="638"/>
      <c r="C13" s="638"/>
      <c r="D13" s="638"/>
      <c r="E13" s="638"/>
      <c r="F13" s="638"/>
      <c r="G13" s="638"/>
      <c r="H13" s="638"/>
      <c r="I13" s="638"/>
      <c r="J13" s="639"/>
      <c r="K13" s="138">
        <v>206010</v>
      </c>
    </row>
    <row r="14" spans="1:13" x14ac:dyDescent="0.2">
      <c r="A14" s="635" t="s">
        <v>14</v>
      </c>
      <c r="B14" s="636"/>
      <c r="C14" s="636"/>
      <c r="D14" s="636"/>
      <c r="E14" s="636"/>
      <c r="F14" s="636"/>
      <c r="G14" s="636"/>
      <c r="H14" s="636"/>
      <c r="I14" s="636"/>
      <c r="J14" s="600"/>
      <c r="K14" s="52"/>
    </row>
    <row r="15" spans="1:13" ht="13.5" thickBot="1" x14ac:dyDescent="0.25">
      <c r="A15" s="630" t="s">
        <v>15</v>
      </c>
      <c r="B15" s="631"/>
      <c r="C15" s="631"/>
      <c r="D15" s="631"/>
      <c r="E15" s="631"/>
      <c r="F15" s="631"/>
      <c r="G15" s="631"/>
      <c r="H15" s="631"/>
      <c r="I15" s="631"/>
      <c r="J15" s="592"/>
      <c r="K15" s="53"/>
    </row>
    <row r="16" spans="1:13" x14ac:dyDescent="0.2">
      <c r="A16" t="s">
        <v>12</v>
      </c>
    </row>
  </sheetData>
  <mergeCells count="11">
    <mergeCell ref="A1:M1"/>
    <mergeCell ref="A3:M3"/>
    <mergeCell ref="L5:M5"/>
    <mergeCell ref="A15:J15"/>
    <mergeCell ref="A8:J8"/>
    <mergeCell ref="A9:J9"/>
    <mergeCell ref="A10:J10"/>
    <mergeCell ref="A14:J14"/>
    <mergeCell ref="A11:J11"/>
    <mergeCell ref="A12:J12"/>
    <mergeCell ref="A13:J1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H86"/>
  <sheetViews>
    <sheetView workbookViewId="0">
      <selection activeCell="M10" sqref="M10"/>
    </sheetView>
  </sheetViews>
  <sheetFormatPr defaultRowHeight="12.75" x14ac:dyDescent="0.2"/>
  <cols>
    <col min="1" max="1" width="26.7109375" customWidth="1"/>
    <col min="2" max="2" width="15.28515625" customWidth="1"/>
    <col min="3" max="3" width="12.42578125" customWidth="1"/>
    <col min="4" max="4" width="11.5703125" customWidth="1"/>
    <col min="5" max="5" width="11" customWidth="1"/>
    <col min="6" max="6" width="14.140625" customWidth="1"/>
    <col min="7" max="7" width="18.85546875" customWidth="1"/>
    <col min="8" max="8" width="27" customWidth="1"/>
  </cols>
  <sheetData>
    <row r="1" spans="1:8" x14ac:dyDescent="0.2">
      <c r="A1" s="640" t="s">
        <v>502</v>
      </c>
      <c r="B1" s="640"/>
      <c r="C1" s="640"/>
      <c r="D1" s="640"/>
      <c r="E1" s="640"/>
      <c r="F1" s="640"/>
      <c r="G1" s="640"/>
      <c r="H1" s="640"/>
    </row>
    <row r="2" spans="1:8" x14ac:dyDescent="0.2">
      <c r="A2" s="640"/>
      <c r="B2" s="640"/>
      <c r="C2" s="640"/>
      <c r="D2" s="640"/>
      <c r="E2" s="640"/>
      <c r="F2" s="640"/>
      <c r="G2" s="640"/>
      <c r="H2" s="640"/>
    </row>
    <row r="3" spans="1:8" x14ac:dyDescent="0.2">
      <c r="A3" s="640"/>
      <c r="B3" s="640"/>
      <c r="C3" s="640"/>
      <c r="D3" s="640"/>
      <c r="E3" s="640"/>
      <c r="F3" s="640"/>
      <c r="G3" s="640"/>
      <c r="H3" s="640"/>
    </row>
    <row r="4" spans="1:8" x14ac:dyDescent="0.2">
      <c r="A4" s="547" t="s">
        <v>407</v>
      </c>
      <c r="B4" s="547"/>
      <c r="C4" s="547"/>
      <c r="D4" s="547"/>
      <c r="E4" s="547"/>
      <c r="F4" s="547"/>
      <c r="G4" s="547"/>
      <c r="H4" s="547"/>
    </row>
    <row r="5" spans="1:8" x14ac:dyDescent="0.2">
      <c r="H5" t="s">
        <v>408</v>
      </c>
    </row>
    <row r="7" spans="1:8" x14ac:dyDescent="0.2">
      <c r="A7" s="328" t="s">
        <v>2</v>
      </c>
      <c r="B7" s="328" t="s">
        <v>181</v>
      </c>
      <c r="C7" s="328" t="s">
        <v>182</v>
      </c>
      <c r="D7" s="328" t="s">
        <v>183</v>
      </c>
      <c r="E7" s="328" t="s">
        <v>184</v>
      </c>
      <c r="F7" s="328" t="s">
        <v>409</v>
      </c>
      <c r="G7" s="328"/>
      <c r="H7" s="328"/>
    </row>
    <row r="8" spans="1:8" ht="15" x14ac:dyDescent="0.25">
      <c r="A8" s="530" t="s">
        <v>410</v>
      </c>
      <c r="B8" s="328" t="s">
        <v>411</v>
      </c>
      <c r="C8" s="71" t="s">
        <v>412</v>
      </c>
      <c r="D8" s="641" t="s">
        <v>413</v>
      </c>
      <c r="E8" s="642" t="s">
        <v>414</v>
      </c>
      <c r="F8" s="641" t="s">
        <v>415</v>
      </c>
      <c r="G8" s="641" t="s">
        <v>416</v>
      </c>
      <c r="H8" s="641" t="s">
        <v>417</v>
      </c>
    </row>
    <row r="9" spans="1:8" x14ac:dyDescent="0.2">
      <c r="A9" s="71" t="s">
        <v>418</v>
      </c>
      <c r="B9" s="328" t="s">
        <v>419</v>
      </c>
      <c r="C9" s="328" t="s">
        <v>419</v>
      </c>
      <c r="D9" s="641"/>
      <c r="E9" s="642"/>
      <c r="F9" s="641"/>
      <c r="G9" s="641"/>
      <c r="H9" s="641"/>
    </row>
    <row r="10" spans="1:8" ht="30" x14ac:dyDescent="0.25">
      <c r="A10" s="531" t="s">
        <v>420</v>
      </c>
      <c r="B10" s="532">
        <v>129343391</v>
      </c>
      <c r="C10" s="532">
        <v>0</v>
      </c>
      <c r="D10" s="532">
        <v>0</v>
      </c>
      <c r="E10" s="532">
        <v>0</v>
      </c>
      <c r="F10" s="532">
        <v>129343391</v>
      </c>
      <c r="G10" s="532">
        <v>0</v>
      </c>
      <c r="H10" s="532">
        <v>129343391</v>
      </c>
    </row>
    <row r="11" spans="1:8" ht="15" x14ac:dyDescent="0.25">
      <c r="A11" s="533" t="s">
        <v>421</v>
      </c>
      <c r="B11" s="533">
        <v>0</v>
      </c>
      <c r="C11" s="533">
        <v>0</v>
      </c>
      <c r="D11" s="533">
        <v>0</v>
      </c>
      <c r="E11" s="533">
        <v>0</v>
      </c>
      <c r="F11" s="533">
        <v>0</v>
      </c>
      <c r="G11" s="533">
        <v>0</v>
      </c>
      <c r="H11" s="533">
        <v>0</v>
      </c>
    </row>
    <row r="12" spans="1:8" ht="15" x14ac:dyDescent="0.25">
      <c r="A12" s="533" t="s">
        <v>422</v>
      </c>
      <c r="B12" s="533">
        <v>0</v>
      </c>
      <c r="C12" s="533">
        <v>0</v>
      </c>
      <c r="D12" s="533">
        <v>0</v>
      </c>
      <c r="E12" s="533">
        <v>0</v>
      </c>
      <c r="F12" s="533">
        <v>0</v>
      </c>
      <c r="G12" s="533">
        <v>0</v>
      </c>
      <c r="H12" s="533">
        <v>0</v>
      </c>
    </row>
    <row r="13" spans="1:8" ht="47.25" customHeight="1" x14ac:dyDescent="0.2">
      <c r="A13" s="534" t="s">
        <v>423</v>
      </c>
      <c r="B13" s="71">
        <v>129343391</v>
      </c>
      <c r="C13" s="71">
        <v>0</v>
      </c>
      <c r="D13" s="71">
        <v>0</v>
      </c>
      <c r="E13" s="71">
        <v>0</v>
      </c>
      <c r="F13" s="71">
        <v>129343391</v>
      </c>
      <c r="G13" s="71">
        <v>0</v>
      </c>
      <c r="H13" s="71">
        <v>129343391</v>
      </c>
    </row>
    <row r="14" spans="1:8" ht="25.5" x14ac:dyDescent="0.2">
      <c r="A14" s="534" t="s">
        <v>424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  <c r="H14" s="71">
        <v>0</v>
      </c>
    </row>
    <row r="15" spans="1:8" x14ac:dyDescent="0.2">
      <c r="A15" s="71" t="s">
        <v>425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  <c r="H15" s="71">
        <v>0</v>
      </c>
    </row>
    <row r="16" spans="1:8" x14ac:dyDescent="0.2">
      <c r="A16" s="71" t="s">
        <v>426</v>
      </c>
      <c r="B16" s="71">
        <v>0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  <c r="H16" s="71">
        <v>0</v>
      </c>
    </row>
    <row r="17" spans="1:8" ht="43.5" customHeight="1" x14ac:dyDescent="0.25">
      <c r="A17" s="535" t="s">
        <v>427</v>
      </c>
      <c r="B17" s="533">
        <v>0</v>
      </c>
      <c r="C17" s="533">
        <v>0</v>
      </c>
      <c r="D17" s="533">
        <v>0</v>
      </c>
      <c r="E17" s="533">
        <v>0</v>
      </c>
      <c r="F17" s="533">
        <v>0</v>
      </c>
      <c r="G17" s="533">
        <v>0</v>
      </c>
      <c r="H17" s="533">
        <v>0</v>
      </c>
    </row>
    <row r="18" spans="1:8" x14ac:dyDescent="0.2">
      <c r="A18" s="71" t="s">
        <v>428</v>
      </c>
      <c r="B18" s="71">
        <v>0</v>
      </c>
      <c r="C18" s="71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</row>
    <row r="19" spans="1:8" ht="48.75" customHeight="1" x14ac:dyDescent="0.25">
      <c r="A19" s="535" t="s">
        <v>429</v>
      </c>
      <c r="B19" s="533">
        <v>0</v>
      </c>
      <c r="C19" s="533">
        <v>0</v>
      </c>
      <c r="D19" s="533">
        <v>0</v>
      </c>
      <c r="E19" s="533">
        <v>0</v>
      </c>
      <c r="F19" s="533">
        <v>0</v>
      </c>
      <c r="G19" s="533">
        <v>0</v>
      </c>
      <c r="H19" s="533">
        <v>0</v>
      </c>
    </row>
    <row r="20" spans="1:8" ht="15" x14ac:dyDescent="0.25">
      <c r="A20" s="531" t="s">
        <v>430</v>
      </c>
      <c r="B20" s="536">
        <v>0</v>
      </c>
      <c r="C20" s="536">
        <v>0</v>
      </c>
      <c r="D20" s="536">
        <v>0</v>
      </c>
      <c r="E20" s="536">
        <v>0</v>
      </c>
      <c r="F20" s="536">
        <v>0</v>
      </c>
      <c r="G20" s="536">
        <v>0</v>
      </c>
      <c r="H20" s="536">
        <v>0</v>
      </c>
    </row>
    <row r="21" spans="1:8" ht="49.5" customHeight="1" x14ac:dyDescent="0.25">
      <c r="A21" s="535" t="s">
        <v>431</v>
      </c>
      <c r="B21" s="533">
        <v>0</v>
      </c>
      <c r="C21" s="533">
        <v>0</v>
      </c>
      <c r="D21" s="533">
        <v>0</v>
      </c>
      <c r="E21" s="533">
        <v>0</v>
      </c>
      <c r="F21" s="533">
        <v>0</v>
      </c>
      <c r="G21" s="533">
        <v>0</v>
      </c>
      <c r="H21" s="533">
        <v>0</v>
      </c>
    </row>
    <row r="22" spans="1:8" ht="15" x14ac:dyDescent="0.25">
      <c r="A22" s="535" t="s">
        <v>432</v>
      </c>
      <c r="B22" s="533">
        <v>0</v>
      </c>
      <c r="C22" s="533">
        <v>0</v>
      </c>
      <c r="D22" s="533">
        <v>0</v>
      </c>
      <c r="E22" s="533">
        <v>0</v>
      </c>
      <c r="F22" s="533">
        <v>0</v>
      </c>
      <c r="G22" s="533">
        <v>0</v>
      </c>
      <c r="H22" s="533">
        <v>0</v>
      </c>
    </row>
    <row r="23" spans="1:8" ht="15" x14ac:dyDescent="0.25">
      <c r="A23" s="536" t="s">
        <v>433</v>
      </c>
      <c r="B23" s="536">
        <v>0</v>
      </c>
      <c r="C23" s="536">
        <v>0</v>
      </c>
      <c r="D23" s="536">
        <v>0</v>
      </c>
      <c r="E23" s="536">
        <v>0</v>
      </c>
      <c r="F23" s="536">
        <v>0</v>
      </c>
      <c r="G23" s="536">
        <v>0</v>
      </c>
      <c r="H23" s="536">
        <v>0</v>
      </c>
    </row>
    <row r="24" spans="1:8" ht="49.5" customHeight="1" x14ac:dyDescent="0.25">
      <c r="A24" s="535" t="s">
        <v>434</v>
      </c>
      <c r="B24" s="533">
        <v>0</v>
      </c>
      <c r="C24" s="533">
        <v>0</v>
      </c>
      <c r="D24" s="533">
        <v>0</v>
      </c>
      <c r="E24" s="533">
        <v>0</v>
      </c>
      <c r="F24" s="533">
        <v>0</v>
      </c>
      <c r="G24" s="533">
        <v>0</v>
      </c>
      <c r="H24" s="533">
        <v>0</v>
      </c>
    </row>
    <row r="25" spans="1:8" ht="49.5" customHeight="1" x14ac:dyDescent="0.25">
      <c r="A25" s="535" t="s">
        <v>435</v>
      </c>
      <c r="B25" s="533">
        <v>0</v>
      </c>
      <c r="C25" s="533">
        <v>0</v>
      </c>
      <c r="D25" s="533">
        <v>0</v>
      </c>
      <c r="E25" s="533">
        <v>0</v>
      </c>
      <c r="F25" s="533">
        <v>0</v>
      </c>
      <c r="G25" s="533">
        <v>0</v>
      </c>
      <c r="H25" s="533">
        <v>0</v>
      </c>
    </row>
    <row r="26" spans="1:8" ht="15" x14ac:dyDescent="0.25">
      <c r="A26" s="536" t="s">
        <v>436</v>
      </c>
      <c r="B26" s="536">
        <v>0</v>
      </c>
      <c r="C26" s="536">
        <v>0</v>
      </c>
      <c r="D26" s="536">
        <v>0</v>
      </c>
      <c r="E26" s="536">
        <v>0</v>
      </c>
      <c r="F26" s="536">
        <v>0</v>
      </c>
      <c r="G26" s="536">
        <v>0</v>
      </c>
      <c r="H26" s="536">
        <v>0</v>
      </c>
    </row>
    <row r="27" spans="1:8" ht="42" customHeight="1" x14ac:dyDescent="0.25">
      <c r="A27" s="535" t="s">
        <v>437</v>
      </c>
      <c r="B27" s="533">
        <v>0</v>
      </c>
      <c r="C27" s="533">
        <v>0</v>
      </c>
      <c r="D27" s="533">
        <v>0</v>
      </c>
      <c r="E27" s="533">
        <v>0</v>
      </c>
      <c r="F27" s="533">
        <v>0</v>
      </c>
      <c r="G27" s="533">
        <v>0</v>
      </c>
      <c r="H27" s="533">
        <v>0</v>
      </c>
    </row>
    <row r="28" spans="1:8" ht="51.75" customHeight="1" x14ac:dyDescent="0.25">
      <c r="A28" s="535" t="s">
        <v>438</v>
      </c>
      <c r="B28" s="533">
        <v>0</v>
      </c>
      <c r="C28" s="533">
        <v>0</v>
      </c>
      <c r="D28" s="533">
        <v>0</v>
      </c>
      <c r="E28" s="533">
        <v>0</v>
      </c>
      <c r="F28" s="533">
        <v>0</v>
      </c>
      <c r="G28" s="533">
        <v>0</v>
      </c>
      <c r="H28" s="533">
        <v>0</v>
      </c>
    </row>
    <row r="29" spans="1:8" ht="54" customHeight="1" x14ac:dyDescent="0.25">
      <c r="A29" s="535" t="s">
        <v>439</v>
      </c>
      <c r="B29" s="533">
        <v>0</v>
      </c>
      <c r="C29" s="533">
        <v>0</v>
      </c>
      <c r="D29" s="533">
        <v>0</v>
      </c>
      <c r="E29" s="533">
        <v>0</v>
      </c>
      <c r="F29" s="533">
        <v>0</v>
      </c>
      <c r="G29" s="533">
        <v>0</v>
      </c>
      <c r="H29" s="533">
        <v>0</v>
      </c>
    </row>
    <row r="30" spans="1:8" ht="15" x14ac:dyDescent="0.25">
      <c r="A30" s="536" t="s">
        <v>440</v>
      </c>
      <c r="B30" s="530">
        <v>0</v>
      </c>
      <c r="C30" s="530">
        <v>0</v>
      </c>
      <c r="D30" s="530">
        <v>0</v>
      </c>
      <c r="E30" s="530">
        <v>0</v>
      </c>
      <c r="F30" s="530">
        <v>0</v>
      </c>
      <c r="G30" s="530">
        <v>0</v>
      </c>
      <c r="H30" s="530">
        <v>0</v>
      </c>
    </row>
    <row r="31" spans="1:8" x14ac:dyDescent="0.2">
      <c r="A31" s="71"/>
      <c r="B31" s="71"/>
      <c r="C31" s="71"/>
      <c r="D31" s="71"/>
      <c r="E31" s="71"/>
      <c r="F31" s="71"/>
      <c r="G31" s="71"/>
      <c r="H31" s="71"/>
    </row>
    <row r="32" spans="1:8" ht="43.5" customHeight="1" x14ac:dyDescent="0.2">
      <c r="A32" s="537" t="s">
        <v>441</v>
      </c>
      <c r="B32" s="71"/>
      <c r="C32" s="71"/>
      <c r="D32" s="71"/>
      <c r="E32" s="71"/>
      <c r="F32" s="71"/>
      <c r="G32" s="71"/>
      <c r="H32" s="71"/>
    </row>
    <row r="33" spans="1:8" ht="46.5" customHeight="1" x14ac:dyDescent="0.25">
      <c r="A33" s="531" t="s">
        <v>420</v>
      </c>
      <c r="B33" s="536">
        <v>95350179</v>
      </c>
      <c r="C33" s="536">
        <v>15648754</v>
      </c>
      <c r="D33" s="536">
        <v>0</v>
      </c>
      <c r="E33" s="536">
        <v>1466126</v>
      </c>
      <c r="F33" s="536">
        <v>112465059</v>
      </c>
      <c r="G33" s="536">
        <v>0</v>
      </c>
      <c r="H33" s="536">
        <v>112465059</v>
      </c>
    </row>
    <row r="34" spans="1:8" ht="15" x14ac:dyDescent="0.25">
      <c r="A34" s="533" t="s">
        <v>421</v>
      </c>
      <c r="B34" s="533">
        <v>0</v>
      </c>
      <c r="C34" s="533">
        <v>0</v>
      </c>
      <c r="D34" s="533">
        <v>0</v>
      </c>
      <c r="E34" s="533">
        <v>787402</v>
      </c>
      <c r="F34" s="533">
        <v>787402</v>
      </c>
      <c r="G34" s="533">
        <v>0</v>
      </c>
      <c r="H34" s="533">
        <v>787402</v>
      </c>
    </row>
    <row r="35" spans="1:8" ht="15" x14ac:dyDescent="0.25">
      <c r="A35" s="533" t="s">
        <v>422</v>
      </c>
      <c r="B35" s="533">
        <v>93807024</v>
      </c>
      <c r="C35" s="533">
        <v>15648754</v>
      </c>
      <c r="D35" s="533">
        <v>0</v>
      </c>
      <c r="E35" s="533">
        <v>0</v>
      </c>
      <c r="F35" s="533">
        <v>109455778</v>
      </c>
      <c r="G35" s="533">
        <v>0</v>
      </c>
      <c r="H35" s="533">
        <v>109455778</v>
      </c>
    </row>
    <row r="36" spans="1:8" ht="44.25" customHeight="1" x14ac:dyDescent="0.2">
      <c r="A36" s="534" t="s">
        <v>423</v>
      </c>
      <c r="B36" s="71">
        <v>93807024</v>
      </c>
      <c r="C36" s="71">
        <v>0</v>
      </c>
      <c r="D36" s="71">
        <v>0</v>
      </c>
      <c r="E36" s="71">
        <v>0</v>
      </c>
      <c r="F36" s="71">
        <v>93807024</v>
      </c>
      <c r="G36" s="71">
        <v>0</v>
      </c>
      <c r="H36" s="71">
        <v>93807024</v>
      </c>
    </row>
    <row r="37" spans="1:8" ht="48.75" customHeight="1" x14ac:dyDescent="0.2">
      <c r="A37" s="534" t="s">
        <v>424</v>
      </c>
      <c r="B37" s="71">
        <v>0</v>
      </c>
      <c r="C37" s="71">
        <v>15648754</v>
      </c>
      <c r="D37" s="71">
        <v>0</v>
      </c>
      <c r="E37" s="71">
        <v>0</v>
      </c>
      <c r="F37" s="71">
        <v>15648754</v>
      </c>
      <c r="G37" s="71">
        <v>0</v>
      </c>
      <c r="H37" s="71">
        <v>15648754</v>
      </c>
    </row>
    <row r="38" spans="1:8" x14ac:dyDescent="0.2">
      <c r="A38" s="71" t="s">
        <v>425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</row>
    <row r="39" spans="1:8" x14ac:dyDescent="0.2">
      <c r="A39" s="71" t="s">
        <v>426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</row>
    <row r="40" spans="1:8" ht="41.25" customHeight="1" x14ac:dyDescent="0.25">
      <c r="A40" s="535" t="s">
        <v>427</v>
      </c>
      <c r="B40" s="533">
        <v>0</v>
      </c>
      <c r="C40" s="533">
        <v>0</v>
      </c>
      <c r="D40" s="533">
        <v>0</v>
      </c>
      <c r="E40" s="533">
        <v>678724</v>
      </c>
      <c r="F40" s="533">
        <v>678724</v>
      </c>
      <c r="G40" s="533">
        <v>0</v>
      </c>
      <c r="H40" s="533">
        <v>678724</v>
      </c>
    </row>
    <row r="41" spans="1:8" x14ac:dyDescent="0.2">
      <c r="A41" s="71" t="s">
        <v>428</v>
      </c>
      <c r="B41" s="71">
        <v>0</v>
      </c>
      <c r="C41" s="71">
        <v>0</v>
      </c>
      <c r="D41" s="71">
        <v>0</v>
      </c>
      <c r="E41" s="71">
        <v>678724</v>
      </c>
      <c r="F41" s="71">
        <v>678724</v>
      </c>
      <c r="G41" s="71">
        <v>0</v>
      </c>
      <c r="H41" s="71">
        <v>678724</v>
      </c>
    </row>
    <row r="42" spans="1:8" ht="52.5" customHeight="1" x14ac:dyDescent="0.25">
      <c r="A42" s="535" t="s">
        <v>429</v>
      </c>
      <c r="B42" s="71">
        <v>1543155</v>
      </c>
      <c r="C42" s="533">
        <v>0</v>
      </c>
      <c r="D42" s="533">
        <v>0</v>
      </c>
      <c r="E42" s="533">
        <v>0</v>
      </c>
      <c r="F42" s="533">
        <v>1543155</v>
      </c>
      <c r="G42" s="533">
        <v>0</v>
      </c>
      <c r="H42" s="533">
        <v>1543155</v>
      </c>
    </row>
    <row r="43" spans="1:8" ht="15" x14ac:dyDescent="0.25">
      <c r="A43" s="531" t="s">
        <v>430</v>
      </c>
      <c r="B43" s="536">
        <v>0</v>
      </c>
      <c r="C43" s="536">
        <v>0</v>
      </c>
      <c r="D43" s="536">
        <v>0</v>
      </c>
      <c r="E43" s="536">
        <v>0</v>
      </c>
      <c r="F43" s="536">
        <v>0</v>
      </c>
      <c r="G43" s="536">
        <v>0</v>
      </c>
      <c r="H43" s="536">
        <v>0</v>
      </c>
    </row>
    <row r="44" spans="1:8" ht="42.75" customHeight="1" x14ac:dyDescent="0.25">
      <c r="A44" s="535" t="s">
        <v>431</v>
      </c>
      <c r="B44" s="533">
        <v>0</v>
      </c>
      <c r="C44" s="533">
        <v>0</v>
      </c>
      <c r="D44" s="533">
        <v>0</v>
      </c>
      <c r="E44" s="533">
        <v>0</v>
      </c>
      <c r="F44" s="533">
        <v>0</v>
      </c>
      <c r="G44" s="533">
        <v>0</v>
      </c>
      <c r="H44" s="533">
        <v>0</v>
      </c>
    </row>
    <row r="45" spans="1:8" ht="15" x14ac:dyDescent="0.25">
      <c r="A45" s="535" t="s">
        <v>432</v>
      </c>
      <c r="B45" s="533">
        <v>0</v>
      </c>
      <c r="C45" s="533">
        <v>0</v>
      </c>
      <c r="D45" s="533">
        <v>0</v>
      </c>
      <c r="E45" s="533">
        <v>0</v>
      </c>
      <c r="F45" s="533">
        <v>0</v>
      </c>
      <c r="G45" s="533">
        <v>0</v>
      </c>
      <c r="H45" s="533">
        <v>0</v>
      </c>
    </row>
    <row r="46" spans="1:8" ht="15" x14ac:dyDescent="0.25">
      <c r="A46" s="536" t="s">
        <v>433</v>
      </c>
      <c r="B46" s="536">
        <v>0</v>
      </c>
      <c r="C46" s="536">
        <v>0</v>
      </c>
      <c r="D46" s="536">
        <v>0</v>
      </c>
      <c r="E46" s="536">
        <v>1458239</v>
      </c>
      <c r="F46" s="536">
        <v>0</v>
      </c>
      <c r="G46" s="536">
        <v>0</v>
      </c>
      <c r="H46" s="536">
        <v>1458239</v>
      </c>
    </row>
    <row r="47" spans="1:8" ht="50.25" customHeight="1" x14ac:dyDescent="0.25">
      <c r="A47" s="535" t="s">
        <v>434</v>
      </c>
      <c r="B47" s="533">
        <v>0</v>
      </c>
      <c r="C47" s="533">
        <v>0</v>
      </c>
      <c r="D47" s="533">
        <v>0</v>
      </c>
      <c r="E47" s="533">
        <v>1378239</v>
      </c>
      <c r="F47" s="536">
        <v>0</v>
      </c>
      <c r="G47" s="536">
        <v>0</v>
      </c>
      <c r="H47" s="533">
        <v>1378239</v>
      </c>
    </row>
    <row r="48" spans="1:8" ht="39.75" customHeight="1" x14ac:dyDescent="0.25">
      <c r="A48" s="535" t="s">
        <v>435</v>
      </c>
      <c r="B48" s="533">
        <v>0</v>
      </c>
      <c r="C48" s="533">
        <v>0</v>
      </c>
      <c r="D48" s="533">
        <v>0</v>
      </c>
      <c r="E48" s="533">
        <v>80000</v>
      </c>
      <c r="F48" s="533">
        <v>0</v>
      </c>
      <c r="G48" s="533">
        <v>0</v>
      </c>
      <c r="H48" s="533">
        <v>80000</v>
      </c>
    </row>
    <row r="49" spans="1:8" ht="15" x14ac:dyDescent="0.25">
      <c r="A49" s="536" t="s">
        <v>436</v>
      </c>
      <c r="B49" s="536">
        <v>0</v>
      </c>
      <c r="C49" s="536">
        <v>0</v>
      </c>
      <c r="D49" s="536">
        <v>0</v>
      </c>
      <c r="E49" s="536">
        <v>0</v>
      </c>
      <c r="F49" s="536">
        <v>0</v>
      </c>
      <c r="G49" s="536">
        <v>0</v>
      </c>
      <c r="H49" s="536">
        <v>0</v>
      </c>
    </row>
    <row r="50" spans="1:8" ht="36" customHeight="1" x14ac:dyDescent="0.25">
      <c r="A50" s="535" t="s">
        <v>437</v>
      </c>
      <c r="B50" s="533">
        <v>0</v>
      </c>
      <c r="C50" s="533">
        <v>0</v>
      </c>
      <c r="D50" s="533">
        <v>0</v>
      </c>
      <c r="E50" s="533">
        <v>0</v>
      </c>
      <c r="F50" s="533">
        <v>0</v>
      </c>
      <c r="G50" s="533">
        <v>0</v>
      </c>
      <c r="H50" s="533">
        <v>0</v>
      </c>
    </row>
    <row r="51" spans="1:8" ht="50.25" customHeight="1" x14ac:dyDescent="0.25">
      <c r="A51" s="535" t="s">
        <v>438</v>
      </c>
      <c r="B51" s="533">
        <v>0</v>
      </c>
      <c r="C51" s="533">
        <v>0</v>
      </c>
      <c r="D51" s="533">
        <v>0</v>
      </c>
      <c r="E51" s="533">
        <v>0</v>
      </c>
      <c r="F51" s="533">
        <v>0</v>
      </c>
      <c r="G51" s="533">
        <v>0</v>
      </c>
      <c r="H51" s="533">
        <v>0</v>
      </c>
    </row>
    <row r="52" spans="1:8" ht="42" customHeight="1" x14ac:dyDescent="0.25">
      <c r="A52" s="535" t="s">
        <v>439</v>
      </c>
      <c r="B52" s="533">
        <v>0</v>
      </c>
      <c r="C52" s="533">
        <v>0</v>
      </c>
      <c r="D52" s="533">
        <v>0</v>
      </c>
      <c r="E52" s="533">
        <v>0</v>
      </c>
      <c r="F52" s="533">
        <v>0</v>
      </c>
      <c r="G52" s="533">
        <v>0</v>
      </c>
      <c r="H52" s="533">
        <v>0</v>
      </c>
    </row>
    <row r="53" spans="1:8" ht="15" x14ac:dyDescent="0.25">
      <c r="A53" s="536" t="s">
        <v>440</v>
      </c>
      <c r="B53" s="536">
        <v>0</v>
      </c>
      <c r="C53" s="536">
        <v>0</v>
      </c>
      <c r="D53" s="536">
        <v>0</v>
      </c>
      <c r="E53" s="536">
        <v>0</v>
      </c>
      <c r="F53" s="536">
        <v>0</v>
      </c>
      <c r="G53" s="536">
        <v>0</v>
      </c>
      <c r="H53" s="536">
        <v>0</v>
      </c>
    </row>
    <row r="54" spans="1:8" x14ac:dyDescent="0.2">
      <c r="A54" s="71"/>
      <c r="B54" s="71"/>
      <c r="C54" s="71"/>
      <c r="D54" s="71"/>
      <c r="E54" s="71"/>
      <c r="F54" s="71"/>
      <c r="G54" s="71"/>
      <c r="H54" s="71"/>
    </row>
    <row r="55" spans="1:8" ht="15" x14ac:dyDescent="0.25">
      <c r="A55" s="530" t="s">
        <v>442</v>
      </c>
      <c r="B55" s="71"/>
      <c r="C55" s="71"/>
      <c r="D55" s="71"/>
      <c r="E55" s="71"/>
      <c r="F55" s="71"/>
      <c r="G55" s="71"/>
      <c r="H55" s="71"/>
    </row>
    <row r="56" spans="1:8" ht="45" customHeight="1" x14ac:dyDescent="0.25">
      <c r="A56" s="531" t="s">
        <v>420</v>
      </c>
      <c r="B56" s="536">
        <v>0</v>
      </c>
      <c r="C56" s="536">
        <v>2108143</v>
      </c>
      <c r="D56" s="536">
        <v>0</v>
      </c>
      <c r="E56" s="536">
        <v>0</v>
      </c>
      <c r="F56" s="536">
        <v>2108143</v>
      </c>
      <c r="G56" s="536">
        <v>0</v>
      </c>
      <c r="H56" s="536">
        <v>2108143</v>
      </c>
    </row>
    <row r="57" spans="1:8" ht="15" x14ac:dyDescent="0.25">
      <c r="A57" s="533" t="s">
        <v>421</v>
      </c>
      <c r="B57" s="533">
        <v>0</v>
      </c>
      <c r="C57" s="533">
        <v>0</v>
      </c>
      <c r="D57" s="533">
        <v>0</v>
      </c>
      <c r="E57" s="533">
        <v>0</v>
      </c>
      <c r="F57" s="533">
        <v>0</v>
      </c>
      <c r="G57" s="533">
        <v>0</v>
      </c>
      <c r="H57" s="533">
        <v>0</v>
      </c>
    </row>
    <row r="58" spans="1:8" ht="15" x14ac:dyDescent="0.25">
      <c r="A58" s="533" t="s">
        <v>422</v>
      </c>
      <c r="B58" s="533">
        <v>0</v>
      </c>
      <c r="C58" s="533">
        <v>2108143</v>
      </c>
      <c r="D58" s="533">
        <v>0</v>
      </c>
      <c r="E58" s="533">
        <v>0</v>
      </c>
      <c r="F58" s="533">
        <v>2108143</v>
      </c>
      <c r="G58" s="533">
        <v>0</v>
      </c>
      <c r="H58" s="533">
        <v>2108143</v>
      </c>
    </row>
    <row r="59" spans="1:8" ht="48" customHeight="1" x14ac:dyDescent="0.2">
      <c r="A59" s="534" t="s">
        <v>423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1">
        <v>0</v>
      </c>
      <c r="H59" s="71">
        <v>0</v>
      </c>
    </row>
    <row r="60" spans="1:8" ht="41.25" customHeight="1" x14ac:dyDescent="0.2">
      <c r="A60" s="534" t="s">
        <v>424</v>
      </c>
      <c r="B60" s="71">
        <v>0</v>
      </c>
      <c r="C60" s="71">
        <v>2108143</v>
      </c>
      <c r="D60" s="71">
        <v>0</v>
      </c>
      <c r="E60" s="71">
        <v>0</v>
      </c>
      <c r="F60" s="71">
        <v>2108143</v>
      </c>
      <c r="G60" s="71">
        <v>0</v>
      </c>
      <c r="H60" s="71">
        <v>2108143</v>
      </c>
    </row>
    <row r="61" spans="1:8" x14ac:dyDescent="0.2">
      <c r="A61" s="71" t="s">
        <v>425</v>
      </c>
      <c r="B61" s="71">
        <v>0</v>
      </c>
      <c r="C61" s="71">
        <v>0</v>
      </c>
      <c r="D61" s="71">
        <v>0</v>
      </c>
      <c r="E61" s="71">
        <v>0</v>
      </c>
      <c r="F61" s="71">
        <v>0</v>
      </c>
      <c r="G61" s="71">
        <v>0</v>
      </c>
      <c r="H61" s="71">
        <v>0</v>
      </c>
    </row>
    <row r="62" spans="1:8" x14ac:dyDescent="0.2">
      <c r="A62" s="71" t="s">
        <v>426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1">
        <v>0</v>
      </c>
      <c r="H62" s="71">
        <v>0</v>
      </c>
    </row>
    <row r="63" spans="1:8" ht="35.25" customHeight="1" x14ac:dyDescent="0.25">
      <c r="A63" s="535" t="s">
        <v>427</v>
      </c>
      <c r="B63" s="533">
        <v>0</v>
      </c>
      <c r="C63" s="533">
        <v>0</v>
      </c>
      <c r="D63" s="533">
        <v>0</v>
      </c>
      <c r="E63" s="533">
        <v>0</v>
      </c>
      <c r="F63" s="533">
        <v>0</v>
      </c>
      <c r="G63" s="533">
        <v>0</v>
      </c>
      <c r="H63" s="533">
        <v>0</v>
      </c>
    </row>
    <row r="64" spans="1:8" x14ac:dyDescent="0.2">
      <c r="A64" s="71" t="s">
        <v>428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1">
        <v>0</v>
      </c>
      <c r="H64" s="71">
        <v>0</v>
      </c>
    </row>
    <row r="65" spans="1:8" ht="55.5" customHeight="1" x14ac:dyDescent="0.25">
      <c r="A65" s="535" t="s">
        <v>429</v>
      </c>
      <c r="B65" s="533">
        <v>0</v>
      </c>
      <c r="C65" s="533">
        <v>0</v>
      </c>
      <c r="D65" s="533">
        <v>0</v>
      </c>
      <c r="E65" s="533">
        <v>0</v>
      </c>
      <c r="F65" s="533">
        <v>0</v>
      </c>
      <c r="G65" s="533">
        <v>0</v>
      </c>
      <c r="H65" s="533">
        <v>0</v>
      </c>
    </row>
    <row r="66" spans="1:8" ht="15" x14ac:dyDescent="0.25">
      <c r="A66" s="531" t="s">
        <v>430</v>
      </c>
      <c r="B66" s="536">
        <v>0</v>
      </c>
      <c r="C66" s="536">
        <v>0</v>
      </c>
      <c r="D66" s="536">
        <v>0</v>
      </c>
      <c r="E66" s="536">
        <v>16536020</v>
      </c>
      <c r="F66" s="536">
        <v>16536020</v>
      </c>
      <c r="G66" s="536">
        <v>0</v>
      </c>
      <c r="H66" s="536">
        <v>16536020</v>
      </c>
    </row>
    <row r="67" spans="1:8" ht="42.75" customHeight="1" x14ac:dyDescent="0.25">
      <c r="A67" s="535" t="s">
        <v>431</v>
      </c>
      <c r="B67" s="533">
        <v>0</v>
      </c>
      <c r="C67" s="533">
        <v>0</v>
      </c>
      <c r="D67" s="533">
        <v>0</v>
      </c>
      <c r="E67" s="71">
        <v>40775</v>
      </c>
      <c r="F67" s="533">
        <v>40775</v>
      </c>
      <c r="G67" s="533">
        <v>0</v>
      </c>
      <c r="H67" s="533">
        <v>40775</v>
      </c>
    </row>
    <row r="68" spans="1:8" ht="15" x14ac:dyDescent="0.25">
      <c r="A68" s="535" t="s">
        <v>432</v>
      </c>
      <c r="B68" s="533">
        <v>0</v>
      </c>
      <c r="C68" s="533">
        <v>0</v>
      </c>
      <c r="D68" s="533">
        <v>0</v>
      </c>
      <c r="E68" s="71">
        <v>16495245</v>
      </c>
      <c r="F68" s="533">
        <v>16495245</v>
      </c>
      <c r="G68" s="533">
        <v>0</v>
      </c>
      <c r="H68" s="533">
        <v>16495245</v>
      </c>
    </row>
    <row r="69" spans="1:8" ht="15" x14ac:dyDescent="0.25">
      <c r="A69" s="536" t="s">
        <v>433</v>
      </c>
      <c r="B69" s="536">
        <v>0</v>
      </c>
      <c r="C69" s="536">
        <v>0</v>
      </c>
      <c r="D69" s="536">
        <v>0</v>
      </c>
      <c r="E69" s="536">
        <v>0</v>
      </c>
      <c r="F69" s="536">
        <v>0</v>
      </c>
      <c r="G69" s="536">
        <v>0</v>
      </c>
      <c r="H69" s="536">
        <v>0</v>
      </c>
    </row>
    <row r="70" spans="1:8" ht="46.5" customHeight="1" x14ac:dyDescent="0.25">
      <c r="A70" s="535" t="s">
        <v>434</v>
      </c>
      <c r="B70" s="533">
        <v>0</v>
      </c>
      <c r="C70" s="533">
        <v>0</v>
      </c>
      <c r="D70" s="533">
        <v>0</v>
      </c>
      <c r="E70" s="533">
        <v>0</v>
      </c>
      <c r="F70" s="533">
        <v>0</v>
      </c>
      <c r="G70" s="533">
        <v>0</v>
      </c>
      <c r="H70" s="533">
        <v>0</v>
      </c>
    </row>
    <row r="71" spans="1:8" ht="38.25" customHeight="1" x14ac:dyDescent="0.25">
      <c r="A71" s="535" t="s">
        <v>435</v>
      </c>
      <c r="B71" s="533">
        <v>0</v>
      </c>
      <c r="C71" s="533">
        <v>0</v>
      </c>
      <c r="D71" s="533">
        <v>0</v>
      </c>
      <c r="E71" s="533">
        <v>0</v>
      </c>
      <c r="F71" s="533">
        <v>0</v>
      </c>
      <c r="G71" s="533">
        <v>0</v>
      </c>
      <c r="H71" s="533">
        <v>0</v>
      </c>
    </row>
    <row r="72" spans="1:8" ht="15" x14ac:dyDescent="0.25">
      <c r="A72" s="536" t="s">
        <v>436</v>
      </c>
      <c r="B72" s="536">
        <v>0</v>
      </c>
      <c r="C72" s="536">
        <v>0</v>
      </c>
      <c r="D72" s="536">
        <v>0</v>
      </c>
      <c r="E72" s="536">
        <v>0</v>
      </c>
      <c r="F72" s="536">
        <v>0</v>
      </c>
      <c r="G72" s="536">
        <v>8740849</v>
      </c>
      <c r="H72" s="536">
        <v>-8740846</v>
      </c>
    </row>
    <row r="73" spans="1:8" ht="42.75" customHeight="1" x14ac:dyDescent="0.25">
      <c r="A73" s="535" t="s">
        <v>437</v>
      </c>
      <c r="B73" s="533">
        <v>0</v>
      </c>
      <c r="C73" s="533">
        <v>0</v>
      </c>
      <c r="D73" s="533">
        <v>0</v>
      </c>
      <c r="E73" s="533">
        <v>0</v>
      </c>
      <c r="F73" s="533">
        <v>0</v>
      </c>
      <c r="G73" s="533">
        <v>0</v>
      </c>
      <c r="H73" s="533">
        <v>0</v>
      </c>
    </row>
    <row r="74" spans="1:8" ht="52.5" customHeight="1" x14ac:dyDescent="0.25">
      <c r="A74" s="535" t="s">
        <v>438</v>
      </c>
      <c r="B74" s="533">
        <v>0</v>
      </c>
      <c r="C74" s="533">
        <v>0</v>
      </c>
      <c r="D74" s="533">
        <v>0</v>
      </c>
      <c r="E74" s="533">
        <v>0</v>
      </c>
      <c r="F74" s="533">
        <v>0</v>
      </c>
      <c r="G74" s="533">
        <v>2561388</v>
      </c>
      <c r="H74" s="533">
        <v>-2561388</v>
      </c>
    </row>
    <row r="75" spans="1:8" ht="46.5" customHeight="1" x14ac:dyDescent="0.25">
      <c r="A75" s="535" t="s">
        <v>439</v>
      </c>
      <c r="B75" s="533">
        <v>0</v>
      </c>
      <c r="C75" s="533">
        <v>0</v>
      </c>
      <c r="D75" s="533">
        <v>0</v>
      </c>
      <c r="E75" s="533">
        <v>0</v>
      </c>
      <c r="F75" s="533">
        <v>0</v>
      </c>
      <c r="G75" s="533">
        <v>0</v>
      </c>
      <c r="H75" s="533">
        <v>0</v>
      </c>
    </row>
    <row r="76" spans="1:8" ht="15" x14ac:dyDescent="0.25">
      <c r="A76" s="536" t="s">
        <v>440</v>
      </c>
      <c r="B76" s="536">
        <v>0</v>
      </c>
      <c r="C76" s="536">
        <v>0</v>
      </c>
      <c r="D76" s="536">
        <v>0</v>
      </c>
      <c r="E76" s="536">
        <v>0</v>
      </c>
      <c r="F76" s="536">
        <v>0</v>
      </c>
      <c r="G76" s="536">
        <v>19604310</v>
      </c>
      <c r="H76" s="536">
        <v>-19604310</v>
      </c>
    </row>
    <row r="80" spans="1:8" x14ac:dyDescent="0.2">
      <c r="A80" s="328" t="s">
        <v>2</v>
      </c>
      <c r="B80" s="328" t="s">
        <v>181</v>
      </c>
      <c r="C80" s="328" t="s">
        <v>182</v>
      </c>
      <c r="D80" s="328" t="s">
        <v>183</v>
      </c>
      <c r="E80" s="328" t="s">
        <v>184</v>
      </c>
      <c r="F80" s="328" t="s">
        <v>409</v>
      </c>
      <c r="G80" s="328"/>
      <c r="H80" s="328"/>
    </row>
    <row r="81" spans="1:8" x14ac:dyDescent="0.2">
      <c r="A81" s="643" t="s">
        <v>106</v>
      </c>
      <c r="B81" s="328" t="s">
        <v>411</v>
      </c>
      <c r="C81" s="71" t="s">
        <v>412</v>
      </c>
      <c r="D81" s="641" t="s">
        <v>413</v>
      </c>
      <c r="E81" s="642" t="s">
        <v>414</v>
      </c>
      <c r="F81" s="641" t="s">
        <v>415</v>
      </c>
      <c r="G81" s="641" t="s">
        <v>416</v>
      </c>
      <c r="H81" s="641" t="s">
        <v>417</v>
      </c>
    </row>
    <row r="82" spans="1:8" x14ac:dyDescent="0.2">
      <c r="A82" s="643"/>
      <c r="B82" s="328" t="s">
        <v>419</v>
      </c>
      <c r="C82" s="328" t="s">
        <v>419</v>
      </c>
      <c r="D82" s="641"/>
      <c r="E82" s="642"/>
      <c r="F82" s="641"/>
      <c r="G82" s="641"/>
      <c r="H82" s="641"/>
    </row>
    <row r="83" spans="1:8" ht="39.75" customHeight="1" x14ac:dyDescent="0.25">
      <c r="A83" s="538" t="s">
        <v>443</v>
      </c>
      <c r="B83" s="71">
        <v>129343391</v>
      </c>
      <c r="C83" s="71">
        <v>0</v>
      </c>
      <c r="D83" s="71">
        <v>0</v>
      </c>
      <c r="E83" s="71">
        <v>0</v>
      </c>
      <c r="F83" s="71">
        <v>129343391</v>
      </c>
      <c r="G83" s="71">
        <v>0</v>
      </c>
      <c r="H83" s="71">
        <v>129343391</v>
      </c>
    </row>
    <row r="84" spans="1:8" ht="42" customHeight="1" x14ac:dyDescent="0.25">
      <c r="A84" s="538" t="s">
        <v>444</v>
      </c>
      <c r="B84" s="71">
        <v>95350179</v>
      </c>
      <c r="C84" s="71">
        <v>15648754</v>
      </c>
      <c r="D84" s="71">
        <v>0</v>
      </c>
      <c r="E84" s="71">
        <v>2924365</v>
      </c>
      <c r="F84" s="71">
        <v>113923298</v>
      </c>
      <c r="G84" s="71">
        <v>0</v>
      </c>
      <c r="H84" s="71">
        <v>113923298</v>
      </c>
    </row>
    <row r="85" spans="1:8" ht="36" customHeight="1" x14ac:dyDescent="0.25">
      <c r="A85" s="538" t="s">
        <v>445</v>
      </c>
      <c r="B85" s="71">
        <v>0</v>
      </c>
      <c r="C85" s="71">
        <v>2108143</v>
      </c>
      <c r="D85" s="71">
        <v>0</v>
      </c>
      <c r="E85" s="71">
        <v>16536020</v>
      </c>
      <c r="F85" s="71">
        <v>18644163</v>
      </c>
      <c r="G85" s="71">
        <v>19604310</v>
      </c>
      <c r="H85" s="71">
        <v>-960147</v>
      </c>
    </row>
    <row r="86" spans="1:8" ht="15" x14ac:dyDescent="0.25">
      <c r="A86" s="538" t="s">
        <v>417</v>
      </c>
      <c r="B86" s="71">
        <v>224693570</v>
      </c>
      <c r="C86" s="71">
        <v>17756897</v>
      </c>
      <c r="D86" s="71">
        <v>0</v>
      </c>
      <c r="E86" s="71">
        <v>19460385</v>
      </c>
      <c r="F86" s="71">
        <v>261910852</v>
      </c>
      <c r="G86" s="71">
        <v>19604310</v>
      </c>
      <c r="H86" s="71">
        <v>242306542</v>
      </c>
    </row>
  </sheetData>
  <mergeCells count="13">
    <mergeCell ref="A1:H3"/>
    <mergeCell ref="H81:H82"/>
    <mergeCell ref="A4:H4"/>
    <mergeCell ref="D8:D9"/>
    <mergeCell ref="E8:E9"/>
    <mergeCell ref="F8:F9"/>
    <mergeCell ref="G8:G9"/>
    <mergeCell ref="H8:H9"/>
    <mergeCell ref="A81:A82"/>
    <mergeCell ref="D81:D82"/>
    <mergeCell ref="E81:E82"/>
    <mergeCell ref="F81:F82"/>
    <mergeCell ref="G81:G82"/>
  </mergeCells>
  <pageMargins left="0.7" right="0.7" top="0.75" bottom="0.75" header="0.3" footer="0.3"/>
  <pageSetup paperSize="9" scale="97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2"/>
  <sheetViews>
    <sheetView workbookViewId="0">
      <selection activeCell="H10" sqref="H10"/>
    </sheetView>
  </sheetViews>
  <sheetFormatPr defaultRowHeight="12.75" x14ac:dyDescent="0.2"/>
  <cols>
    <col min="1" max="1" width="6.140625" customWidth="1"/>
    <col min="2" max="2" width="27" customWidth="1"/>
    <col min="3" max="3" width="22.5703125" customWidth="1"/>
    <col min="4" max="4" width="12.42578125" customWidth="1"/>
    <col min="5" max="5" width="11.7109375" customWidth="1"/>
    <col min="6" max="6" width="20.42578125" customWidth="1"/>
  </cols>
  <sheetData>
    <row r="1" spans="1:9" x14ac:dyDescent="0.2">
      <c r="A1" s="206"/>
      <c r="B1" s="539"/>
      <c r="C1" s="539"/>
      <c r="D1" s="539"/>
      <c r="E1" s="539"/>
      <c r="F1" s="539"/>
      <c r="G1" s="539"/>
      <c r="H1" s="539" t="s">
        <v>446</v>
      </c>
      <c r="I1" s="540"/>
    </row>
    <row r="2" spans="1:9" x14ac:dyDescent="0.2">
      <c r="A2" s="505"/>
      <c r="B2" s="31"/>
      <c r="C2" s="31" t="s">
        <v>447</v>
      </c>
      <c r="D2" s="31"/>
      <c r="E2" s="31"/>
      <c r="F2" s="31"/>
      <c r="G2" s="31"/>
      <c r="H2" s="31"/>
      <c r="I2" s="541"/>
    </row>
    <row r="3" spans="1:9" x14ac:dyDescent="0.2">
      <c r="A3" s="505"/>
      <c r="B3" s="31"/>
      <c r="C3" s="31" t="s">
        <v>458</v>
      </c>
      <c r="D3" s="31"/>
      <c r="E3" s="31"/>
      <c r="F3" s="31"/>
      <c r="G3" s="31"/>
      <c r="H3" s="31"/>
      <c r="I3" s="541"/>
    </row>
    <row r="4" spans="1:9" x14ac:dyDescent="0.2">
      <c r="A4" s="505"/>
      <c r="B4" s="31"/>
      <c r="C4" s="31" t="s">
        <v>448</v>
      </c>
      <c r="D4" s="31"/>
      <c r="E4" s="31"/>
      <c r="F4" s="31"/>
      <c r="G4" s="31"/>
      <c r="H4" s="31"/>
      <c r="I4" s="541"/>
    </row>
    <row r="5" spans="1:9" x14ac:dyDescent="0.2">
      <c r="A5" s="505"/>
      <c r="B5" s="31"/>
      <c r="C5" s="31"/>
      <c r="D5" s="31"/>
      <c r="E5" s="31"/>
      <c r="F5" s="31"/>
      <c r="G5" s="31"/>
      <c r="H5" s="31"/>
      <c r="I5" s="541"/>
    </row>
    <row r="6" spans="1:9" ht="13.5" thickBot="1" x14ac:dyDescent="0.25">
      <c r="A6" s="542"/>
      <c r="B6" s="79"/>
      <c r="C6" s="79"/>
      <c r="D6" s="79"/>
      <c r="E6" s="79"/>
      <c r="F6" s="79"/>
      <c r="G6" s="79" t="s">
        <v>449</v>
      </c>
      <c r="H6" s="79"/>
      <c r="I6" s="80"/>
    </row>
    <row r="7" spans="1:9" ht="13.5" thickBot="1" x14ac:dyDescent="0.25">
      <c r="A7" s="542" t="s">
        <v>459</v>
      </c>
      <c r="B7" s="79" t="s">
        <v>450</v>
      </c>
      <c r="C7" s="79" t="s">
        <v>451</v>
      </c>
      <c r="D7" s="79" t="s">
        <v>452</v>
      </c>
      <c r="E7" s="454"/>
      <c r="F7" s="31"/>
      <c r="G7" s="31"/>
      <c r="H7" s="31"/>
      <c r="I7" s="541"/>
    </row>
    <row r="8" spans="1:9" x14ac:dyDescent="0.2">
      <c r="A8" s="505"/>
      <c r="B8" s="31"/>
      <c r="C8" s="31"/>
      <c r="D8" s="31"/>
      <c r="E8" s="71" t="s">
        <v>453</v>
      </c>
      <c r="F8" s="71"/>
      <c r="G8" s="71"/>
      <c r="H8" s="71"/>
      <c r="I8" s="71"/>
    </row>
    <row r="9" spans="1:9" x14ac:dyDescent="0.2">
      <c r="A9" s="505"/>
      <c r="B9" s="31"/>
      <c r="C9" s="31"/>
      <c r="D9" s="31"/>
      <c r="E9" s="543" t="s">
        <v>454</v>
      </c>
      <c r="F9" s="543" t="s">
        <v>455</v>
      </c>
      <c r="G9" s="543" t="s">
        <v>456</v>
      </c>
      <c r="H9" s="543"/>
      <c r="I9" s="543"/>
    </row>
    <row r="10" spans="1:9" x14ac:dyDescent="0.2">
      <c r="A10" s="71" t="s">
        <v>181</v>
      </c>
      <c r="B10" s="71" t="s">
        <v>182</v>
      </c>
      <c r="C10" s="71" t="s">
        <v>183</v>
      </c>
      <c r="D10" s="71" t="s">
        <v>184</v>
      </c>
      <c r="E10" s="71" t="s">
        <v>457</v>
      </c>
      <c r="F10" s="71" t="s">
        <v>322</v>
      </c>
      <c r="G10" s="71" t="s">
        <v>323</v>
      </c>
      <c r="H10" s="544" t="s">
        <v>324</v>
      </c>
      <c r="I10" s="544" t="s">
        <v>325</v>
      </c>
    </row>
    <row r="11" spans="1:9" x14ac:dyDescent="0.2">
      <c r="A11" s="71">
        <v>1</v>
      </c>
      <c r="B11" s="71" t="s">
        <v>458</v>
      </c>
      <c r="C11" s="444">
        <v>20988020</v>
      </c>
      <c r="D11" s="71">
        <v>0</v>
      </c>
      <c r="E11" s="444">
        <v>20988020</v>
      </c>
      <c r="F11" s="71">
        <v>18111470</v>
      </c>
      <c r="G11" s="71"/>
      <c r="H11" s="71"/>
      <c r="I11" s="138">
        <v>2876550</v>
      </c>
    </row>
    <row r="12" spans="1:9" x14ac:dyDescent="0.2">
      <c r="A12" s="71" t="s">
        <v>82</v>
      </c>
      <c r="B12" s="71"/>
      <c r="C12" s="444">
        <v>20988020</v>
      </c>
      <c r="D12" s="71">
        <v>0</v>
      </c>
      <c r="E12" s="444">
        <v>20988020</v>
      </c>
      <c r="F12" s="71">
        <v>18111470</v>
      </c>
      <c r="G12" s="71"/>
      <c r="H12" s="71"/>
      <c r="I12" s="138">
        <v>2876550</v>
      </c>
    </row>
  </sheetData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37"/>
  <sheetViews>
    <sheetView topLeftCell="A10" workbookViewId="0">
      <selection activeCell="F35" sqref="F35"/>
    </sheetView>
  </sheetViews>
  <sheetFormatPr defaultRowHeight="12.75" x14ac:dyDescent="0.2"/>
  <cols>
    <col min="1" max="1" width="44.7109375" customWidth="1"/>
    <col min="2" max="3" width="12.85546875" customWidth="1"/>
    <col min="4" max="4" width="45.42578125" customWidth="1"/>
    <col min="5" max="5" width="15.28515625" customWidth="1"/>
    <col min="6" max="6" width="14.7109375" customWidth="1"/>
  </cols>
  <sheetData>
    <row r="1" spans="1:6" x14ac:dyDescent="0.2">
      <c r="A1" s="71"/>
      <c r="B1" s="71"/>
      <c r="C1" s="71"/>
      <c r="D1" s="71"/>
      <c r="E1" s="71" t="s">
        <v>460</v>
      </c>
      <c r="F1" s="71"/>
    </row>
    <row r="2" spans="1:6" x14ac:dyDescent="0.2">
      <c r="A2" s="71" t="s">
        <v>491</v>
      </c>
      <c r="B2" s="71"/>
      <c r="C2" s="71"/>
      <c r="D2" s="71"/>
      <c r="E2" s="71"/>
      <c r="F2" s="71"/>
    </row>
    <row r="3" spans="1:6" x14ac:dyDescent="0.2">
      <c r="A3" s="71" t="s">
        <v>171</v>
      </c>
      <c r="B3" s="71"/>
      <c r="C3" s="71"/>
      <c r="D3" s="71"/>
      <c r="E3" s="71"/>
      <c r="F3" s="71"/>
    </row>
    <row r="4" spans="1:6" x14ac:dyDescent="0.2">
      <c r="A4" s="71" t="s">
        <v>448</v>
      </c>
      <c r="B4" s="71"/>
      <c r="C4" s="71"/>
      <c r="D4" s="71"/>
      <c r="E4" s="71"/>
      <c r="F4" s="71"/>
    </row>
    <row r="5" spans="1:6" x14ac:dyDescent="0.2">
      <c r="A5" s="71"/>
      <c r="B5" s="71"/>
      <c r="C5" s="71"/>
      <c r="D5" s="71"/>
      <c r="E5" s="71"/>
      <c r="F5" s="71" t="s">
        <v>224</v>
      </c>
    </row>
    <row r="6" spans="1:6" x14ac:dyDescent="0.2">
      <c r="A6" s="71"/>
      <c r="B6" s="71"/>
      <c r="C6" s="71"/>
      <c r="D6" s="71"/>
      <c r="E6" s="71" t="s">
        <v>171</v>
      </c>
      <c r="F6" s="71"/>
    </row>
    <row r="7" spans="1:6" x14ac:dyDescent="0.2">
      <c r="A7" s="71" t="s">
        <v>461</v>
      </c>
      <c r="B7" s="444">
        <v>238722596</v>
      </c>
      <c r="C7" s="444">
        <v>243916593</v>
      </c>
      <c r="D7" s="71" t="s">
        <v>462</v>
      </c>
      <c r="E7" s="444">
        <v>253536801</v>
      </c>
      <c r="F7" s="444">
        <v>239745154</v>
      </c>
    </row>
    <row r="8" spans="1:6" x14ac:dyDescent="0.2">
      <c r="A8" s="71" t="s">
        <v>492</v>
      </c>
      <c r="B8" s="71"/>
      <c r="C8" s="546">
        <v>787402</v>
      </c>
      <c r="D8" s="71"/>
      <c r="E8" s="71"/>
      <c r="F8" s="71"/>
    </row>
    <row r="9" spans="1:6" x14ac:dyDescent="0.2">
      <c r="A9" s="71" t="s">
        <v>422</v>
      </c>
      <c r="B9" s="444">
        <v>236297197</v>
      </c>
      <c r="C9" s="546">
        <v>240907312</v>
      </c>
      <c r="D9" s="71"/>
      <c r="E9" s="71"/>
      <c r="F9" s="71"/>
    </row>
    <row r="10" spans="1:6" x14ac:dyDescent="0.2">
      <c r="A10" s="71" t="s">
        <v>463</v>
      </c>
      <c r="B10" s="444">
        <v>221758370</v>
      </c>
      <c r="C10" s="546">
        <v>223150415</v>
      </c>
      <c r="D10" s="71" t="s">
        <v>464</v>
      </c>
      <c r="E10" s="444">
        <v>182968000</v>
      </c>
      <c r="F10" s="444">
        <v>182968000</v>
      </c>
    </row>
    <row r="11" spans="1:6" x14ac:dyDescent="0.2">
      <c r="A11" s="71" t="s">
        <v>465</v>
      </c>
      <c r="B11" s="444">
        <v>14538827</v>
      </c>
      <c r="C11" s="546">
        <v>17756897</v>
      </c>
      <c r="D11" s="71" t="s">
        <v>466</v>
      </c>
      <c r="E11" s="71"/>
      <c r="F11" s="71"/>
    </row>
    <row r="12" spans="1:6" x14ac:dyDescent="0.2">
      <c r="A12" s="71" t="s">
        <v>467</v>
      </c>
      <c r="B12" s="71"/>
      <c r="C12" s="544" t="s">
        <v>171</v>
      </c>
      <c r="D12" s="71" t="s">
        <v>468</v>
      </c>
      <c r="E12" s="444">
        <v>31950235</v>
      </c>
      <c r="F12" s="444">
        <v>31950235</v>
      </c>
    </row>
    <row r="13" spans="1:6" x14ac:dyDescent="0.2">
      <c r="A13" s="71" t="s">
        <v>427</v>
      </c>
      <c r="B13" s="444">
        <v>678724</v>
      </c>
      <c r="C13" s="546">
        <v>678724</v>
      </c>
      <c r="D13" s="71" t="s">
        <v>469</v>
      </c>
      <c r="E13" s="444">
        <v>52783485</v>
      </c>
      <c r="F13" s="444">
        <v>52783485</v>
      </c>
    </row>
    <row r="14" spans="1:6" x14ac:dyDescent="0.2">
      <c r="A14" s="71" t="s">
        <v>429</v>
      </c>
      <c r="B14" s="444">
        <v>1746675</v>
      </c>
      <c r="C14" s="546">
        <v>1543155</v>
      </c>
      <c r="D14" s="71" t="s">
        <v>470</v>
      </c>
      <c r="E14" s="71"/>
      <c r="F14" s="71"/>
    </row>
    <row r="15" spans="1:6" x14ac:dyDescent="0.2">
      <c r="A15" s="71"/>
      <c r="B15" s="71"/>
      <c r="C15" s="71"/>
      <c r="D15" s="71" t="s">
        <v>471</v>
      </c>
      <c r="E15" s="444">
        <v>-14164919</v>
      </c>
      <c r="F15" s="444">
        <v>-13791647</v>
      </c>
    </row>
    <row r="16" spans="1:6" x14ac:dyDescent="0.2">
      <c r="A16" s="71" t="s">
        <v>472</v>
      </c>
      <c r="B16" s="71"/>
      <c r="C16" s="71"/>
      <c r="D16" s="71" t="s">
        <v>171</v>
      </c>
      <c r="E16" s="71"/>
      <c r="F16" s="71"/>
    </row>
    <row r="17" spans="1:6" x14ac:dyDescent="0.2">
      <c r="A17" s="71"/>
      <c r="B17" s="71"/>
      <c r="C17" s="71"/>
      <c r="D17" s="71" t="s">
        <v>473</v>
      </c>
      <c r="E17" s="444">
        <v>2609136</v>
      </c>
      <c r="F17" s="444">
        <v>2561388</v>
      </c>
    </row>
    <row r="18" spans="1:6" x14ac:dyDescent="0.2">
      <c r="A18" s="71" t="s">
        <v>474</v>
      </c>
      <c r="B18" s="71"/>
      <c r="C18" s="71"/>
      <c r="D18" s="71"/>
      <c r="E18" s="71"/>
      <c r="F18" s="71"/>
    </row>
    <row r="19" spans="1:6" x14ac:dyDescent="0.2">
      <c r="A19" s="71"/>
      <c r="B19" s="71"/>
      <c r="C19" s="71"/>
      <c r="D19" s="71" t="s">
        <v>475</v>
      </c>
      <c r="E19" s="71" t="s">
        <v>171</v>
      </c>
      <c r="F19" s="71"/>
    </row>
    <row r="20" spans="1:6" x14ac:dyDescent="0.2">
      <c r="A20" s="71" t="s">
        <v>476</v>
      </c>
      <c r="B20" s="444">
        <v>35915759</v>
      </c>
      <c r="C20" s="444">
        <v>16495245</v>
      </c>
      <c r="D20" s="71" t="s">
        <v>477</v>
      </c>
      <c r="E20" s="444">
        <v>2609136</v>
      </c>
      <c r="F20" s="444">
        <v>2561388</v>
      </c>
    </row>
    <row r="21" spans="1:6" x14ac:dyDescent="0.2">
      <c r="A21" s="71"/>
      <c r="B21" s="71"/>
      <c r="C21" s="71"/>
      <c r="D21" s="71" t="s">
        <v>478</v>
      </c>
      <c r="E21" s="71" t="s">
        <v>171</v>
      </c>
      <c r="F21" s="71"/>
    </row>
    <row r="22" spans="1:6" x14ac:dyDescent="0.2">
      <c r="A22" s="71" t="s">
        <v>479</v>
      </c>
      <c r="B22" s="71"/>
      <c r="C22" s="71"/>
      <c r="D22" s="71"/>
      <c r="E22" s="71"/>
      <c r="F22" s="71"/>
    </row>
    <row r="23" spans="1:6" x14ac:dyDescent="0.2">
      <c r="A23" s="71" t="s">
        <v>480</v>
      </c>
      <c r="B23" s="444">
        <v>6470</v>
      </c>
      <c r="C23" s="444">
        <v>40775</v>
      </c>
      <c r="D23" s="71" t="s">
        <v>481</v>
      </c>
      <c r="E23" s="71"/>
      <c r="F23" s="71"/>
    </row>
    <row r="24" spans="1:6" x14ac:dyDescent="0.2">
      <c r="A24" s="71" t="s">
        <v>482</v>
      </c>
      <c r="B24" s="444">
        <v>35909289</v>
      </c>
      <c r="C24" s="444">
        <v>16495245</v>
      </c>
      <c r="D24" s="71" t="s">
        <v>171</v>
      </c>
      <c r="E24" s="71"/>
      <c r="F24" s="71" t="s">
        <v>171</v>
      </c>
    </row>
    <row r="25" spans="1:6" x14ac:dyDescent="0.2">
      <c r="A25" s="71" t="s">
        <v>483</v>
      </c>
      <c r="B25" s="71"/>
      <c r="C25" s="71"/>
      <c r="D25" s="71"/>
      <c r="E25" s="71"/>
      <c r="F25" s="71"/>
    </row>
    <row r="26" spans="1:6" x14ac:dyDescent="0.2">
      <c r="A26" s="71"/>
      <c r="B26" s="71"/>
      <c r="C26" s="71"/>
      <c r="D26" s="71"/>
      <c r="E26" s="71"/>
      <c r="F26" s="71"/>
    </row>
    <row r="27" spans="1:6" x14ac:dyDescent="0.2">
      <c r="A27" s="71" t="s">
        <v>484</v>
      </c>
      <c r="B27" s="444">
        <v>1458314</v>
      </c>
      <c r="C27" s="444">
        <v>1458314</v>
      </c>
      <c r="D27" s="71"/>
      <c r="E27" s="71"/>
      <c r="F27" s="71"/>
    </row>
    <row r="28" spans="1:6" x14ac:dyDescent="0.2">
      <c r="A28" s="71"/>
      <c r="B28" s="71"/>
      <c r="C28" s="71"/>
      <c r="D28" s="71" t="s">
        <v>495</v>
      </c>
      <c r="E28" s="444">
        <v>19950732</v>
      </c>
      <c r="F28" s="444">
        <v>19604310</v>
      </c>
    </row>
    <row r="29" spans="1:6" x14ac:dyDescent="0.2">
      <c r="A29" s="71" t="s">
        <v>485</v>
      </c>
      <c r="B29" s="444">
        <v>1187702</v>
      </c>
      <c r="C29" s="71" t="s">
        <v>486</v>
      </c>
      <c r="D29" s="71"/>
      <c r="E29" s="71"/>
      <c r="F29" s="71"/>
    </row>
    <row r="30" spans="1:6" x14ac:dyDescent="0.2">
      <c r="A30" s="71" t="s">
        <v>493</v>
      </c>
      <c r="B30" s="444">
        <v>220612</v>
      </c>
      <c r="C30" s="444">
        <v>30000</v>
      </c>
      <c r="D30" s="71" t="s">
        <v>496</v>
      </c>
      <c r="E30" s="546">
        <v>3802000</v>
      </c>
      <c r="F30" s="444">
        <v>3455578</v>
      </c>
    </row>
    <row r="31" spans="1:6" x14ac:dyDescent="0.2">
      <c r="A31" s="71" t="s">
        <v>494</v>
      </c>
      <c r="B31" s="444">
        <v>50000</v>
      </c>
      <c r="C31" s="444">
        <v>50000</v>
      </c>
      <c r="D31" s="71" t="s">
        <v>497</v>
      </c>
      <c r="E31" s="444">
        <v>16148732</v>
      </c>
      <c r="F31" s="444">
        <v>16148732</v>
      </c>
    </row>
    <row r="32" spans="1:6" x14ac:dyDescent="0.2">
      <c r="A32" s="71" t="s">
        <v>487</v>
      </c>
      <c r="B32" s="444">
        <v>270612</v>
      </c>
      <c r="C32" s="444">
        <v>80000</v>
      </c>
      <c r="D32" s="71"/>
      <c r="E32" s="71"/>
      <c r="F32" s="71"/>
    </row>
    <row r="33" spans="1:6" x14ac:dyDescent="0.2">
      <c r="A33" s="71"/>
      <c r="B33" s="71"/>
      <c r="C33" s="71"/>
      <c r="D33" s="71"/>
      <c r="E33" s="71"/>
      <c r="F33" s="71"/>
    </row>
    <row r="34" spans="1:6" x14ac:dyDescent="0.2">
      <c r="A34" s="71"/>
      <c r="B34" s="71"/>
      <c r="C34" s="71"/>
      <c r="D34" s="71"/>
      <c r="E34" s="71"/>
      <c r="F34" s="71"/>
    </row>
    <row r="35" spans="1:6" x14ac:dyDescent="0.2">
      <c r="A35" s="71" t="s">
        <v>488</v>
      </c>
      <c r="B35" s="71" t="s">
        <v>171</v>
      </c>
      <c r="C35" s="71"/>
      <c r="D35" s="71"/>
      <c r="E35" s="71"/>
      <c r="F35" s="71"/>
    </row>
    <row r="36" spans="1:6" x14ac:dyDescent="0.2">
      <c r="A36" s="71"/>
      <c r="B36" s="71"/>
      <c r="C36" s="71"/>
      <c r="D36" s="71"/>
      <c r="E36" s="71"/>
      <c r="F36" s="71"/>
    </row>
    <row r="37" spans="1:6" x14ac:dyDescent="0.2">
      <c r="A37" s="71" t="s">
        <v>489</v>
      </c>
      <c r="B37" s="444">
        <v>276096669</v>
      </c>
      <c r="C37" s="444">
        <v>261910852</v>
      </c>
      <c r="D37" s="71" t="s">
        <v>490</v>
      </c>
      <c r="E37" s="444">
        <v>276096669</v>
      </c>
      <c r="F37" s="444">
        <v>261910852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workbookViewId="0">
      <selection activeCell="C10" sqref="C10"/>
    </sheetView>
  </sheetViews>
  <sheetFormatPr defaultRowHeight="12.75" x14ac:dyDescent="0.2"/>
  <cols>
    <col min="1" max="1" width="12" customWidth="1"/>
    <col min="2" max="2" width="11" customWidth="1"/>
    <col min="3" max="3" width="11.85546875" customWidth="1"/>
    <col min="4" max="4" width="11.7109375" customWidth="1"/>
    <col min="5" max="5" width="11.28515625" customWidth="1"/>
    <col min="6" max="6" width="11.7109375" customWidth="1"/>
    <col min="7" max="7" width="11.28515625" customWidth="1"/>
  </cols>
  <sheetData>
    <row r="1" spans="1:14" x14ac:dyDescent="0.2">
      <c r="A1" s="547" t="s">
        <v>150</v>
      </c>
      <c r="B1" s="547"/>
      <c r="C1" s="547"/>
      <c r="D1" s="547"/>
      <c r="E1" s="547"/>
      <c r="F1" s="547"/>
      <c r="G1" s="547"/>
      <c r="H1" s="1"/>
      <c r="I1" s="1"/>
      <c r="J1" s="1"/>
      <c r="K1" s="1"/>
      <c r="L1" s="1"/>
    </row>
    <row r="3" spans="1:14" ht="12.75" customHeight="1" x14ac:dyDescent="0.2">
      <c r="A3" s="570" t="s">
        <v>109</v>
      </c>
      <c r="B3" s="570"/>
      <c r="C3" s="570"/>
      <c r="D3" s="570"/>
      <c r="E3" s="570"/>
      <c r="F3" s="570"/>
      <c r="G3" s="121"/>
      <c r="H3" s="121"/>
      <c r="I3" s="121"/>
      <c r="J3" s="121"/>
      <c r="K3" s="121"/>
      <c r="L3" s="121"/>
      <c r="M3" s="121"/>
      <c r="N3" s="121"/>
    </row>
    <row r="4" spans="1:14" x14ac:dyDescent="0.2">
      <c r="A4" s="570"/>
      <c r="B4" s="570"/>
      <c r="C4" s="570"/>
      <c r="D4" s="570"/>
      <c r="E4" s="570"/>
      <c r="F4" s="570"/>
      <c r="G4" s="121"/>
      <c r="H4" s="121"/>
      <c r="I4" s="121"/>
      <c r="J4" s="121"/>
      <c r="K4" s="121"/>
      <c r="L4" s="121"/>
      <c r="M4" s="121"/>
      <c r="N4" s="121"/>
    </row>
    <row r="5" spans="1:14" x14ac:dyDescent="0.2">
      <c r="A5" s="12"/>
      <c r="B5" s="12"/>
      <c r="C5" s="12"/>
      <c r="D5" s="12"/>
      <c r="E5" s="12"/>
      <c r="F5" s="12"/>
      <c r="G5" s="12"/>
      <c r="H5" s="121"/>
      <c r="I5" s="121"/>
      <c r="J5" s="121"/>
      <c r="K5" s="121"/>
      <c r="L5" s="121"/>
      <c r="M5" s="121"/>
      <c r="N5" s="121"/>
    </row>
    <row r="6" spans="1:14" x14ac:dyDescent="0.2">
      <c r="A6" s="12"/>
      <c r="B6" s="12"/>
      <c r="C6" s="12"/>
      <c r="D6" s="12"/>
      <c r="E6" s="12"/>
      <c r="F6" s="122"/>
      <c r="G6" s="12"/>
      <c r="H6" s="121"/>
      <c r="I6" s="121"/>
      <c r="J6" s="121"/>
      <c r="K6" s="121"/>
      <c r="L6" s="121"/>
      <c r="M6" s="121"/>
      <c r="N6" s="121"/>
    </row>
    <row r="7" spans="1:14" ht="13.5" thickBot="1" x14ac:dyDescent="0.25">
      <c r="J7" s="190"/>
    </row>
    <row r="8" spans="1:14" ht="13.5" thickBot="1" x14ac:dyDescent="0.25">
      <c r="A8" s="210"/>
      <c r="B8" s="571" t="s">
        <v>27</v>
      </c>
      <c r="C8" s="572"/>
      <c r="D8" s="573"/>
      <c r="E8" s="564" t="s">
        <v>28</v>
      </c>
      <c r="F8" s="565"/>
      <c r="G8" s="566"/>
    </row>
    <row r="9" spans="1:14" x14ac:dyDescent="0.2">
      <c r="A9" s="209" t="s">
        <v>3</v>
      </c>
      <c r="B9" s="217" t="s">
        <v>147</v>
      </c>
      <c r="C9" s="215" t="s">
        <v>166</v>
      </c>
      <c r="D9" s="216" t="s">
        <v>165</v>
      </c>
      <c r="E9" s="217" t="s">
        <v>147</v>
      </c>
      <c r="F9" s="215" t="s">
        <v>166</v>
      </c>
      <c r="G9" s="216" t="s">
        <v>165</v>
      </c>
    </row>
    <row r="10" spans="1:14" x14ac:dyDescent="0.2">
      <c r="A10" s="83" t="s">
        <v>167</v>
      </c>
      <c r="B10" s="189">
        <v>0</v>
      </c>
      <c r="C10" s="403">
        <v>0</v>
      </c>
      <c r="D10" s="15"/>
      <c r="E10" s="73">
        <v>0</v>
      </c>
      <c r="F10" s="71">
        <v>0</v>
      </c>
      <c r="G10" s="15"/>
    </row>
    <row r="11" spans="1:14" x14ac:dyDescent="0.2">
      <c r="A11" s="83"/>
      <c r="B11" s="73"/>
      <c r="C11" s="71"/>
      <c r="D11" s="15"/>
      <c r="E11" s="73"/>
      <c r="F11" s="71"/>
      <c r="G11" s="15"/>
    </row>
    <row r="12" spans="1:14" ht="13.5" thickBot="1" x14ac:dyDescent="0.25">
      <c r="A12" s="84"/>
      <c r="B12" s="88"/>
      <c r="C12" s="81"/>
      <c r="D12" s="16"/>
      <c r="E12" s="88"/>
      <c r="F12" s="81"/>
      <c r="G12" s="16"/>
    </row>
    <row r="13" spans="1:14" ht="13.5" thickBot="1" x14ac:dyDescent="0.25">
      <c r="A13" s="207"/>
      <c r="B13" s="31"/>
      <c r="C13" s="31"/>
      <c r="D13" s="31"/>
      <c r="E13" s="31"/>
      <c r="F13" s="31"/>
      <c r="G13" s="208"/>
    </row>
    <row r="14" spans="1:14" ht="13.5" thickBot="1" x14ac:dyDescent="0.25">
      <c r="A14" s="206"/>
      <c r="B14" s="567" t="s">
        <v>27</v>
      </c>
      <c r="C14" s="568"/>
      <c r="D14" s="569"/>
      <c r="E14" s="564" t="s">
        <v>28</v>
      </c>
      <c r="F14" s="565"/>
      <c r="G14" s="566"/>
    </row>
    <row r="15" spans="1:14" x14ac:dyDescent="0.2">
      <c r="A15" s="109" t="s">
        <v>4</v>
      </c>
      <c r="B15" s="211" t="s">
        <v>147</v>
      </c>
      <c r="C15" s="212" t="s">
        <v>166</v>
      </c>
      <c r="D15" s="213" t="s">
        <v>165</v>
      </c>
      <c r="E15" s="214" t="s">
        <v>147</v>
      </c>
      <c r="F15" s="215" t="s">
        <v>166</v>
      </c>
      <c r="G15" s="216" t="s">
        <v>165</v>
      </c>
    </row>
    <row r="16" spans="1:14" x14ac:dyDescent="0.2">
      <c r="A16" s="204"/>
      <c r="B16" s="86"/>
      <c r="C16" s="71"/>
      <c r="D16" s="15"/>
      <c r="E16" s="86"/>
      <c r="F16" s="71"/>
      <c r="G16" s="15"/>
    </row>
    <row r="17" spans="1:7" x14ac:dyDescent="0.2">
      <c r="A17" s="204"/>
      <c r="B17" s="86"/>
      <c r="C17" s="71"/>
      <c r="D17" s="15"/>
      <c r="E17" s="86"/>
      <c r="F17" s="71"/>
      <c r="G17" s="15"/>
    </row>
    <row r="18" spans="1:7" ht="13.5" thickBot="1" x14ac:dyDescent="0.25">
      <c r="A18" s="205"/>
      <c r="B18" s="87"/>
      <c r="C18" s="81"/>
      <c r="D18" s="16"/>
      <c r="E18" s="87"/>
      <c r="F18" s="81"/>
      <c r="G18" s="16"/>
    </row>
  </sheetData>
  <mergeCells count="6">
    <mergeCell ref="E14:G14"/>
    <mergeCell ref="B14:D14"/>
    <mergeCell ref="A1:G1"/>
    <mergeCell ref="A3:F4"/>
    <mergeCell ref="B8:D8"/>
    <mergeCell ref="E8:G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9"/>
  <sheetViews>
    <sheetView workbookViewId="0">
      <selection sqref="A1:E1"/>
    </sheetView>
  </sheetViews>
  <sheetFormatPr defaultRowHeight="12.75" x14ac:dyDescent="0.2"/>
  <cols>
    <col min="1" max="1" width="6.140625" style="365" customWidth="1"/>
    <col min="2" max="2" width="38.140625" style="366" customWidth="1"/>
    <col min="3" max="3" width="10.42578125" style="367" customWidth="1"/>
    <col min="4" max="4" width="10.85546875" style="367" customWidth="1"/>
    <col min="5" max="5" width="11.42578125" style="367" customWidth="1"/>
    <col min="6" max="16384" width="9.140625" style="479"/>
  </cols>
  <sheetData>
    <row r="1" spans="1:5" x14ac:dyDescent="0.2">
      <c r="A1" s="574" t="s">
        <v>406</v>
      </c>
      <c r="B1" s="574"/>
      <c r="C1" s="574"/>
      <c r="D1" s="574"/>
      <c r="E1" s="574"/>
    </row>
    <row r="3" spans="1:5" ht="25.5" customHeight="1" x14ac:dyDescent="0.2">
      <c r="A3" s="575" t="s">
        <v>369</v>
      </c>
      <c r="B3" s="575"/>
      <c r="C3" s="575"/>
      <c r="D3" s="575"/>
      <c r="E3" s="575"/>
    </row>
    <row r="4" spans="1:5" ht="18" customHeight="1" thickBot="1" x14ac:dyDescent="0.25">
      <c r="A4" s="469"/>
      <c r="B4" s="368"/>
      <c r="C4" s="369"/>
      <c r="D4" s="369"/>
      <c r="E4" s="369"/>
    </row>
    <row r="5" spans="1:5" s="367" customFormat="1" ht="11.25" x14ac:dyDescent="0.2">
      <c r="A5" s="480"/>
      <c r="B5" s="481" t="s">
        <v>181</v>
      </c>
      <c r="C5" s="482" t="s">
        <v>182</v>
      </c>
      <c r="D5" s="482" t="s">
        <v>183</v>
      </c>
      <c r="E5" s="482" t="s">
        <v>184</v>
      </c>
    </row>
    <row r="6" spans="1:5" ht="21" x14ac:dyDescent="0.2">
      <c r="A6" s="483" t="s">
        <v>185</v>
      </c>
      <c r="B6" s="484" t="s">
        <v>2</v>
      </c>
      <c r="C6" s="485" t="s">
        <v>186</v>
      </c>
      <c r="D6" s="485" t="s">
        <v>187</v>
      </c>
      <c r="E6" s="485" t="s">
        <v>188</v>
      </c>
    </row>
    <row r="7" spans="1:5" x14ac:dyDescent="0.2">
      <c r="A7" s="370"/>
      <c r="B7" s="371"/>
      <c r="C7" s="372"/>
      <c r="D7" s="372"/>
      <c r="E7" s="486"/>
    </row>
    <row r="8" spans="1:5" s="487" customFormat="1" ht="13.5" x14ac:dyDescent="0.2">
      <c r="A8" s="373">
        <v>1</v>
      </c>
      <c r="B8" s="374" t="s">
        <v>225</v>
      </c>
      <c r="C8" s="375"/>
      <c r="D8" s="375"/>
      <c r="E8" s="394"/>
    </row>
    <row r="9" spans="1:5" s="487" customFormat="1" ht="13.5" x14ac:dyDescent="0.2">
      <c r="A9" s="373"/>
      <c r="B9" s="374"/>
      <c r="C9" s="375"/>
      <c r="D9" s="375"/>
      <c r="E9" s="394"/>
    </row>
    <row r="10" spans="1:5" x14ac:dyDescent="0.2">
      <c r="A10" s="373">
        <v>2</v>
      </c>
      <c r="B10" s="376" t="s">
        <v>273</v>
      </c>
      <c r="C10" s="377">
        <f>SUM(C11:C17)</f>
        <v>3289250</v>
      </c>
      <c r="D10" s="377">
        <f t="shared" ref="D10:E10" si="0">SUM(D11:D17)</f>
        <v>4926686</v>
      </c>
      <c r="E10" s="393">
        <f t="shared" si="0"/>
        <v>5126459</v>
      </c>
    </row>
    <row r="11" spans="1:5" x14ac:dyDescent="0.2">
      <c r="A11" s="373">
        <v>3</v>
      </c>
      <c r="B11" s="378" t="s">
        <v>274</v>
      </c>
      <c r="C11" s="377"/>
      <c r="D11" s="379">
        <v>170045</v>
      </c>
      <c r="E11" s="386">
        <v>170045</v>
      </c>
    </row>
    <row r="12" spans="1:5" x14ac:dyDescent="0.2">
      <c r="A12" s="373">
        <v>4</v>
      </c>
      <c r="B12" s="378" t="s">
        <v>275</v>
      </c>
      <c r="C12" s="379">
        <v>1489250</v>
      </c>
      <c r="D12" s="379">
        <v>1032875</v>
      </c>
      <c r="E12" s="386">
        <v>1032875</v>
      </c>
    </row>
    <row r="13" spans="1:5" x14ac:dyDescent="0.2">
      <c r="A13" s="373">
        <v>5</v>
      </c>
      <c r="B13" s="378" t="s">
        <v>276</v>
      </c>
      <c r="C13" s="379">
        <v>800000</v>
      </c>
      <c r="D13" s="379">
        <v>776220</v>
      </c>
      <c r="E13" s="386">
        <v>776220</v>
      </c>
    </row>
    <row r="14" spans="1:5" x14ac:dyDescent="0.2">
      <c r="A14" s="373">
        <v>6</v>
      </c>
      <c r="B14" s="378" t="s">
        <v>277</v>
      </c>
      <c r="C14" s="379"/>
      <c r="D14" s="379"/>
      <c r="E14" s="386"/>
    </row>
    <row r="15" spans="1:5" x14ac:dyDescent="0.2">
      <c r="A15" s="373">
        <v>7</v>
      </c>
      <c r="B15" s="378" t="s">
        <v>278</v>
      </c>
      <c r="C15" s="379">
        <v>0</v>
      </c>
      <c r="D15" s="379">
        <v>0</v>
      </c>
      <c r="E15" s="386">
        <v>580</v>
      </c>
    </row>
    <row r="16" spans="1:5" x14ac:dyDescent="0.2">
      <c r="A16" s="373">
        <v>8</v>
      </c>
      <c r="B16" s="378" t="s">
        <v>279</v>
      </c>
      <c r="C16" s="379">
        <v>0</v>
      </c>
      <c r="D16" s="379">
        <v>0</v>
      </c>
      <c r="E16" s="386">
        <v>199193</v>
      </c>
    </row>
    <row r="17" spans="1:5" ht="33.75" x14ac:dyDescent="0.2">
      <c r="A17" s="373">
        <v>9</v>
      </c>
      <c r="B17" s="378" t="s">
        <v>280</v>
      </c>
      <c r="C17" s="379">
        <v>1000000</v>
      </c>
      <c r="D17" s="379">
        <v>2947546</v>
      </c>
      <c r="E17" s="386">
        <v>2947546</v>
      </c>
    </row>
    <row r="18" spans="1:5" x14ac:dyDescent="0.2">
      <c r="A18" s="373"/>
      <c r="B18" s="380"/>
      <c r="C18" s="377"/>
      <c r="D18" s="377"/>
      <c r="E18" s="393"/>
    </row>
    <row r="19" spans="1:5" x14ac:dyDescent="0.2">
      <c r="A19" s="373">
        <v>10</v>
      </c>
      <c r="B19" s="380" t="s">
        <v>220</v>
      </c>
      <c r="C19" s="375">
        <f>SUM(C20:C25)</f>
        <v>11270000</v>
      </c>
      <c r="D19" s="375">
        <f t="shared" ref="D19:E19" si="1">SUM(D20:D25)</f>
        <v>14635995</v>
      </c>
      <c r="E19" s="394">
        <f t="shared" si="1"/>
        <v>13257756</v>
      </c>
    </row>
    <row r="20" spans="1:5" s="365" customFormat="1" x14ac:dyDescent="0.2">
      <c r="A20" s="373">
        <v>11</v>
      </c>
      <c r="B20" s="378" t="s">
        <v>281</v>
      </c>
      <c r="C20" s="381">
        <v>1800000</v>
      </c>
      <c r="D20" s="381">
        <v>1418260</v>
      </c>
      <c r="E20" s="386">
        <v>914999</v>
      </c>
    </row>
    <row r="21" spans="1:5" s="365" customFormat="1" x14ac:dyDescent="0.2">
      <c r="A21" s="373">
        <v>12</v>
      </c>
      <c r="B21" s="378" t="s">
        <v>282</v>
      </c>
      <c r="C21" s="381">
        <v>1620000</v>
      </c>
      <c r="D21" s="381">
        <v>2757085</v>
      </c>
      <c r="E21" s="386">
        <v>2361730</v>
      </c>
    </row>
    <row r="22" spans="1:5" s="365" customFormat="1" x14ac:dyDescent="0.2">
      <c r="A22" s="373">
        <v>13</v>
      </c>
      <c r="B22" s="378" t="s">
        <v>283</v>
      </c>
      <c r="C22" s="381">
        <v>200000</v>
      </c>
      <c r="D22" s="381">
        <v>288887</v>
      </c>
      <c r="E22" s="386">
        <v>231648</v>
      </c>
    </row>
    <row r="23" spans="1:5" s="365" customFormat="1" x14ac:dyDescent="0.2">
      <c r="A23" s="373">
        <v>14</v>
      </c>
      <c r="B23" s="378" t="s">
        <v>284</v>
      </c>
      <c r="C23" s="379">
        <v>6500000</v>
      </c>
      <c r="D23" s="379">
        <v>8730165</v>
      </c>
      <c r="E23" s="386">
        <v>8591900</v>
      </c>
    </row>
    <row r="24" spans="1:5" s="365" customFormat="1" x14ac:dyDescent="0.2">
      <c r="A24" s="373">
        <v>15</v>
      </c>
      <c r="B24" s="378" t="s">
        <v>285</v>
      </c>
      <c r="C24" s="379"/>
      <c r="D24" s="379">
        <v>193216</v>
      </c>
      <c r="E24" s="386">
        <v>8551</v>
      </c>
    </row>
    <row r="25" spans="1:5" x14ac:dyDescent="0.2">
      <c r="A25" s="373">
        <v>16</v>
      </c>
      <c r="B25" s="378" t="s">
        <v>286</v>
      </c>
      <c r="C25" s="379">
        <v>1150000</v>
      </c>
      <c r="D25" s="379">
        <v>1248382</v>
      </c>
      <c r="E25" s="386">
        <v>1148928</v>
      </c>
    </row>
    <row r="26" spans="1:5" x14ac:dyDescent="0.2">
      <c r="A26" s="373"/>
      <c r="B26" s="382"/>
      <c r="C26" s="379"/>
      <c r="D26" s="379"/>
      <c r="E26" s="386"/>
    </row>
    <row r="27" spans="1:5" x14ac:dyDescent="0.2">
      <c r="A27" s="373"/>
      <c r="B27" s="374" t="s">
        <v>287</v>
      </c>
      <c r="C27" s="375"/>
      <c r="D27" s="375"/>
      <c r="E27" s="394"/>
    </row>
    <row r="28" spans="1:5" x14ac:dyDescent="0.2">
      <c r="A28" s="373">
        <v>17</v>
      </c>
      <c r="B28" s="383" t="s">
        <v>288</v>
      </c>
      <c r="C28" s="377">
        <f>SUM(C31:C39)</f>
        <v>74679858</v>
      </c>
      <c r="D28" s="377">
        <f t="shared" ref="D28:E28" si="2">SUM(D31:D39)</f>
        <v>80354590</v>
      </c>
      <c r="E28" s="393">
        <f t="shared" si="2"/>
        <v>80354590</v>
      </c>
    </row>
    <row r="29" spans="1:5" x14ac:dyDescent="0.2">
      <c r="A29" s="373"/>
      <c r="B29" s="380"/>
      <c r="C29" s="375"/>
      <c r="D29" s="375"/>
      <c r="E29" s="394"/>
    </row>
    <row r="30" spans="1:5" x14ac:dyDescent="0.2">
      <c r="A30" s="373">
        <v>18</v>
      </c>
      <c r="B30" s="376" t="s">
        <v>289</v>
      </c>
      <c r="C30" s="377"/>
      <c r="D30" s="377"/>
      <c r="E30" s="393"/>
    </row>
    <row r="31" spans="1:5" ht="22.5" x14ac:dyDescent="0.2">
      <c r="A31" s="373">
        <v>19</v>
      </c>
      <c r="B31" s="378" t="s">
        <v>290</v>
      </c>
      <c r="C31" s="379">
        <v>15287547</v>
      </c>
      <c r="D31" s="379">
        <v>16287547</v>
      </c>
      <c r="E31" s="386">
        <v>16287547</v>
      </c>
    </row>
    <row r="32" spans="1:5" ht="22.5" x14ac:dyDescent="0.2">
      <c r="A32" s="384">
        <v>20</v>
      </c>
      <c r="B32" s="378" t="s">
        <v>291</v>
      </c>
      <c r="C32" s="379">
        <v>28024343</v>
      </c>
      <c r="D32" s="379">
        <v>27494672</v>
      </c>
      <c r="E32" s="386">
        <v>27494672</v>
      </c>
    </row>
    <row r="33" spans="1:5" ht="33.75" x14ac:dyDescent="0.2">
      <c r="A33" s="384">
        <f>A32+1</f>
        <v>21</v>
      </c>
      <c r="B33" s="385" t="s">
        <v>292</v>
      </c>
      <c r="C33" s="386">
        <v>30167968</v>
      </c>
      <c r="D33" s="386">
        <v>28554972</v>
      </c>
      <c r="E33" s="386">
        <v>28554972</v>
      </c>
    </row>
    <row r="34" spans="1:5" ht="22.5" x14ac:dyDescent="0.2">
      <c r="A34" s="384">
        <v>22</v>
      </c>
      <c r="B34" s="385" t="s">
        <v>293</v>
      </c>
      <c r="C34" s="379">
        <v>1200000</v>
      </c>
      <c r="D34" s="379">
        <v>1200000</v>
      </c>
      <c r="E34" s="386">
        <v>1200000</v>
      </c>
    </row>
    <row r="35" spans="1:5" x14ac:dyDescent="0.2">
      <c r="A35" s="384">
        <v>23</v>
      </c>
      <c r="B35" s="385" t="s">
        <v>296</v>
      </c>
      <c r="C35" s="379"/>
      <c r="D35" s="386"/>
      <c r="E35" s="386"/>
    </row>
    <row r="36" spans="1:5" x14ac:dyDescent="0.2">
      <c r="A36" s="384">
        <v>24</v>
      </c>
      <c r="B36" s="385" t="s">
        <v>294</v>
      </c>
      <c r="C36" s="379"/>
      <c r="D36" s="387"/>
      <c r="E36" s="387"/>
    </row>
    <row r="37" spans="1:5" x14ac:dyDescent="0.2">
      <c r="A37" s="384">
        <v>25</v>
      </c>
      <c r="B37" s="385" t="s">
        <v>295</v>
      </c>
      <c r="C37" s="379"/>
      <c r="D37" s="387"/>
      <c r="E37" s="387"/>
    </row>
    <row r="38" spans="1:5" x14ac:dyDescent="0.2">
      <c r="A38" s="384">
        <v>26</v>
      </c>
      <c r="B38" s="385" t="s">
        <v>370</v>
      </c>
      <c r="C38" s="379"/>
      <c r="D38" s="387">
        <v>6817399</v>
      </c>
      <c r="E38" s="387">
        <v>6817399</v>
      </c>
    </row>
    <row r="39" spans="1:5" x14ac:dyDescent="0.2">
      <c r="A39" s="388">
        <v>27</v>
      </c>
      <c r="B39" s="385" t="s">
        <v>371</v>
      </c>
      <c r="C39" s="379"/>
      <c r="D39" s="387"/>
      <c r="E39" s="387"/>
    </row>
    <row r="40" spans="1:5" x14ac:dyDescent="0.2">
      <c r="A40" s="388">
        <v>28</v>
      </c>
      <c r="B40" s="389" t="s">
        <v>297</v>
      </c>
      <c r="C40" s="377">
        <v>0</v>
      </c>
      <c r="D40" s="390">
        <v>1250000</v>
      </c>
      <c r="E40" s="390">
        <v>1250000</v>
      </c>
    </row>
    <row r="41" spans="1:5" s="487" customFormat="1" ht="13.5" x14ac:dyDescent="0.2">
      <c r="A41" s="391"/>
      <c r="B41" s="385"/>
      <c r="C41" s="379"/>
      <c r="D41" s="386"/>
      <c r="E41" s="386"/>
    </row>
    <row r="42" spans="1:5" s="487" customFormat="1" ht="13.5" x14ac:dyDescent="0.2">
      <c r="A42" s="388">
        <v>29</v>
      </c>
      <c r="B42" s="392" t="s">
        <v>298</v>
      </c>
      <c r="C42" s="375"/>
      <c r="D42" s="375"/>
      <c r="E42" s="394"/>
    </row>
    <row r="43" spans="1:5" s="487" customFormat="1" ht="21" x14ac:dyDescent="0.2">
      <c r="A43" s="391">
        <v>30</v>
      </c>
      <c r="B43" s="389" t="s">
        <v>299</v>
      </c>
      <c r="C43" s="393">
        <f>SUM(C44)</f>
        <v>0</v>
      </c>
      <c r="D43" s="393">
        <f>SUM(D44)</f>
        <v>873630</v>
      </c>
      <c r="E43" s="393">
        <f t="shared" ref="E43" si="3">SUM(E44)</f>
        <v>873630</v>
      </c>
    </row>
    <row r="44" spans="1:5" x14ac:dyDescent="0.2">
      <c r="A44" s="384">
        <v>31</v>
      </c>
      <c r="B44" s="385" t="s">
        <v>300</v>
      </c>
      <c r="C44" s="386">
        <v>0</v>
      </c>
      <c r="D44" s="386">
        <v>873630</v>
      </c>
      <c r="E44" s="386">
        <v>873630</v>
      </c>
    </row>
    <row r="45" spans="1:5" x14ac:dyDescent="0.2">
      <c r="A45" s="384">
        <v>32</v>
      </c>
      <c r="B45" s="392" t="s">
        <v>301</v>
      </c>
      <c r="C45" s="394"/>
      <c r="D45" s="394"/>
      <c r="E45" s="394"/>
    </row>
    <row r="46" spans="1:5" x14ac:dyDescent="0.2">
      <c r="A46" s="384"/>
      <c r="B46" s="392"/>
      <c r="C46" s="394"/>
      <c r="D46" s="394"/>
      <c r="E46" s="394"/>
    </row>
    <row r="47" spans="1:5" x14ac:dyDescent="0.2">
      <c r="A47" s="384">
        <v>33</v>
      </c>
      <c r="B47" s="389" t="s">
        <v>302</v>
      </c>
      <c r="C47" s="393">
        <f>SUM(C48:C49)</f>
        <v>0</v>
      </c>
      <c r="D47" s="393">
        <f>SUM(D48:D49)</f>
        <v>0</v>
      </c>
      <c r="E47" s="393">
        <f>SUM(E48:E49)</f>
        <v>0</v>
      </c>
    </row>
    <row r="48" spans="1:5" x14ac:dyDescent="0.2">
      <c r="A48" s="384">
        <v>34</v>
      </c>
      <c r="B48" s="385"/>
      <c r="C48" s="386">
        <v>0</v>
      </c>
      <c r="D48" s="386"/>
      <c r="E48" s="386"/>
    </row>
    <row r="49" spans="1:5" x14ac:dyDescent="0.2">
      <c r="A49" s="384"/>
      <c r="B49" s="385"/>
      <c r="C49" s="386">
        <v>0</v>
      </c>
      <c r="D49" s="386">
        <v>0</v>
      </c>
      <c r="E49" s="386">
        <v>0</v>
      </c>
    </row>
    <row r="50" spans="1:5" x14ac:dyDescent="0.2">
      <c r="A50" s="384"/>
      <c r="B50" s="385"/>
      <c r="C50" s="386"/>
      <c r="D50" s="386"/>
      <c r="E50" s="386"/>
    </row>
    <row r="51" spans="1:5" ht="21" x14ac:dyDescent="0.2">
      <c r="A51" s="384">
        <v>35</v>
      </c>
      <c r="B51" s="389" t="s">
        <v>303</v>
      </c>
      <c r="C51" s="393">
        <f>SUM(C53:C57)</f>
        <v>35586484</v>
      </c>
      <c r="D51" s="393">
        <v>54326533</v>
      </c>
      <c r="E51" s="393">
        <v>54326533</v>
      </c>
    </row>
    <row r="52" spans="1:5" x14ac:dyDescent="0.2">
      <c r="A52" s="384"/>
      <c r="B52" s="385"/>
      <c r="C52" s="386"/>
      <c r="D52" s="386"/>
      <c r="E52" s="488"/>
    </row>
    <row r="53" spans="1:5" x14ac:dyDescent="0.2">
      <c r="A53" s="373">
        <v>36</v>
      </c>
      <c r="B53" s="385" t="s">
        <v>304</v>
      </c>
      <c r="C53" s="386">
        <v>31529407</v>
      </c>
      <c r="D53" s="386">
        <v>48676756</v>
      </c>
      <c r="E53" s="386">
        <v>48676756</v>
      </c>
    </row>
    <row r="54" spans="1:5" x14ac:dyDescent="0.2">
      <c r="A54" s="373">
        <v>37</v>
      </c>
      <c r="B54" s="378" t="s">
        <v>305</v>
      </c>
      <c r="C54" s="379">
        <v>326277</v>
      </c>
      <c r="D54" s="379">
        <v>326277</v>
      </c>
      <c r="E54" s="386">
        <v>326277</v>
      </c>
    </row>
    <row r="55" spans="1:5" x14ac:dyDescent="0.2">
      <c r="A55" s="373">
        <v>38</v>
      </c>
      <c r="B55" s="385" t="s">
        <v>306</v>
      </c>
      <c r="C55" s="379">
        <v>3730800</v>
      </c>
      <c r="D55" s="379">
        <v>3790000</v>
      </c>
      <c r="E55" s="386">
        <v>3790000</v>
      </c>
    </row>
    <row r="56" spans="1:5" x14ac:dyDescent="0.2">
      <c r="A56" s="373">
        <v>39</v>
      </c>
      <c r="B56" s="385" t="s">
        <v>307</v>
      </c>
      <c r="C56" s="395"/>
      <c r="D56" s="395">
        <v>1508500</v>
      </c>
      <c r="E56" s="386">
        <v>1508500</v>
      </c>
    </row>
    <row r="57" spans="1:5" x14ac:dyDescent="0.2">
      <c r="A57" s="489">
        <v>40</v>
      </c>
      <c r="B57" s="385" t="s">
        <v>308</v>
      </c>
      <c r="C57" s="395"/>
      <c r="D57" s="395">
        <v>25000</v>
      </c>
      <c r="E57" s="386">
        <v>25000</v>
      </c>
    </row>
    <row r="58" spans="1:5" ht="19.5" customHeight="1" x14ac:dyDescent="0.2">
      <c r="A58" s="490">
        <v>41</v>
      </c>
      <c r="B58" s="491" t="s">
        <v>309</v>
      </c>
      <c r="C58" s="492">
        <f>SUM(C10,C19,C28,C43,C47,C51)</f>
        <v>124825592</v>
      </c>
      <c r="D58" s="492">
        <f>SUM(D10,D19,D28,D40,D43,D47,D51)</f>
        <v>156367434</v>
      </c>
      <c r="E58" s="492">
        <f>SUM(E10,E19,E28,E40,E43,E47,E51)</f>
        <v>155188968</v>
      </c>
    </row>
    <row r="59" spans="1:5" x14ac:dyDescent="0.2">
      <c r="A59" s="373"/>
      <c r="B59" s="389"/>
      <c r="C59" s="396"/>
      <c r="D59" s="396"/>
      <c r="E59" s="396"/>
    </row>
    <row r="60" spans="1:5" s="493" customFormat="1" x14ac:dyDescent="0.2">
      <c r="A60" s="373">
        <v>42</v>
      </c>
      <c r="B60" s="392" t="s">
        <v>310</v>
      </c>
      <c r="C60" s="394"/>
      <c r="D60" s="394"/>
      <c r="E60" s="394"/>
    </row>
    <row r="61" spans="1:5" x14ac:dyDescent="0.2">
      <c r="A61" s="373"/>
      <c r="B61" s="389"/>
      <c r="C61" s="393"/>
      <c r="D61" s="393"/>
      <c r="E61" s="393"/>
    </row>
    <row r="62" spans="1:5" s="365" customFormat="1" x14ac:dyDescent="0.2">
      <c r="A62" s="373">
        <v>43</v>
      </c>
      <c r="B62" s="397" t="s">
        <v>221</v>
      </c>
      <c r="C62" s="393">
        <f>SUM(C64:C65)</f>
        <v>35915759</v>
      </c>
      <c r="D62" s="393">
        <f t="shared" ref="D62:E62" si="4">SUM(D64:D65)</f>
        <v>40558371</v>
      </c>
      <c r="E62" s="393">
        <f t="shared" si="4"/>
        <v>40558371</v>
      </c>
    </row>
    <row r="63" spans="1:5" s="365" customFormat="1" x14ac:dyDescent="0.2">
      <c r="A63" s="373"/>
      <c r="B63" s="389"/>
      <c r="C63" s="393"/>
      <c r="D63" s="393"/>
      <c r="E63" s="393"/>
    </row>
    <row r="64" spans="1:5" s="365" customFormat="1" x14ac:dyDescent="0.2">
      <c r="A64" s="373">
        <v>44</v>
      </c>
      <c r="B64" s="385" t="s">
        <v>311</v>
      </c>
      <c r="C64" s="386">
        <v>35915759</v>
      </c>
      <c r="D64" s="386">
        <v>40558371</v>
      </c>
      <c r="E64" s="386">
        <v>40558371</v>
      </c>
    </row>
    <row r="65" spans="1:5" s="365" customFormat="1" x14ac:dyDescent="0.2">
      <c r="A65" s="373">
        <v>45</v>
      </c>
      <c r="B65" s="385" t="s">
        <v>312</v>
      </c>
      <c r="C65" s="386">
        <v>0</v>
      </c>
      <c r="D65" s="386">
        <v>0</v>
      </c>
      <c r="E65" s="386">
        <v>0</v>
      </c>
    </row>
    <row r="66" spans="1:5" s="365" customFormat="1" x14ac:dyDescent="0.2">
      <c r="A66" s="373"/>
      <c r="B66" s="385"/>
      <c r="C66" s="386"/>
      <c r="D66" s="386"/>
      <c r="E66" s="386"/>
    </row>
    <row r="67" spans="1:5" ht="24.95" customHeight="1" x14ac:dyDescent="0.2">
      <c r="A67" s="373"/>
      <c r="B67" s="392" t="s">
        <v>313</v>
      </c>
      <c r="C67" s="394">
        <f>SUM(C68:C71)</f>
        <v>0</v>
      </c>
      <c r="D67" s="394">
        <f>SUM(D68:D72)</f>
        <v>2561388</v>
      </c>
      <c r="E67" s="394">
        <f>SUM(E68:E72)</f>
        <v>2561388</v>
      </c>
    </row>
    <row r="68" spans="1:5" x14ac:dyDescent="0.2">
      <c r="A68" s="373">
        <v>46</v>
      </c>
      <c r="B68" s="385" t="s">
        <v>314</v>
      </c>
      <c r="C68" s="386">
        <v>0</v>
      </c>
      <c r="D68" s="386">
        <v>0</v>
      </c>
      <c r="E68" s="386">
        <v>0</v>
      </c>
    </row>
    <row r="69" spans="1:5" x14ac:dyDescent="0.2">
      <c r="A69" s="373">
        <v>47</v>
      </c>
      <c r="B69" s="385" t="s">
        <v>315</v>
      </c>
      <c r="C69" s="494">
        <v>0</v>
      </c>
      <c r="D69" s="398">
        <v>0</v>
      </c>
      <c r="E69" s="398">
        <v>0</v>
      </c>
    </row>
    <row r="70" spans="1:5" x14ac:dyDescent="0.2">
      <c r="A70" s="373">
        <v>48</v>
      </c>
      <c r="B70" s="385" t="s">
        <v>316</v>
      </c>
      <c r="C70" s="386">
        <v>0</v>
      </c>
      <c r="D70" s="386">
        <v>0</v>
      </c>
      <c r="E70" s="386">
        <v>0</v>
      </c>
    </row>
    <row r="71" spans="1:5" ht="13.5" thickBot="1" x14ac:dyDescent="0.25">
      <c r="A71" s="495">
        <v>49</v>
      </c>
      <c r="B71" s="385" t="s">
        <v>317</v>
      </c>
      <c r="C71" s="386">
        <v>0</v>
      </c>
      <c r="D71" s="386">
        <v>0</v>
      </c>
      <c r="E71" s="386">
        <v>0</v>
      </c>
    </row>
    <row r="72" spans="1:5" ht="13.5" thickBot="1" x14ac:dyDescent="0.25">
      <c r="A72" s="495">
        <v>50</v>
      </c>
      <c r="B72" s="399" t="s">
        <v>318</v>
      </c>
      <c r="C72" s="386"/>
      <c r="D72" s="386">
        <v>2561388</v>
      </c>
      <c r="E72" s="386">
        <v>2561388</v>
      </c>
    </row>
    <row r="73" spans="1:5" ht="19.5" customHeight="1" thickBot="1" x14ac:dyDescent="0.25">
      <c r="A73" s="495">
        <v>51</v>
      </c>
      <c r="B73" s="496" t="s">
        <v>319</v>
      </c>
      <c r="C73" s="497">
        <f>SUM(C58,C62,C67)</f>
        <v>160741351</v>
      </c>
      <c r="D73" s="497">
        <f t="shared" ref="D73:E73" si="5">SUM(D58,D62,D67)</f>
        <v>199487193</v>
      </c>
      <c r="E73" s="497">
        <f t="shared" si="5"/>
        <v>198308727</v>
      </c>
    </row>
    <row r="74" spans="1:5" x14ac:dyDescent="0.2">
      <c r="A74" s="400"/>
      <c r="B74" s="401"/>
      <c r="C74" s="402"/>
      <c r="D74" s="402"/>
      <c r="E74" s="402"/>
    </row>
    <row r="75" spans="1:5" x14ac:dyDescent="0.2">
      <c r="A75" s="400"/>
      <c r="B75" s="401"/>
      <c r="C75" s="402"/>
      <c r="D75" s="402"/>
      <c r="E75" s="402"/>
    </row>
    <row r="76" spans="1:5" x14ac:dyDescent="0.2">
      <c r="A76" s="400"/>
      <c r="B76" s="401"/>
      <c r="C76" s="402"/>
      <c r="D76" s="402"/>
      <c r="E76" s="402"/>
    </row>
    <row r="77" spans="1:5" x14ac:dyDescent="0.2">
      <c r="A77" s="400"/>
      <c r="B77" s="401"/>
      <c r="C77" s="402"/>
      <c r="D77" s="402"/>
      <c r="E77" s="402"/>
    </row>
    <row r="78" spans="1:5" x14ac:dyDescent="0.2">
      <c r="A78" s="400"/>
      <c r="B78" s="401"/>
      <c r="C78" s="402"/>
      <c r="D78" s="402"/>
      <c r="E78" s="402"/>
    </row>
    <row r="79" spans="1:5" x14ac:dyDescent="0.2">
      <c r="A79" s="400"/>
      <c r="B79" s="401"/>
      <c r="C79" s="402"/>
      <c r="D79" s="402"/>
      <c r="E79" s="402"/>
    </row>
    <row r="80" spans="1:5" x14ac:dyDescent="0.2">
      <c r="A80" s="400"/>
      <c r="B80" s="401"/>
      <c r="C80" s="402"/>
      <c r="D80" s="402"/>
      <c r="E80" s="402"/>
    </row>
    <row r="81" spans="1:5" x14ac:dyDescent="0.2">
      <c r="A81" s="400"/>
      <c r="B81" s="401"/>
      <c r="C81" s="402"/>
      <c r="D81" s="402"/>
      <c r="E81" s="402"/>
    </row>
    <row r="82" spans="1:5" ht="12" customHeight="1" x14ac:dyDescent="0.2">
      <c r="A82" s="400"/>
      <c r="B82" s="401"/>
      <c r="C82" s="402"/>
      <c r="D82" s="402"/>
      <c r="E82" s="402"/>
    </row>
    <row r="83" spans="1:5" x14ac:dyDescent="0.2">
      <c r="A83" s="400"/>
      <c r="B83" s="401"/>
      <c r="C83" s="402"/>
      <c r="D83" s="402"/>
      <c r="E83" s="402"/>
    </row>
    <row r="84" spans="1:5" x14ac:dyDescent="0.2">
      <c r="A84" s="400"/>
      <c r="B84" s="401"/>
      <c r="C84" s="402"/>
      <c r="D84" s="402"/>
      <c r="E84" s="402"/>
    </row>
    <row r="85" spans="1:5" x14ac:dyDescent="0.2">
      <c r="A85" s="400"/>
      <c r="B85" s="401"/>
      <c r="C85" s="402"/>
      <c r="D85" s="402"/>
      <c r="E85" s="402"/>
    </row>
    <row r="86" spans="1:5" x14ac:dyDescent="0.2">
      <c r="A86" s="400"/>
      <c r="B86" s="401"/>
      <c r="C86" s="402"/>
      <c r="D86" s="402"/>
      <c r="E86" s="402"/>
    </row>
    <row r="87" spans="1:5" x14ac:dyDescent="0.2">
      <c r="A87" s="400"/>
      <c r="B87" s="401"/>
      <c r="C87" s="402"/>
      <c r="D87" s="402"/>
      <c r="E87" s="402"/>
    </row>
    <row r="98" s="479" customFormat="1" x14ac:dyDescent="0.2"/>
    <row r="99" s="479" customFormat="1" x14ac:dyDescent="0.2"/>
  </sheetData>
  <mergeCells count="2">
    <mergeCell ref="A1:E1"/>
    <mergeCell ref="A3:E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5"/>
  <sheetViews>
    <sheetView topLeftCell="A19" workbookViewId="0">
      <selection activeCell="R29" sqref="R29"/>
    </sheetView>
  </sheetViews>
  <sheetFormatPr defaultRowHeight="12.75" x14ac:dyDescent="0.2"/>
  <cols>
    <col min="1" max="1" width="5.140625" style="305" customWidth="1"/>
    <col min="2" max="2" width="39.42578125" style="476" customWidth="1"/>
    <col min="3" max="4" width="10.42578125" style="477" customWidth="1"/>
    <col min="5" max="5" width="10.28515625" style="477" customWidth="1"/>
    <col min="6" max="6" width="10.42578125" style="477" customWidth="1"/>
    <col min="7" max="16384" width="9.140625" style="10"/>
  </cols>
  <sheetData>
    <row r="1" spans="1:6" x14ac:dyDescent="0.2">
      <c r="A1" s="576" t="s">
        <v>405</v>
      </c>
      <c r="B1" s="576"/>
      <c r="C1" s="576"/>
      <c r="D1" s="576"/>
      <c r="E1" s="576"/>
      <c r="F1" s="576"/>
    </row>
    <row r="2" spans="1:6" x14ac:dyDescent="0.2">
      <c r="A2" s="339"/>
      <c r="B2" s="340"/>
      <c r="C2" s="339"/>
      <c r="D2" s="339"/>
      <c r="E2" s="339"/>
      <c r="F2" s="339"/>
    </row>
    <row r="3" spans="1:6" ht="21" customHeight="1" x14ac:dyDescent="0.2">
      <c r="A3" s="577" t="s">
        <v>366</v>
      </c>
      <c r="B3" s="577"/>
      <c r="C3" s="577"/>
      <c r="D3" s="577"/>
      <c r="E3" s="577"/>
      <c r="F3" s="577"/>
    </row>
    <row r="4" spans="1:6" ht="12.75" customHeight="1" x14ac:dyDescent="0.2">
      <c r="A4" s="468"/>
      <c r="B4" s="341"/>
      <c r="C4" s="468"/>
      <c r="D4" s="468"/>
      <c r="E4" s="468"/>
      <c r="F4" s="342" t="s">
        <v>224</v>
      </c>
    </row>
    <row r="5" spans="1:6" s="470" customFormat="1" ht="11.25" x14ac:dyDescent="0.2">
      <c r="A5" s="304"/>
      <c r="B5" s="343" t="s">
        <v>181</v>
      </c>
      <c r="C5" s="304" t="s">
        <v>182</v>
      </c>
      <c r="D5" s="304" t="s">
        <v>183</v>
      </c>
      <c r="E5" s="304" t="s">
        <v>184</v>
      </c>
      <c r="F5" s="304" t="s">
        <v>367</v>
      </c>
    </row>
    <row r="6" spans="1:6" ht="21" x14ac:dyDescent="0.2">
      <c r="A6" s="344" t="s">
        <v>185</v>
      </c>
      <c r="B6" s="345" t="s">
        <v>2</v>
      </c>
      <c r="C6" s="346" t="s">
        <v>186</v>
      </c>
      <c r="D6" s="346" t="s">
        <v>187</v>
      </c>
      <c r="E6" s="346" t="s">
        <v>188</v>
      </c>
      <c r="F6" s="346" t="s">
        <v>368</v>
      </c>
    </row>
    <row r="7" spans="1:6" x14ac:dyDescent="0.2">
      <c r="A7" s="347"/>
      <c r="B7" s="348"/>
      <c r="C7" s="349"/>
      <c r="D7" s="349"/>
      <c r="E7" s="349"/>
      <c r="F7" s="349"/>
    </row>
    <row r="8" spans="1:6" s="472" customFormat="1" x14ac:dyDescent="0.2">
      <c r="A8" s="350">
        <v>1</v>
      </c>
      <c r="B8" s="351" t="s">
        <v>225</v>
      </c>
      <c r="C8" s="352"/>
      <c r="D8" s="352"/>
      <c r="E8" s="352"/>
      <c r="F8" s="471"/>
    </row>
    <row r="9" spans="1:6" x14ac:dyDescent="0.2">
      <c r="A9" s="350"/>
      <c r="B9" s="353"/>
      <c r="C9" s="354"/>
      <c r="D9" s="354"/>
      <c r="E9" s="354"/>
      <c r="F9" s="471"/>
    </row>
    <row r="10" spans="1:6" x14ac:dyDescent="0.2">
      <c r="A10" s="350">
        <v>2</v>
      </c>
      <c r="B10" s="353" t="s">
        <v>226</v>
      </c>
      <c r="C10" s="352"/>
      <c r="D10" s="352"/>
      <c r="E10" s="352"/>
      <c r="F10" s="471"/>
    </row>
    <row r="11" spans="1:6" x14ac:dyDescent="0.2">
      <c r="A11" s="350">
        <v>3</v>
      </c>
      <c r="B11" s="355" t="s">
        <v>227</v>
      </c>
      <c r="C11" s="356">
        <f>SUM(C12:C17)</f>
        <v>33251945</v>
      </c>
      <c r="D11" s="356">
        <v>46745088</v>
      </c>
      <c r="E11" s="356">
        <v>45181030</v>
      </c>
      <c r="F11" s="471">
        <f>E11/D11</f>
        <v>0.96654069835102241</v>
      </c>
    </row>
    <row r="12" spans="1:6" x14ac:dyDescent="0.2">
      <c r="A12" s="350">
        <v>4</v>
      </c>
      <c r="B12" s="357" t="s">
        <v>228</v>
      </c>
      <c r="C12" s="358">
        <v>25541925</v>
      </c>
      <c r="D12" s="358">
        <v>37805068</v>
      </c>
      <c r="E12" s="358">
        <v>37152518</v>
      </c>
      <c r="F12" s="471">
        <f t="shared" ref="F12:F23" si="0">E12/D12</f>
        <v>0.98273908672773713</v>
      </c>
    </row>
    <row r="13" spans="1:6" x14ac:dyDescent="0.2">
      <c r="A13" s="350">
        <v>5</v>
      </c>
      <c r="B13" s="357" t="s">
        <v>229</v>
      </c>
      <c r="C13" s="358">
        <v>288000</v>
      </c>
      <c r="D13" s="358">
        <v>338000</v>
      </c>
      <c r="E13" s="358">
        <v>337009</v>
      </c>
      <c r="F13" s="471">
        <f t="shared" si="0"/>
        <v>0.99706804733727805</v>
      </c>
    </row>
    <row r="14" spans="1:6" x14ac:dyDescent="0.2">
      <c r="A14" s="350">
        <v>6</v>
      </c>
      <c r="B14" s="357" t="s">
        <v>230</v>
      </c>
      <c r="C14" s="358">
        <v>80000</v>
      </c>
      <c r="D14" s="358">
        <v>80000</v>
      </c>
      <c r="E14" s="358">
        <v>0</v>
      </c>
      <c r="F14" s="471">
        <f t="shared" si="0"/>
        <v>0</v>
      </c>
    </row>
    <row r="15" spans="1:6" x14ac:dyDescent="0.2">
      <c r="A15" s="350">
        <v>7</v>
      </c>
      <c r="B15" s="357" t="s">
        <v>231</v>
      </c>
      <c r="C15" s="358">
        <v>421200</v>
      </c>
      <c r="D15" s="358">
        <v>621200</v>
      </c>
      <c r="E15" s="358">
        <v>610268</v>
      </c>
      <c r="F15" s="471">
        <f t="shared" si="0"/>
        <v>0.98240180296200896</v>
      </c>
    </row>
    <row r="16" spans="1:6" x14ac:dyDescent="0.2">
      <c r="A16" s="350">
        <v>8</v>
      </c>
      <c r="B16" s="357" t="s">
        <v>232</v>
      </c>
      <c r="C16" s="358">
        <v>6920820</v>
      </c>
      <c r="D16" s="358">
        <v>7620820</v>
      </c>
      <c r="E16" s="358">
        <v>6801235</v>
      </c>
      <c r="F16" s="471">
        <f t="shared" si="0"/>
        <v>0.89245448652507209</v>
      </c>
    </row>
    <row r="17" spans="1:8" x14ac:dyDescent="0.2">
      <c r="A17" s="350">
        <v>9</v>
      </c>
      <c r="B17" s="357" t="s">
        <v>233</v>
      </c>
      <c r="C17" s="358">
        <v>0</v>
      </c>
      <c r="D17" s="358">
        <v>280000</v>
      </c>
      <c r="E17" s="358">
        <v>280000</v>
      </c>
      <c r="F17" s="471">
        <f t="shared" si="0"/>
        <v>1</v>
      </c>
    </row>
    <row r="18" spans="1:8" ht="22.5" x14ac:dyDescent="0.2">
      <c r="A18" s="350">
        <v>10</v>
      </c>
      <c r="B18" s="355" t="s">
        <v>234</v>
      </c>
      <c r="C18" s="356">
        <v>5542863</v>
      </c>
      <c r="D18" s="356">
        <v>7042863</v>
      </c>
      <c r="E18" s="356">
        <v>6947715</v>
      </c>
      <c r="F18" s="471">
        <f t="shared" si="0"/>
        <v>0.98649015322319911</v>
      </c>
      <c r="H18" s="473"/>
    </row>
    <row r="19" spans="1:8" x14ac:dyDescent="0.2">
      <c r="A19" s="350">
        <v>11</v>
      </c>
      <c r="B19" s="355" t="s">
        <v>235</v>
      </c>
      <c r="C19" s="354">
        <f>SUM(C20:C33)</f>
        <v>21200000</v>
      </c>
      <c r="D19" s="354">
        <f t="shared" ref="D19:E19" si="1">SUM(D20:D33)</f>
        <v>25005638</v>
      </c>
      <c r="E19" s="354">
        <f t="shared" si="1"/>
        <v>23988068</v>
      </c>
      <c r="F19" s="471">
        <f t="shared" si="0"/>
        <v>0.95930637722580803</v>
      </c>
    </row>
    <row r="20" spans="1:8" x14ac:dyDescent="0.2">
      <c r="A20" s="350">
        <v>12</v>
      </c>
      <c r="B20" s="357" t="s">
        <v>236</v>
      </c>
      <c r="C20" s="358">
        <v>50000</v>
      </c>
      <c r="D20" s="358">
        <v>0</v>
      </c>
      <c r="E20" s="358">
        <v>0</v>
      </c>
      <c r="F20" s="471">
        <v>0</v>
      </c>
    </row>
    <row r="21" spans="1:8" ht="22.5" x14ac:dyDescent="0.2">
      <c r="A21" s="350">
        <v>13</v>
      </c>
      <c r="B21" s="357" t="s">
        <v>237</v>
      </c>
      <c r="C21" s="358">
        <v>4650000</v>
      </c>
      <c r="D21" s="358">
        <v>7416086</v>
      </c>
      <c r="E21" s="358">
        <v>7416086</v>
      </c>
      <c r="F21" s="471">
        <f t="shared" si="0"/>
        <v>1</v>
      </c>
    </row>
    <row r="22" spans="1:8" ht="12.75" hidden="1" customHeight="1" x14ac:dyDescent="0.2">
      <c r="A22" s="350">
        <v>14</v>
      </c>
      <c r="B22" s="357" t="s">
        <v>238</v>
      </c>
      <c r="C22" s="358">
        <v>400000</v>
      </c>
      <c r="D22" s="358">
        <v>700000</v>
      </c>
      <c r="E22" s="358">
        <v>692552</v>
      </c>
      <c r="F22" s="471">
        <f t="shared" si="0"/>
        <v>0.98936000000000002</v>
      </c>
    </row>
    <row r="23" spans="1:8" ht="22.5" x14ac:dyDescent="0.2">
      <c r="A23" s="350">
        <v>15</v>
      </c>
      <c r="B23" s="357" t="s">
        <v>239</v>
      </c>
      <c r="C23" s="358">
        <v>250000</v>
      </c>
      <c r="D23" s="358">
        <v>300000</v>
      </c>
      <c r="E23" s="358">
        <v>277404</v>
      </c>
      <c r="F23" s="471">
        <f t="shared" si="0"/>
        <v>0.92467999999999995</v>
      </c>
    </row>
    <row r="24" spans="1:8" x14ac:dyDescent="0.2">
      <c r="A24" s="350">
        <v>16</v>
      </c>
      <c r="B24" s="357" t="s">
        <v>240</v>
      </c>
      <c r="C24" s="358">
        <v>5300000</v>
      </c>
      <c r="D24" s="358">
        <v>3250000</v>
      </c>
      <c r="E24" s="358">
        <v>3007834</v>
      </c>
      <c r="F24" s="471">
        <f>E24/D24</f>
        <v>0.9254873846153846</v>
      </c>
    </row>
    <row r="25" spans="1:8" x14ac:dyDescent="0.2">
      <c r="A25" s="350">
        <v>17</v>
      </c>
      <c r="B25" s="357" t="s">
        <v>241</v>
      </c>
      <c r="C25" s="358">
        <v>2300000</v>
      </c>
      <c r="D25" s="358">
        <v>3059058</v>
      </c>
      <c r="E25" s="358">
        <v>2908623</v>
      </c>
      <c r="F25" s="471">
        <f t="shared" ref="F25:F37" si="2">E25/D25</f>
        <v>0.95082309652187047</v>
      </c>
    </row>
    <row r="26" spans="1:8" x14ac:dyDescent="0.2">
      <c r="A26" s="350">
        <v>18</v>
      </c>
      <c r="B26" s="357" t="s">
        <v>242</v>
      </c>
      <c r="C26" s="358">
        <v>200000</v>
      </c>
      <c r="D26" s="358">
        <v>1550000</v>
      </c>
      <c r="E26" s="358">
        <v>1498352</v>
      </c>
      <c r="F26" s="471">
        <f t="shared" si="2"/>
        <v>0.96667870967741931</v>
      </c>
    </row>
    <row r="27" spans="1:8" x14ac:dyDescent="0.2">
      <c r="A27" s="350">
        <v>19</v>
      </c>
      <c r="B27" s="357" t="s">
        <v>243</v>
      </c>
      <c r="C27" s="358">
        <v>1500000</v>
      </c>
      <c r="D27" s="358">
        <v>1000000</v>
      </c>
      <c r="E27" s="358">
        <v>741178</v>
      </c>
      <c r="F27" s="471">
        <f t="shared" si="2"/>
        <v>0.741178</v>
      </c>
    </row>
    <row r="28" spans="1:8" x14ac:dyDescent="0.2">
      <c r="A28" s="350"/>
      <c r="B28" s="357" t="s">
        <v>244</v>
      </c>
      <c r="C28" s="358">
        <v>350000</v>
      </c>
      <c r="D28" s="358">
        <v>350000</v>
      </c>
      <c r="E28" s="358">
        <v>165995</v>
      </c>
      <c r="F28" s="471">
        <f t="shared" si="2"/>
        <v>0.47427142857142857</v>
      </c>
    </row>
    <row r="29" spans="1:8" ht="33.75" x14ac:dyDescent="0.2">
      <c r="A29" s="350">
        <v>20</v>
      </c>
      <c r="B29" s="357" t="s">
        <v>245</v>
      </c>
      <c r="C29" s="358">
        <v>1500000</v>
      </c>
      <c r="D29" s="358">
        <v>2353330</v>
      </c>
      <c r="E29" s="358">
        <v>2282052</v>
      </c>
      <c r="F29" s="471">
        <f t="shared" si="2"/>
        <v>0.96971185511594205</v>
      </c>
    </row>
    <row r="30" spans="1:8" ht="12.75" hidden="1" customHeight="1" x14ac:dyDescent="0.2">
      <c r="A30" s="350">
        <v>21</v>
      </c>
      <c r="B30" s="357" t="s">
        <v>246</v>
      </c>
      <c r="C30" s="358">
        <v>400000</v>
      </c>
      <c r="D30" s="358">
        <v>550000</v>
      </c>
      <c r="E30" s="358">
        <v>546086</v>
      </c>
      <c r="F30" s="471">
        <f t="shared" si="2"/>
        <v>0.99288363636363641</v>
      </c>
    </row>
    <row r="31" spans="1:8" x14ac:dyDescent="0.2">
      <c r="A31" s="350">
        <v>22</v>
      </c>
      <c r="B31" s="357" t="s">
        <v>247</v>
      </c>
      <c r="C31" s="358">
        <v>4000000</v>
      </c>
      <c r="D31" s="358">
        <v>4127164</v>
      </c>
      <c r="E31" s="358">
        <v>4127164</v>
      </c>
      <c r="F31" s="471">
        <f t="shared" si="2"/>
        <v>1</v>
      </c>
    </row>
    <row r="32" spans="1:8" x14ac:dyDescent="0.2">
      <c r="A32" s="350">
        <v>24</v>
      </c>
      <c r="B32" s="357" t="s">
        <v>248</v>
      </c>
      <c r="C32" s="358"/>
      <c r="D32" s="358"/>
      <c r="E32" s="358"/>
      <c r="F32" s="471">
        <v>0</v>
      </c>
    </row>
    <row r="33" spans="1:6" ht="22.5" x14ac:dyDescent="0.2">
      <c r="A33" s="350">
        <v>25</v>
      </c>
      <c r="B33" s="357" t="s">
        <v>249</v>
      </c>
      <c r="C33" s="358">
        <v>300000</v>
      </c>
      <c r="D33" s="358">
        <v>350000</v>
      </c>
      <c r="E33" s="358">
        <v>324742</v>
      </c>
      <c r="F33" s="471">
        <f t="shared" si="2"/>
        <v>0.92783428571428572</v>
      </c>
    </row>
    <row r="34" spans="1:6" x14ac:dyDescent="0.2">
      <c r="A34" s="350">
        <v>26</v>
      </c>
      <c r="B34" s="355" t="s">
        <v>250</v>
      </c>
      <c r="C34" s="354">
        <f>SUM(C35:C41)</f>
        <v>10300000</v>
      </c>
      <c r="D34" s="354">
        <f t="shared" ref="D34:E34" si="3">SUM(D35:D41)</f>
        <v>11858500</v>
      </c>
      <c r="E34" s="354">
        <f t="shared" si="3"/>
        <v>10535734</v>
      </c>
      <c r="F34" s="471">
        <f t="shared" si="2"/>
        <v>0.88845418897836992</v>
      </c>
    </row>
    <row r="35" spans="1:6" x14ac:dyDescent="0.2">
      <c r="A35" s="350">
        <v>27</v>
      </c>
      <c r="B35" s="357" t="s">
        <v>251</v>
      </c>
      <c r="C35" s="358"/>
      <c r="D35" s="358"/>
      <c r="E35" s="358"/>
      <c r="F35" s="471"/>
    </row>
    <row r="36" spans="1:6" x14ac:dyDescent="0.2">
      <c r="A36" s="350">
        <v>28</v>
      </c>
      <c r="B36" s="357" t="s">
        <v>252</v>
      </c>
      <c r="C36" s="358"/>
      <c r="D36" s="358">
        <v>1508500</v>
      </c>
      <c r="E36" s="358">
        <v>1508500</v>
      </c>
      <c r="F36" s="471"/>
    </row>
    <row r="37" spans="1:6" ht="12.75" hidden="1" customHeight="1" x14ac:dyDescent="0.2">
      <c r="A37" s="350">
        <v>29</v>
      </c>
      <c r="B37" s="357" t="s">
        <v>253</v>
      </c>
      <c r="C37" s="358">
        <v>100000</v>
      </c>
      <c r="D37" s="358">
        <v>150000</v>
      </c>
      <c r="E37" s="359">
        <v>150000</v>
      </c>
      <c r="F37" s="471">
        <f t="shared" si="2"/>
        <v>1</v>
      </c>
    </row>
    <row r="38" spans="1:6" ht="30" customHeight="1" x14ac:dyDescent="0.2">
      <c r="A38" s="350">
        <v>30</v>
      </c>
      <c r="B38" s="357" t="s">
        <v>254</v>
      </c>
      <c r="C38" s="358"/>
      <c r="D38" s="358">
        <v>0</v>
      </c>
      <c r="E38" s="358">
        <v>0</v>
      </c>
      <c r="F38" s="471"/>
    </row>
    <row r="39" spans="1:6" x14ac:dyDescent="0.2">
      <c r="A39" s="350">
        <v>31</v>
      </c>
      <c r="B39" s="357" t="s">
        <v>255</v>
      </c>
      <c r="C39" s="358"/>
      <c r="D39" s="358"/>
      <c r="E39" s="358"/>
      <c r="F39" s="471"/>
    </row>
    <row r="40" spans="1:6" x14ac:dyDescent="0.2">
      <c r="A40" s="350">
        <v>32</v>
      </c>
      <c r="B40" s="357" t="s">
        <v>256</v>
      </c>
      <c r="C40" s="358"/>
      <c r="D40" s="358"/>
      <c r="E40" s="358"/>
      <c r="F40" s="471"/>
    </row>
    <row r="41" spans="1:6" ht="12.75" hidden="1" customHeight="1" x14ac:dyDescent="0.2">
      <c r="A41" s="350">
        <v>33</v>
      </c>
      <c r="B41" s="357" t="s">
        <v>257</v>
      </c>
      <c r="C41" s="358">
        <v>10200000</v>
      </c>
      <c r="D41" s="358">
        <v>10200000</v>
      </c>
      <c r="E41" s="358">
        <v>8877234</v>
      </c>
      <c r="F41" s="471">
        <f t="shared" ref="F41:F49" si="4">E41/D41</f>
        <v>0.87031705882352939</v>
      </c>
    </row>
    <row r="42" spans="1:6" x14ac:dyDescent="0.2">
      <c r="A42" s="350">
        <v>34</v>
      </c>
      <c r="B42" s="355" t="s">
        <v>258</v>
      </c>
      <c r="C42" s="354">
        <f>SUM(C43:C46)</f>
        <v>63815711</v>
      </c>
      <c r="D42" s="354">
        <f t="shared" ref="D42:E42" si="5">SUM(D43:D46)</f>
        <v>81245706</v>
      </c>
      <c r="E42" s="354">
        <f t="shared" si="5"/>
        <v>68923638</v>
      </c>
      <c r="F42" s="471">
        <f t="shared" si="4"/>
        <v>0.84833576312328429</v>
      </c>
    </row>
    <row r="43" spans="1:6" x14ac:dyDescent="0.2">
      <c r="A43" s="350">
        <v>35</v>
      </c>
      <c r="B43" s="357" t="s">
        <v>259</v>
      </c>
      <c r="C43" s="358">
        <v>61415711</v>
      </c>
      <c r="D43" s="358">
        <v>63859998</v>
      </c>
      <c r="E43" s="358">
        <v>63859998</v>
      </c>
      <c r="F43" s="471">
        <f t="shared" si="4"/>
        <v>1</v>
      </c>
    </row>
    <row r="44" spans="1:6" x14ac:dyDescent="0.2">
      <c r="A44" s="350">
        <v>36</v>
      </c>
      <c r="B44" s="357" t="s">
        <v>260</v>
      </c>
      <c r="C44" s="358">
        <v>500000</v>
      </c>
      <c r="D44" s="358">
        <v>12237328</v>
      </c>
      <c r="E44" s="358">
        <v>0</v>
      </c>
      <c r="F44" s="471">
        <f t="shared" si="4"/>
        <v>0</v>
      </c>
    </row>
    <row r="45" spans="1:6" ht="22.5" x14ac:dyDescent="0.2">
      <c r="A45" s="350">
        <v>37</v>
      </c>
      <c r="B45" s="357" t="s">
        <v>261</v>
      </c>
      <c r="C45" s="358">
        <v>1500000</v>
      </c>
      <c r="D45" s="358">
        <v>4548380</v>
      </c>
      <c r="E45" s="358">
        <v>4548380</v>
      </c>
      <c r="F45" s="471">
        <f t="shared" si="4"/>
        <v>1</v>
      </c>
    </row>
    <row r="46" spans="1:6" x14ac:dyDescent="0.2">
      <c r="A46" s="350">
        <v>38</v>
      </c>
      <c r="B46" s="357" t="s">
        <v>262</v>
      </c>
      <c r="C46" s="358">
        <v>400000</v>
      </c>
      <c r="D46" s="358">
        <v>600000</v>
      </c>
      <c r="E46" s="358">
        <v>515260</v>
      </c>
      <c r="F46" s="471">
        <f t="shared" si="4"/>
        <v>0.85876666666666668</v>
      </c>
    </row>
    <row r="47" spans="1:6" x14ac:dyDescent="0.2">
      <c r="A47" s="350">
        <v>39</v>
      </c>
      <c r="B47" s="351" t="s">
        <v>263</v>
      </c>
      <c r="C47" s="354"/>
      <c r="D47" s="354"/>
      <c r="E47" s="354"/>
      <c r="F47" s="471"/>
    </row>
    <row r="48" spans="1:6" x14ac:dyDescent="0.2">
      <c r="A48" s="350">
        <v>40</v>
      </c>
      <c r="B48" s="357" t="s">
        <v>264</v>
      </c>
      <c r="C48" s="358">
        <v>6558626</v>
      </c>
      <c r="D48" s="358">
        <v>9136286</v>
      </c>
      <c r="E48" s="358">
        <v>9135384</v>
      </c>
      <c r="F48" s="471">
        <f t="shared" si="4"/>
        <v>0.99990127279290508</v>
      </c>
    </row>
    <row r="49" spans="1:6" x14ac:dyDescent="0.2">
      <c r="A49" s="350">
        <v>41</v>
      </c>
      <c r="B49" s="357" t="s">
        <v>265</v>
      </c>
      <c r="C49" s="358">
        <v>17463070</v>
      </c>
      <c r="D49" s="358">
        <v>16043749</v>
      </c>
      <c r="E49" s="358">
        <v>10000002</v>
      </c>
      <c r="F49" s="471">
        <f t="shared" si="4"/>
        <v>0.62329583939514388</v>
      </c>
    </row>
    <row r="50" spans="1:6" x14ac:dyDescent="0.2">
      <c r="A50" s="350"/>
      <c r="B50" s="353"/>
      <c r="C50" s="352"/>
      <c r="D50" s="352"/>
      <c r="E50" s="352"/>
      <c r="F50" s="471"/>
    </row>
    <row r="51" spans="1:6" x14ac:dyDescent="0.2">
      <c r="A51" s="350">
        <v>42</v>
      </c>
      <c r="B51" s="353" t="s">
        <v>266</v>
      </c>
      <c r="C51" s="352">
        <v>0</v>
      </c>
      <c r="D51" s="352">
        <v>0</v>
      </c>
      <c r="E51" s="352">
        <v>0</v>
      </c>
      <c r="F51" s="471"/>
    </row>
    <row r="52" spans="1:6" x14ac:dyDescent="0.2">
      <c r="A52" s="350">
        <v>43</v>
      </c>
      <c r="B52" s="345" t="s">
        <v>267</v>
      </c>
      <c r="C52" s="360">
        <f>SUM(C11,C18,C19,C34,C42,C48:C49,C51)</f>
        <v>158132215</v>
      </c>
      <c r="D52" s="360">
        <f>SUM(D11,D18,D19,D34,D42,D48:D49,D51)</f>
        <v>197077830</v>
      </c>
      <c r="E52" s="360">
        <f>SUM(E11,E18,E19,E34,E42,E48:E49,E51)</f>
        <v>174711571</v>
      </c>
      <c r="F52" s="474">
        <f>E52/D52</f>
        <v>0.88651052733836166</v>
      </c>
    </row>
    <row r="53" spans="1:6" s="472" customFormat="1" x14ac:dyDescent="0.2">
      <c r="A53" s="350"/>
      <c r="B53" s="353"/>
      <c r="C53" s="352"/>
      <c r="D53" s="352"/>
      <c r="E53" s="352"/>
      <c r="F53" s="475"/>
    </row>
    <row r="54" spans="1:6" s="472" customFormat="1" x14ac:dyDescent="0.2">
      <c r="A54" s="350"/>
      <c r="B54" s="353"/>
      <c r="C54" s="352"/>
      <c r="D54" s="352"/>
      <c r="E54" s="352"/>
      <c r="F54" s="471"/>
    </row>
    <row r="55" spans="1:6" x14ac:dyDescent="0.2">
      <c r="A55" s="350">
        <v>44</v>
      </c>
      <c r="B55" s="351" t="s">
        <v>268</v>
      </c>
      <c r="C55" s="354">
        <f>SUM(C57:C59)</f>
        <v>2609136</v>
      </c>
      <c r="D55" s="354">
        <f>SUM(D57:D59)</f>
        <v>2609136</v>
      </c>
      <c r="E55" s="354">
        <f>SUM(E57:E59)</f>
        <v>2609136</v>
      </c>
      <c r="F55" s="471">
        <f t="shared" ref="F55" si="6">E55/D55</f>
        <v>1</v>
      </c>
    </row>
    <row r="56" spans="1:6" x14ac:dyDescent="0.2">
      <c r="A56" s="350"/>
      <c r="B56" s="353"/>
      <c r="C56" s="352"/>
      <c r="D56" s="352"/>
      <c r="E56" s="352"/>
      <c r="F56" s="471"/>
    </row>
    <row r="57" spans="1:6" x14ac:dyDescent="0.2">
      <c r="A57" s="361">
        <v>45</v>
      </c>
      <c r="B57" s="362" t="s">
        <v>269</v>
      </c>
      <c r="C57" s="352">
        <v>0</v>
      </c>
      <c r="D57" s="352">
        <v>0</v>
      </c>
      <c r="E57" s="352">
        <v>0</v>
      </c>
      <c r="F57" s="471">
        <v>0</v>
      </c>
    </row>
    <row r="58" spans="1:6" x14ac:dyDescent="0.2">
      <c r="A58" s="350">
        <v>46</v>
      </c>
      <c r="B58" s="353" t="s">
        <v>270</v>
      </c>
      <c r="C58" s="352">
        <v>0</v>
      </c>
      <c r="D58" s="352">
        <v>0</v>
      </c>
      <c r="E58" s="352">
        <v>0</v>
      </c>
      <c r="F58" s="471">
        <v>0</v>
      </c>
    </row>
    <row r="59" spans="1:6" ht="21.75" x14ac:dyDescent="0.2">
      <c r="A59" s="350">
        <v>47</v>
      </c>
      <c r="B59" s="353" t="s">
        <v>271</v>
      </c>
      <c r="C59" s="352">
        <v>2609136</v>
      </c>
      <c r="D59" s="352">
        <v>2609136</v>
      </c>
      <c r="E59" s="352">
        <v>2609136</v>
      </c>
      <c r="F59" s="471">
        <f t="shared" ref="F59" si="7">E59/D59</f>
        <v>1</v>
      </c>
    </row>
    <row r="60" spans="1:6" x14ac:dyDescent="0.2">
      <c r="A60" s="304">
        <v>48</v>
      </c>
      <c r="B60" s="363" t="s">
        <v>272</v>
      </c>
      <c r="C60" s="360">
        <f>C52+C55</f>
        <v>160741351</v>
      </c>
      <c r="D60" s="360">
        <f>D52+D55</f>
        <v>199686966</v>
      </c>
      <c r="E60" s="360">
        <f>E52+E55</f>
        <v>177320707</v>
      </c>
      <c r="F60" s="474">
        <f>E60/D60</f>
        <v>0.88799339562302726</v>
      </c>
    </row>
    <row r="65" s="10" customFormat="1" x14ac:dyDescent="0.2"/>
  </sheetData>
  <mergeCells count="2">
    <mergeCell ref="A1:F1"/>
    <mergeCell ref="A3:F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4"/>
  <sheetViews>
    <sheetView workbookViewId="0">
      <selection activeCell="H37" sqref="H37"/>
    </sheetView>
  </sheetViews>
  <sheetFormatPr defaultRowHeight="12.75" x14ac:dyDescent="0.2"/>
  <cols>
    <col min="2" max="2" width="32.5703125" customWidth="1"/>
  </cols>
  <sheetData>
    <row r="1" spans="1:11" ht="35.1" customHeight="1" x14ac:dyDescent="0.2">
      <c r="A1" s="305"/>
      <c r="B1" s="306"/>
      <c r="C1" s="307"/>
      <c r="D1" s="307"/>
      <c r="E1" s="307"/>
      <c r="F1" s="2" t="s">
        <v>200</v>
      </c>
      <c r="G1" s="2"/>
    </row>
    <row r="2" spans="1:11" x14ac:dyDescent="0.2">
      <c r="A2" s="578" t="s">
        <v>201</v>
      </c>
      <c r="B2" s="578"/>
      <c r="C2" s="578"/>
      <c r="D2" s="578"/>
      <c r="E2" s="578"/>
      <c r="F2" s="2"/>
      <c r="G2" s="2"/>
    </row>
    <row r="3" spans="1:11" ht="15" customHeight="1" x14ac:dyDescent="0.2">
      <c r="A3" s="308"/>
      <c r="B3" s="309"/>
      <c r="C3" s="308"/>
      <c r="D3" s="308"/>
      <c r="E3" s="308"/>
      <c r="F3" s="2"/>
      <c r="G3" s="2"/>
    </row>
    <row r="4" spans="1:11" x14ac:dyDescent="0.2">
      <c r="A4" s="308"/>
      <c r="B4" s="309"/>
      <c r="C4" s="308"/>
      <c r="D4" s="308"/>
      <c r="E4" s="308"/>
      <c r="F4" s="2"/>
      <c r="G4" s="2"/>
    </row>
    <row r="5" spans="1:11" ht="25.5" x14ac:dyDescent="0.2">
      <c r="A5" s="308"/>
      <c r="B5" s="309"/>
      <c r="C5" s="307"/>
      <c r="D5" s="499"/>
      <c r="E5" s="499" t="s">
        <v>365</v>
      </c>
      <c r="F5" s="2"/>
      <c r="G5" s="2"/>
    </row>
    <row r="6" spans="1:11" x14ac:dyDescent="0.2">
      <c r="A6" s="310"/>
      <c r="B6" s="311" t="s">
        <v>181</v>
      </c>
      <c r="C6" s="310" t="s">
        <v>182</v>
      </c>
      <c r="D6" s="310" t="s">
        <v>183</v>
      </c>
      <c r="E6" s="310" t="s">
        <v>184</v>
      </c>
      <c r="F6" s="2"/>
      <c r="G6" s="2"/>
    </row>
    <row r="7" spans="1:11" ht="51" x14ac:dyDescent="0.2">
      <c r="A7" s="311" t="s">
        <v>185</v>
      </c>
      <c r="B7" s="311" t="s">
        <v>2</v>
      </c>
      <c r="C7" s="446" t="s">
        <v>186</v>
      </c>
      <c r="D7" s="449" t="s">
        <v>187</v>
      </c>
      <c r="E7" s="449" t="s">
        <v>358</v>
      </c>
      <c r="F7" s="327"/>
      <c r="G7" s="327"/>
      <c r="K7" s="327"/>
    </row>
    <row r="8" spans="1:11" x14ac:dyDescent="0.2">
      <c r="A8" s="312"/>
      <c r="B8" s="313" t="s">
        <v>189</v>
      </c>
      <c r="C8" s="447"/>
      <c r="D8" s="450"/>
      <c r="E8" s="450"/>
      <c r="G8" s="2"/>
    </row>
    <row r="9" spans="1:11" x14ac:dyDescent="0.2">
      <c r="A9" s="312"/>
      <c r="B9" s="314" t="s">
        <v>190</v>
      </c>
      <c r="C9" s="448"/>
      <c r="D9" s="451"/>
      <c r="E9" s="451"/>
      <c r="G9" s="2"/>
    </row>
    <row r="10" spans="1:11" x14ac:dyDescent="0.2">
      <c r="A10" s="312"/>
      <c r="B10" s="314"/>
      <c r="C10" s="448"/>
      <c r="D10" s="451"/>
      <c r="E10" s="451"/>
      <c r="G10" s="2"/>
    </row>
    <row r="11" spans="1:11" x14ac:dyDescent="0.2">
      <c r="A11" s="312">
        <v>1</v>
      </c>
      <c r="B11" s="313" t="s">
        <v>372</v>
      </c>
      <c r="C11" s="447"/>
      <c r="D11" s="445">
        <v>787402</v>
      </c>
      <c r="E11" s="445">
        <v>787402</v>
      </c>
      <c r="F11" s="3"/>
      <c r="G11" s="2"/>
      <c r="K11" s="2"/>
    </row>
    <row r="12" spans="1:11" ht="25.5" x14ac:dyDescent="0.2">
      <c r="A12" s="312"/>
      <c r="B12" s="515" t="s">
        <v>377</v>
      </c>
      <c r="C12" s="448"/>
      <c r="D12" s="451">
        <v>787402</v>
      </c>
      <c r="E12" s="451">
        <v>787402</v>
      </c>
      <c r="F12" s="3"/>
      <c r="G12" s="2"/>
      <c r="K12" s="2"/>
    </row>
    <row r="13" spans="1:11" x14ac:dyDescent="0.2">
      <c r="A13" s="312">
        <v>2</v>
      </c>
      <c r="B13" s="313" t="s">
        <v>320</v>
      </c>
      <c r="C13" s="447">
        <v>0</v>
      </c>
      <c r="D13" s="445">
        <v>114098</v>
      </c>
      <c r="E13" s="445">
        <v>114098</v>
      </c>
      <c r="F13" s="3"/>
      <c r="G13" s="2"/>
      <c r="K13" s="2"/>
    </row>
    <row r="14" spans="1:11" ht="25.5" x14ac:dyDescent="0.2">
      <c r="A14" s="312"/>
      <c r="B14" s="515" t="s">
        <v>378</v>
      </c>
      <c r="C14" s="448">
        <v>0</v>
      </c>
      <c r="D14" s="451">
        <v>114098</v>
      </c>
      <c r="E14" s="451">
        <v>114098</v>
      </c>
      <c r="F14" s="3"/>
      <c r="G14" s="2"/>
      <c r="K14" s="2"/>
    </row>
    <row r="15" spans="1:11" x14ac:dyDescent="0.2">
      <c r="A15" s="312">
        <v>3</v>
      </c>
      <c r="B15" s="313" t="s">
        <v>202</v>
      </c>
      <c r="C15" s="447">
        <v>125984</v>
      </c>
      <c r="D15" s="445">
        <v>125984</v>
      </c>
      <c r="E15" s="445">
        <v>125984</v>
      </c>
      <c r="F15" s="508"/>
      <c r="G15" s="509"/>
      <c r="K15" s="3"/>
    </row>
    <row r="16" spans="1:11" x14ac:dyDescent="0.2">
      <c r="A16" s="312">
        <v>4</v>
      </c>
      <c r="B16" s="313" t="s">
        <v>203</v>
      </c>
      <c r="C16" s="447">
        <v>280000</v>
      </c>
      <c r="D16" s="445">
        <v>280000</v>
      </c>
      <c r="E16" s="445">
        <v>280000</v>
      </c>
      <c r="F16" s="508"/>
      <c r="G16" s="2"/>
      <c r="K16" s="2"/>
    </row>
    <row r="17" spans="1:11" x14ac:dyDescent="0.2">
      <c r="A17" s="312">
        <v>5</v>
      </c>
      <c r="B17" s="313" t="s">
        <v>204</v>
      </c>
      <c r="C17" s="447">
        <v>236142</v>
      </c>
      <c r="D17" s="445">
        <v>236142</v>
      </c>
      <c r="E17" s="445">
        <v>236142</v>
      </c>
      <c r="F17" s="3"/>
      <c r="G17" s="2"/>
      <c r="K17" s="2"/>
    </row>
    <row r="18" spans="1:11" x14ac:dyDescent="0.2">
      <c r="A18" s="312">
        <v>6</v>
      </c>
      <c r="B18" s="313" t="s">
        <v>205</v>
      </c>
      <c r="C18" s="447">
        <v>498000</v>
      </c>
      <c r="D18" s="445">
        <v>498000</v>
      </c>
      <c r="E18" s="445">
        <v>498000</v>
      </c>
      <c r="F18" s="3"/>
      <c r="G18" s="2"/>
      <c r="K18" s="3"/>
    </row>
    <row r="19" spans="1:11" x14ac:dyDescent="0.2">
      <c r="A19" s="312">
        <v>7</v>
      </c>
      <c r="B19" s="313" t="s">
        <v>206</v>
      </c>
      <c r="C19" s="447">
        <v>281102</v>
      </c>
      <c r="D19" s="445">
        <v>281102</v>
      </c>
      <c r="E19" s="445">
        <v>281102</v>
      </c>
      <c r="F19" s="3"/>
      <c r="G19" s="2"/>
      <c r="K19" s="3"/>
    </row>
    <row r="20" spans="1:11" x14ac:dyDescent="0.2">
      <c r="A20" s="312">
        <v>8</v>
      </c>
      <c r="B20" s="313" t="s">
        <v>402</v>
      </c>
      <c r="C20" s="447">
        <v>900000</v>
      </c>
      <c r="D20" s="445">
        <v>900000</v>
      </c>
      <c r="E20" s="445">
        <v>900000</v>
      </c>
      <c r="F20" s="3"/>
      <c r="G20" s="2"/>
      <c r="K20" s="3"/>
    </row>
    <row r="21" spans="1:11" x14ac:dyDescent="0.2">
      <c r="A21" s="312">
        <v>9</v>
      </c>
      <c r="B21" s="313" t="s">
        <v>207</v>
      </c>
      <c r="C21" s="447">
        <v>890000</v>
      </c>
      <c r="D21" s="445">
        <v>890000</v>
      </c>
      <c r="E21" s="445">
        <v>890000</v>
      </c>
      <c r="F21" s="3"/>
      <c r="G21" s="2"/>
      <c r="K21" s="3"/>
    </row>
    <row r="22" spans="1:11" x14ac:dyDescent="0.2">
      <c r="A22" s="312">
        <v>10</v>
      </c>
      <c r="B22" s="313" t="s">
        <v>208</v>
      </c>
      <c r="C22" s="447">
        <v>31417</v>
      </c>
      <c r="D22" s="445">
        <v>31417</v>
      </c>
      <c r="E22" s="445">
        <v>31417</v>
      </c>
      <c r="F22" s="3"/>
      <c r="G22" s="2"/>
      <c r="K22" s="3"/>
    </row>
    <row r="23" spans="1:11" x14ac:dyDescent="0.2">
      <c r="A23" s="312">
        <v>11</v>
      </c>
      <c r="B23" s="313" t="s">
        <v>209</v>
      </c>
      <c r="C23" s="447">
        <v>55350</v>
      </c>
      <c r="D23" s="445">
        <v>55350</v>
      </c>
      <c r="E23" s="445">
        <v>55350</v>
      </c>
      <c r="F23" s="3"/>
      <c r="G23" s="2"/>
      <c r="K23" s="3"/>
    </row>
    <row r="24" spans="1:11" x14ac:dyDescent="0.2">
      <c r="A24" s="312">
        <v>12</v>
      </c>
      <c r="B24" s="313" t="s">
        <v>210</v>
      </c>
      <c r="C24" s="447">
        <v>85680</v>
      </c>
      <c r="D24" s="445">
        <v>85680</v>
      </c>
      <c r="E24" s="445">
        <v>85680</v>
      </c>
      <c r="F24" s="3"/>
      <c r="G24" s="2"/>
      <c r="K24" s="3"/>
    </row>
    <row r="25" spans="1:11" x14ac:dyDescent="0.2">
      <c r="A25" s="312">
        <v>13</v>
      </c>
      <c r="B25" s="313" t="s">
        <v>211</v>
      </c>
      <c r="C25" s="447">
        <v>61496</v>
      </c>
      <c r="D25" s="445">
        <v>61496</v>
      </c>
      <c r="E25" s="445">
        <v>61496</v>
      </c>
      <c r="F25" s="3"/>
      <c r="G25" s="2"/>
      <c r="K25" s="3"/>
    </row>
    <row r="26" spans="1:11" x14ac:dyDescent="0.2">
      <c r="A26" s="312">
        <v>14</v>
      </c>
      <c r="B26" s="313" t="s">
        <v>212</v>
      </c>
      <c r="C26" s="447">
        <v>375200</v>
      </c>
      <c r="D26" s="445">
        <v>375200</v>
      </c>
      <c r="E26" s="445">
        <v>375200</v>
      </c>
      <c r="F26" s="508"/>
      <c r="G26" s="2"/>
      <c r="K26" s="3"/>
    </row>
    <row r="27" spans="1:11" x14ac:dyDescent="0.2">
      <c r="A27" s="312">
        <v>15</v>
      </c>
      <c r="B27" s="313" t="s">
        <v>398</v>
      </c>
      <c r="C27" s="447">
        <v>1250000</v>
      </c>
      <c r="D27" s="445">
        <v>1250000</v>
      </c>
      <c r="E27" s="445">
        <v>1250000</v>
      </c>
      <c r="F27" s="3"/>
      <c r="G27" s="2"/>
      <c r="K27" s="3"/>
    </row>
    <row r="28" spans="1:11" x14ac:dyDescent="0.2">
      <c r="A28" s="312">
        <v>16</v>
      </c>
      <c r="B28" s="313" t="s">
        <v>373</v>
      </c>
      <c r="C28" s="447"/>
      <c r="D28" s="445">
        <v>157402</v>
      </c>
      <c r="E28" s="445">
        <v>157402</v>
      </c>
      <c r="F28" s="2"/>
      <c r="G28" s="2"/>
      <c r="K28" s="2"/>
    </row>
    <row r="29" spans="1:11" x14ac:dyDescent="0.2">
      <c r="A29" s="312">
        <v>17</v>
      </c>
      <c r="B29" s="313" t="s">
        <v>374</v>
      </c>
      <c r="C29" s="447"/>
      <c r="D29" s="445">
        <v>145344</v>
      </c>
      <c r="E29" s="445">
        <v>145344</v>
      </c>
      <c r="F29" s="2"/>
      <c r="G29" s="2"/>
      <c r="K29" s="2"/>
    </row>
    <row r="30" spans="1:11" x14ac:dyDescent="0.2">
      <c r="A30" s="312">
        <v>18</v>
      </c>
      <c r="B30" s="313" t="s">
        <v>375</v>
      </c>
      <c r="C30" s="447"/>
      <c r="D30" s="445">
        <v>156850</v>
      </c>
      <c r="E30" s="445">
        <v>156850</v>
      </c>
      <c r="F30" s="2"/>
      <c r="G30" s="2"/>
      <c r="K30" s="2"/>
    </row>
    <row r="31" spans="1:11" x14ac:dyDescent="0.2">
      <c r="A31" s="312">
        <v>19</v>
      </c>
      <c r="B31" s="313" t="s">
        <v>376</v>
      </c>
      <c r="C31" s="447"/>
      <c r="D31" s="445">
        <v>88702</v>
      </c>
      <c r="E31" s="445">
        <v>88702</v>
      </c>
      <c r="F31" s="2"/>
      <c r="G31" s="2"/>
      <c r="K31" s="2"/>
    </row>
    <row r="32" spans="1:11" x14ac:dyDescent="0.2">
      <c r="A32" s="312">
        <v>20</v>
      </c>
      <c r="B32" s="313" t="s">
        <v>395</v>
      </c>
      <c r="C32" s="447"/>
      <c r="D32" s="445">
        <v>50787</v>
      </c>
      <c r="E32" s="445">
        <v>50787</v>
      </c>
      <c r="F32" s="2"/>
      <c r="G32" s="2"/>
      <c r="K32" s="2"/>
    </row>
    <row r="33" spans="1:11" x14ac:dyDescent="0.2">
      <c r="A33" s="312">
        <v>21</v>
      </c>
      <c r="B33" s="313" t="s">
        <v>396</v>
      </c>
      <c r="C33" s="447"/>
      <c r="D33" s="445">
        <v>78346</v>
      </c>
      <c r="E33" s="445">
        <v>78346</v>
      </c>
      <c r="F33" s="2"/>
      <c r="G33" s="2"/>
      <c r="K33" s="2"/>
    </row>
    <row r="34" spans="1:11" x14ac:dyDescent="0.2">
      <c r="A34" s="312">
        <v>22</v>
      </c>
      <c r="B34" s="313" t="s">
        <v>397</v>
      </c>
      <c r="C34" s="447"/>
      <c r="D34" s="445">
        <v>155748</v>
      </c>
      <c r="E34" s="445">
        <v>155748</v>
      </c>
      <c r="F34" s="2"/>
      <c r="G34" s="2"/>
      <c r="K34" s="2"/>
    </row>
    <row r="35" spans="1:11" x14ac:dyDescent="0.2">
      <c r="A35" s="312">
        <v>23</v>
      </c>
      <c r="B35" s="313" t="s">
        <v>399</v>
      </c>
      <c r="C35" s="447"/>
      <c r="D35" s="445">
        <v>39000</v>
      </c>
      <c r="E35" s="445">
        <v>39000</v>
      </c>
      <c r="F35" s="2"/>
      <c r="G35" s="2"/>
      <c r="K35" s="2"/>
    </row>
    <row r="36" spans="1:11" x14ac:dyDescent="0.2">
      <c r="A36" s="312">
        <v>24</v>
      </c>
      <c r="B36" s="313" t="s">
        <v>400</v>
      </c>
      <c r="C36" s="447"/>
      <c r="D36" s="445">
        <v>39000</v>
      </c>
      <c r="E36" s="445">
        <v>39000</v>
      </c>
      <c r="F36" s="2"/>
      <c r="G36" s="2"/>
      <c r="K36" s="2"/>
    </row>
    <row r="37" spans="1:11" x14ac:dyDescent="0.2">
      <c r="A37" s="312">
        <v>25</v>
      </c>
      <c r="B37" s="313" t="s">
        <v>401</v>
      </c>
      <c r="C37" s="447"/>
      <c r="D37" s="445">
        <v>15900</v>
      </c>
      <c r="E37" s="445">
        <v>15900</v>
      </c>
      <c r="F37" s="2"/>
      <c r="G37" s="2"/>
      <c r="K37" s="2"/>
    </row>
    <row r="38" spans="1:11" x14ac:dyDescent="0.2">
      <c r="A38" s="312">
        <v>26</v>
      </c>
      <c r="B38" s="313" t="s">
        <v>403</v>
      </c>
      <c r="C38" s="447"/>
      <c r="D38" s="445">
        <v>131496</v>
      </c>
      <c r="E38" s="445">
        <v>131496</v>
      </c>
      <c r="F38" s="2"/>
      <c r="G38" s="2"/>
      <c r="K38" s="2"/>
    </row>
    <row r="39" spans="1:11" x14ac:dyDescent="0.2">
      <c r="A39" s="312">
        <v>27</v>
      </c>
      <c r="B39" s="313" t="s">
        <v>404</v>
      </c>
      <c r="C39" s="447"/>
      <c r="D39" s="445">
        <v>159606</v>
      </c>
      <c r="E39" s="445">
        <v>159606</v>
      </c>
      <c r="F39" s="2"/>
      <c r="G39" s="2"/>
      <c r="K39" s="2"/>
    </row>
    <row r="40" spans="1:11" ht="26.25" thickBot="1" x14ac:dyDescent="0.25">
      <c r="A40" s="312">
        <v>28</v>
      </c>
      <c r="B40" s="515" t="s">
        <v>379</v>
      </c>
      <c r="C40" s="448">
        <v>5164271</v>
      </c>
      <c r="D40" s="451">
        <v>6288552</v>
      </c>
      <c r="E40" s="451">
        <v>6288552</v>
      </c>
      <c r="F40" s="2"/>
      <c r="G40" s="2"/>
      <c r="K40" s="2"/>
    </row>
    <row r="41" spans="1:11" ht="13.5" thickBot="1" x14ac:dyDescent="0.25">
      <c r="A41" s="510">
        <v>29</v>
      </c>
      <c r="B41" s="511" t="s">
        <v>191</v>
      </c>
      <c r="C41" s="512">
        <v>1394355</v>
      </c>
      <c r="D41" s="513">
        <v>1945332</v>
      </c>
      <c r="E41" s="514">
        <v>1945332</v>
      </c>
      <c r="F41" s="2"/>
      <c r="G41" s="2"/>
      <c r="K41" s="2"/>
    </row>
    <row r="42" spans="1:11" ht="26.25" thickBot="1" x14ac:dyDescent="0.25">
      <c r="A42" s="516">
        <v>30</v>
      </c>
      <c r="B42" s="517" t="s">
        <v>192</v>
      </c>
      <c r="C42" s="512">
        <v>6558626</v>
      </c>
      <c r="D42" s="513">
        <v>9136286</v>
      </c>
      <c r="E42" s="514">
        <v>9135384</v>
      </c>
      <c r="F42" s="2"/>
      <c r="G42" s="2"/>
    </row>
    <row r="43" spans="1:11" x14ac:dyDescent="0.2">
      <c r="A43" s="305"/>
      <c r="B43" s="306"/>
      <c r="C43" s="315"/>
      <c r="D43" s="315"/>
      <c r="E43" s="307"/>
      <c r="F43" s="2"/>
      <c r="G43" s="2"/>
    </row>
    <row r="44" spans="1:11" x14ac:dyDescent="0.2">
      <c r="A44" s="2"/>
      <c r="B44" s="2"/>
      <c r="C44" s="2"/>
      <c r="D44" s="2"/>
      <c r="E44" s="2"/>
      <c r="F44" s="2"/>
      <c r="G44" s="2"/>
    </row>
  </sheetData>
  <mergeCells count="1">
    <mergeCell ref="A2:E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abSelected="1" workbookViewId="0">
      <selection activeCell="D18" sqref="D18"/>
    </sheetView>
  </sheetViews>
  <sheetFormatPr defaultRowHeight="12.75" x14ac:dyDescent="0.2"/>
  <cols>
    <col min="1" max="1" width="5" customWidth="1"/>
    <col min="2" max="2" width="20.42578125" customWidth="1"/>
    <col min="3" max="3" width="18" customWidth="1"/>
    <col min="4" max="4" width="14.85546875" customWidth="1"/>
    <col min="5" max="5" width="17" customWidth="1"/>
  </cols>
  <sheetData>
    <row r="1" spans="1:6" x14ac:dyDescent="0.2">
      <c r="A1" s="1"/>
      <c r="B1" s="1"/>
      <c r="C1" s="1"/>
      <c r="D1" s="1"/>
    </row>
    <row r="3" spans="1:6" x14ac:dyDescent="0.2">
      <c r="B3" s="579" t="s">
        <v>151</v>
      </c>
      <c r="C3" s="580"/>
      <c r="D3" s="580"/>
      <c r="E3" s="580"/>
      <c r="F3" s="1"/>
    </row>
    <row r="4" spans="1:6" ht="35.1" customHeight="1" x14ac:dyDescent="0.2"/>
    <row r="5" spans="1:6" x14ac:dyDescent="0.2">
      <c r="B5" s="563" t="s">
        <v>219</v>
      </c>
      <c r="C5" s="563"/>
      <c r="D5" s="563"/>
      <c r="E5" s="563"/>
      <c r="F5" s="563"/>
    </row>
    <row r="6" spans="1:6" x14ac:dyDescent="0.2">
      <c r="E6" t="s">
        <v>365</v>
      </c>
    </row>
    <row r="7" spans="1:6" ht="13.5" thickBot="1" x14ac:dyDescent="0.25"/>
    <row r="8" spans="1:6" x14ac:dyDescent="0.2">
      <c r="A8" s="120" t="s">
        <v>193</v>
      </c>
      <c r="B8" s="120" t="s">
        <v>1</v>
      </c>
      <c r="C8" s="316" t="s">
        <v>147</v>
      </c>
      <c r="D8" s="452" t="s">
        <v>169</v>
      </c>
      <c r="E8" s="465" t="s">
        <v>165</v>
      </c>
    </row>
    <row r="9" spans="1:6" x14ac:dyDescent="0.2">
      <c r="A9" s="304"/>
      <c r="B9" s="317"/>
      <c r="C9" s="283"/>
      <c r="D9" s="283"/>
      <c r="E9" s="466"/>
      <c r="F9" s="301"/>
    </row>
    <row r="10" spans="1:6" x14ac:dyDescent="0.2">
      <c r="A10" s="304">
        <v>1</v>
      </c>
      <c r="B10" s="318" t="s">
        <v>213</v>
      </c>
      <c r="C10" s="283">
        <v>1500000</v>
      </c>
      <c r="D10" s="283"/>
      <c r="E10" s="466"/>
      <c r="F10" s="301"/>
    </row>
    <row r="11" spans="1:6" ht="22.5" x14ac:dyDescent="0.2">
      <c r="A11" s="304">
        <v>2</v>
      </c>
      <c r="B11" s="318" t="s">
        <v>216</v>
      </c>
      <c r="C11" s="283">
        <v>1500000</v>
      </c>
      <c r="D11" s="283"/>
      <c r="E11" s="466"/>
    </row>
    <row r="12" spans="1:6" x14ac:dyDescent="0.2">
      <c r="A12" s="304">
        <v>3</v>
      </c>
      <c r="B12" s="318" t="s">
        <v>197</v>
      </c>
      <c r="C12" s="283">
        <v>7874014</v>
      </c>
      <c r="D12" s="283">
        <v>7874017</v>
      </c>
      <c r="E12" s="466">
        <v>7874017</v>
      </c>
    </row>
    <row r="13" spans="1:6" ht="22.5" x14ac:dyDescent="0.2">
      <c r="A13" s="304">
        <v>4</v>
      </c>
      <c r="B13" s="318" t="s">
        <v>218</v>
      </c>
      <c r="C13" s="283">
        <v>1000000</v>
      </c>
      <c r="D13" s="283">
        <v>1000000</v>
      </c>
      <c r="E13" s="466"/>
    </row>
    <row r="14" spans="1:6" x14ac:dyDescent="0.2">
      <c r="A14" s="304">
        <v>5</v>
      </c>
      <c r="B14" s="318" t="s">
        <v>214</v>
      </c>
      <c r="C14" s="283">
        <v>1176435</v>
      </c>
      <c r="D14" s="283">
        <v>930000</v>
      </c>
      <c r="E14" s="466"/>
    </row>
    <row r="15" spans="1:6" x14ac:dyDescent="0.2">
      <c r="A15" s="304">
        <v>6</v>
      </c>
      <c r="B15" s="318" t="s">
        <v>215</v>
      </c>
      <c r="C15" s="283">
        <v>700000</v>
      </c>
      <c r="D15" s="283">
        <v>700000</v>
      </c>
      <c r="E15" s="466"/>
    </row>
    <row r="16" spans="1:6" x14ac:dyDescent="0.2">
      <c r="A16" s="304">
        <v>7</v>
      </c>
      <c r="B16" s="318" t="s">
        <v>217</v>
      </c>
      <c r="C16" s="283">
        <v>2125985</v>
      </c>
      <c r="D16" s="283">
        <v>2125985</v>
      </c>
      <c r="E16" s="466">
        <v>2125985</v>
      </c>
    </row>
    <row r="17" spans="1:5" x14ac:dyDescent="0.2">
      <c r="A17" s="303">
        <v>8</v>
      </c>
      <c r="B17" s="329" t="s">
        <v>194</v>
      </c>
      <c r="C17" s="319">
        <v>1586636</v>
      </c>
      <c r="D17" s="466">
        <v>3413747</v>
      </c>
      <c r="E17" s="319"/>
    </row>
    <row r="18" spans="1:5" ht="13.5" thickBot="1" x14ac:dyDescent="0.25">
      <c r="A18" s="316"/>
      <c r="B18" s="320" t="s">
        <v>82</v>
      </c>
      <c r="C18" s="321">
        <v>17463070</v>
      </c>
      <c r="D18" s="453">
        <v>16043749</v>
      </c>
      <c r="E18" s="467">
        <v>10000002</v>
      </c>
    </row>
  </sheetData>
  <mergeCells count="2">
    <mergeCell ref="B3:E3"/>
    <mergeCell ref="B5:F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"/>
  <sheetViews>
    <sheetView workbookViewId="0">
      <selection activeCell="D6" sqref="D6"/>
    </sheetView>
  </sheetViews>
  <sheetFormatPr defaultRowHeight="12.75" x14ac:dyDescent="0.2"/>
  <cols>
    <col min="1" max="1" width="23.5703125" customWidth="1"/>
    <col min="2" max="2" width="16.28515625" customWidth="1"/>
    <col min="3" max="3" width="14.5703125" customWidth="1"/>
    <col min="4" max="4" width="12.42578125" customWidth="1"/>
  </cols>
  <sheetData>
    <row r="1" spans="1:9" x14ac:dyDescent="0.2">
      <c r="A1" s="547" t="s">
        <v>152</v>
      </c>
      <c r="B1" s="547"/>
      <c r="C1" s="547"/>
      <c r="D1" s="547"/>
      <c r="E1" s="547"/>
      <c r="F1" s="1"/>
      <c r="G1" s="1"/>
      <c r="H1" s="1"/>
      <c r="I1" s="1"/>
    </row>
    <row r="3" spans="1:9" x14ac:dyDescent="0.2">
      <c r="A3" s="563" t="s">
        <v>71</v>
      </c>
      <c r="B3" s="563"/>
      <c r="C3" s="563"/>
      <c r="D3" s="563"/>
      <c r="E3" s="563"/>
      <c r="F3" s="14"/>
    </row>
    <row r="5" spans="1:9" ht="13.5" thickBot="1" x14ac:dyDescent="0.25">
      <c r="D5" s="463" t="s">
        <v>365</v>
      </c>
      <c r="E5" s="102"/>
    </row>
    <row r="6" spans="1:9" ht="13.5" thickBot="1" x14ac:dyDescent="0.25">
      <c r="A6" s="222" t="s">
        <v>90</v>
      </c>
      <c r="B6" s="115" t="s">
        <v>147</v>
      </c>
      <c r="C6" s="458" t="s">
        <v>166</v>
      </c>
      <c r="D6" s="464" t="s">
        <v>165</v>
      </c>
      <c r="E6" s="364"/>
      <c r="H6" s="93"/>
    </row>
    <row r="7" spans="1:9" x14ac:dyDescent="0.2">
      <c r="A7" s="94"/>
      <c r="B7" s="454"/>
      <c r="C7" s="83"/>
      <c r="D7" s="75"/>
    </row>
    <row r="8" spans="1:9" x14ac:dyDescent="0.2">
      <c r="A8" s="86" t="s">
        <v>362</v>
      </c>
      <c r="B8" s="192"/>
      <c r="C8" s="83">
        <v>1508500</v>
      </c>
      <c r="D8" s="73">
        <v>1508500</v>
      </c>
    </row>
    <row r="9" spans="1:9" ht="13.5" thickBot="1" x14ac:dyDescent="0.25">
      <c r="A9" s="87" t="s">
        <v>363</v>
      </c>
      <c r="B9" s="237">
        <v>1500000</v>
      </c>
      <c r="C9" s="83">
        <v>1900000</v>
      </c>
      <c r="D9" s="88">
        <v>1851033</v>
      </c>
    </row>
    <row r="10" spans="1:9" x14ac:dyDescent="0.2">
      <c r="A10" s="86" t="s">
        <v>178</v>
      </c>
      <c r="B10" s="192">
        <v>8700000</v>
      </c>
      <c r="C10" s="83">
        <v>7026201</v>
      </c>
      <c r="D10" s="73">
        <v>7026201</v>
      </c>
    </row>
    <row r="11" spans="1:9" x14ac:dyDescent="0.2">
      <c r="A11" s="86" t="s">
        <v>361</v>
      </c>
      <c r="B11" s="192">
        <v>100000</v>
      </c>
      <c r="C11" s="459">
        <v>150000</v>
      </c>
      <c r="D11" s="73">
        <v>150000</v>
      </c>
    </row>
    <row r="12" spans="1:9" ht="13.5" thickBot="1" x14ac:dyDescent="0.25">
      <c r="A12" s="462" t="s">
        <v>364</v>
      </c>
      <c r="B12" s="460">
        <v>10300000</v>
      </c>
      <c r="C12" s="117">
        <v>11858500</v>
      </c>
      <c r="D12" s="461">
        <v>10535734</v>
      </c>
      <c r="E12" s="6"/>
    </row>
  </sheetData>
  <mergeCells count="2">
    <mergeCell ref="A3:E3"/>
    <mergeCell ref="A1:E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1"/>
  <sheetViews>
    <sheetView workbookViewId="0">
      <selection activeCell="E19" sqref="E19"/>
    </sheetView>
  </sheetViews>
  <sheetFormatPr defaultRowHeight="12.75" x14ac:dyDescent="0.2"/>
  <cols>
    <col min="2" max="2" width="16.85546875" customWidth="1"/>
    <col min="3" max="3" width="11.42578125" customWidth="1"/>
    <col min="4" max="4" width="12.7109375" customWidth="1"/>
    <col min="5" max="5" width="12.85546875" customWidth="1"/>
    <col min="8" max="8" width="16.140625" customWidth="1"/>
  </cols>
  <sheetData>
    <row r="1" spans="1:10" x14ac:dyDescent="0.2">
      <c r="A1" s="547" t="s">
        <v>153</v>
      </c>
      <c r="B1" s="547"/>
      <c r="C1" s="547"/>
      <c r="D1" s="547"/>
      <c r="E1" s="547"/>
      <c r="F1" s="547"/>
      <c r="G1" s="547"/>
      <c r="H1" s="1"/>
      <c r="I1" s="1"/>
      <c r="J1" s="1"/>
    </row>
    <row r="3" spans="1:10" x14ac:dyDescent="0.2">
      <c r="A3" s="563" t="s">
        <v>72</v>
      </c>
      <c r="B3" s="563"/>
      <c r="C3" s="563"/>
      <c r="D3" s="563"/>
      <c r="E3" s="563"/>
      <c r="F3" s="563"/>
      <c r="G3" s="563"/>
    </row>
    <row r="4" spans="1:10" x14ac:dyDescent="0.2">
      <c r="B4" s="6"/>
    </row>
    <row r="5" spans="1:10" ht="24.95" customHeight="1" thickBot="1" x14ac:dyDescent="0.25">
      <c r="B5" s="114">
        <v>2017</v>
      </c>
      <c r="C5" s="31"/>
      <c r="D5" s="31"/>
      <c r="E5" s="31"/>
      <c r="F5" s="547"/>
      <c r="G5" s="547"/>
    </row>
    <row r="6" spans="1:10" ht="39" thickBot="1" x14ac:dyDescent="0.25">
      <c r="B6" s="118" t="s">
        <v>105</v>
      </c>
      <c r="C6" s="89" t="s">
        <v>103</v>
      </c>
      <c r="D6" s="119" t="s">
        <v>104</v>
      </c>
      <c r="E6" s="29" t="s">
        <v>106</v>
      </c>
    </row>
    <row r="7" spans="1:10" x14ac:dyDescent="0.2">
      <c r="B7" s="94"/>
      <c r="C7" s="136"/>
      <c r="D7" s="136"/>
      <c r="E7" s="135">
        <v>0</v>
      </c>
    </row>
    <row r="8" spans="1:10" x14ac:dyDescent="0.2">
      <c r="B8" s="86"/>
      <c r="C8" s="71"/>
      <c r="D8" s="71"/>
      <c r="E8" s="15"/>
    </row>
    <row r="9" spans="1:10" ht="13.5" thickBot="1" x14ac:dyDescent="0.25">
      <c r="B9" s="87"/>
      <c r="C9" s="81"/>
      <c r="D9" s="81"/>
      <c r="E9" s="16"/>
    </row>
    <row r="11" spans="1:10" ht="13.5" thickBot="1" x14ac:dyDescent="0.25">
      <c r="B11" s="98">
        <v>2018</v>
      </c>
    </row>
    <row r="12" spans="1:10" ht="39" thickBot="1" x14ac:dyDescent="0.25">
      <c r="B12" s="118" t="s">
        <v>105</v>
      </c>
      <c r="C12" s="89" t="s">
        <v>103</v>
      </c>
      <c r="D12" s="119" t="s">
        <v>104</v>
      </c>
      <c r="E12" s="29" t="s">
        <v>106</v>
      </c>
    </row>
    <row r="13" spans="1:10" x14ac:dyDescent="0.2">
      <c r="B13" s="94"/>
      <c r="C13" s="44"/>
      <c r="D13" s="44"/>
      <c r="E13" s="28">
        <v>0</v>
      </c>
    </row>
    <row r="14" spans="1:10" x14ac:dyDescent="0.2">
      <c r="B14" s="86"/>
      <c r="C14" s="71"/>
      <c r="D14" s="71"/>
      <c r="E14" s="15"/>
    </row>
    <row r="15" spans="1:10" ht="13.5" thickBot="1" x14ac:dyDescent="0.25">
      <c r="B15" s="87"/>
      <c r="C15" s="81"/>
      <c r="D15" s="81"/>
      <c r="E15" s="16"/>
    </row>
    <row r="17" spans="2:5" ht="13.5" thickBot="1" x14ac:dyDescent="0.25">
      <c r="B17" s="98">
        <v>2019</v>
      </c>
    </row>
    <row r="18" spans="2:5" ht="39" thickBot="1" x14ac:dyDescent="0.25">
      <c r="B18" s="118" t="s">
        <v>105</v>
      </c>
      <c r="C18" s="89" t="s">
        <v>103</v>
      </c>
      <c r="D18" s="119" t="s">
        <v>104</v>
      </c>
      <c r="E18" s="29" t="s">
        <v>106</v>
      </c>
    </row>
    <row r="19" spans="2:5" x14ac:dyDescent="0.2">
      <c r="B19" s="94"/>
      <c r="C19" s="44"/>
      <c r="D19" s="44"/>
      <c r="E19" s="28">
        <v>0</v>
      </c>
    </row>
    <row r="20" spans="2:5" x14ac:dyDescent="0.2">
      <c r="B20" s="86"/>
      <c r="C20" s="71"/>
      <c r="D20" s="71"/>
      <c r="E20" s="15"/>
    </row>
    <row r="21" spans="2:5" ht="13.5" thickBot="1" x14ac:dyDescent="0.25">
      <c r="B21" s="87"/>
      <c r="C21" s="81"/>
      <c r="D21" s="81"/>
      <c r="E21" s="16"/>
    </row>
  </sheetData>
  <mergeCells count="3">
    <mergeCell ref="A1:G1"/>
    <mergeCell ref="A3:G3"/>
    <mergeCell ref="F5:G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24</vt:i4>
      </vt:variant>
    </vt:vector>
  </HeadingPairs>
  <TitlesOfParts>
    <vt:vector size="24" baseType="lpstr">
      <vt:lpstr>címrend</vt:lpstr>
      <vt:lpstr>pénzmaradvány</vt:lpstr>
      <vt:lpstr>finanszírozási c. műveletek</vt:lpstr>
      <vt:lpstr>önk. bev.</vt:lpstr>
      <vt:lpstr>önk. kiad.</vt:lpstr>
      <vt:lpstr>beruházások</vt:lpstr>
      <vt:lpstr>felújítások</vt:lpstr>
      <vt:lpstr>lak. szolg. tám.</vt:lpstr>
      <vt:lpstr>EU projekt</vt:lpstr>
      <vt:lpstr>pm hiv. körj. kv.</vt:lpstr>
      <vt:lpstr>ÖMG. kv. szerv bev. és kiad.</vt:lpstr>
      <vt:lpstr>ÖM. kv.i szerv bev. és kiad.</vt:lpstr>
      <vt:lpstr>létszám</vt:lpstr>
      <vt:lpstr>közfogl.</vt:lpstr>
      <vt:lpstr>fejlesztési célok</vt:lpstr>
      <vt:lpstr>stabilitás</vt:lpstr>
      <vt:lpstr>Mérleg</vt:lpstr>
      <vt:lpstr>céltartalék</vt:lpstr>
      <vt:lpstr>többéves</vt:lpstr>
      <vt:lpstr>előir.- falhaszn. ütemterv</vt:lpstr>
      <vt:lpstr>közvetett támogatások</vt:lpstr>
      <vt:lpstr>22.mell</vt:lpstr>
      <vt:lpstr>2017.évi maradvány</vt:lpstr>
      <vt:lpstr>Mérleg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user</cp:lastModifiedBy>
  <cp:lastPrinted>2018-09-19T06:31:49Z</cp:lastPrinted>
  <dcterms:created xsi:type="dcterms:W3CDTF">2006-01-17T11:47:21Z</dcterms:created>
  <dcterms:modified xsi:type="dcterms:W3CDTF">2018-09-26T09:06:32Z</dcterms:modified>
</cp:coreProperties>
</file>