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9" activeTab="12"/>
  </bookViews>
  <sheets>
    <sheet name="ÖSSZEFÜGGÉSEK" sheetId="1" r:id="rId1"/>
    <sheet name="1 sz. tábla" sheetId="2" r:id="rId2"/>
    <sheet name="1.1 tábla" sheetId="3" r:id="rId3"/>
    <sheet name="1,2 tábla" sheetId="4" r:id="rId4"/>
    <sheet name="1.3 tábla" sheetId="5" r:id="rId5"/>
    <sheet name="2.1.sz.mell  " sheetId="6" r:id="rId6"/>
    <sheet name="2.2.sz.mell  " sheetId="7" r:id="rId7"/>
    <sheet name="2.1.1 sz. tábla" sheetId="8" r:id="rId8"/>
    <sheet name="2.2.1. sz. tábla" sheetId="9" r:id="rId9"/>
    <sheet name="2.1.2. sz tábla" sheetId="10" r:id="rId10"/>
    <sheet name="2.2.2. sz. tábla" sheetId="11" r:id="rId11"/>
    <sheet name="2.1.3 sz. tábla" sheetId="12" r:id="rId12"/>
    <sheet name="2.2.3. sz. tábla" sheetId="13" r:id="rId13"/>
    <sheet name="ELLENŐRZÉS-1.sz.2.a.sz.2.b.sz." sheetId="14" r:id="rId14"/>
    <sheet name="9.1. sz. mell" sheetId="15" r:id="rId15"/>
    <sheet name="9.1.1. sz. mell " sheetId="16" r:id="rId16"/>
    <sheet name="9.1.2. sz. mell  " sheetId="17" r:id="rId17"/>
    <sheet name="9.2. sz. mell" sheetId="18" r:id="rId18"/>
    <sheet name="9.2.1. sz. mell" sheetId="19" r:id="rId19"/>
    <sheet name="9.3. sz. mell" sheetId="20" r:id="rId20"/>
    <sheet name="9.3.1. sz. mell" sheetId="21" r:id="rId21"/>
    <sheet name="9.3. sz. mell (2)" sheetId="22" r:id="rId22"/>
    <sheet name="9.3.1. sz. mell (2)" sheetId="23" r:id="rId23"/>
    <sheet name="Munka1" sheetId="24" r:id="rId2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'9.2. sz. mell'!$1:$6</definedName>
    <definedName name="_xlnm.Print_Titles" localSheetId="18">'9.2.1. sz. mell'!$1:$4</definedName>
    <definedName name="_xlnm.Print_Titles" localSheetId="19">'9.3. sz. mell'!$1:$6</definedName>
    <definedName name="_xlnm.Print_Titles" localSheetId="21">'9.3. sz. mell (2)'!$1:$6</definedName>
    <definedName name="_xlnm.Print_Titles" localSheetId="20">'9.3.1. sz. mell'!$1:$6</definedName>
    <definedName name="_xlnm.Print_Titles" localSheetId="22">'9.3.1. sz. mell (2)'!$1:$6</definedName>
    <definedName name="_xlnm.Print_Area" localSheetId="1">'1 sz. tábla'!$A$1:$E$149</definedName>
    <definedName name="_xlnm.Print_Area" localSheetId="3">'1,2 tábla'!$A$1:$D$149</definedName>
    <definedName name="_xlnm.Print_Area" localSheetId="2">'1.1 tábla'!$A$1:$D$149</definedName>
    <definedName name="_xlnm.Print_Area" localSheetId="4">'1.3 tábla'!$A$1:$D$149</definedName>
  </definedNames>
  <calcPr fullCalcOnLoad="1"/>
</workbook>
</file>

<file path=xl/sharedStrings.xml><?xml version="1.0" encoding="utf-8"?>
<sst xmlns="http://schemas.openxmlformats.org/spreadsheetml/2006/main" count="3331" uniqueCount="429">
  <si>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</si>
  <si>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</si>
  <si>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</si>
  <si>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</si>
  <si>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</si>
  <si>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</si>
  <si>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</si>
  <si>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</si>
  <si>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</si>
  <si>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</si>
  <si>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</si>
  <si>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</si>
  <si>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</si>
  <si>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</si>
  <si>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</si>
  <si>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</si>
  <si>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</si>
  <si>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</si>
  <si>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</si>
  <si>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</si>
  <si>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</si>
  <si>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</si>
  <si>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</si>
  <si>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</si>
  <si>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</si>
  <si>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</si>
  <si>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</si>
  <si>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</si>
  <si>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</si>
  <si>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</si>
  <si>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</si>
  <si>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</si>
  <si>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</si>
  <si>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</si>
  <si>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</si>
  <si>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</si>
  <si>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</si>
  <si>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</si>
  <si>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</si>
  <si>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</si>
  <si>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</si>
  <si>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</si>
  <si>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</si>
  <si>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</si>
  <si>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</si>
  <si>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</si>
  <si>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</si>
  <si>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</si>
  <si>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</si>
  <si>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</si>
  <si>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</si>
  <si>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</si>
  <si>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</si>
  <si>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</si>
  <si>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</si>
  <si>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</si>
  <si>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</si>
  <si>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</si>
  <si>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</si>
  <si>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</si>
  <si>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</si>
  <si>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</si>
  <si>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</si>
  <si>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</si>
  <si>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</si>
  <si>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</si>
  <si>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</si>
  <si>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</si>
  <si>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</si>
  <si>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</si>
  <si>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</si>
  <si>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</si>
  <si>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</si>
  <si>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</si>
  <si>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</si>
  <si>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</si>
  <si>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</si>
  <si>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</si>
  <si>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</si>
  <si>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</si>
  <si>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</si>
  <si>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</si>
  <si>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</si>
  <si>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</si>
  <si>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</si>
  <si>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</si>
  <si>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</si>
  <si>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</si>
  <si>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</si>
  <si>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</si>
  <si>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</si>
  <si>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</si>
  <si>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</si>
  <si>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</si>
  <si>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</si>
  <si>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</si>
  <si>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</si>
  <si>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</si>
  <si>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</si>
  <si>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</si>
  <si>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</si>
  <si>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</si>
  <si>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</si>
  <si>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</si>
  <si>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</si>
  <si>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</si>
  <si>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</si>
  <si>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</si>
  <si>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</si>
  <si>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</si>
  <si>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</si>
  <si>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</si>
  <si>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</si>
  <si>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</si>
  <si>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</si>
  <si>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</si>
  <si>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</si>
  <si>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</si>
  <si>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</si>
  <si>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</si>
  <si>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</si>
  <si>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</si>
  <si>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</si>
  <si>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</si>
  <si>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</si>
  <si>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</si>
  <si>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</si>
  <si>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</si>
  <si>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</si>
  <si>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</si>
  <si>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</si>
  <si>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</si>
  <si>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</si>
  <si>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</si>
  <si>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</si>
  <si>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</si>
  <si>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</si>
  <si>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</si>
  <si>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</si>
  <si>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</si>
  <si>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</si>
  <si>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</si>
  <si>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</si>
  <si>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</si>
  <si>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</si>
  <si>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</si>
  <si>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</si>
  <si>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</si>
  <si>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</si>
  <si>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</si>
  <si>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</si>
  <si>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</si>
  <si>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</si>
  <si>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</si>
  <si>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</si>
  <si>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</si>
  <si>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</si>
  <si>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</si>
  <si>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</si>
  <si>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</si>
  <si>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</si>
  <si>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</si>
  <si>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</si>
  <si>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</si>
  <si>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</si>
  <si>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</si>
  <si>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</si>
  <si>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</si>
  <si>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</si>
  <si>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</si>
  <si>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</si>
  <si>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</si>
  <si>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</si>
  <si>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</si>
  <si>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</si>
  <si>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</si>
  <si>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</si>
  <si>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</si>
  <si>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</si>
  <si>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</si>
  <si>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</si>
  <si>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</si>
  <si>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</si>
  <si>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</si>
  <si>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</si>
  <si>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</si>
  <si>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</si>
  <si>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</si>
  <si>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</si>
  <si>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</si>
  <si>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</si>
  <si>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</si>
  <si>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</si>
  <si>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</si>
  <si>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</si>
  <si>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</si>
  <si>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</si>
  <si>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</si>
  <si>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</si>
  <si>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</si>
  <si>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</si>
  <si>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</si>
  <si>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</si>
  <si>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</si>
  <si>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</si>
  <si>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</si>
  <si>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</si>
  <si>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</si>
  <si>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</si>
  <si>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</si>
  <si>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</si>
  <si>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</si>
  <si>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</si>
  <si>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</si>
  <si>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</si>
  <si>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</si>
  <si>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</si>
  <si>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</si>
  <si>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</si>
  <si>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</si>
  <si>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</si>
  <si>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</si>
  <si>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</si>
  <si>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</si>
  <si>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</si>
  <si>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</si>
  <si>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</si>
  <si>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</si>
  <si>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</si>
  <si>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</si>
  <si>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</si>
  <si>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</si>
  <si>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</si>
  <si>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</si>
  <si>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</si>
  <si>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</si>
  <si>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</si>
  <si>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</si>
  <si>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</si>
  <si>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</si>
  <si>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</si>
  <si>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</si>
  <si>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</si>
  <si>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</si>
  <si>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</si>
  <si>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</si>
  <si>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</si>
  <si>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</si>
  <si>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</si>
  <si>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</si>
  <si>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</si>
  <si>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</si>
  <si>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</si>
  <si>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</si>
  <si>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</si>
  <si>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</si>
  <si>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</si>
  <si>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</si>
  <si>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</si>
  <si>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</si>
  <si>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</si>
  <si>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</si>
  <si>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</si>
  <si>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</si>
  <si>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</si>
  <si>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</si>
  <si>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</si>
  <si>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</si>
  <si>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</si>
  <si>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</si>
  <si>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</si>
  <si>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</si>
  <si>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</si>
  <si>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</si>
  <si>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</si>
  <si>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</si>
  <si>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</si>
  <si>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</si>
  <si>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</si>
  <si>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</si>
  <si>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</si>
  <si>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</si>
  <si>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</si>
  <si>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</si>
  <si>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</si>
  <si>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</si>
  <si>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</si>
  <si>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</si>
  <si>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</si>
  <si>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</si>
  <si>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</si>
  <si>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</si>
  <si>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</si>
  <si>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</si>
  <si>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</si>
  <si>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</si>
  <si>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</si>
  <si>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</si>
  <si>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</si>
  <si>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</si>
  <si>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</si>
  <si>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</si>
  <si>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</si>
  <si>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</si>
  <si>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</si>
  <si>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</si>
  <si>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</si>
  <si>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</si>
  <si>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</si>
  <si>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</si>
  <si>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</si>
  <si>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</si>
  <si>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</si>
  <si>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</si>
  <si>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</si>
  <si>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</si>
  <si>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</si>
  <si>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</si>
  <si>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</si>
  <si>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</si>
  <si>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</si>
  <si>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</si>
  <si>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</si>
  <si>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</si>
  <si>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</si>
  <si>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</si>
  <si>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</si>
  <si>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</si>
  <si>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</si>
  <si>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</si>
  <si>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</si>
  <si>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</si>
  <si>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</si>
  <si>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</si>
  <si>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</si>
  <si>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</si>
  <si>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</si>
  <si>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</si>
  <si>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</si>
  <si>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</si>
  <si>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</si>
  <si>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</si>
  <si>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</si>
  <si>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</si>
  <si>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</si>
  <si>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</si>
  <si>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</si>
  <si>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</si>
  <si>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</si>
  <si>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</si>
  <si>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</si>
  <si>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</si>
  <si>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</si>
  <si>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</si>
  <si>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</si>
  <si>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</si>
  <si>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</si>
  <si>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</si>
  <si>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</si>
  <si>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</si>
  <si>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</si>
  <si>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</si>
  <si>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</si>
  <si>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</si>
  <si>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</si>
  <si>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</si>
  <si>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</si>
  <si>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</si>
  <si>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</si>
  <si>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</si>
  <si>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</si>
  <si>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</si>
  <si>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</si>
  <si>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</si>
  <si>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</si>
  <si>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</si>
  <si>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</si>
  <si>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</si>
  <si>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</si>
  <si>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</si>
  <si>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</si>
  <si>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</si>
  <si>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</si>
  <si>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</si>
  <si>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</si>
  <si>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</si>
  <si>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</si>
  <si>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</si>
  <si>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</si>
  <si>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</si>
  <si>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1.1 sz. táblázat</t>
  </si>
  <si>
    <t>I. Működési célú államigazgatási bevételek és kiadások mérlege
(Önkormányzati szinten)</t>
  </si>
  <si>
    <t>II. Felhalmozási célú államigazgatási bevételek és kiadások mérlege
(Önkormányzati szinten)</t>
  </si>
  <si>
    <t>Működési célú önként vállalt feladatok bevételeinek és kiadásainak mérlege (önkormányzati szinten)</t>
  </si>
  <si>
    <t xml:space="preserve">II. Felhalmozási célú önként vállalt feladatok bevételeinek és kiadásainak mérlege  (önkormányzati szinten)
</t>
  </si>
  <si>
    <t xml:space="preserve">II. Felhalmozási célú kötelező feladatok bevételeinek és kiadásainak mérlege  (önkormányzati szinten)
</t>
  </si>
  <si>
    <t xml:space="preserve">I. Működési célú kötelező feladatok bevételeinek és kiadásainak mérlege (önkormányzati szinten)
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</si>
  <si>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</si>
  <si>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</si>
  <si>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</si>
  <si>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</si>
  <si>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</si>
  <si>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</si>
  <si>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</si>
  <si>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</si>
  <si>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</si>
  <si>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</si>
  <si>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</si>
  <si>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 xml:space="preserve">2.1. melléklet a 3/2014. (II.20.) önkormányzati rendelethez     </t>
  </si>
  <si>
    <t xml:space="preserve">2.2. melléklet a 3/2014. (II.20.) önkormányzati rendelethez     </t>
  </si>
  <si>
    <t xml:space="preserve">2.1.1 melléklet a 3/2014. (II.20.) önkormányzati rendelethez     </t>
  </si>
  <si>
    <t xml:space="preserve">2.1.2. melléklet a 3/2014. (II.20.) önkormányzati rendelethez     </t>
  </si>
  <si>
    <t xml:space="preserve">2.2.2. melléklet a 3/2014. (II.20.) önkormányzati rendelethez     </t>
  </si>
  <si>
    <t xml:space="preserve">2.1.3. melléklet a 3/2014. (II.20.) önkormányzati rendelethez     </t>
  </si>
  <si>
    <t xml:space="preserve">2.2.3. melléklet a 3/2014. (II.20.) önkormányzati rendelethez     </t>
  </si>
  <si>
    <t>9.1. melléklet a 3/2014. (II.20.) önkormányzati rendelethez</t>
  </si>
  <si>
    <t>9.1.2. melléklet a 3/2014. (II.20.) önkormányzati rendelethez</t>
  </si>
  <si>
    <t>9.2. melléklet a 3/2014. (II.20.) önkormányzati rendelethez</t>
  </si>
  <si>
    <t>9.2.1. melléklet a 3/2014. (II.20.) önkormányzati rendelethez</t>
  </si>
  <si>
    <t>9.3. melléklet a 3/2014. (II.20.) önkormányzati rendelethez</t>
  </si>
  <si>
    <t>9.3.1.  melléklet a 3/2014. (II.20.) önkormányzati rendelethez</t>
  </si>
  <si>
    <t>9.4. melléklet a 3/2014. (II.20.) önkormányzati rendelethez</t>
  </si>
  <si>
    <t>9.4.1.  melléklet a 3/2014. (II.20.) önkormányzati rendelethez</t>
  </si>
  <si>
    <t>Eredeti ei.</t>
  </si>
  <si>
    <t>Módosított ei.</t>
  </si>
  <si>
    <t>Módosított</t>
  </si>
  <si>
    <t xml:space="preserve">Módosított </t>
  </si>
  <si>
    <t>Eredeti ei</t>
  </si>
  <si>
    <t xml:space="preserve">2.2.1 melléklet a 3/2014. (II.20.)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</si>
</sst>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 indent="1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 indent="1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Alignment="1" applyProtection="1">
      <alignment horizontal="right" vertical="top"/>
      <protection locked="0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 quotePrefix="1">
      <alignment horizontal="right" vertical="center" inden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right" vertical="center" indent="1"/>
      <protection/>
    </xf>
    <xf numFmtId="0" fontId="18" fillId="0" borderId="0" xfId="0" applyFont="1" applyFill="1" applyAlignment="1" applyProtection="1">
      <alignment horizontal="right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right" vertical="center" wrapText="1" inden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164" fontId="5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6" xfId="58" applyNumberFormat="1" applyFont="1" applyFill="1" applyBorder="1" applyAlignment="1" applyProtection="1">
      <alignment horizontal="center" vertical="center" wrapTex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0" xfId="58" applyNumberFormat="1" applyFont="1" applyFill="1" applyBorder="1" applyAlignment="1" applyProtection="1">
      <alignment horizontal="center" vertical="center" wrapTex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4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12" xfId="58" applyNumberFormat="1" applyFont="1" applyFill="1" applyBorder="1" applyAlignment="1" applyProtection="1">
      <alignment horizontal="center" vertical="center" wrapText="1"/>
      <protection/>
    </xf>
    <xf numFmtId="164" fontId="2" fillId="33" borderId="2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center" wrapText="1"/>
      <protection/>
    </xf>
    <xf numFmtId="0" fontId="21" fillId="0" borderId="26" xfId="0" applyFont="1" applyBorder="1" applyAlignment="1" applyProtection="1">
      <alignment horizontal="center" wrapText="1"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2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4" xfId="58" applyFont="1" applyFill="1" applyBorder="1" applyAlignment="1" applyProtection="1">
      <alignment horizontal="center" vertical="center" wrapText="1"/>
      <protection/>
    </xf>
    <xf numFmtId="0" fontId="5" fillId="0" borderId="37" xfId="58" applyFont="1" applyFill="1" applyBorder="1" applyAlignment="1" applyProtection="1">
      <alignment vertical="center" wrapText="1"/>
      <protection/>
    </xf>
    <xf numFmtId="164" fontId="5" fillId="0" borderId="38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45" xfId="58" applyNumberFormat="1" applyFont="1" applyFill="1" applyBorder="1" applyAlignment="1" applyProtection="1">
      <alignment horizontal="center" vertical="center" wrapText="1"/>
      <protection/>
    </xf>
    <xf numFmtId="164" fontId="2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0" xfId="58" applyNumberFormat="1" applyFont="1" applyFill="1" applyBorder="1" applyAlignment="1" applyProtection="1">
      <alignment horizontal="center" vertical="center" wrapText="1"/>
      <protection/>
    </xf>
    <xf numFmtId="49" fontId="2" fillId="0" borderId="46" xfId="58" applyNumberFormat="1" applyFont="1" applyFill="1" applyBorder="1" applyAlignment="1" applyProtection="1">
      <alignment horizontal="center" vertical="center" wrapText="1"/>
      <protection/>
    </xf>
    <xf numFmtId="164" fontId="2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58" applyFont="1" applyFill="1" applyProtection="1">
      <alignment/>
      <protection/>
    </xf>
    <xf numFmtId="0" fontId="24" fillId="0" borderId="50" xfId="0" applyFont="1" applyFill="1" applyBorder="1" applyAlignment="1" applyProtection="1">
      <alignment horizontal="right" vertical="center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0" fontId="16" fillId="0" borderId="11" xfId="58" applyFont="1" applyFill="1" applyBorder="1" applyAlignment="1" applyProtection="1">
      <alignment horizontal="center" vertical="center" wrapText="1"/>
      <protection/>
    </xf>
    <xf numFmtId="0" fontId="16" fillId="0" borderId="44" xfId="58" applyFont="1" applyFill="1" applyBorder="1" applyAlignment="1" applyProtection="1">
      <alignment horizontal="center" vertical="center" wrapText="1"/>
      <protection/>
    </xf>
    <xf numFmtId="0" fontId="16" fillId="0" borderId="37" xfId="58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Protection="1">
      <alignment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horizontal="left" wrapText="1" indent="1"/>
      <protection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wrapText="1" indent="1"/>
      <protection/>
    </xf>
    <xf numFmtId="164" fontId="2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0" fontId="26" fillId="0" borderId="16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Border="1" applyAlignment="1" applyProtection="1">
      <alignment wrapText="1"/>
      <protection/>
    </xf>
    <xf numFmtId="0" fontId="25" fillId="0" borderId="19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0" fontId="25" fillId="0" borderId="10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wrapTex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6" xfId="0" applyFont="1" applyBorder="1" applyAlignment="1" applyProtection="1">
      <alignment wrapText="1"/>
      <protection/>
    </xf>
    <xf numFmtId="0" fontId="26" fillId="0" borderId="42" xfId="0" applyFont="1" applyBorder="1" applyAlignment="1" applyProtection="1">
      <alignment wrapText="1"/>
      <protection/>
    </xf>
    <xf numFmtId="0" fontId="26" fillId="0" borderId="51" xfId="0" applyFont="1" applyBorder="1" applyAlignment="1" applyProtection="1">
      <alignment wrapText="1"/>
      <protection/>
    </xf>
    <xf numFmtId="0" fontId="16" fillId="0" borderId="0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Border="1" applyAlignment="1" applyProtection="1">
      <alignment vertical="center" wrapText="1"/>
      <protection/>
    </xf>
    <xf numFmtId="164" fontId="1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50" xfId="0" applyFont="1" applyFill="1" applyBorder="1" applyAlignment="1" applyProtection="1">
      <alignment horizontal="right"/>
      <protection/>
    </xf>
    <xf numFmtId="0" fontId="23" fillId="0" borderId="0" xfId="58" applyFont="1" applyFill="1" applyAlignment="1" applyProtection="1">
      <alignment/>
      <protection/>
    </xf>
    <xf numFmtId="0" fontId="16" fillId="0" borderId="44" xfId="58" applyFont="1" applyFill="1" applyBorder="1" applyAlignment="1" applyProtection="1">
      <alignment horizontal="left" vertical="center" wrapText="1" indent="1"/>
      <protection/>
    </xf>
    <xf numFmtId="0" fontId="16" fillId="0" borderId="37" xfId="58" applyFont="1" applyFill="1" applyBorder="1" applyAlignment="1" applyProtection="1">
      <alignment vertical="center" wrapTex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45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58" applyFont="1" applyFill="1" applyBorder="1" applyAlignment="1" applyProtection="1">
      <alignment horizontal="left" vertical="center" wrapText="1" indent="1"/>
      <protection/>
    </xf>
    <xf numFmtId="0" fontId="23" fillId="0" borderId="52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3" xfId="58" applyFont="1" applyFill="1" applyBorder="1" applyAlignment="1" applyProtection="1">
      <alignment horizontal="left" vertical="center" wrapText="1" indent="6"/>
      <protection/>
    </xf>
    <xf numFmtId="49" fontId="23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46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58" applyFont="1" applyFill="1" applyBorder="1" applyAlignment="1" applyProtection="1">
      <alignment vertical="center" wrapText="1"/>
      <protection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3" fillId="0" borderId="17" xfId="58" applyFont="1" applyFill="1" applyBorder="1" applyAlignment="1" applyProtection="1">
      <alignment horizontal="left" vertical="center" wrapText="1" indent="6"/>
      <protection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0" fontId="23" fillId="0" borderId="20" xfId="58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0" xfId="58" applyFont="1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26" fillId="0" borderId="42" xfId="0" applyFont="1" applyBorder="1" applyAlignment="1" applyProtection="1">
      <alignment horizontal="left" vertical="center" wrapText="1" indent="1"/>
      <protection/>
    </xf>
    <xf numFmtId="0" fontId="26" fillId="0" borderId="51" xfId="0" applyFont="1" applyBorder="1" applyAlignment="1" applyProtection="1">
      <alignment horizontal="left" vertical="center" wrapText="1" indent="1"/>
      <protection/>
    </xf>
    <xf numFmtId="0" fontId="23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right" vertical="center"/>
      <protection/>
    </xf>
    <xf numFmtId="164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21" fillId="0" borderId="0" xfId="0" applyFont="1" applyAlignment="1" applyProtection="1">
      <alignment horizontal="right" vertical="top"/>
      <protection/>
    </xf>
    <xf numFmtId="49" fontId="5" fillId="0" borderId="33" xfId="0" applyNumberFormat="1" applyFont="1" applyFill="1" applyBorder="1" applyAlignment="1" applyProtection="1">
      <alignment horizontal="right" vertical="center"/>
      <protection/>
    </xf>
    <xf numFmtId="49" fontId="5" fillId="0" borderId="35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164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indent="1" shrinkToFit="1"/>
      <protection/>
    </xf>
    <xf numFmtId="0" fontId="25" fillId="0" borderId="13" xfId="0" applyFont="1" applyBorder="1" applyAlignment="1" applyProtection="1">
      <alignment horizontal="left" indent="1" shrinkToFit="1"/>
      <protection/>
    </xf>
    <xf numFmtId="0" fontId="23" fillId="0" borderId="13" xfId="58" applyFont="1" applyFill="1" applyBorder="1" applyAlignment="1" applyProtection="1">
      <alignment horizontal="left" indent="6" shrinkToFit="1"/>
      <protection/>
    </xf>
    <xf numFmtId="0" fontId="23" fillId="0" borderId="17" xfId="58" applyFont="1" applyFill="1" applyBorder="1" applyAlignment="1" applyProtection="1">
      <alignment horizontal="left" vertical="center" indent="1" shrinkToFit="1"/>
      <protection/>
    </xf>
    <xf numFmtId="0" fontId="23" fillId="0" borderId="20" xfId="58" applyFont="1" applyFill="1" applyBorder="1" applyAlignment="1" applyProtection="1">
      <alignment horizontal="left" vertical="center" indent="1" shrinkToFit="1"/>
      <protection/>
    </xf>
    <xf numFmtId="0" fontId="16" fillId="0" borderId="16" xfId="58" applyFont="1" applyFill="1" applyBorder="1" applyAlignment="1" applyProtection="1">
      <alignment horizontal="left" vertical="center" shrinkToFit="1"/>
      <protection/>
    </xf>
    <xf numFmtId="0" fontId="25" fillId="0" borderId="17" xfId="0" applyFont="1" applyBorder="1" applyAlignment="1" applyProtection="1">
      <alignment horizontal="left" shrinkToFit="1"/>
      <protection/>
    </xf>
    <xf numFmtId="0" fontId="25" fillId="0" borderId="13" xfId="0" applyFont="1" applyBorder="1" applyAlignment="1" applyProtection="1">
      <alignment horizontal="left" shrinkToFit="1"/>
      <protection/>
    </xf>
    <xf numFmtId="0" fontId="25" fillId="0" borderId="19" xfId="0" applyFont="1" applyBorder="1" applyAlignment="1" applyProtection="1">
      <alignment horizontal="left" shrinkToFit="1"/>
      <protection/>
    </xf>
    <xf numFmtId="0" fontId="26" fillId="0" borderId="16" xfId="0" applyFont="1" applyBorder="1" applyAlignment="1" applyProtection="1">
      <alignment horizontal="left" vertical="center" shrinkToFit="1"/>
      <protection/>
    </xf>
    <xf numFmtId="0" fontId="25" fillId="0" borderId="19" xfId="0" applyFont="1" applyBorder="1" applyAlignment="1" applyProtection="1">
      <alignment shrinkToFit="1"/>
      <protection/>
    </xf>
    <xf numFmtId="0" fontId="26" fillId="0" borderId="16" xfId="0" applyFont="1" applyBorder="1" applyAlignment="1" applyProtection="1">
      <alignment shrinkToFit="1"/>
      <protection/>
    </xf>
    <xf numFmtId="0" fontId="26" fillId="0" borderId="51" xfId="0" applyFont="1" applyBorder="1" applyAlignment="1" applyProtection="1">
      <alignment shrinkToFit="1"/>
      <protection/>
    </xf>
    <xf numFmtId="0" fontId="16" fillId="0" borderId="37" xfId="58" applyFont="1" applyFill="1" applyBorder="1" applyAlignment="1" applyProtection="1">
      <alignment vertical="center" shrinkToFit="1"/>
      <protection/>
    </xf>
    <xf numFmtId="0" fontId="23" fillId="0" borderId="32" xfId="58" applyFont="1" applyFill="1" applyBorder="1" applyAlignment="1" applyProtection="1">
      <alignment horizontal="left" vertical="center" shrinkToFit="1"/>
      <protection/>
    </xf>
    <xf numFmtId="0" fontId="23" fillId="0" borderId="13" xfId="58" applyFont="1" applyFill="1" applyBorder="1" applyAlignment="1" applyProtection="1">
      <alignment horizontal="left" vertical="center" shrinkToFit="1"/>
      <protection/>
    </xf>
    <xf numFmtId="0" fontId="23" fillId="0" borderId="52" xfId="58" applyFont="1" applyFill="1" applyBorder="1" applyAlignment="1" applyProtection="1">
      <alignment horizontal="left" vertical="center" shrinkToFit="1"/>
      <protection/>
    </xf>
    <xf numFmtId="0" fontId="23" fillId="0" borderId="0" xfId="58" applyFont="1" applyFill="1" applyBorder="1" applyAlignment="1" applyProtection="1">
      <alignment horizontal="left" vertical="center" shrinkToFit="1"/>
      <protection/>
    </xf>
    <xf numFmtId="0" fontId="23" fillId="0" borderId="13" xfId="58" applyFont="1" applyFill="1" applyBorder="1" applyAlignment="1" applyProtection="1">
      <alignment horizontal="left" shrinkToFit="1"/>
      <protection/>
    </xf>
    <xf numFmtId="0" fontId="23" fillId="0" borderId="19" xfId="58" applyFont="1" applyFill="1" applyBorder="1" applyAlignment="1" applyProtection="1">
      <alignment horizontal="left" vertical="center" shrinkToFit="1"/>
      <protection/>
    </xf>
    <xf numFmtId="0" fontId="23" fillId="0" borderId="34" xfId="58" applyFont="1" applyFill="1" applyBorder="1" applyAlignment="1" applyProtection="1">
      <alignment horizontal="left" vertical="center" shrinkToFit="1"/>
      <protection/>
    </xf>
    <xf numFmtId="0" fontId="16" fillId="0" borderId="16" xfId="58" applyFont="1" applyFill="1" applyBorder="1" applyAlignment="1" applyProtection="1">
      <alignment vertical="center" shrinkToFit="1"/>
      <protection/>
    </xf>
    <xf numFmtId="0" fontId="25" fillId="0" borderId="19" xfId="0" applyFont="1" applyBorder="1" applyAlignment="1" applyProtection="1">
      <alignment horizontal="left" vertical="center" shrinkToFit="1"/>
      <protection/>
    </xf>
    <xf numFmtId="0" fontId="25" fillId="0" borderId="13" xfId="0" applyFont="1" applyBorder="1" applyAlignment="1" applyProtection="1">
      <alignment horizontal="left" vertical="center" shrinkToFit="1"/>
      <protection/>
    </xf>
    <xf numFmtId="0" fontId="23" fillId="0" borderId="17" xfId="58" applyFont="1" applyFill="1" applyBorder="1" applyAlignment="1" applyProtection="1">
      <alignment horizontal="left" vertical="center" shrinkToFit="1"/>
      <protection/>
    </xf>
    <xf numFmtId="0" fontId="16" fillId="0" borderId="16" xfId="58" applyFont="1" applyFill="1" applyBorder="1" applyAlignment="1" applyProtection="1">
      <alignment horizontal="left" vertical="center" shrinkToFit="1"/>
      <protection/>
    </xf>
    <xf numFmtId="0" fontId="23" fillId="0" borderId="20" xfId="58" applyFont="1" applyFill="1" applyBorder="1" applyAlignment="1" applyProtection="1">
      <alignment horizontal="left" vertical="center" shrinkToFit="1"/>
      <protection/>
    </xf>
    <xf numFmtId="0" fontId="26" fillId="0" borderId="51" xfId="0" applyFont="1" applyBorder="1" applyAlignment="1" applyProtection="1">
      <alignment horizontal="left" vertical="center" shrinkToFit="1"/>
      <protection/>
    </xf>
    <xf numFmtId="164" fontId="5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8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64" fontId="5" fillId="0" borderId="15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30" xfId="0" applyNumberFormat="1" applyFont="1" applyFill="1" applyBorder="1" applyAlignment="1" applyProtection="1">
      <alignment horizontal="left" vertical="center" indent="1" shrinkToFit="1"/>
      <protection/>
    </xf>
    <xf numFmtId="164" fontId="5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shrinkToFit="1"/>
      <protection/>
    </xf>
    <xf numFmtId="16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0" xfId="0" applyNumberFormat="1" applyFont="1" applyFill="1" applyBorder="1" applyAlignment="1" applyProtection="1">
      <alignment horizontal="left" vertical="center" shrinkToFit="1"/>
      <protection/>
    </xf>
    <xf numFmtId="164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3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5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30" xfId="0" applyNumberFormat="1" applyFont="1" applyFill="1" applyBorder="1" applyAlignment="1" applyProtection="1">
      <alignment horizontal="left" vertical="center" shrinkToFit="1"/>
      <protection/>
    </xf>
    <xf numFmtId="164" fontId="5" fillId="0" borderId="15" xfId="0" applyNumberFormat="1" applyFont="1" applyFill="1" applyBorder="1" applyAlignment="1" applyProtection="1">
      <alignment horizontal="left" vertical="center" shrinkToFit="1"/>
      <protection/>
    </xf>
    <xf numFmtId="164" fontId="5" fillId="0" borderId="16" xfId="0" applyNumberFormat="1" applyFont="1" applyFill="1" applyBorder="1" applyAlignment="1" applyProtection="1">
      <alignment horizontal="right" vertical="center" shrinkToFit="1"/>
      <protection/>
    </xf>
    <xf numFmtId="164" fontId="27" fillId="0" borderId="30" xfId="0" applyNumberFormat="1" applyFont="1" applyFill="1" applyBorder="1" applyAlignment="1" applyProtection="1">
      <alignment horizontal="left" vertical="center" shrinkToFit="1"/>
      <protection/>
    </xf>
    <xf numFmtId="164" fontId="27" fillId="0" borderId="17" xfId="0" applyNumberFormat="1" applyFont="1" applyFill="1" applyBorder="1" applyAlignment="1" applyProtection="1">
      <alignment horizontal="right" vertical="center" shrinkToFit="1"/>
      <protection/>
    </xf>
    <xf numFmtId="164" fontId="2" fillId="0" borderId="13" xfId="0" applyNumberFormat="1" applyFont="1" applyFill="1" applyBorder="1" applyAlignment="1" applyProtection="1">
      <alignment horizontal="left" vertical="center" shrinkToFit="1"/>
      <protection/>
    </xf>
    <xf numFmtId="164" fontId="27" fillId="0" borderId="13" xfId="0" applyNumberFormat="1" applyFont="1" applyFill="1" applyBorder="1" applyAlignment="1" applyProtection="1">
      <alignment horizontal="left" vertical="center" shrinkToFit="1"/>
      <protection/>
    </xf>
    <xf numFmtId="164" fontId="27" fillId="0" borderId="13" xfId="0" applyNumberFormat="1" applyFont="1" applyFill="1" applyBorder="1" applyAlignment="1" applyProtection="1">
      <alignment horizontal="right" vertical="center" shrinkToFit="1"/>
      <protection/>
    </xf>
    <xf numFmtId="164" fontId="2" fillId="0" borderId="26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shrinkToFit="1"/>
      <protection/>
    </xf>
    <xf numFmtId="164" fontId="5" fillId="0" borderId="31" xfId="0" applyNumberFormat="1" applyFont="1" applyFill="1" applyBorder="1" applyAlignment="1" applyProtection="1">
      <alignment horizontal="right" vertical="center" shrinkToFit="1"/>
      <protection/>
    </xf>
    <xf numFmtId="164" fontId="2" fillId="0" borderId="28" xfId="0" applyNumberFormat="1" applyFont="1" applyFill="1" applyBorder="1" applyAlignment="1" applyProtection="1">
      <alignment horizontal="left" vertical="center" shrinkToFit="1"/>
      <protection/>
    </xf>
    <xf numFmtId="164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64" fontId="27" fillId="0" borderId="20" xfId="0" applyNumberFormat="1" applyFont="1" applyFill="1" applyBorder="1" applyAlignment="1" applyProtection="1">
      <alignment horizontal="right" vertical="center" shrinkToFit="1"/>
      <protection/>
    </xf>
    <xf numFmtId="164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164" fontId="5" fillId="0" borderId="11" xfId="58" applyNumberFormat="1" applyFont="1" applyFill="1" applyBorder="1" applyAlignment="1" applyProtection="1">
      <alignment horizontal="right" vertical="center" indent="1"/>
      <protection/>
    </xf>
    <xf numFmtId="0" fontId="5" fillId="0" borderId="16" xfId="58" applyFont="1" applyFill="1" applyBorder="1" applyAlignment="1" applyProtection="1">
      <alignment horizontal="left" vertical="center" shrinkToFit="1"/>
      <protection/>
    </xf>
    <xf numFmtId="0" fontId="21" fillId="0" borderId="17" xfId="0" applyFont="1" applyBorder="1" applyAlignment="1" applyProtection="1">
      <alignment horizontal="left" shrinkToFit="1"/>
      <protection/>
    </xf>
    <xf numFmtId="0" fontId="21" fillId="0" borderId="13" xfId="0" applyFont="1" applyBorder="1" applyAlignment="1" applyProtection="1">
      <alignment horizontal="left" shrinkToFit="1"/>
      <protection/>
    </xf>
    <xf numFmtId="0" fontId="21" fillId="0" borderId="19" xfId="0" applyFont="1" applyBorder="1" applyAlignment="1" applyProtection="1">
      <alignment horizontal="left" shrinkToFit="1"/>
      <protection/>
    </xf>
    <xf numFmtId="0" fontId="11" fillId="0" borderId="16" xfId="0" applyFont="1" applyBorder="1" applyAlignment="1" applyProtection="1">
      <alignment horizontal="left" vertical="center" shrinkToFit="1"/>
      <protection/>
    </xf>
    <xf numFmtId="0" fontId="21" fillId="0" borderId="19" xfId="0" applyFont="1" applyBorder="1" applyAlignment="1" applyProtection="1">
      <alignment shrinkToFit="1"/>
      <protection/>
    </xf>
    <xf numFmtId="0" fontId="11" fillId="0" borderId="16" xfId="0" applyFont="1" applyBorder="1" applyAlignment="1" applyProtection="1">
      <alignment shrinkToFit="1"/>
      <protection/>
    </xf>
    <xf numFmtId="0" fontId="11" fillId="0" borderId="51" xfId="0" applyFont="1" applyBorder="1" applyAlignment="1" applyProtection="1">
      <alignment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37" xfId="58" applyFont="1" applyFill="1" applyBorder="1" applyAlignment="1" applyProtection="1">
      <alignment vertical="center" shrinkToFit="1"/>
      <protection/>
    </xf>
    <xf numFmtId="0" fontId="2" fillId="0" borderId="32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vertical="center" shrinkToFit="1"/>
      <protection/>
    </xf>
    <xf numFmtId="0" fontId="2" fillId="0" borderId="52" xfId="58" applyFont="1" applyFill="1" applyBorder="1" applyAlignment="1" applyProtection="1">
      <alignment horizontal="left" vertical="center" shrinkToFit="1"/>
      <protection/>
    </xf>
    <xf numFmtId="0" fontId="2" fillId="0" borderId="0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shrinkToFit="1"/>
      <protection/>
    </xf>
    <xf numFmtId="0" fontId="2" fillId="0" borderId="19" xfId="58" applyFont="1" applyFill="1" applyBorder="1" applyAlignment="1" applyProtection="1">
      <alignment horizontal="left" vertical="center" shrinkToFit="1"/>
      <protection/>
    </xf>
    <xf numFmtId="0" fontId="2" fillId="0" borderId="34" xfId="58" applyFont="1" applyFill="1" applyBorder="1" applyAlignment="1" applyProtection="1">
      <alignment horizontal="left" vertical="center" shrinkToFit="1"/>
      <protection/>
    </xf>
    <xf numFmtId="0" fontId="5" fillId="0" borderId="16" xfId="58" applyFont="1" applyFill="1" applyBorder="1" applyAlignment="1" applyProtection="1">
      <alignment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1" fillId="0" borderId="13" xfId="0" applyFont="1" applyBorder="1" applyAlignment="1" applyProtection="1">
      <alignment horizontal="left" vertical="center" shrinkToFit="1"/>
      <protection/>
    </xf>
    <xf numFmtId="0" fontId="2" fillId="0" borderId="17" xfId="58" applyFont="1" applyFill="1" applyBorder="1" applyAlignment="1" applyProtection="1">
      <alignment horizontal="left" vertical="center" shrinkToFit="1"/>
      <protection/>
    </xf>
    <xf numFmtId="0" fontId="5" fillId="0" borderId="16" xfId="58" applyFont="1" applyFill="1" applyBorder="1" applyAlignment="1" applyProtection="1">
      <alignment horizontal="left" vertical="center" shrinkToFit="1"/>
      <protection/>
    </xf>
    <xf numFmtId="0" fontId="2" fillId="0" borderId="20" xfId="58" applyFont="1" applyFill="1" applyBorder="1" applyAlignment="1" applyProtection="1">
      <alignment horizontal="left" vertical="center" shrinkToFit="1"/>
      <protection/>
    </xf>
    <xf numFmtId="0" fontId="11" fillId="0" borderId="51" xfId="0" applyFont="1" applyBorder="1" applyAlignment="1" applyProtection="1">
      <alignment horizontal="left" vertical="center" shrinkToFit="1"/>
      <protection/>
    </xf>
    <xf numFmtId="0" fontId="5" fillId="0" borderId="56" xfId="0" applyFont="1" applyFill="1" applyBorder="1" applyAlignment="1" applyProtection="1">
      <alignment horizontal="right" vertical="center" wrapText="1" inden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right" vertical="center" wrapText="1" inden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2" fillId="0" borderId="17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vertical="center" shrinkToFit="1"/>
      <protection/>
    </xf>
    <xf numFmtId="0" fontId="2" fillId="0" borderId="51" xfId="58" applyFont="1" applyFill="1" applyBorder="1" applyAlignment="1" applyProtection="1" quotePrefix="1">
      <alignment horizontal="left" vertical="center" shrinkToFit="1"/>
      <protection/>
    </xf>
    <xf numFmtId="0" fontId="2" fillId="0" borderId="51" xfId="58" applyFont="1" applyFill="1" applyBorder="1" applyAlignment="1" applyProtection="1">
      <alignment horizontal="left" vertical="center" shrinkToFit="1"/>
      <protection/>
    </xf>
    <xf numFmtId="0" fontId="28" fillId="0" borderId="49" xfId="0" applyFont="1" applyBorder="1" applyAlignment="1" applyProtection="1">
      <alignment horizontal="left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49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64" fontId="16" fillId="0" borderId="11" xfId="58" applyNumberFormat="1" applyFont="1" applyFill="1" applyBorder="1" applyAlignment="1" applyProtection="1">
      <alignment horizontal="right" vertical="center" indent="1"/>
      <protection/>
    </xf>
    <xf numFmtId="164" fontId="23" fillId="33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50" xfId="58" applyNumberFormat="1" applyFont="1" applyFill="1" applyBorder="1" applyAlignment="1" applyProtection="1">
      <alignment horizontal="left" vertical="center"/>
      <protection/>
    </xf>
    <xf numFmtId="164" fontId="16" fillId="0" borderId="0" xfId="58" applyNumberFormat="1" applyFont="1" applyFill="1" applyBorder="1" applyAlignment="1" applyProtection="1">
      <alignment horizontal="center" vertical="center"/>
      <protection/>
    </xf>
    <xf numFmtId="164" fontId="24" fillId="0" borderId="50" xfId="58" applyNumberFormat="1" applyFont="1" applyFill="1" applyBorder="1" applyAlignment="1" applyProtection="1">
      <alignment horizontal="left"/>
      <protection/>
    </xf>
    <xf numFmtId="0" fontId="16" fillId="0" borderId="0" xfId="58" applyFont="1" applyFill="1" applyAlignment="1" applyProtection="1">
      <alignment horizontal="center"/>
      <protection/>
    </xf>
    <xf numFmtId="164" fontId="5" fillId="0" borderId="58" xfId="0" applyNumberFormat="1" applyFont="1" applyFill="1" applyBorder="1" applyAlignment="1" applyProtection="1">
      <alignment horizontal="center" vertical="center" wrapText="1"/>
      <protection/>
    </xf>
    <xf numFmtId="164" fontId="5" fillId="0" borderId="59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2" fillId="0" borderId="60" xfId="0" applyNumberFormat="1" applyFont="1" applyFill="1" applyBorder="1" applyAlignment="1" applyProtection="1">
      <alignment horizontal="center" vertical="center" wrapText="1"/>
      <protection/>
    </xf>
    <xf numFmtId="164" fontId="5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6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21"/>
      <c r="B4" s="21"/>
    </row>
    <row r="5" spans="1:2" s="26" customFormat="1" ht="15.75">
      <c r="A5" s="10" t="s">
        <v>338</v>
      </c>
      <c r="B5" s="25"/>
    </row>
    <row r="6" spans="1:2" ht="12.75">
      <c r="A6" s="21"/>
      <c r="B6" s="21"/>
    </row>
    <row r="7" spans="1:2" ht="12.75">
      <c r="A7" s="21" t="s">
        <v>340</v>
      </c>
      <c r="B7" s="21" t="s">
        <v>341</v>
      </c>
    </row>
    <row r="8" spans="1:2" ht="12.75">
      <c r="A8" s="21" t="s">
        <v>342</v>
      </c>
      <c r="B8" s="21" t="s">
        <v>343</v>
      </c>
    </row>
    <row r="9" spans="1:2" ht="12.75">
      <c r="A9" s="21" t="s">
        <v>344</v>
      </c>
      <c r="B9" s="21" t="s">
        <v>345</v>
      </c>
    </row>
    <row r="10" spans="1:2" ht="12.75">
      <c r="A10" s="21"/>
      <c r="B10" s="21"/>
    </row>
    <row r="11" spans="1:2" ht="12.75">
      <c r="A11" s="21"/>
      <c r="B11" s="21"/>
    </row>
    <row r="12" spans="1:2" s="26" customFormat="1" ht="15.75">
      <c r="A12" s="10" t="s">
        <v>339</v>
      </c>
      <c r="B12" s="25"/>
    </row>
    <row r="13" spans="1:2" ht="12.75">
      <c r="A13" s="21"/>
      <c r="B13" s="21"/>
    </row>
    <row r="14" spans="1:2" ht="12.75">
      <c r="A14" s="21" t="s">
        <v>349</v>
      </c>
      <c r="B14" s="21" t="s">
        <v>348</v>
      </c>
    </row>
    <row r="15" spans="1:2" ht="12.75">
      <c r="A15" s="21" t="s">
        <v>152</v>
      </c>
      <c r="B15" s="21" t="s">
        <v>347</v>
      </c>
    </row>
    <row r="16" spans="1:2" ht="12.75">
      <c r="A16" s="21" t="s">
        <v>350</v>
      </c>
      <c r="B16" s="21" t="s">
        <v>346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D4">
      <selection activeCell="H1" sqref="H1:H16384"/>
    </sheetView>
  </sheetViews>
  <sheetFormatPr defaultColWidth="9.00390625" defaultRowHeight="12.75"/>
  <cols>
    <col min="1" max="1" width="6.875" style="5" customWidth="1"/>
    <col min="2" max="2" width="38.125" style="27" customWidth="1"/>
    <col min="3" max="4" width="16.375" style="5" customWidth="1"/>
    <col min="5" max="5" width="29.37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ht="39.75" customHeight="1">
      <c r="B1" s="411" t="s">
        <v>393</v>
      </c>
      <c r="C1" s="411"/>
      <c r="D1" s="411"/>
      <c r="E1" s="411"/>
      <c r="F1" s="411"/>
      <c r="G1" s="274"/>
      <c r="H1" s="408" t="s">
        <v>411</v>
      </c>
    </row>
    <row r="2" spans="6:8" ht="14.25" thickBot="1">
      <c r="F2" s="46" t="s">
        <v>48</v>
      </c>
      <c r="G2" s="46"/>
      <c r="H2" s="408"/>
    </row>
    <row r="3" spans="1:8" ht="18" customHeight="1" thickBot="1">
      <c r="A3" s="409" t="s">
        <v>51</v>
      </c>
      <c r="B3" s="47" t="s">
        <v>41</v>
      </c>
      <c r="C3" s="48"/>
      <c r="D3" s="342"/>
      <c r="E3" s="47" t="s">
        <v>42</v>
      </c>
      <c r="F3" s="49"/>
      <c r="G3" s="343"/>
      <c r="H3" s="408"/>
    </row>
    <row r="4" spans="1:8" s="50" customFormat="1" ht="35.25" customHeight="1" thickBot="1">
      <c r="A4" s="410"/>
      <c r="B4" s="28" t="s">
        <v>49</v>
      </c>
      <c r="C4" s="29" t="s">
        <v>427</v>
      </c>
      <c r="D4" s="29" t="s">
        <v>425</v>
      </c>
      <c r="E4" s="28" t="s">
        <v>49</v>
      </c>
      <c r="F4" s="4" t="s">
        <v>427</v>
      </c>
      <c r="G4" s="4" t="s">
        <v>425</v>
      </c>
      <c r="H4" s="408"/>
    </row>
    <row r="5" spans="1:8" s="55" customFormat="1" ht="12" customHeight="1" thickBot="1">
      <c r="A5" s="51">
        <v>1</v>
      </c>
      <c r="B5" s="52">
        <v>2</v>
      </c>
      <c r="C5" s="53" t="s">
        <v>8</v>
      </c>
      <c r="D5" s="53" t="s">
        <v>8</v>
      </c>
      <c r="E5" s="52" t="s">
        <v>9</v>
      </c>
      <c r="F5" s="54" t="s">
        <v>10</v>
      </c>
      <c r="G5" s="54" t="s">
        <v>10</v>
      </c>
      <c r="H5" s="408"/>
    </row>
    <row r="6" spans="1:8" ht="12.75" customHeight="1">
      <c r="A6" s="56" t="s">
        <v>6</v>
      </c>
      <c r="B6" s="57" t="s">
        <v>312</v>
      </c>
      <c r="C6" s="35">
        <v>0</v>
      </c>
      <c r="D6" s="35">
        <v>0</v>
      </c>
      <c r="E6" s="57" t="s">
        <v>50</v>
      </c>
      <c r="F6" s="41">
        <v>0</v>
      </c>
      <c r="G6" s="41">
        <v>0</v>
      </c>
      <c r="H6" s="408"/>
    </row>
    <row r="7" spans="1:8" ht="12.75" customHeight="1">
      <c r="A7" s="58" t="s">
        <v>7</v>
      </c>
      <c r="B7" s="59" t="s">
        <v>313</v>
      </c>
      <c r="C7" s="36">
        <v>0</v>
      </c>
      <c r="D7" s="36">
        <v>0</v>
      </c>
      <c r="E7" s="59" t="s">
        <v>109</v>
      </c>
      <c r="F7" s="42">
        <v>0</v>
      </c>
      <c r="G7" s="42">
        <v>0</v>
      </c>
      <c r="H7" s="408"/>
    </row>
    <row r="8" spans="1:8" ht="12.75" customHeight="1">
      <c r="A8" s="58" t="s">
        <v>8</v>
      </c>
      <c r="B8" s="59" t="s">
        <v>353</v>
      </c>
      <c r="C8" s="36">
        <v>0</v>
      </c>
      <c r="D8" s="36">
        <v>0</v>
      </c>
      <c r="E8" s="59" t="s">
        <v>136</v>
      </c>
      <c r="F8" s="42">
        <v>1200</v>
      </c>
      <c r="G8" s="42">
        <v>1200</v>
      </c>
      <c r="H8" s="408"/>
    </row>
    <row r="9" spans="1:8" ht="12.75" customHeight="1">
      <c r="A9" s="58" t="s">
        <v>9</v>
      </c>
      <c r="B9" s="59" t="s">
        <v>100</v>
      </c>
      <c r="C9" s="36">
        <v>0</v>
      </c>
      <c r="D9" s="36">
        <v>0</v>
      </c>
      <c r="E9" s="59" t="s">
        <v>110</v>
      </c>
      <c r="F9" s="42">
        <v>0</v>
      </c>
      <c r="G9" s="42">
        <v>0</v>
      </c>
      <c r="H9" s="408"/>
    </row>
    <row r="10" spans="1:8" ht="12.75" customHeight="1">
      <c r="A10" s="58" t="s">
        <v>10</v>
      </c>
      <c r="B10" s="60" t="s">
        <v>314</v>
      </c>
      <c r="C10" s="36">
        <v>0</v>
      </c>
      <c r="D10" s="36">
        <v>0</v>
      </c>
      <c r="E10" s="59" t="s">
        <v>111</v>
      </c>
      <c r="F10" s="42">
        <v>2050</v>
      </c>
      <c r="G10" s="42">
        <v>2050</v>
      </c>
      <c r="H10" s="408"/>
    </row>
    <row r="11" spans="1:8" ht="12.75" customHeight="1">
      <c r="A11" s="58" t="s">
        <v>11</v>
      </c>
      <c r="B11" s="59" t="s">
        <v>315</v>
      </c>
      <c r="C11" s="37">
        <v>0</v>
      </c>
      <c r="D11" s="37">
        <v>0</v>
      </c>
      <c r="E11" s="59" t="s">
        <v>37</v>
      </c>
      <c r="F11" s="42">
        <v>0</v>
      </c>
      <c r="G11" s="42">
        <v>0</v>
      </c>
      <c r="H11" s="408"/>
    </row>
    <row r="12" spans="1:8" ht="12.75" customHeight="1">
      <c r="A12" s="58" t="s">
        <v>12</v>
      </c>
      <c r="B12" s="59" t="s">
        <v>196</v>
      </c>
      <c r="C12" s="36">
        <v>0</v>
      </c>
      <c r="D12" s="36">
        <v>0</v>
      </c>
      <c r="E12" s="3"/>
      <c r="F12" s="42"/>
      <c r="G12" s="42"/>
      <c r="H12" s="408"/>
    </row>
    <row r="13" spans="1:8" ht="12.75" customHeight="1">
      <c r="A13" s="58" t="s">
        <v>13</v>
      </c>
      <c r="B13" s="3"/>
      <c r="C13" s="36"/>
      <c r="D13" s="36"/>
      <c r="E13" s="3"/>
      <c r="F13" s="42"/>
      <c r="G13" s="42"/>
      <c r="H13" s="408"/>
    </row>
    <row r="14" spans="1:8" ht="12.75" customHeight="1">
      <c r="A14" s="58" t="s">
        <v>14</v>
      </c>
      <c r="B14" s="75"/>
      <c r="C14" s="37"/>
      <c r="D14" s="37"/>
      <c r="E14" s="3"/>
      <c r="F14" s="42"/>
      <c r="G14" s="42"/>
      <c r="H14" s="408"/>
    </row>
    <row r="15" spans="1:8" ht="12.75" customHeight="1">
      <c r="A15" s="58" t="s">
        <v>15</v>
      </c>
      <c r="B15" s="3"/>
      <c r="C15" s="36"/>
      <c r="D15" s="36"/>
      <c r="E15" s="3"/>
      <c r="F15" s="42"/>
      <c r="G15" s="42"/>
      <c r="H15" s="408"/>
    </row>
    <row r="16" spans="1:8" ht="12.75" customHeight="1">
      <c r="A16" s="58" t="s">
        <v>16</v>
      </c>
      <c r="B16" s="3"/>
      <c r="C16" s="36"/>
      <c r="D16" s="36"/>
      <c r="E16" s="3"/>
      <c r="F16" s="42"/>
      <c r="G16" s="42"/>
      <c r="H16" s="408"/>
    </row>
    <row r="17" spans="1:8" ht="12.75" customHeight="1" thickBot="1">
      <c r="A17" s="58" t="s">
        <v>17</v>
      </c>
      <c r="B17" s="6"/>
      <c r="C17" s="38"/>
      <c r="D17" s="38"/>
      <c r="E17" s="3"/>
      <c r="F17" s="43"/>
      <c r="G17" s="43"/>
      <c r="H17" s="408"/>
    </row>
    <row r="18" spans="1:8" ht="15.75" customHeight="1" thickBot="1">
      <c r="A18" s="61" t="s">
        <v>18</v>
      </c>
      <c r="B18" s="16" t="s">
        <v>354</v>
      </c>
      <c r="C18" s="39">
        <f>+C6+C7+C9+C10+C12+C13+C14+C15+C16+C17</f>
        <v>0</v>
      </c>
      <c r="D18" s="39">
        <f>+D6+D7+D9+D10+D12+D13+D14+D15+D16+D17</f>
        <v>0</v>
      </c>
      <c r="E18" s="16" t="s">
        <v>323</v>
      </c>
      <c r="F18" s="44">
        <f>SUM(F6:F17)</f>
        <v>3250</v>
      </c>
      <c r="G18" s="44">
        <f>SUM(G6:G17)</f>
        <v>3250</v>
      </c>
      <c r="H18" s="408"/>
    </row>
    <row r="19" spans="1:8" ht="12.75" customHeight="1">
      <c r="A19" s="62" t="s">
        <v>19</v>
      </c>
      <c r="B19" s="63" t="s">
        <v>318</v>
      </c>
      <c r="C19" s="78">
        <v>0</v>
      </c>
      <c r="D19" s="78">
        <v>0</v>
      </c>
      <c r="E19" s="64" t="s">
        <v>117</v>
      </c>
      <c r="F19" s="45"/>
      <c r="G19" s="45"/>
      <c r="H19" s="408"/>
    </row>
    <row r="20" spans="1:8" ht="12.75" customHeight="1">
      <c r="A20" s="65" t="s">
        <v>20</v>
      </c>
      <c r="B20" s="64" t="s">
        <v>128</v>
      </c>
      <c r="C20" s="8">
        <v>3250</v>
      </c>
      <c r="D20" s="8">
        <v>3250</v>
      </c>
      <c r="E20" s="64" t="s">
        <v>322</v>
      </c>
      <c r="F20" s="9"/>
      <c r="G20" s="9"/>
      <c r="H20" s="408"/>
    </row>
    <row r="21" spans="1:8" ht="12.75" customHeight="1">
      <c r="A21" s="65" t="s">
        <v>21</v>
      </c>
      <c r="B21" s="64" t="s">
        <v>129</v>
      </c>
      <c r="C21" s="8"/>
      <c r="D21" s="8"/>
      <c r="E21" s="64" t="s">
        <v>91</v>
      </c>
      <c r="F21" s="9"/>
      <c r="G21" s="9"/>
      <c r="H21" s="408"/>
    </row>
    <row r="22" spans="1:8" ht="12.75" customHeight="1">
      <c r="A22" s="65" t="s">
        <v>22</v>
      </c>
      <c r="B22" s="64" t="s">
        <v>134</v>
      </c>
      <c r="C22" s="8"/>
      <c r="D22" s="8"/>
      <c r="E22" s="64" t="s">
        <v>92</v>
      </c>
      <c r="F22" s="9"/>
      <c r="G22" s="9"/>
      <c r="H22" s="408"/>
    </row>
    <row r="23" spans="1:8" ht="12.75" customHeight="1">
      <c r="A23" s="65" t="s">
        <v>23</v>
      </c>
      <c r="B23" s="64" t="s">
        <v>135</v>
      </c>
      <c r="C23" s="8"/>
      <c r="D23" s="8"/>
      <c r="E23" s="63" t="s">
        <v>137</v>
      </c>
      <c r="F23" s="9"/>
      <c r="G23" s="9"/>
      <c r="H23" s="408"/>
    </row>
    <row r="24" spans="1:8" ht="12.75" customHeight="1">
      <c r="A24" s="65" t="s">
        <v>24</v>
      </c>
      <c r="B24" s="64" t="s">
        <v>319</v>
      </c>
      <c r="C24" s="66">
        <f>+C25+C26</f>
        <v>0</v>
      </c>
      <c r="D24" s="66">
        <f>+D25+D26</f>
        <v>0</v>
      </c>
      <c r="E24" s="64" t="s">
        <v>118</v>
      </c>
      <c r="F24" s="9"/>
      <c r="G24" s="9"/>
      <c r="H24" s="408"/>
    </row>
    <row r="25" spans="1:8" ht="12.75" customHeight="1">
      <c r="A25" s="62" t="s">
        <v>25</v>
      </c>
      <c r="B25" s="63" t="s">
        <v>316</v>
      </c>
      <c r="C25" s="40"/>
      <c r="D25" s="40"/>
      <c r="E25" s="57" t="s">
        <v>119</v>
      </c>
      <c r="F25" s="45"/>
      <c r="G25" s="45"/>
      <c r="H25" s="408"/>
    </row>
    <row r="26" spans="1:8" ht="12.75" customHeight="1" thickBot="1">
      <c r="A26" s="65" t="s">
        <v>26</v>
      </c>
      <c r="B26" s="64" t="s">
        <v>317</v>
      </c>
      <c r="C26" s="8"/>
      <c r="D26" s="8"/>
      <c r="E26" s="3"/>
      <c r="F26" s="9"/>
      <c r="G26" s="9"/>
      <c r="H26" s="408"/>
    </row>
    <row r="27" spans="1:8" ht="15.75" customHeight="1" thickBot="1">
      <c r="A27" s="61" t="s">
        <v>27</v>
      </c>
      <c r="B27" s="16" t="s">
        <v>320</v>
      </c>
      <c r="C27" s="39">
        <f>+C19+C24</f>
        <v>0</v>
      </c>
      <c r="D27" s="39">
        <f>+D19+D24</f>
        <v>0</v>
      </c>
      <c r="E27" s="16" t="s">
        <v>324</v>
      </c>
      <c r="F27" s="44">
        <f>SUM(F19:F26)</f>
        <v>0</v>
      </c>
      <c r="G27" s="44">
        <f>SUM(G19:G26)</f>
        <v>0</v>
      </c>
      <c r="H27" s="408"/>
    </row>
    <row r="28" spans="1:8" ht="26.25" thickBot="1">
      <c r="A28" s="61" t="s">
        <v>28</v>
      </c>
      <c r="B28" s="67" t="s">
        <v>321</v>
      </c>
      <c r="C28" s="68">
        <f>+C18+C27</f>
        <v>0</v>
      </c>
      <c r="D28" s="68">
        <f>+D18+D27</f>
        <v>0</v>
      </c>
      <c r="E28" s="67" t="s">
        <v>325</v>
      </c>
      <c r="F28" s="68">
        <f>+F18+F27</f>
        <v>3250</v>
      </c>
      <c r="G28" s="68">
        <f>+G18+G27</f>
        <v>3250</v>
      </c>
      <c r="H28" s="408"/>
    </row>
    <row r="29" spans="1:8" ht="13.5" thickBot="1">
      <c r="A29" s="61" t="s">
        <v>29</v>
      </c>
      <c r="B29" s="67" t="s">
        <v>95</v>
      </c>
      <c r="C29" s="68">
        <f>IF(C18-F18&lt;0,F18-C18,"-")</f>
        <v>3250</v>
      </c>
      <c r="D29" s="68" t="str">
        <f>IF(D18-H18&lt;0,H18-D18,"-")</f>
        <v>-</v>
      </c>
      <c r="E29" s="67" t="s">
        <v>96</v>
      </c>
      <c r="F29" s="68" t="str">
        <f>IF(C18-F18&gt;0,C18-F18,"-")</f>
        <v>-</v>
      </c>
      <c r="G29" s="68" t="str">
        <f>IF(D18-G18&gt;0,D18-G18,"-")</f>
        <v>-</v>
      </c>
      <c r="H29" s="408"/>
    </row>
    <row r="30" spans="1:8" ht="13.5" thickBot="1">
      <c r="A30" s="61" t="s">
        <v>30</v>
      </c>
      <c r="B30" s="67" t="s">
        <v>138</v>
      </c>
      <c r="C30" s="68">
        <f>IF(C18+C19-F28&lt;0,F28-(C18+C19),"-")</f>
        <v>3250</v>
      </c>
      <c r="D30" s="68" t="str">
        <f>IF(D18+D19-H28&lt;0,H28-(D18+D19),"-")</f>
        <v>-</v>
      </c>
      <c r="E30" s="67" t="s">
        <v>139</v>
      </c>
      <c r="F30" s="68" t="str">
        <f>IF(C18+C19-F28&gt;0,C18+C19-F28,"-")</f>
        <v>-</v>
      </c>
      <c r="G30" s="68" t="str">
        <f>IF(D18+D19-G28&gt;0,D18+D19-G28,"-")</f>
        <v>-</v>
      </c>
      <c r="H30" s="408"/>
    </row>
    <row r="31" spans="2:5" ht="18.75">
      <c r="B31" s="404"/>
      <c r="C31" s="404"/>
      <c r="D31" s="404"/>
      <c r="E31" s="404"/>
    </row>
  </sheetData>
  <sheetProtection/>
  <mergeCells count="4">
    <mergeCell ref="H1:H30"/>
    <mergeCell ref="A3:A4"/>
    <mergeCell ref="B31:E31"/>
    <mergeCell ref="B1:F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7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C1">
      <selection activeCell="H1" sqref="H1:H16384"/>
    </sheetView>
  </sheetViews>
  <sheetFormatPr defaultColWidth="9.00390625" defaultRowHeight="12.75"/>
  <cols>
    <col min="1" max="1" width="6.875" style="5" customWidth="1"/>
    <col min="2" max="2" width="36.625" style="27" customWidth="1"/>
    <col min="3" max="4" width="16.375" style="5" customWidth="1"/>
    <col min="5" max="5" width="33.0039062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1.5">
      <c r="B1" s="217" t="s">
        <v>394</v>
      </c>
      <c r="C1" s="218"/>
      <c r="D1" s="218"/>
      <c r="E1" s="218"/>
      <c r="F1" s="218"/>
      <c r="G1" s="218"/>
      <c r="H1" s="403" t="s">
        <v>412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6.5" thickBot="1">
      <c r="A3" s="405" t="s">
        <v>51</v>
      </c>
      <c r="B3" s="221" t="s">
        <v>41</v>
      </c>
      <c r="C3" s="222"/>
      <c r="D3" s="303"/>
      <c r="E3" s="315" t="s">
        <v>42</v>
      </c>
      <c r="F3" s="316"/>
      <c r="G3" s="313"/>
      <c r="H3" s="403"/>
    </row>
    <row r="4" spans="1:8" s="142" customFormat="1" ht="16.5" thickBot="1">
      <c r="A4" s="406"/>
      <c r="B4" s="224" t="s">
        <v>49</v>
      </c>
      <c r="C4" s="225" t="s">
        <v>427</v>
      </c>
      <c r="D4" s="225" t="s">
        <v>425</v>
      </c>
      <c r="E4" s="224" t="s">
        <v>49</v>
      </c>
      <c r="F4" s="225" t="s">
        <v>427</v>
      </c>
      <c r="G4" s="225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>
        <v>3</v>
      </c>
      <c r="D5" s="225">
        <v>3</v>
      </c>
      <c r="E5" s="224">
        <v>4</v>
      </c>
      <c r="F5" s="226">
        <v>5</v>
      </c>
      <c r="G5" s="226">
        <v>5</v>
      </c>
      <c r="H5" s="403"/>
    </row>
    <row r="6" spans="1:8" s="216" customFormat="1" ht="15.75">
      <c r="A6" s="228" t="s">
        <v>6</v>
      </c>
      <c r="B6" s="317" t="s">
        <v>326</v>
      </c>
      <c r="C6" s="318"/>
      <c r="D6" s="318"/>
      <c r="E6" s="317" t="s">
        <v>130</v>
      </c>
      <c r="F6" s="230">
        <v>0</v>
      </c>
      <c r="G6" s="230">
        <v>0</v>
      </c>
      <c r="H6" s="403"/>
    </row>
    <row r="7" spans="1:8" s="216" customFormat="1" ht="15.75">
      <c r="A7" s="231" t="s">
        <v>7</v>
      </c>
      <c r="B7" s="319" t="s">
        <v>327</v>
      </c>
      <c r="C7" s="320"/>
      <c r="D7" s="320"/>
      <c r="E7" s="319" t="s">
        <v>332</v>
      </c>
      <c r="F7" s="233"/>
      <c r="G7" s="233"/>
      <c r="H7" s="403"/>
    </row>
    <row r="8" spans="1:8" s="216" customFormat="1" ht="15.75">
      <c r="A8" s="231" t="s">
        <v>8</v>
      </c>
      <c r="B8" s="319" t="s">
        <v>3</v>
      </c>
      <c r="C8" s="320"/>
      <c r="D8" s="320"/>
      <c r="E8" s="319" t="s">
        <v>113</v>
      </c>
      <c r="F8" s="233"/>
      <c r="G8" s="233"/>
      <c r="H8" s="403"/>
    </row>
    <row r="9" spans="1:8" s="216" customFormat="1" ht="15.75">
      <c r="A9" s="231" t="s">
        <v>9</v>
      </c>
      <c r="B9" s="319" t="s">
        <v>328</v>
      </c>
      <c r="C9" s="320"/>
      <c r="D9" s="320"/>
      <c r="E9" s="319" t="s">
        <v>333</v>
      </c>
      <c r="F9" s="233"/>
      <c r="G9" s="233"/>
      <c r="H9" s="403"/>
    </row>
    <row r="10" spans="1:8" s="216" customFormat="1" ht="15.75">
      <c r="A10" s="231" t="s">
        <v>10</v>
      </c>
      <c r="B10" s="319" t="s">
        <v>329</v>
      </c>
      <c r="C10" s="320"/>
      <c r="D10" s="320"/>
      <c r="E10" s="319" t="s">
        <v>133</v>
      </c>
      <c r="F10" s="233"/>
      <c r="G10" s="233"/>
      <c r="H10" s="403"/>
    </row>
    <row r="11" spans="1:8" s="216" customFormat="1" ht="15.75">
      <c r="A11" s="231" t="s">
        <v>11</v>
      </c>
      <c r="B11" s="319" t="s">
        <v>330</v>
      </c>
      <c r="C11" s="321"/>
      <c r="D11" s="321"/>
      <c r="E11" s="322"/>
      <c r="F11" s="233"/>
      <c r="G11" s="233"/>
      <c r="H11" s="403"/>
    </row>
    <row r="12" spans="1:8" s="216" customFormat="1" ht="15.75">
      <c r="A12" s="231" t="s">
        <v>12</v>
      </c>
      <c r="B12" s="322"/>
      <c r="C12" s="320"/>
      <c r="D12" s="320"/>
      <c r="E12" s="322"/>
      <c r="F12" s="233"/>
      <c r="G12" s="233"/>
      <c r="H12" s="403"/>
    </row>
    <row r="13" spans="1:8" s="216" customFormat="1" ht="15.75">
      <c r="A13" s="231" t="s">
        <v>13</v>
      </c>
      <c r="B13" s="322"/>
      <c r="C13" s="320"/>
      <c r="D13" s="320"/>
      <c r="E13" s="322"/>
      <c r="F13" s="233"/>
      <c r="G13" s="233"/>
      <c r="H13" s="403"/>
    </row>
    <row r="14" spans="1:8" s="216" customFormat="1" ht="15.75">
      <c r="A14" s="231" t="s">
        <v>14</v>
      </c>
      <c r="B14" s="322"/>
      <c r="C14" s="321"/>
      <c r="D14" s="321"/>
      <c r="E14" s="322"/>
      <c r="F14" s="233"/>
      <c r="G14" s="233"/>
      <c r="H14" s="403"/>
    </row>
    <row r="15" spans="1:8" s="216" customFormat="1" ht="15.75">
      <c r="A15" s="231" t="s">
        <v>15</v>
      </c>
      <c r="B15" s="322"/>
      <c r="C15" s="321"/>
      <c r="D15" s="321"/>
      <c r="E15" s="322"/>
      <c r="F15" s="233"/>
      <c r="G15" s="233"/>
      <c r="H15" s="403"/>
    </row>
    <row r="16" spans="1:8" s="216" customFormat="1" ht="16.5" thickBot="1">
      <c r="A16" s="241" t="s">
        <v>16</v>
      </c>
      <c r="B16" s="323"/>
      <c r="C16" s="324"/>
      <c r="D16" s="324"/>
      <c r="E16" s="325" t="s">
        <v>37</v>
      </c>
      <c r="F16" s="243"/>
      <c r="G16" s="243"/>
      <c r="H16" s="403"/>
    </row>
    <row r="17" spans="1:8" s="216" customFormat="1" ht="16.5" thickBot="1">
      <c r="A17" s="237" t="s">
        <v>17</v>
      </c>
      <c r="B17" s="326" t="s">
        <v>355</v>
      </c>
      <c r="C17" s="327">
        <f>+C6+C8+C9+C11+C12+C13+C14+C15+C16</f>
        <v>0</v>
      </c>
      <c r="D17" s="327">
        <f>+D6+D8+D9+D11+D12+D13+D14+D15+D16</f>
        <v>0</v>
      </c>
      <c r="E17" s="326" t="s">
        <v>356</v>
      </c>
      <c r="F17" s="240">
        <f>+F6+F8+F10+F11+F12+F13+F14+F15+F16</f>
        <v>0</v>
      </c>
      <c r="G17" s="240">
        <f>+G6+G8+G10+G11+G12+G13+G14+G15+G16</f>
        <v>0</v>
      </c>
      <c r="H17" s="403"/>
    </row>
    <row r="18" spans="1:8" s="216" customFormat="1" ht="15.75">
      <c r="A18" s="228" t="s">
        <v>18</v>
      </c>
      <c r="B18" s="328" t="s">
        <v>151</v>
      </c>
      <c r="C18" s="329">
        <v>0</v>
      </c>
      <c r="D18" s="329">
        <v>0</v>
      </c>
      <c r="E18" s="319" t="s">
        <v>117</v>
      </c>
      <c r="F18" s="230"/>
      <c r="G18" s="230"/>
      <c r="H18" s="403"/>
    </row>
    <row r="19" spans="1:8" s="216" customFormat="1" ht="15.75">
      <c r="A19" s="231" t="s">
        <v>19</v>
      </c>
      <c r="B19" s="319" t="s">
        <v>140</v>
      </c>
      <c r="C19" s="320">
        <v>0</v>
      </c>
      <c r="D19" s="320">
        <v>0</v>
      </c>
      <c r="E19" s="319" t="s">
        <v>120</v>
      </c>
      <c r="F19" s="233"/>
      <c r="G19" s="233"/>
      <c r="H19" s="403"/>
    </row>
    <row r="20" spans="1:8" s="216" customFormat="1" ht="15.75">
      <c r="A20" s="228" t="s">
        <v>20</v>
      </c>
      <c r="B20" s="319" t="s">
        <v>141</v>
      </c>
      <c r="C20" s="320"/>
      <c r="D20" s="320"/>
      <c r="E20" s="319" t="s">
        <v>91</v>
      </c>
      <c r="F20" s="233"/>
      <c r="G20" s="233"/>
      <c r="H20" s="403"/>
    </row>
    <row r="21" spans="1:8" s="216" customFormat="1" ht="15.75">
      <c r="A21" s="231" t="s">
        <v>21</v>
      </c>
      <c r="B21" s="319" t="s">
        <v>142</v>
      </c>
      <c r="C21" s="320"/>
      <c r="D21" s="320"/>
      <c r="E21" s="319" t="s">
        <v>92</v>
      </c>
      <c r="F21" s="233"/>
      <c r="G21" s="233"/>
      <c r="H21" s="403"/>
    </row>
    <row r="22" spans="1:8" s="216" customFormat="1" ht="15.75">
      <c r="A22" s="228" t="s">
        <v>22</v>
      </c>
      <c r="B22" s="319" t="s">
        <v>143</v>
      </c>
      <c r="C22" s="320"/>
      <c r="D22" s="320"/>
      <c r="E22" s="325" t="s">
        <v>137</v>
      </c>
      <c r="F22" s="233"/>
      <c r="G22" s="233"/>
      <c r="H22" s="403"/>
    </row>
    <row r="23" spans="1:8" s="216" customFormat="1" ht="15.75">
      <c r="A23" s="231" t="s">
        <v>23</v>
      </c>
      <c r="B23" s="330" t="s">
        <v>144</v>
      </c>
      <c r="C23" s="320"/>
      <c r="D23" s="320"/>
      <c r="E23" s="319" t="s">
        <v>121</v>
      </c>
      <c r="F23" s="233"/>
      <c r="G23" s="233"/>
      <c r="H23" s="403"/>
    </row>
    <row r="24" spans="1:8" s="216" customFormat="1" ht="15.75">
      <c r="A24" s="228" t="s">
        <v>24</v>
      </c>
      <c r="B24" s="331" t="s">
        <v>145</v>
      </c>
      <c r="C24" s="332">
        <f>+C25+C26+C27+C28+C29</f>
        <v>0</v>
      </c>
      <c r="D24" s="332">
        <f>+D25+D26+D27+D28+D29</f>
        <v>0</v>
      </c>
      <c r="E24" s="317" t="s">
        <v>119</v>
      </c>
      <c r="F24" s="233"/>
      <c r="G24" s="233"/>
      <c r="H24" s="403"/>
    </row>
    <row r="25" spans="1:8" s="216" customFormat="1" ht="15.75">
      <c r="A25" s="231" t="s">
        <v>25</v>
      </c>
      <c r="B25" s="330" t="s">
        <v>146</v>
      </c>
      <c r="C25" s="320"/>
      <c r="D25" s="320"/>
      <c r="E25" s="317" t="s">
        <v>334</v>
      </c>
      <c r="F25" s="233"/>
      <c r="G25" s="233"/>
      <c r="H25" s="403"/>
    </row>
    <row r="26" spans="1:8" s="216" customFormat="1" ht="15.75">
      <c r="A26" s="228" t="s">
        <v>26</v>
      </c>
      <c r="B26" s="330" t="s">
        <v>147</v>
      </c>
      <c r="C26" s="320"/>
      <c r="D26" s="320"/>
      <c r="E26" s="333"/>
      <c r="F26" s="233"/>
      <c r="G26" s="233"/>
      <c r="H26" s="403"/>
    </row>
    <row r="27" spans="1:8" s="216" customFormat="1" ht="15.75">
      <c r="A27" s="231" t="s">
        <v>27</v>
      </c>
      <c r="B27" s="319" t="s">
        <v>148</v>
      </c>
      <c r="C27" s="320"/>
      <c r="D27" s="320"/>
      <c r="E27" s="333"/>
      <c r="F27" s="233"/>
      <c r="G27" s="233"/>
      <c r="H27" s="403"/>
    </row>
    <row r="28" spans="1:8" s="216" customFormat="1" ht="15.75">
      <c r="A28" s="228" t="s">
        <v>28</v>
      </c>
      <c r="B28" s="317" t="s">
        <v>149</v>
      </c>
      <c r="C28" s="320"/>
      <c r="D28" s="320"/>
      <c r="E28" s="322"/>
      <c r="F28" s="233"/>
      <c r="G28" s="233"/>
      <c r="H28" s="403"/>
    </row>
    <row r="29" spans="1:8" s="216" customFormat="1" ht="16.5" thickBot="1">
      <c r="A29" s="231" t="s">
        <v>29</v>
      </c>
      <c r="B29" s="334" t="s">
        <v>150</v>
      </c>
      <c r="C29" s="320"/>
      <c r="D29" s="320"/>
      <c r="E29" s="333"/>
      <c r="F29" s="233"/>
      <c r="G29" s="233"/>
      <c r="H29" s="403"/>
    </row>
    <row r="30" spans="1:8" s="216" customFormat="1" ht="16.5" thickBot="1">
      <c r="A30" s="237" t="s">
        <v>30</v>
      </c>
      <c r="B30" s="326" t="s">
        <v>331</v>
      </c>
      <c r="C30" s="327">
        <f>+C18+C24</f>
        <v>0</v>
      </c>
      <c r="D30" s="327">
        <f>+D18+D24</f>
        <v>0</v>
      </c>
      <c r="E30" s="326" t="s">
        <v>335</v>
      </c>
      <c r="F30" s="240">
        <f>SUM(F18:F29)</f>
        <v>0</v>
      </c>
      <c r="G30" s="240">
        <f>SUM(G18:G29)</f>
        <v>0</v>
      </c>
      <c r="H30" s="403"/>
    </row>
    <row r="31" spans="1:8" s="216" customFormat="1" ht="16.5" thickBot="1">
      <c r="A31" s="237" t="s">
        <v>31</v>
      </c>
      <c r="B31" s="326" t="s">
        <v>336</v>
      </c>
      <c r="C31" s="335">
        <f>+C17+C30</f>
        <v>0</v>
      </c>
      <c r="D31" s="335">
        <f>+D17+D30</f>
        <v>0</v>
      </c>
      <c r="E31" s="326" t="s">
        <v>337</v>
      </c>
      <c r="F31" s="246">
        <f>+F17+F30</f>
        <v>0</v>
      </c>
      <c r="G31" s="246">
        <f>+G17+G30</f>
        <v>0</v>
      </c>
      <c r="H31" s="403"/>
    </row>
    <row r="32" spans="1:8" s="216" customFormat="1" ht="16.5" thickBot="1">
      <c r="A32" s="237" t="s">
        <v>32</v>
      </c>
      <c r="B32" s="326" t="s">
        <v>95</v>
      </c>
      <c r="C32" s="335" t="str">
        <f>IF(C17-F17&lt;0,F17-C17,"-")</f>
        <v>-</v>
      </c>
      <c r="D32" s="335" t="str">
        <f>IF(D17-H17&lt;0,H17-D17,"-")</f>
        <v>-</v>
      </c>
      <c r="E32" s="326" t="s">
        <v>96</v>
      </c>
      <c r="F32" s="246" t="str">
        <f>IF(C17-F17&gt;0,C17-F17,"-")</f>
        <v>-</v>
      </c>
      <c r="G32" s="246" t="str">
        <f>IF(D17-G17&gt;0,D17-G17,"-")</f>
        <v>-</v>
      </c>
      <c r="H32" s="403"/>
    </row>
    <row r="33" spans="1:8" s="216" customFormat="1" ht="16.5" thickBot="1">
      <c r="A33" s="237" t="s">
        <v>33</v>
      </c>
      <c r="B33" s="238" t="s">
        <v>138</v>
      </c>
      <c r="C33" s="246" t="str">
        <f>IF(C17+C18-F31&lt;0,F31-(C17+C18),"-")</f>
        <v>-</v>
      </c>
      <c r="D33" s="246" t="str">
        <f>IF(D17+D18-H31&lt;0,H31-(D17+D18),"-")</f>
        <v>-</v>
      </c>
      <c r="E33" s="238" t="s">
        <v>139</v>
      </c>
      <c r="F33" s="246" t="str">
        <f>IF(C17+C18-F31&gt;0,C17+C18-F31,"-")</f>
        <v>-</v>
      </c>
      <c r="G33" s="246" t="str">
        <f>IF(D17+D18-G31&gt;0,D17+D18-G31,"-")</f>
        <v>-</v>
      </c>
      <c r="H33" s="403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PageLayoutView="0" workbookViewId="0" topLeftCell="A1">
      <selection activeCell="H1" sqref="H1:H16384"/>
    </sheetView>
  </sheetViews>
  <sheetFormatPr defaultColWidth="9.00390625" defaultRowHeight="12.75"/>
  <cols>
    <col min="1" max="1" width="6.875" style="5" customWidth="1"/>
    <col min="2" max="2" width="28.125" style="27" customWidth="1"/>
    <col min="3" max="4" width="16.375" style="5" customWidth="1"/>
    <col min="5" max="5" width="34.62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1.5">
      <c r="B1" s="217" t="s">
        <v>391</v>
      </c>
      <c r="C1" s="218"/>
      <c r="D1" s="218"/>
      <c r="E1" s="218"/>
      <c r="F1" s="218"/>
      <c r="G1" s="218"/>
      <c r="H1" s="403" t="s">
        <v>413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6.5" thickBot="1">
      <c r="A3" s="401" t="s">
        <v>51</v>
      </c>
      <c r="B3" s="221" t="s">
        <v>41</v>
      </c>
      <c r="C3" s="222"/>
      <c r="D3" s="303"/>
      <c r="E3" s="221" t="s">
        <v>42</v>
      </c>
      <c r="F3" s="223"/>
      <c r="G3" s="313"/>
      <c r="H3" s="403"/>
    </row>
    <row r="4" spans="1:8" s="142" customFormat="1" ht="16.5" thickBot="1">
      <c r="A4" s="402"/>
      <c r="B4" s="224" t="s">
        <v>49</v>
      </c>
      <c r="C4" s="225" t="s">
        <v>427</v>
      </c>
      <c r="D4" s="225" t="s">
        <v>425</v>
      </c>
      <c r="E4" s="224" t="s">
        <v>49</v>
      </c>
      <c r="F4" s="226" t="s">
        <v>427</v>
      </c>
      <c r="G4" s="226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 t="s">
        <v>8</v>
      </c>
      <c r="D5" s="225">
        <v>4</v>
      </c>
      <c r="E5" s="224">
        <v>6</v>
      </c>
      <c r="F5" s="226">
        <v>7</v>
      </c>
      <c r="G5" s="226">
        <v>8</v>
      </c>
      <c r="H5" s="403"/>
    </row>
    <row r="6" spans="1:8" s="216" customFormat="1" ht="15.75">
      <c r="A6" s="228" t="s">
        <v>6</v>
      </c>
      <c r="B6" s="317" t="s">
        <v>312</v>
      </c>
      <c r="C6" s="318">
        <v>0</v>
      </c>
      <c r="D6" s="318">
        <v>0</v>
      </c>
      <c r="E6" s="317" t="s">
        <v>50</v>
      </c>
      <c r="F6" s="230">
        <v>0</v>
      </c>
      <c r="G6" s="230">
        <v>0</v>
      </c>
      <c r="H6" s="403"/>
    </row>
    <row r="7" spans="1:8" s="216" customFormat="1" ht="15.75">
      <c r="A7" s="231" t="s">
        <v>7</v>
      </c>
      <c r="B7" s="319" t="s">
        <v>313</v>
      </c>
      <c r="C7" s="320">
        <v>0</v>
      </c>
      <c r="D7" s="320">
        <v>0</v>
      </c>
      <c r="E7" s="319" t="s">
        <v>109</v>
      </c>
      <c r="F7" s="233">
        <v>0</v>
      </c>
      <c r="G7" s="233">
        <v>0</v>
      </c>
      <c r="H7" s="403"/>
    </row>
    <row r="8" spans="1:8" s="216" customFormat="1" ht="15.75">
      <c r="A8" s="231" t="s">
        <v>8</v>
      </c>
      <c r="B8" s="319" t="s">
        <v>353</v>
      </c>
      <c r="C8" s="320">
        <v>0</v>
      </c>
      <c r="D8" s="320">
        <v>0</v>
      </c>
      <c r="E8" s="319" t="s">
        <v>136</v>
      </c>
      <c r="F8" s="233">
        <v>0</v>
      </c>
      <c r="G8" s="233">
        <v>0</v>
      </c>
      <c r="H8" s="403"/>
    </row>
    <row r="9" spans="1:8" s="216" customFormat="1" ht="15.75">
      <c r="A9" s="231" t="s">
        <v>9</v>
      </c>
      <c r="B9" s="319" t="s">
        <v>100</v>
      </c>
      <c r="C9" s="320">
        <v>0</v>
      </c>
      <c r="D9" s="320">
        <v>0</v>
      </c>
      <c r="E9" s="319" t="s">
        <v>110</v>
      </c>
      <c r="F9" s="233">
        <v>0</v>
      </c>
      <c r="G9" s="233">
        <v>0</v>
      </c>
      <c r="H9" s="403"/>
    </row>
    <row r="10" spans="1:8" s="216" customFormat="1" ht="15.75">
      <c r="A10" s="231" t="s">
        <v>10</v>
      </c>
      <c r="B10" s="336" t="s">
        <v>314</v>
      </c>
      <c r="C10" s="320">
        <v>0</v>
      </c>
      <c r="D10" s="320">
        <v>0</v>
      </c>
      <c r="E10" s="319" t="s">
        <v>111</v>
      </c>
      <c r="F10" s="233">
        <v>0</v>
      </c>
      <c r="G10" s="233">
        <v>0</v>
      </c>
      <c r="H10" s="403"/>
    </row>
    <row r="11" spans="1:8" s="216" customFormat="1" ht="15.75">
      <c r="A11" s="231" t="s">
        <v>11</v>
      </c>
      <c r="B11" s="319" t="s">
        <v>315</v>
      </c>
      <c r="C11" s="321">
        <v>0</v>
      </c>
      <c r="D11" s="321">
        <v>0</v>
      </c>
      <c r="E11" s="319" t="s">
        <v>37</v>
      </c>
      <c r="F11" s="233">
        <v>0</v>
      </c>
      <c r="G11" s="233">
        <v>0</v>
      </c>
      <c r="H11" s="403"/>
    </row>
    <row r="12" spans="1:8" s="216" customFormat="1" ht="15.75">
      <c r="A12" s="231" t="s">
        <v>12</v>
      </c>
      <c r="B12" s="319" t="s">
        <v>196</v>
      </c>
      <c r="C12" s="320">
        <v>0</v>
      </c>
      <c r="D12" s="320">
        <v>0</v>
      </c>
      <c r="E12" s="322"/>
      <c r="F12" s="233">
        <v>0</v>
      </c>
      <c r="G12" s="233">
        <v>0</v>
      </c>
      <c r="H12" s="403"/>
    </row>
    <row r="13" spans="1:8" s="216" customFormat="1" ht="15.75">
      <c r="A13" s="231" t="s">
        <v>13</v>
      </c>
      <c r="B13" s="322"/>
      <c r="C13" s="320"/>
      <c r="D13" s="320"/>
      <c r="E13" s="322"/>
      <c r="F13" s="233"/>
      <c r="G13" s="233"/>
      <c r="H13" s="403"/>
    </row>
    <row r="14" spans="1:8" s="216" customFormat="1" ht="15.75">
      <c r="A14" s="231" t="s">
        <v>14</v>
      </c>
      <c r="B14" s="337"/>
      <c r="C14" s="321"/>
      <c r="D14" s="321"/>
      <c r="E14" s="322"/>
      <c r="F14" s="233"/>
      <c r="G14" s="233"/>
      <c r="H14" s="403"/>
    </row>
    <row r="15" spans="1:8" s="216" customFormat="1" ht="15.75">
      <c r="A15" s="231" t="s">
        <v>15</v>
      </c>
      <c r="B15" s="322"/>
      <c r="C15" s="320"/>
      <c r="D15" s="320"/>
      <c r="E15" s="322"/>
      <c r="F15" s="233"/>
      <c r="G15" s="233"/>
      <c r="H15" s="403"/>
    </row>
    <row r="16" spans="1:8" s="216" customFormat="1" ht="15.75">
      <c r="A16" s="231" t="s">
        <v>16</v>
      </c>
      <c r="B16" s="322"/>
      <c r="C16" s="320"/>
      <c r="D16" s="320"/>
      <c r="E16" s="322"/>
      <c r="F16" s="233"/>
      <c r="G16" s="233"/>
      <c r="H16" s="403"/>
    </row>
    <row r="17" spans="1:8" s="216" customFormat="1" ht="16.5" thickBot="1">
      <c r="A17" s="231" t="s">
        <v>17</v>
      </c>
      <c r="B17" s="338"/>
      <c r="C17" s="339"/>
      <c r="D17" s="339"/>
      <c r="E17" s="322"/>
      <c r="F17" s="236"/>
      <c r="G17" s="236"/>
      <c r="H17" s="403"/>
    </row>
    <row r="18" spans="1:8" s="216" customFormat="1" ht="16.5" thickBot="1">
      <c r="A18" s="237" t="s">
        <v>18</v>
      </c>
      <c r="B18" s="326" t="s">
        <v>354</v>
      </c>
      <c r="C18" s="327">
        <f>+C6+C7+C9+C10+C12+C13+C14+C15+C16+C17</f>
        <v>0</v>
      </c>
      <c r="D18" s="327">
        <f>+D6+D7+D9+D10+D12+D13+D14+D15+D16+D17</f>
        <v>0</v>
      </c>
      <c r="E18" s="326" t="s">
        <v>323</v>
      </c>
      <c r="F18" s="240">
        <f>SUM(F6:F17)</f>
        <v>0</v>
      </c>
      <c r="G18" s="240">
        <f>SUM(G6:G17)</f>
        <v>0</v>
      </c>
      <c r="H18" s="403"/>
    </row>
    <row r="19" spans="1:8" s="216" customFormat="1" ht="15.75">
      <c r="A19" s="241" t="s">
        <v>19</v>
      </c>
      <c r="B19" s="325" t="s">
        <v>318</v>
      </c>
      <c r="C19" s="340">
        <f>+C20+C21+C22+C23</f>
        <v>0</v>
      </c>
      <c r="D19" s="340">
        <f>+D20+D21+D22+D23</f>
        <v>0</v>
      </c>
      <c r="E19" s="319" t="s">
        <v>117</v>
      </c>
      <c r="F19" s="243"/>
      <c r="G19" s="243"/>
      <c r="H19" s="403"/>
    </row>
    <row r="20" spans="1:8" s="216" customFormat="1" ht="15.75">
      <c r="A20" s="231" t="s">
        <v>20</v>
      </c>
      <c r="B20" s="319" t="s">
        <v>128</v>
      </c>
      <c r="C20" s="320">
        <v>0</v>
      </c>
      <c r="D20" s="320">
        <v>0</v>
      </c>
      <c r="E20" s="319" t="s">
        <v>322</v>
      </c>
      <c r="F20" s="233"/>
      <c r="G20" s="233"/>
      <c r="H20" s="403"/>
    </row>
    <row r="21" spans="1:8" s="216" customFormat="1" ht="15.75">
      <c r="A21" s="231" t="s">
        <v>21</v>
      </c>
      <c r="B21" s="319" t="s">
        <v>129</v>
      </c>
      <c r="C21" s="320"/>
      <c r="D21" s="320"/>
      <c r="E21" s="319" t="s">
        <v>91</v>
      </c>
      <c r="F21" s="233"/>
      <c r="G21" s="233"/>
      <c r="H21" s="403"/>
    </row>
    <row r="22" spans="1:8" s="216" customFormat="1" ht="15.75">
      <c r="A22" s="231" t="s">
        <v>22</v>
      </c>
      <c r="B22" s="319" t="s">
        <v>134</v>
      </c>
      <c r="C22" s="320"/>
      <c r="D22" s="320"/>
      <c r="E22" s="319" t="s">
        <v>92</v>
      </c>
      <c r="F22" s="233"/>
      <c r="G22" s="233"/>
      <c r="H22" s="403"/>
    </row>
    <row r="23" spans="1:8" s="216" customFormat="1" ht="15.75">
      <c r="A23" s="231" t="s">
        <v>23</v>
      </c>
      <c r="B23" s="319" t="s">
        <v>135</v>
      </c>
      <c r="C23" s="320"/>
      <c r="D23" s="320"/>
      <c r="E23" s="325" t="s">
        <v>137</v>
      </c>
      <c r="F23" s="233"/>
      <c r="G23" s="233"/>
      <c r="H23" s="403"/>
    </row>
    <row r="24" spans="1:8" s="216" customFormat="1" ht="15.75">
      <c r="A24" s="231" t="s">
        <v>24</v>
      </c>
      <c r="B24" s="319" t="s">
        <v>319</v>
      </c>
      <c r="C24" s="332">
        <f>+C25+C26</f>
        <v>0</v>
      </c>
      <c r="D24" s="332">
        <f>+D25+D26</f>
        <v>0</v>
      </c>
      <c r="E24" s="319" t="s">
        <v>118</v>
      </c>
      <c r="F24" s="233"/>
      <c r="G24" s="233"/>
      <c r="H24" s="403"/>
    </row>
    <row r="25" spans="1:8" s="216" customFormat="1" ht="15.75">
      <c r="A25" s="241" t="s">
        <v>25</v>
      </c>
      <c r="B25" s="325" t="s">
        <v>316</v>
      </c>
      <c r="C25" s="341"/>
      <c r="D25" s="341"/>
      <c r="E25" s="317" t="s">
        <v>119</v>
      </c>
      <c r="F25" s="243"/>
      <c r="G25" s="243"/>
      <c r="H25" s="403"/>
    </row>
    <row r="26" spans="1:8" s="216" customFormat="1" ht="16.5" thickBot="1">
      <c r="A26" s="231" t="s">
        <v>26</v>
      </c>
      <c r="B26" s="319" t="s">
        <v>317</v>
      </c>
      <c r="C26" s="320"/>
      <c r="D26" s="320"/>
      <c r="E26" s="322"/>
      <c r="F26" s="233"/>
      <c r="G26" s="233"/>
      <c r="H26" s="403"/>
    </row>
    <row r="27" spans="1:8" s="216" customFormat="1" ht="16.5" thickBot="1">
      <c r="A27" s="237" t="s">
        <v>27</v>
      </c>
      <c r="B27" s="326" t="s">
        <v>320</v>
      </c>
      <c r="C27" s="327">
        <f>+C19+C24</f>
        <v>0</v>
      </c>
      <c r="D27" s="327">
        <f>+D19+D24</f>
        <v>0</v>
      </c>
      <c r="E27" s="326" t="s">
        <v>324</v>
      </c>
      <c r="F27" s="240">
        <f>SUM(F19:F26)</f>
        <v>0</v>
      </c>
      <c r="G27" s="240">
        <f>SUM(G19:G26)</f>
        <v>0</v>
      </c>
      <c r="H27" s="403"/>
    </row>
    <row r="28" spans="1:8" s="216" customFormat="1" ht="16.5" thickBot="1">
      <c r="A28" s="237" t="s">
        <v>28</v>
      </c>
      <c r="B28" s="326" t="s">
        <v>321</v>
      </c>
      <c r="C28" s="335">
        <f>+C18+C27</f>
        <v>0</v>
      </c>
      <c r="D28" s="335">
        <f>+D18+D27</f>
        <v>0</v>
      </c>
      <c r="E28" s="326" t="s">
        <v>325</v>
      </c>
      <c r="F28" s="246">
        <f>+F18+F27</f>
        <v>0</v>
      </c>
      <c r="G28" s="246">
        <f>+G18+G27</f>
        <v>0</v>
      </c>
      <c r="H28" s="403"/>
    </row>
    <row r="29" spans="1:8" s="216" customFormat="1" ht="16.5" thickBot="1">
      <c r="A29" s="237" t="s">
        <v>29</v>
      </c>
      <c r="B29" s="326" t="s">
        <v>95</v>
      </c>
      <c r="C29" s="335" t="str">
        <f>IF(C18-F18&lt;0,F18-C18,"-")</f>
        <v>-</v>
      </c>
      <c r="D29" s="335" t="str">
        <f>IF(D18-H18&lt;0,H18-D18,"-")</f>
        <v>-</v>
      </c>
      <c r="E29" s="326" t="s">
        <v>96</v>
      </c>
      <c r="F29" s="246" t="str">
        <f>IF(C18-F18&gt;0,C18-F18,"-")</f>
        <v>-</v>
      </c>
      <c r="G29" s="246" t="str">
        <f>IF(D18-G18&gt;0,D18-G18,"-")</f>
        <v>-</v>
      </c>
      <c r="H29" s="403"/>
    </row>
    <row r="30" spans="1:8" s="216" customFormat="1" ht="16.5" thickBot="1">
      <c r="A30" s="237" t="s">
        <v>30</v>
      </c>
      <c r="B30" s="326" t="s">
        <v>138</v>
      </c>
      <c r="C30" s="335" t="str">
        <f>IF(C18+C19-F28&lt;0,F28-(C18+C19),"-")</f>
        <v>-</v>
      </c>
      <c r="D30" s="335" t="str">
        <f>IF(D18+D19-H28&lt;0,H28-(D18+D19),"-")</f>
        <v>-</v>
      </c>
      <c r="E30" s="326" t="s">
        <v>139</v>
      </c>
      <c r="F30" s="246" t="str">
        <f>IF(C18+C19-F28&gt;0,C18+C19-F28,"-")</f>
        <v>-</v>
      </c>
      <c r="G30" s="246" t="str">
        <f>IF(D18+D19-G28&gt;0,D18+D19-G28,"-")</f>
        <v>-</v>
      </c>
      <c r="H30" s="403"/>
    </row>
    <row r="31" spans="2:5" ht="18.75">
      <c r="B31" s="404"/>
      <c r="C31" s="404"/>
      <c r="D31" s="404"/>
      <c r="E31" s="404"/>
    </row>
  </sheetData>
  <sheetProtection/>
  <mergeCells count="3"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view="pageBreakPreview" zoomScale="60" workbookViewId="0" topLeftCell="A1">
      <selection activeCell="H1" sqref="H1:H16384"/>
    </sheetView>
  </sheetViews>
  <sheetFormatPr defaultColWidth="9.00390625" defaultRowHeight="12.75"/>
  <cols>
    <col min="1" max="1" width="6.875" style="5" customWidth="1"/>
    <col min="2" max="2" width="34.125" style="27" customWidth="1"/>
    <col min="3" max="4" width="16.375" style="5" customWidth="1"/>
    <col min="5" max="5" width="37.37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1.5">
      <c r="B1" s="217" t="s">
        <v>392</v>
      </c>
      <c r="C1" s="218"/>
      <c r="D1" s="218"/>
      <c r="E1" s="218"/>
      <c r="F1" s="218"/>
      <c r="G1" s="218"/>
      <c r="H1" s="403" t="s">
        <v>414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6.5" thickBot="1">
      <c r="A3" s="405" t="s">
        <v>51</v>
      </c>
      <c r="B3" s="221" t="s">
        <v>41</v>
      </c>
      <c r="C3" s="222"/>
      <c r="D3" s="303"/>
      <c r="E3" s="316" t="s">
        <v>42</v>
      </c>
      <c r="F3" s="314"/>
      <c r="G3" s="313"/>
      <c r="H3" s="403"/>
    </row>
    <row r="4" spans="1:8" s="142" customFormat="1" ht="16.5" thickBot="1">
      <c r="A4" s="406"/>
      <c r="B4" s="224" t="s">
        <v>49</v>
      </c>
      <c r="C4" s="225" t="s">
        <v>427</v>
      </c>
      <c r="D4" s="225" t="s">
        <v>425</v>
      </c>
      <c r="E4" s="224" t="s">
        <v>49</v>
      </c>
      <c r="F4" s="225" t="s">
        <v>427</v>
      </c>
      <c r="G4" s="225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>
        <v>3</v>
      </c>
      <c r="D5" s="225">
        <v>4</v>
      </c>
      <c r="E5" s="224">
        <v>6</v>
      </c>
      <c r="F5" s="226">
        <v>7</v>
      </c>
      <c r="G5" s="225">
        <v>8</v>
      </c>
      <c r="H5" s="403"/>
    </row>
    <row r="6" spans="1:8" s="216" customFormat="1" ht="15.75">
      <c r="A6" s="228" t="s">
        <v>6</v>
      </c>
      <c r="B6" s="317" t="s">
        <v>326</v>
      </c>
      <c r="C6" s="318"/>
      <c r="D6" s="318"/>
      <c r="E6" s="317" t="s">
        <v>130</v>
      </c>
      <c r="F6" s="230">
        <v>0</v>
      </c>
      <c r="G6" s="229"/>
      <c r="H6" s="403"/>
    </row>
    <row r="7" spans="1:8" s="216" customFormat="1" ht="15.75">
      <c r="A7" s="231" t="s">
        <v>7</v>
      </c>
      <c r="B7" s="319" t="s">
        <v>327</v>
      </c>
      <c r="C7" s="320"/>
      <c r="D7" s="320"/>
      <c r="E7" s="319" t="s">
        <v>332</v>
      </c>
      <c r="F7" s="233"/>
      <c r="G7" s="232"/>
      <c r="H7" s="403"/>
    </row>
    <row r="8" spans="1:8" s="216" customFormat="1" ht="15.75">
      <c r="A8" s="231" t="s">
        <v>8</v>
      </c>
      <c r="B8" s="319" t="s">
        <v>3</v>
      </c>
      <c r="C8" s="320"/>
      <c r="D8" s="320"/>
      <c r="E8" s="319" t="s">
        <v>113</v>
      </c>
      <c r="F8" s="233"/>
      <c r="G8" s="232"/>
      <c r="H8" s="403"/>
    </row>
    <row r="9" spans="1:8" s="216" customFormat="1" ht="15.75">
      <c r="A9" s="231" t="s">
        <v>9</v>
      </c>
      <c r="B9" s="319" t="s">
        <v>328</v>
      </c>
      <c r="C9" s="320"/>
      <c r="D9" s="320"/>
      <c r="E9" s="319" t="s">
        <v>333</v>
      </c>
      <c r="F9" s="233"/>
      <c r="G9" s="232"/>
      <c r="H9" s="403"/>
    </row>
    <row r="10" spans="1:8" s="216" customFormat="1" ht="15.75">
      <c r="A10" s="231" t="s">
        <v>10</v>
      </c>
      <c r="B10" s="319" t="s">
        <v>329</v>
      </c>
      <c r="C10" s="320"/>
      <c r="D10" s="320"/>
      <c r="E10" s="319" t="s">
        <v>133</v>
      </c>
      <c r="F10" s="233"/>
      <c r="G10" s="232"/>
      <c r="H10" s="403"/>
    </row>
    <row r="11" spans="1:8" s="216" customFormat="1" ht="15.75">
      <c r="A11" s="231" t="s">
        <v>11</v>
      </c>
      <c r="B11" s="319" t="s">
        <v>330</v>
      </c>
      <c r="C11" s="321"/>
      <c r="D11" s="321"/>
      <c r="E11" s="322"/>
      <c r="F11" s="233"/>
      <c r="G11" s="234"/>
      <c r="H11" s="403"/>
    </row>
    <row r="12" spans="1:8" s="216" customFormat="1" ht="15.75">
      <c r="A12" s="231" t="s">
        <v>12</v>
      </c>
      <c r="B12" s="322"/>
      <c r="C12" s="320"/>
      <c r="D12" s="320"/>
      <c r="E12" s="322"/>
      <c r="F12" s="233"/>
      <c r="G12" s="232"/>
      <c r="H12" s="403"/>
    </row>
    <row r="13" spans="1:8" s="216" customFormat="1" ht="15.75">
      <c r="A13" s="231" t="s">
        <v>13</v>
      </c>
      <c r="B13" s="322"/>
      <c r="C13" s="320"/>
      <c r="D13" s="320"/>
      <c r="E13" s="322"/>
      <c r="F13" s="233"/>
      <c r="G13" s="232"/>
      <c r="H13" s="403"/>
    </row>
    <row r="14" spans="1:8" s="216" customFormat="1" ht="15.75">
      <c r="A14" s="231" t="s">
        <v>14</v>
      </c>
      <c r="B14" s="322"/>
      <c r="C14" s="321"/>
      <c r="D14" s="321"/>
      <c r="E14" s="322"/>
      <c r="F14" s="233"/>
      <c r="G14" s="234"/>
      <c r="H14" s="403"/>
    </row>
    <row r="15" spans="1:8" s="216" customFormat="1" ht="15.75">
      <c r="A15" s="231" t="s">
        <v>15</v>
      </c>
      <c r="B15" s="322"/>
      <c r="C15" s="321"/>
      <c r="D15" s="321"/>
      <c r="E15" s="322"/>
      <c r="F15" s="233"/>
      <c r="G15" s="234"/>
      <c r="H15" s="403"/>
    </row>
    <row r="16" spans="1:8" s="216" customFormat="1" ht="16.5" thickBot="1">
      <c r="A16" s="241" t="s">
        <v>16</v>
      </c>
      <c r="B16" s="323"/>
      <c r="C16" s="324"/>
      <c r="D16" s="324"/>
      <c r="E16" s="325" t="s">
        <v>37</v>
      </c>
      <c r="F16" s="243"/>
      <c r="G16" s="247"/>
      <c r="H16" s="403"/>
    </row>
    <row r="17" spans="1:8" s="216" customFormat="1" ht="16.5" thickBot="1">
      <c r="A17" s="237" t="s">
        <v>17</v>
      </c>
      <c r="B17" s="326" t="s">
        <v>355</v>
      </c>
      <c r="C17" s="327">
        <f>+C6+C8+C9+C11+C12+C13+C14+C15+C16</f>
        <v>0</v>
      </c>
      <c r="D17" s="327">
        <f>+D6+D8+D9+D11+D12+D13+D14+D15+D16</f>
        <v>0</v>
      </c>
      <c r="E17" s="326" t="s">
        <v>356</v>
      </c>
      <c r="F17" s="240">
        <f>+F6+F8+F10+F11+F12+F13+F14+F15+F16</f>
        <v>0</v>
      </c>
      <c r="G17" s="239">
        <f>+G6+G8+G9+G11+G12+G13+G14+G15+G16</f>
        <v>0</v>
      </c>
      <c r="H17" s="403"/>
    </row>
    <row r="18" spans="1:8" s="216" customFormat="1" ht="15.75">
      <c r="A18" s="228" t="s">
        <v>18</v>
      </c>
      <c r="B18" s="328" t="s">
        <v>151</v>
      </c>
      <c r="C18" s="329">
        <f>+C19+C20+C21+C22+C23</f>
        <v>0</v>
      </c>
      <c r="D18" s="329">
        <f>+D19+D20+D21+D22+D23</f>
        <v>0</v>
      </c>
      <c r="E18" s="319" t="s">
        <v>117</v>
      </c>
      <c r="F18" s="230"/>
      <c r="G18" s="248">
        <f>+G19+G20+G21+G22+G23</f>
        <v>0</v>
      </c>
      <c r="H18" s="403"/>
    </row>
    <row r="19" spans="1:8" s="216" customFormat="1" ht="15.75">
      <c r="A19" s="231" t="s">
        <v>19</v>
      </c>
      <c r="B19" s="319" t="s">
        <v>140</v>
      </c>
      <c r="C19" s="320">
        <v>0</v>
      </c>
      <c r="D19" s="320">
        <v>0</v>
      </c>
      <c r="E19" s="319" t="s">
        <v>120</v>
      </c>
      <c r="F19" s="233"/>
      <c r="G19" s="232">
        <v>0</v>
      </c>
      <c r="H19" s="403"/>
    </row>
    <row r="20" spans="1:8" s="216" customFormat="1" ht="15.75">
      <c r="A20" s="228" t="s">
        <v>20</v>
      </c>
      <c r="B20" s="319" t="s">
        <v>141</v>
      </c>
      <c r="C20" s="320"/>
      <c r="D20" s="320"/>
      <c r="E20" s="319" t="s">
        <v>91</v>
      </c>
      <c r="F20" s="233"/>
      <c r="G20" s="232"/>
      <c r="H20" s="403"/>
    </row>
    <row r="21" spans="1:8" s="216" customFormat="1" ht="15.75">
      <c r="A21" s="231" t="s">
        <v>21</v>
      </c>
      <c r="B21" s="319" t="s">
        <v>142</v>
      </c>
      <c r="C21" s="320"/>
      <c r="D21" s="320"/>
      <c r="E21" s="319" t="s">
        <v>92</v>
      </c>
      <c r="F21" s="233"/>
      <c r="G21" s="232"/>
      <c r="H21" s="403"/>
    </row>
    <row r="22" spans="1:8" s="216" customFormat="1" ht="15.75">
      <c r="A22" s="228" t="s">
        <v>22</v>
      </c>
      <c r="B22" s="319" t="s">
        <v>143</v>
      </c>
      <c r="C22" s="320"/>
      <c r="D22" s="320"/>
      <c r="E22" s="325" t="s">
        <v>137</v>
      </c>
      <c r="F22" s="233"/>
      <c r="G22" s="232"/>
      <c r="H22" s="403"/>
    </row>
    <row r="23" spans="1:8" s="216" customFormat="1" ht="15.75">
      <c r="A23" s="231" t="s">
        <v>23</v>
      </c>
      <c r="B23" s="330" t="s">
        <v>144</v>
      </c>
      <c r="C23" s="320"/>
      <c r="D23" s="320"/>
      <c r="E23" s="319" t="s">
        <v>121</v>
      </c>
      <c r="F23" s="233"/>
      <c r="G23" s="232"/>
      <c r="H23" s="403"/>
    </row>
    <row r="24" spans="1:8" s="216" customFormat="1" ht="15.75">
      <c r="A24" s="228" t="s">
        <v>24</v>
      </c>
      <c r="B24" s="331" t="s">
        <v>145</v>
      </c>
      <c r="C24" s="332">
        <f>+C25+C26+C27+C28+C29</f>
        <v>0</v>
      </c>
      <c r="D24" s="332">
        <f>+D25+D26+D27+D28+D29</f>
        <v>0</v>
      </c>
      <c r="E24" s="317" t="s">
        <v>119</v>
      </c>
      <c r="F24" s="233"/>
      <c r="G24" s="244">
        <f>+G25+G26+G27+G28+G29</f>
        <v>0</v>
      </c>
      <c r="H24" s="403"/>
    </row>
    <row r="25" spans="1:8" s="216" customFormat="1" ht="15.75">
      <c r="A25" s="231" t="s">
        <v>25</v>
      </c>
      <c r="B25" s="330" t="s">
        <v>146</v>
      </c>
      <c r="C25" s="320"/>
      <c r="D25" s="320"/>
      <c r="E25" s="317" t="s">
        <v>334</v>
      </c>
      <c r="F25" s="233"/>
      <c r="G25" s="232"/>
      <c r="H25" s="403"/>
    </row>
    <row r="26" spans="1:8" s="216" customFormat="1" ht="15.75">
      <c r="A26" s="228" t="s">
        <v>26</v>
      </c>
      <c r="B26" s="330" t="s">
        <v>147</v>
      </c>
      <c r="C26" s="320"/>
      <c r="D26" s="320"/>
      <c r="E26" s="333"/>
      <c r="F26" s="233"/>
      <c r="G26" s="232"/>
      <c r="H26" s="403"/>
    </row>
    <row r="27" spans="1:8" s="216" customFormat="1" ht="15.75">
      <c r="A27" s="231" t="s">
        <v>27</v>
      </c>
      <c r="B27" s="319" t="s">
        <v>148</v>
      </c>
      <c r="C27" s="320"/>
      <c r="D27" s="320"/>
      <c r="E27" s="333"/>
      <c r="F27" s="233"/>
      <c r="G27" s="232"/>
      <c r="H27" s="403"/>
    </row>
    <row r="28" spans="1:8" s="216" customFormat="1" ht="15.75">
      <c r="A28" s="228" t="s">
        <v>28</v>
      </c>
      <c r="B28" s="317" t="s">
        <v>149</v>
      </c>
      <c r="C28" s="320"/>
      <c r="D28" s="320"/>
      <c r="E28" s="322"/>
      <c r="F28" s="233"/>
      <c r="G28" s="232"/>
      <c r="H28" s="403"/>
    </row>
    <row r="29" spans="1:8" s="216" customFormat="1" ht="16.5" thickBot="1">
      <c r="A29" s="231" t="s">
        <v>29</v>
      </c>
      <c r="B29" s="334" t="s">
        <v>150</v>
      </c>
      <c r="C29" s="320"/>
      <c r="D29" s="320"/>
      <c r="E29" s="333"/>
      <c r="F29" s="233"/>
      <c r="G29" s="232"/>
      <c r="H29" s="403"/>
    </row>
    <row r="30" spans="1:8" s="216" customFormat="1" ht="16.5" thickBot="1">
      <c r="A30" s="237" t="s">
        <v>30</v>
      </c>
      <c r="B30" s="326" t="s">
        <v>331</v>
      </c>
      <c r="C30" s="327">
        <f>+C18+C24</f>
        <v>0</v>
      </c>
      <c r="D30" s="327">
        <f>+D18+D24</f>
        <v>0</v>
      </c>
      <c r="E30" s="326" t="s">
        <v>335</v>
      </c>
      <c r="F30" s="240">
        <f>SUM(F18:F29)</f>
        <v>0</v>
      </c>
      <c r="G30" s="239">
        <f>+G18+G24</f>
        <v>0</v>
      </c>
      <c r="H30" s="403"/>
    </row>
    <row r="31" spans="1:8" s="216" customFormat="1" ht="16.5" thickBot="1">
      <c r="A31" s="237" t="s">
        <v>31</v>
      </c>
      <c r="B31" s="326" t="s">
        <v>336</v>
      </c>
      <c r="C31" s="335">
        <f>+C17+C30</f>
        <v>0</v>
      </c>
      <c r="D31" s="335">
        <f>+D17+D30</f>
        <v>0</v>
      </c>
      <c r="E31" s="326" t="s">
        <v>337</v>
      </c>
      <c r="F31" s="246">
        <f>+F17+F30</f>
        <v>0</v>
      </c>
      <c r="G31" s="246">
        <f>+G17+G30</f>
        <v>0</v>
      </c>
      <c r="H31" s="403"/>
    </row>
    <row r="32" spans="1:8" s="216" customFormat="1" ht="16.5" thickBot="1">
      <c r="A32" s="237" t="s">
        <v>32</v>
      </c>
      <c r="B32" s="326" t="s">
        <v>95</v>
      </c>
      <c r="C32" s="335" t="str">
        <f>IF(C17-F17&lt;0,F17-C17,"-")</f>
        <v>-</v>
      </c>
      <c r="D32" s="335" t="str">
        <f>IF(D17-G17&lt;0,G17-D17,"-")</f>
        <v>-</v>
      </c>
      <c r="E32" s="326" t="s">
        <v>96</v>
      </c>
      <c r="F32" s="246" t="str">
        <f>IF(C17-F17&gt;0,C17-F17,"-")</f>
        <v>-</v>
      </c>
      <c r="G32" s="246" t="str">
        <f>IF(G17-J17&lt;0,J17-G17,"-")</f>
        <v>-</v>
      </c>
      <c r="H32" s="403"/>
    </row>
    <row r="33" spans="1:8" s="216" customFormat="1" ht="16.5" thickBot="1">
      <c r="A33" s="237" t="s">
        <v>33</v>
      </c>
      <c r="B33" s="326" t="s">
        <v>138</v>
      </c>
      <c r="C33" s="335" t="str">
        <f>IF(C17+C18-F31&lt;0,F31-(C17+C18),"-")</f>
        <v>-</v>
      </c>
      <c r="D33" s="335" t="str">
        <f>IF(D17+D18-G31&lt;0,G31-(D17+D18),"-")</f>
        <v>-</v>
      </c>
      <c r="E33" s="326" t="s">
        <v>139</v>
      </c>
      <c r="F33" s="246" t="str">
        <f>IF(C17+C18-F31&gt;0,C17+C18-F31,"-")</f>
        <v>-</v>
      </c>
      <c r="G33" s="246" t="str">
        <f>IF(G17+G18-J31&lt;0,J31-(G17+G18),"-")</f>
        <v>-</v>
      </c>
      <c r="H33" s="403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" t="s">
        <v>86</v>
      </c>
      <c r="E1" s="20" t="s">
        <v>90</v>
      </c>
    </row>
    <row r="3" spans="1:5" ht="12.75">
      <c r="A3" s="21"/>
      <c r="B3" s="22"/>
      <c r="C3" s="21"/>
      <c r="D3" s="24"/>
      <c r="E3" s="22"/>
    </row>
    <row r="4" spans="1:5" ht="15.75">
      <c r="A4" s="10" t="s">
        <v>338</v>
      </c>
      <c r="B4" s="23"/>
      <c r="C4" s="25"/>
      <c r="D4" s="24"/>
      <c r="E4" s="22"/>
    </row>
    <row r="5" spans="1:5" ht="12.75">
      <c r="A5" s="21"/>
      <c r="B5" s="22"/>
      <c r="C5" s="21"/>
      <c r="D5" s="24"/>
      <c r="E5" s="22"/>
    </row>
    <row r="6" spans="1:5" ht="12.75">
      <c r="A6" s="21" t="s">
        <v>340</v>
      </c>
      <c r="B6" s="22">
        <f>+'1 sz. tábla'!C60</f>
        <v>204886</v>
      </c>
      <c r="C6" s="21" t="s">
        <v>341</v>
      </c>
      <c r="D6" s="24">
        <f>+'2.1.sz.mell  '!C18+'2.2.sz.mell  '!C17</f>
        <v>204886</v>
      </c>
      <c r="E6" s="22">
        <f aca="true" t="shared" si="0" ref="E6:E15">+B6-D6</f>
        <v>0</v>
      </c>
    </row>
    <row r="7" spans="1:5" ht="12.75">
      <c r="A7" s="21" t="s">
        <v>342</v>
      </c>
      <c r="B7" s="22">
        <f>+'1 sz. tábla'!C83</f>
        <v>40000</v>
      </c>
      <c r="C7" s="21" t="s">
        <v>343</v>
      </c>
      <c r="D7" s="24">
        <f>+'2.1.sz.mell  '!C27+'2.2.sz.mell  '!C30</f>
        <v>40000</v>
      </c>
      <c r="E7" s="22">
        <f t="shared" si="0"/>
        <v>0</v>
      </c>
    </row>
    <row r="8" spans="1:5" ht="12.75">
      <c r="A8" s="21" t="s">
        <v>344</v>
      </c>
      <c r="B8" s="22">
        <f>+'1 sz. tábla'!C84</f>
        <v>244886</v>
      </c>
      <c r="C8" s="21" t="s">
        <v>345</v>
      </c>
      <c r="D8" s="24">
        <f>+'2.1.sz.mell  '!C28+'2.2.sz.mell  '!C31</f>
        <v>244886</v>
      </c>
      <c r="E8" s="22">
        <f t="shared" si="0"/>
        <v>0</v>
      </c>
    </row>
    <row r="9" spans="1:5" ht="12.75">
      <c r="A9" s="21"/>
      <c r="B9" s="22"/>
      <c r="C9" s="21"/>
      <c r="D9" s="24"/>
      <c r="E9" s="22"/>
    </row>
    <row r="10" spans="1:5" ht="12.75">
      <c r="A10" s="21"/>
      <c r="B10" s="22"/>
      <c r="C10" s="21"/>
      <c r="D10" s="24"/>
      <c r="E10" s="22"/>
    </row>
    <row r="11" spans="1:5" ht="15.75">
      <c r="A11" s="10" t="s">
        <v>339</v>
      </c>
      <c r="B11" s="23"/>
      <c r="C11" s="25"/>
      <c r="D11" s="24"/>
      <c r="E11" s="22"/>
    </row>
    <row r="12" spans="1:5" ht="12.75">
      <c r="A12" s="21"/>
      <c r="B12" s="22"/>
      <c r="C12" s="21"/>
      <c r="D12" s="24"/>
      <c r="E12" s="22"/>
    </row>
    <row r="13" spans="1:5" ht="12.75">
      <c r="A13" s="21" t="s">
        <v>349</v>
      </c>
      <c r="B13" s="22">
        <f>+'1 sz. tábla'!C123</f>
        <v>244886</v>
      </c>
      <c r="C13" s="21" t="s">
        <v>348</v>
      </c>
      <c r="D13" s="24">
        <f>+'2.1.sz.mell  '!F18+'2.2.sz.mell  '!F17</f>
        <v>244886</v>
      </c>
      <c r="E13" s="22">
        <f t="shared" si="0"/>
        <v>0</v>
      </c>
    </row>
    <row r="14" spans="1:5" ht="12.75">
      <c r="A14" s="21" t="s">
        <v>152</v>
      </c>
      <c r="B14" s="22">
        <f>+'1 sz. tábla'!C143</f>
        <v>0</v>
      </c>
      <c r="C14" s="21" t="s">
        <v>347</v>
      </c>
      <c r="D14" s="24">
        <f>+'2.1.sz.mell  '!F27+'2.2.sz.mell  '!F30</f>
        <v>0</v>
      </c>
      <c r="E14" s="22">
        <f t="shared" si="0"/>
        <v>0</v>
      </c>
    </row>
    <row r="15" spans="1:5" ht="12.75">
      <c r="A15" s="21" t="s">
        <v>350</v>
      </c>
      <c r="B15" s="22">
        <f>+'1 sz. tábla'!C144</f>
        <v>244886</v>
      </c>
      <c r="C15" s="21" t="s">
        <v>346</v>
      </c>
      <c r="D15" s="24">
        <f>+'2.1.sz.mell  '!F28+'2.2.sz.mell  '!F31</f>
        <v>244886</v>
      </c>
      <c r="E15" s="22">
        <f t="shared" si="0"/>
        <v>0</v>
      </c>
    </row>
    <row r="16" spans="1:5" ht="12.75">
      <c r="A16" s="18"/>
      <c r="B16" s="18"/>
      <c r="C16" s="21"/>
      <c r="D16" s="24"/>
      <c r="E16" s="19"/>
    </row>
    <row r="17" spans="1:5" ht="12.75">
      <c r="A17" s="18"/>
      <c r="B17" s="18"/>
      <c r="C17" s="18"/>
      <c r="D17" s="18"/>
      <c r="E17" s="18"/>
    </row>
    <row r="18" spans="1:5" ht="12.75">
      <c r="A18" s="18"/>
      <c r="B18" s="18"/>
      <c r="C18" s="18"/>
      <c r="D18" s="18"/>
      <c r="E18" s="18"/>
    </row>
    <row r="19" spans="1:5" ht="12.75">
      <c r="A19" s="18"/>
      <c r="B19" s="18"/>
      <c r="C19" s="18"/>
      <c r="D19" s="18"/>
      <c r="E19" s="18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Layout" workbookViewId="0" topLeftCell="B1">
      <selection activeCell="E1" sqref="E1:E16384"/>
    </sheetView>
  </sheetViews>
  <sheetFormatPr defaultColWidth="9.00390625" defaultRowHeight="18.75" customHeight="1"/>
  <cols>
    <col min="1" max="1" width="11.625" style="136" customWidth="1"/>
    <col min="2" max="2" width="51.375" style="137" customWidth="1"/>
    <col min="3" max="3" width="23.00390625" style="138" customWidth="1"/>
    <col min="4" max="4" width="20.00390625" style="138" customWidth="1"/>
    <col min="5" max="16384" width="9.375" style="2" customWidth="1"/>
  </cols>
  <sheetData>
    <row r="1" spans="1:4" s="1" customFormat="1" ht="18.75" customHeight="1" thickBot="1">
      <c r="A1" s="30"/>
      <c r="B1" s="31"/>
      <c r="C1" s="79" t="s">
        <v>415</v>
      </c>
      <c r="D1" s="79"/>
    </row>
    <row r="2" spans="1:4" s="11" customFormat="1" ht="18.75" customHeight="1">
      <c r="A2" s="344" t="s">
        <v>49</v>
      </c>
      <c r="B2" s="345" t="s">
        <v>127</v>
      </c>
      <c r="C2" s="81" t="s">
        <v>38</v>
      </c>
      <c r="D2" s="81"/>
    </row>
    <row r="3" spans="1:4" s="11" customFormat="1" ht="18.75" customHeight="1" thickBot="1">
      <c r="A3" s="346" t="s">
        <v>122</v>
      </c>
      <c r="B3" s="347" t="s">
        <v>357</v>
      </c>
      <c r="C3" s="83">
        <v>1</v>
      </c>
      <c r="D3" s="83"/>
    </row>
    <row r="4" spans="1:4" s="12" customFormat="1" ht="18.75" customHeight="1" thickBot="1">
      <c r="A4" s="76"/>
      <c r="B4" s="76"/>
      <c r="C4" s="84" t="s">
        <v>39</v>
      </c>
      <c r="D4" s="84"/>
    </row>
    <row r="5" spans="1:4" ht="18.75" customHeight="1" thickBot="1">
      <c r="A5" s="85" t="s">
        <v>124</v>
      </c>
      <c r="B5" s="86" t="s">
        <v>40</v>
      </c>
      <c r="C5" s="375" t="s">
        <v>427</v>
      </c>
      <c r="D5" s="377" t="s">
        <v>425</v>
      </c>
    </row>
    <row r="6" spans="1:4" s="7" customFormat="1" ht="18.75" customHeight="1" thickBot="1">
      <c r="A6" s="88">
        <v>1</v>
      </c>
      <c r="B6" s="89">
        <v>2</v>
      </c>
      <c r="C6" s="376">
        <v>3</v>
      </c>
      <c r="D6" s="378">
        <v>4</v>
      </c>
    </row>
    <row r="7" spans="1:4" s="7" customFormat="1" ht="18.75" customHeight="1" thickBot="1">
      <c r="A7" s="412" t="s">
        <v>41</v>
      </c>
      <c r="B7" s="413"/>
      <c r="C7" s="413"/>
      <c r="D7" s="413"/>
    </row>
    <row r="8" spans="1:4" s="7" customFormat="1" ht="18.75" customHeight="1" thickBot="1">
      <c r="A8" s="94" t="s">
        <v>6</v>
      </c>
      <c r="B8" s="349" t="s">
        <v>154</v>
      </c>
      <c r="C8" s="95">
        <f>+C9+C10+C11+C12+C13+C14</f>
        <v>132668</v>
      </c>
      <c r="D8" s="348">
        <f>+D9+D10+D11+D12+D13+D14</f>
        <v>135397</v>
      </c>
    </row>
    <row r="9" spans="1:4" s="13" customFormat="1" ht="18.75" customHeight="1">
      <c r="A9" s="96" t="s">
        <v>63</v>
      </c>
      <c r="B9" s="350" t="s">
        <v>155</v>
      </c>
      <c r="C9" s="97">
        <v>70525</v>
      </c>
      <c r="D9" s="97">
        <v>83437</v>
      </c>
    </row>
    <row r="10" spans="1:4" s="14" customFormat="1" ht="18.75" customHeight="1">
      <c r="A10" s="98" t="s">
        <v>64</v>
      </c>
      <c r="B10" s="351" t="s">
        <v>156</v>
      </c>
      <c r="C10" s="99">
        <v>38012</v>
      </c>
      <c r="D10" s="99">
        <v>38012</v>
      </c>
    </row>
    <row r="11" spans="1:4" s="14" customFormat="1" ht="18.75" customHeight="1">
      <c r="A11" s="98" t="s">
        <v>65</v>
      </c>
      <c r="B11" s="351" t="s">
        <v>157</v>
      </c>
      <c r="C11" s="99">
        <v>17667</v>
      </c>
      <c r="D11" s="99">
        <v>11219</v>
      </c>
    </row>
    <row r="12" spans="1:4" s="14" customFormat="1" ht="18.75" customHeight="1">
      <c r="A12" s="98" t="s">
        <v>66</v>
      </c>
      <c r="B12" s="351" t="s">
        <v>158</v>
      </c>
      <c r="C12" s="99">
        <v>6464</v>
      </c>
      <c r="D12" s="99">
        <v>2729</v>
      </c>
    </row>
    <row r="13" spans="1:4" s="14" customFormat="1" ht="18.75" customHeight="1">
      <c r="A13" s="98" t="s">
        <v>83</v>
      </c>
      <c r="B13" s="351" t="s">
        <v>159</v>
      </c>
      <c r="C13" s="100"/>
      <c r="D13" s="99"/>
    </row>
    <row r="14" spans="1:4" s="13" customFormat="1" ht="18.75" customHeight="1" thickBot="1">
      <c r="A14" s="101" t="s">
        <v>67</v>
      </c>
      <c r="B14" s="352" t="s">
        <v>160</v>
      </c>
      <c r="C14" s="102"/>
      <c r="D14" s="99"/>
    </row>
    <row r="15" spans="1:4" s="13" customFormat="1" ht="18.75" customHeight="1" thickBot="1">
      <c r="A15" s="94" t="s">
        <v>7</v>
      </c>
      <c r="B15" s="353" t="s">
        <v>161</v>
      </c>
      <c r="C15" s="95">
        <f>+C16+C17+C18+C19+C20</f>
        <v>23315</v>
      </c>
      <c r="D15" s="95">
        <f>+D16+D17+D18+D19+D20</f>
        <v>23315</v>
      </c>
    </row>
    <row r="16" spans="1:4" s="13" customFormat="1" ht="18.75" customHeight="1">
      <c r="A16" s="96" t="s">
        <v>69</v>
      </c>
      <c r="B16" s="350" t="s">
        <v>162</v>
      </c>
      <c r="C16" s="97"/>
      <c r="D16" s="97"/>
    </row>
    <row r="17" spans="1:4" s="13" customFormat="1" ht="18.75" customHeight="1">
      <c r="A17" s="98" t="s">
        <v>70</v>
      </c>
      <c r="B17" s="351" t="s">
        <v>163</v>
      </c>
      <c r="C17" s="99"/>
      <c r="D17" s="99"/>
    </row>
    <row r="18" spans="1:4" s="13" customFormat="1" ht="18.75" customHeight="1">
      <c r="A18" s="98" t="s">
        <v>71</v>
      </c>
      <c r="B18" s="351" t="s">
        <v>381</v>
      </c>
      <c r="C18" s="99"/>
      <c r="D18" s="99"/>
    </row>
    <row r="19" spans="1:4" s="13" customFormat="1" ht="18.75" customHeight="1">
      <c r="A19" s="98" t="s">
        <v>72</v>
      </c>
      <c r="B19" s="351" t="s">
        <v>382</v>
      </c>
      <c r="C19" s="99"/>
      <c r="D19" s="99"/>
    </row>
    <row r="20" spans="1:4" s="13" customFormat="1" ht="18.75" customHeight="1">
      <c r="A20" s="98" t="s">
        <v>73</v>
      </c>
      <c r="B20" s="351" t="s">
        <v>164</v>
      </c>
      <c r="C20" s="99">
        <v>23315</v>
      </c>
      <c r="D20" s="99">
        <v>23315</v>
      </c>
    </row>
    <row r="21" spans="1:4" s="14" customFormat="1" ht="18.75" customHeight="1" thickBot="1">
      <c r="A21" s="101" t="s">
        <v>79</v>
      </c>
      <c r="B21" s="352" t="s">
        <v>165</v>
      </c>
      <c r="C21" s="103"/>
      <c r="D21" s="103"/>
    </row>
    <row r="22" spans="1:4" s="14" customFormat="1" ht="18.75" customHeight="1" thickBot="1">
      <c r="A22" s="94" t="s">
        <v>8</v>
      </c>
      <c r="B22" s="349" t="s">
        <v>166</v>
      </c>
      <c r="C22" s="95">
        <f>+C23+C24+C25+C26+C27</f>
        <v>0</v>
      </c>
      <c r="D22" s="95">
        <f>+D23+D24+D25+D26+D27</f>
        <v>0</v>
      </c>
    </row>
    <row r="23" spans="1:4" s="14" customFormat="1" ht="18.75" customHeight="1">
      <c r="A23" s="96" t="s">
        <v>52</v>
      </c>
      <c r="B23" s="350" t="s">
        <v>167</v>
      </c>
      <c r="C23" s="97"/>
      <c r="D23" s="97"/>
    </row>
    <row r="24" spans="1:4" s="13" customFormat="1" ht="18.75" customHeight="1">
      <c r="A24" s="98" t="s">
        <v>53</v>
      </c>
      <c r="B24" s="351" t="s">
        <v>168</v>
      </c>
      <c r="C24" s="99"/>
      <c r="D24" s="99"/>
    </row>
    <row r="25" spans="1:4" s="14" customFormat="1" ht="18.75" customHeight="1">
      <c r="A25" s="98" t="s">
        <v>54</v>
      </c>
      <c r="B25" s="351" t="s">
        <v>383</v>
      </c>
      <c r="C25" s="99"/>
      <c r="D25" s="99"/>
    </row>
    <row r="26" spans="1:4" s="14" customFormat="1" ht="18.75" customHeight="1">
      <c r="A26" s="98" t="s">
        <v>55</v>
      </c>
      <c r="B26" s="351" t="s">
        <v>384</v>
      </c>
      <c r="C26" s="99"/>
      <c r="D26" s="99"/>
    </row>
    <row r="27" spans="1:4" s="14" customFormat="1" ht="18.75" customHeight="1">
      <c r="A27" s="98" t="s">
        <v>97</v>
      </c>
      <c r="B27" s="351" t="s">
        <v>169</v>
      </c>
      <c r="C27" s="99"/>
      <c r="D27" s="99"/>
    </row>
    <row r="28" spans="1:4" s="14" customFormat="1" ht="18.75" customHeight="1" thickBot="1">
      <c r="A28" s="101" t="s">
        <v>98</v>
      </c>
      <c r="B28" s="352" t="s">
        <v>170</v>
      </c>
      <c r="C28" s="103"/>
      <c r="D28" s="103"/>
    </row>
    <row r="29" spans="1:4" s="14" customFormat="1" ht="18.75" customHeight="1" thickBot="1">
      <c r="A29" s="94" t="s">
        <v>99</v>
      </c>
      <c r="B29" s="349" t="s">
        <v>171</v>
      </c>
      <c r="C29" s="104">
        <f>+C30+C33+C34+C35</f>
        <v>21500</v>
      </c>
      <c r="D29" s="104">
        <f>+D30+D33+D34+D35</f>
        <v>21500</v>
      </c>
    </row>
    <row r="30" spans="1:4" s="14" customFormat="1" ht="18.75" customHeight="1">
      <c r="A30" s="96" t="s">
        <v>172</v>
      </c>
      <c r="B30" s="350" t="s">
        <v>178</v>
      </c>
      <c r="C30" s="105">
        <f>+C31+C32</f>
        <v>16600</v>
      </c>
      <c r="D30" s="105">
        <f>+D31+D32</f>
        <v>16600</v>
      </c>
    </row>
    <row r="31" spans="1:4" s="14" customFormat="1" ht="18.75" customHeight="1">
      <c r="A31" s="98" t="s">
        <v>173</v>
      </c>
      <c r="B31" s="351" t="s">
        <v>179</v>
      </c>
      <c r="C31" s="99">
        <v>1600</v>
      </c>
      <c r="D31" s="99">
        <v>1600</v>
      </c>
    </row>
    <row r="32" spans="1:4" s="14" customFormat="1" ht="18.75" customHeight="1">
      <c r="A32" s="98" t="s">
        <v>174</v>
      </c>
      <c r="B32" s="351" t="s">
        <v>180</v>
      </c>
      <c r="C32" s="99">
        <v>15000</v>
      </c>
      <c r="D32" s="99">
        <v>15000</v>
      </c>
    </row>
    <row r="33" spans="1:4" s="14" customFormat="1" ht="18.75" customHeight="1">
      <c r="A33" s="98" t="s">
        <v>175</v>
      </c>
      <c r="B33" s="351" t="s">
        <v>181</v>
      </c>
      <c r="C33" s="99">
        <v>4900</v>
      </c>
      <c r="D33" s="99">
        <v>4900</v>
      </c>
    </row>
    <row r="34" spans="1:4" s="14" customFormat="1" ht="18.75" customHeight="1">
      <c r="A34" s="98" t="s">
        <v>176</v>
      </c>
      <c r="B34" s="351" t="s">
        <v>182</v>
      </c>
      <c r="C34" s="99"/>
      <c r="D34" s="99"/>
    </row>
    <row r="35" spans="1:4" s="14" customFormat="1" ht="18.75" customHeight="1" thickBot="1">
      <c r="A35" s="101" t="s">
        <v>177</v>
      </c>
      <c r="B35" s="352" t="s">
        <v>183</v>
      </c>
      <c r="C35" s="103"/>
      <c r="D35" s="103"/>
    </row>
    <row r="36" spans="1:4" s="14" customFormat="1" ht="18.75" customHeight="1" thickBot="1">
      <c r="A36" s="94" t="s">
        <v>10</v>
      </c>
      <c r="B36" s="349" t="s">
        <v>184</v>
      </c>
      <c r="C36" s="95">
        <f>SUM(C37:C46)</f>
        <v>9548</v>
      </c>
      <c r="D36" s="95">
        <f>SUM(D37:D46)</f>
        <v>9548</v>
      </c>
    </row>
    <row r="37" spans="1:4" s="14" customFormat="1" ht="18.75" customHeight="1">
      <c r="A37" s="96" t="s">
        <v>56</v>
      </c>
      <c r="B37" s="350" t="s">
        <v>187</v>
      </c>
      <c r="C37" s="97"/>
      <c r="D37" s="97"/>
    </row>
    <row r="38" spans="1:4" s="14" customFormat="1" ht="18.75" customHeight="1">
      <c r="A38" s="98" t="s">
        <v>57</v>
      </c>
      <c r="B38" s="351" t="s">
        <v>188</v>
      </c>
      <c r="C38" s="99"/>
      <c r="D38" s="99"/>
    </row>
    <row r="39" spans="1:4" s="14" customFormat="1" ht="18.75" customHeight="1">
      <c r="A39" s="98" t="s">
        <v>58</v>
      </c>
      <c r="B39" s="351" t="s">
        <v>189</v>
      </c>
      <c r="C39" s="99"/>
      <c r="D39" s="99"/>
    </row>
    <row r="40" spans="1:4" s="14" customFormat="1" ht="18.75" customHeight="1">
      <c r="A40" s="98" t="s">
        <v>101</v>
      </c>
      <c r="B40" s="351" t="s">
        <v>190</v>
      </c>
      <c r="C40" s="99">
        <v>6000</v>
      </c>
      <c r="D40" s="99">
        <v>6000</v>
      </c>
    </row>
    <row r="41" spans="1:4" s="14" customFormat="1" ht="18.75" customHeight="1">
      <c r="A41" s="98" t="s">
        <v>102</v>
      </c>
      <c r="B41" s="351" t="s">
        <v>191</v>
      </c>
      <c r="C41" s="99">
        <v>2400</v>
      </c>
      <c r="D41" s="99">
        <v>2400</v>
      </c>
    </row>
    <row r="42" spans="1:4" s="14" customFormat="1" ht="18.75" customHeight="1">
      <c r="A42" s="98" t="s">
        <v>103</v>
      </c>
      <c r="B42" s="351" t="s">
        <v>192</v>
      </c>
      <c r="C42" s="99">
        <v>1148</v>
      </c>
      <c r="D42" s="99">
        <v>1148</v>
      </c>
    </row>
    <row r="43" spans="1:4" s="14" customFormat="1" ht="18.75" customHeight="1">
      <c r="A43" s="98" t="s">
        <v>104</v>
      </c>
      <c r="B43" s="351" t="s">
        <v>193</v>
      </c>
      <c r="C43" s="99"/>
      <c r="D43" s="99"/>
    </row>
    <row r="44" spans="1:4" s="14" customFormat="1" ht="18.75" customHeight="1">
      <c r="A44" s="98" t="s">
        <v>105</v>
      </c>
      <c r="B44" s="351" t="s">
        <v>194</v>
      </c>
      <c r="C44" s="99"/>
      <c r="D44" s="99"/>
    </row>
    <row r="45" spans="1:4" s="14" customFormat="1" ht="18.75" customHeight="1">
      <c r="A45" s="98" t="s">
        <v>185</v>
      </c>
      <c r="B45" s="351" t="s">
        <v>195</v>
      </c>
      <c r="C45" s="106"/>
      <c r="D45" s="106"/>
    </row>
    <row r="46" spans="1:4" s="14" customFormat="1" ht="18.75" customHeight="1" thickBot="1">
      <c r="A46" s="101" t="s">
        <v>186</v>
      </c>
      <c r="B46" s="352" t="s">
        <v>196</v>
      </c>
      <c r="C46" s="107">
        <v>0</v>
      </c>
      <c r="D46" s="107">
        <v>0</v>
      </c>
    </row>
    <row r="47" spans="1:4" s="14" customFormat="1" ht="18.75" customHeight="1" thickBot="1">
      <c r="A47" s="94" t="s">
        <v>11</v>
      </c>
      <c r="B47" s="349" t="s">
        <v>197</v>
      </c>
      <c r="C47" s="95">
        <f>SUM(C48:C52)</f>
        <v>0</v>
      </c>
      <c r="D47" s="95">
        <f>SUM(D48:D52)</f>
        <v>0</v>
      </c>
    </row>
    <row r="48" spans="1:4" s="14" customFormat="1" ht="18.75" customHeight="1">
      <c r="A48" s="96" t="s">
        <v>59</v>
      </c>
      <c r="B48" s="350" t="s">
        <v>201</v>
      </c>
      <c r="C48" s="108"/>
      <c r="D48" s="108"/>
    </row>
    <row r="49" spans="1:4" s="14" customFormat="1" ht="18.75" customHeight="1">
      <c r="A49" s="98" t="s">
        <v>60</v>
      </c>
      <c r="B49" s="351" t="s">
        <v>202</v>
      </c>
      <c r="C49" s="106"/>
      <c r="D49" s="106"/>
    </row>
    <row r="50" spans="1:4" s="14" customFormat="1" ht="18.75" customHeight="1">
      <c r="A50" s="98" t="s">
        <v>198</v>
      </c>
      <c r="B50" s="351" t="s">
        <v>203</v>
      </c>
      <c r="C50" s="106"/>
      <c r="D50" s="106"/>
    </row>
    <row r="51" spans="1:4" s="14" customFormat="1" ht="18.75" customHeight="1">
      <c r="A51" s="98" t="s">
        <v>199</v>
      </c>
      <c r="B51" s="351" t="s">
        <v>204</v>
      </c>
      <c r="C51" s="106"/>
      <c r="D51" s="106"/>
    </row>
    <row r="52" spans="1:4" s="14" customFormat="1" ht="18.75" customHeight="1" thickBot="1">
      <c r="A52" s="101" t="s">
        <v>200</v>
      </c>
      <c r="B52" s="352" t="s">
        <v>205</v>
      </c>
      <c r="C52" s="107"/>
      <c r="D52" s="107"/>
    </row>
    <row r="53" spans="1:4" s="14" customFormat="1" ht="18.75" customHeight="1" thickBot="1">
      <c r="A53" s="94" t="s">
        <v>106</v>
      </c>
      <c r="B53" s="349" t="s">
        <v>206</v>
      </c>
      <c r="C53" s="95">
        <f>SUM(C54:C56)</f>
        <v>12075</v>
      </c>
      <c r="D53" s="95">
        <f>SUM(D54:D56)</f>
        <v>9346</v>
      </c>
    </row>
    <row r="54" spans="1:4" s="14" customFormat="1" ht="18.75" customHeight="1">
      <c r="A54" s="96" t="s">
        <v>61</v>
      </c>
      <c r="B54" s="350" t="s">
        <v>401</v>
      </c>
      <c r="C54" s="97"/>
      <c r="D54" s="97"/>
    </row>
    <row r="55" spans="1:4" s="14" customFormat="1" ht="18.75" customHeight="1">
      <c r="A55" s="98" t="s">
        <v>62</v>
      </c>
      <c r="B55" s="351" t="s">
        <v>402</v>
      </c>
      <c r="C55" s="99"/>
      <c r="D55" s="99"/>
    </row>
    <row r="56" spans="1:4" s="14" customFormat="1" ht="18.75" customHeight="1">
      <c r="A56" s="98" t="s">
        <v>211</v>
      </c>
      <c r="B56" s="351" t="s">
        <v>209</v>
      </c>
      <c r="C56" s="99">
        <v>12075</v>
      </c>
      <c r="D56" s="99">
        <v>9346</v>
      </c>
    </row>
    <row r="57" spans="1:4" s="14" customFormat="1" ht="18.75" customHeight="1" thickBot="1">
      <c r="A57" s="101" t="s">
        <v>212</v>
      </c>
      <c r="B57" s="352" t="s">
        <v>210</v>
      </c>
      <c r="C57" s="103"/>
      <c r="D57" s="103"/>
    </row>
    <row r="58" spans="1:4" s="14" customFormat="1" ht="18.75" customHeight="1" thickBot="1">
      <c r="A58" s="94" t="s">
        <v>13</v>
      </c>
      <c r="B58" s="353" t="s">
        <v>213</v>
      </c>
      <c r="C58" s="95">
        <f>SUM(C59:C61)</f>
        <v>0</v>
      </c>
      <c r="D58" s="95">
        <f>SUM(D59:D61)</f>
        <v>0</v>
      </c>
    </row>
    <row r="59" spans="1:4" s="14" customFormat="1" ht="18.75" customHeight="1">
      <c r="A59" s="96" t="s">
        <v>107</v>
      </c>
      <c r="B59" s="350" t="s">
        <v>403</v>
      </c>
      <c r="C59" s="106"/>
      <c r="D59" s="106"/>
    </row>
    <row r="60" spans="1:4" s="14" customFormat="1" ht="18.75" customHeight="1">
      <c r="A60" s="98" t="s">
        <v>108</v>
      </c>
      <c r="B60" s="351" t="s">
        <v>404</v>
      </c>
      <c r="C60" s="106"/>
      <c r="D60" s="106"/>
    </row>
    <row r="61" spans="1:4" s="14" customFormat="1" ht="18.75" customHeight="1">
      <c r="A61" s="98" t="s">
        <v>132</v>
      </c>
      <c r="B61" s="351" t="s">
        <v>216</v>
      </c>
      <c r="C61" s="106"/>
      <c r="D61" s="106"/>
    </row>
    <row r="62" spans="1:4" s="14" customFormat="1" ht="18.75" customHeight="1" thickBot="1">
      <c r="A62" s="101" t="s">
        <v>214</v>
      </c>
      <c r="B62" s="352" t="s">
        <v>217</v>
      </c>
      <c r="C62" s="106"/>
      <c r="D62" s="106"/>
    </row>
    <row r="63" spans="1:4" s="14" customFormat="1" ht="18.75" customHeight="1" thickBot="1">
      <c r="A63" s="94" t="s">
        <v>14</v>
      </c>
      <c r="B63" s="349" t="s">
        <v>218</v>
      </c>
      <c r="C63" s="104">
        <f>+C8+C15+C22+C29+C36+C47+C53+C58</f>
        <v>199106</v>
      </c>
      <c r="D63" s="104">
        <f>+D8+D15+D22+D29+D36+D47+D53+D58</f>
        <v>199106</v>
      </c>
    </row>
    <row r="64" spans="1:4" s="14" customFormat="1" ht="18.75" customHeight="1" thickBot="1">
      <c r="A64" s="109" t="s">
        <v>352</v>
      </c>
      <c r="B64" s="353" t="s">
        <v>220</v>
      </c>
      <c r="C64" s="95">
        <f>SUM(C65:C67)</f>
        <v>0</v>
      </c>
      <c r="D64" s="95">
        <f>SUM(D65:D67)</f>
        <v>0</v>
      </c>
    </row>
    <row r="65" spans="1:4" s="14" customFormat="1" ht="18.75" customHeight="1">
      <c r="A65" s="96" t="s">
        <v>253</v>
      </c>
      <c r="B65" s="350" t="s">
        <v>221</v>
      </c>
      <c r="C65" s="106"/>
      <c r="D65" s="106"/>
    </row>
    <row r="66" spans="1:4" s="14" customFormat="1" ht="18.75" customHeight="1">
      <c r="A66" s="98" t="s">
        <v>262</v>
      </c>
      <c r="B66" s="351" t="s">
        <v>222</v>
      </c>
      <c r="C66" s="106"/>
      <c r="D66" s="106"/>
    </row>
    <row r="67" spans="1:4" s="14" customFormat="1" ht="18.75" customHeight="1" thickBot="1">
      <c r="A67" s="101" t="s">
        <v>263</v>
      </c>
      <c r="B67" s="354" t="s">
        <v>223</v>
      </c>
      <c r="C67" s="106"/>
      <c r="D67" s="106"/>
    </row>
    <row r="68" spans="1:4" s="14" customFormat="1" ht="18.75" customHeight="1" thickBot="1">
      <c r="A68" s="109" t="s">
        <v>224</v>
      </c>
      <c r="B68" s="353" t="s">
        <v>225</v>
      </c>
      <c r="C68" s="95">
        <f>SUM(C69:C72)</f>
        <v>0</v>
      </c>
      <c r="D68" s="95">
        <f>SUM(D69:D72)</f>
        <v>0</v>
      </c>
    </row>
    <row r="69" spans="1:4" s="14" customFormat="1" ht="18.75" customHeight="1">
      <c r="A69" s="96" t="s">
        <v>84</v>
      </c>
      <c r="B69" s="350" t="s">
        <v>226</v>
      </c>
      <c r="C69" s="106"/>
      <c r="D69" s="106"/>
    </row>
    <row r="70" spans="1:4" s="14" customFormat="1" ht="18.75" customHeight="1">
      <c r="A70" s="98" t="s">
        <v>85</v>
      </c>
      <c r="B70" s="351" t="s">
        <v>227</v>
      </c>
      <c r="C70" s="106"/>
      <c r="D70" s="106"/>
    </row>
    <row r="71" spans="1:4" s="14" customFormat="1" ht="18.75" customHeight="1">
      <c r="A71" s="98" t="s">
        <v>254</v>
      </c>
      <c r="B71" s="351" t="s">
        <v>228</v>
      </c>
      <c r="C71" s="106"/>
      <c r="D71" s="106"/>
    </row>
    <row r="72" spans="1:4" s="14" customFormat="1" ht="18.75" customHeight="1" thickBot="1">
      <c r="A72" s="101" t="s">
        <v>255</v>
      </c>
      <c r="B72" s="352" t="s">
        <v>229</v>
      </c>
      <c r="C72" s="106"/>
      <c r="D72" s="106"/>
    </row>
    <row r="73" spans="1:4" s="14" customFormat="1" ht="18.75" customHeight="1" thickBot="1">
      <c r="A73" s="109" t="s">
        <v>230</v>
      </c>
      <c r="B73" s="353" t="s">
        <v>231</v>
      </c>
      <c r="C73" s="95">
        <f>SUM(C74:C75)</f>
        <v>40000</v>
      </c>
      <c r="D73" s="95">
        <f>SUM(D74:D75)</f>
        <v>49566</v>
      </c>
    </row>
    <row r="74" spans="1:4" s="14" customFormat="1" ht="18.75" customHeight="1">
      <c r="A74" s="96" t="s">
        <v>256</v>
      </c>
      <c r="B74" s="350" t="s">
        <v>232</v>
      </c>
      <c r="C74" s="106">
        <v>40000</v>
      </c>
      <c r="D74" s="106">
        <v>49566</v>
      </c>
    </row>
    <row r="75" spans="1:4" s="14" customFormat="1" ht="18.75" customHeight="1" thickBot="1">
      <c r="A75" s="101" t="s">
        <v>257</v>
      </c>
      <c r="B75" s="352" t="s">
        <v>233</v>
      </c>
      <c r="C75" s="106"/>
      <c r="D75" s="106"/>
    </row>
    <row r="76" spans="1:4" s="13" customFormat="1" ht="18.75" customHeight="1" thickBot="1">
      <c r="A76" s="109" t="s">
        <v>234</v>
      </c>
      <c r="B76" s="353" t="s">
        <v>235</v>
      </c>
      <c r="C76" s="95">
        <f>SUM(C77:C79)</f>
        <v>0</v>
      </c>
      <c r="D76" s="95">
        <f>SUM(D77:D79)</f>
        <v>0</v>
      </c>
    </row>
    <row r="77" spans="1:4" s="14" customFormat="1" ht="18.75" customHeight="1">
      <c r="A77" s="96" t="s">
        <v>258</v>
      </c>
      <c r="B77" s="350" t="s">
        <v>236</v>
      </c>
      <c r="C77" s="106"/>
      <c r="D77" s="106"/>
    </row>
    <row r="78" spans="1:4" s="14" customFormat="1" ht="18.75" customHeight="1">
      <c r="A78" s="98" t="s">
        <v>259</v>
      </c>
      <c r="B78" s="351" t="s">
        <v>237</v>
      </c>
      <c r="C78" s="106"/>
      <c r="D78" s="106"/>
    </row>
    <row r="79" spans="1:4" s="14" customFormat="1" ht="18.75" customHeight="1" thickBot="1">
      <c r="A79" s="101" t="s">
        <v>260</v>
      </c>
      <c r="B79" s="352" t="s">
        <v>238</v>
      </c>
      <c r="C79" s="106"/>
      <c r="D79" s="106"/>
    </row>
    <row r="80" spans="1:4" s="14" customFormat="1" ht="18.75" customHeight="1" thickBot="1">
      <c r="A80" s="109" t="s">
        <v>239</v>
      </c>
      <c r="B80" s="353" t="s">
        <v>261</v>
      </c>
      <c r="C80" s="95">
        <f>SUM(C81:C84)</f>
        <v>0</v>
      </c>
      <c r="D80" s="95">
        <f>SUM(D81:D84)</f>
        <v>0</v>
      </c>
    </row>
    <row r="81" spans="1:4" s="14" customFormat="1" ht="18.75" customHeight="1">
      <c r="A81" s="110" t="s">
        <v>240</v>
      </c>
      <c r="B81" s="350" t="s">
        <v>241</v>
      </c>
      <c r="C81" s="106"/>
      <c r="D81" s="106"/>
    </row>
    <row r="82" spans="1:4" s="14" customFormat="1" ht="18.75" customHeight="1">
      <c r="A82" s="111" t="s">
        <v>242</v>
      </c>
      <c r="B82" s="351" t="s">
        <v>243</v>
      </c>
      <c r="C82" s="106"/>
      <c r="D82" s="106"/>
    </row>
    <row r="83" spans="1:4" s="14" customFormat="1" ht="18.75" customHeight="1">
      <c r="A83" s="111" t="s">
        <v>244</v>
      </c>
      <c r="B83" s="351" t="s">
        <v>245</v>
      </c>
      <c r="C83" s="106"/>
      <c r="D83" s="106"/>
    </row>
    <row r="84" spans="1:4" s="13" customFormat="1" ht="18.75" customHeight="1" thickBot="1">
      <c r="A84" s="112" t="s">
        <v>246</v>
      </c>
      <c r="B84" s="352" t="s">
        <v>247</v>
      </c>
      <c r="C84" s="106"/>
      <c r="D84" s="106"/>
    </row>
    <row r="85" spans="1:4" s="13" customFormat="1" ht="18.75" customHeight="1" thickBot="1">
      <c r="A85" s="109" t="s">
        <v>248</v>
      </c>
      <c r="B85" s="353" t="s">
        <v>249</v>
      </c>
      <c r="C85" s="113"/>
      <c r="D85" s="113"/>
    </row>
    <row r="86" spans="1:4" s="13" customFormat="1" ht="18.75" customHeight="1" thickBot="1">
      <c r="A86" s="109" t="s">
        <v>250</v>
      </c>
      <c r="B86" s="355" t="s">
        <v>251</v>
      </c>
      <c r="C86" s="104">
        <f>+C64+C68+C73+C76+C80+C85</f>
        <v>40000</v>
      </c>
      <c r="D86" s="104">
        <f>+D64+D68+D73+D76+D80+D85</f>
        <v>49566</v>
      </c>
    </row>
    <row r="87" spans="1:4" s="13" customFormat="1" ht="18.75" customHeight="1" thickBot="1">
      <c r="A87" s="114" t="s">
        <v>264</v>
      </c>
      <c r="B87" s="356" t="s">
        <v>379</v>
      </c>
      <c r="C87" s="104">
        <f>+C63+C86</f>
        <v>239106</v>
      </c>
      <c r="D87" s="104">
        <f>+D63+D86</f>
        <v>248672</v>
      </c>
    </row>
    <row r="88" spans="1:4" s="14" customFormat="1" ht="18.75" customHeight="1">
      <c r="A88" s="115"/>
      <c r="B88" s="357"/>
      <c r="C88" s="117"/>
      <c r="D88" s="117"/>
    </row>
    <row r="89" spans="1:4" ht="18.75" customHeight="1" thickBot="1">
      <c r="A89" s="118"/>
      <c r="B89" s="358"/>
      <c r="C89" s="120"/>
      <c r="D89" s="120"/>
    </row>
    <row r="90" spans="1:4" s="7" customFormat="1" ht="18.75" customHeight="1" thickBot="1">
      <c r="A90" s="414" t="s">
        <v>42</v>
      </c>
      <c r="B90" s="415"/>
      <c r="C90" s="415"/>
      <c r="D90" s="415"/>
    </row>
    <row r="91" spans="1:4" s="15" customFormat="1" ht="18.75" customHeight="1" thickBot="1">
      <c r="A91" s="123" t="s">
        <v>6</v>
      </c>
      <c r="B91" s="360" t="s">
        <v>397</v>
      </c>
      <c r="C91" s="125">
        <f>SUM(C92:C96)</f>
        <v>238106</v>
      </c>
      <c r="D91" s="125">
        <f>SUM(D92:D96)</f>
        <v>238853</v>
      </c>
    </row>
    <row r="92" spans="1:4" ht="18.75" customHeight="1">
      <c r="A92" s="126" t="s">
        <v>63</v>
      </c>
      <c r="B92" s="361" t="s">
        <v>36</v>
      </c>
      <c r="C92" s="127">
        <v>31982</v>
      </c>
      <c r="D92" s="127">
        <v>31982</v>
      </c>
    </row>
    <row r="93" spans="1:4" ht="18.75" customHeight="1">
      <c r="A93" s="98" t="s">
        <v>64</v>
      </c>
      <c r="B93" s="362" t="s">
        <v>109</v>
      </c>
      <c r="C93" s="99">
        <v>8067</v>
      </c>
      <c r="D93" s="99">
        <v>8067</v>
      </c>
    </row>
    <row r="94" spans="1:4" ht="18.75" customHeight="1">
      <c r="A94" s="98" t="s">
        <v>65</v>
      </c>
      <c r="B94" s="362" t="s">
        <v>82</v>
      </c>
      <c r="C94" s="103">
        <v>45187</v>
      </c>
      <c r="D94" s="103">
        <v>45187</v>
      </c>
    </row>
    <row r="95" spans="1:4" ht="18.75" customHeight="1">
      <c r="A95" s="98" t="s">
        <v>66</v>
      </c>
      <c r="B95" s="363" t="s">
        <v>110</v>
      </c>
      <c r="C95" s="103">
        <v>950</v>
      </c>
      <c r="D95" s="103">
        <v>950</v>
      </c>
    </row>
    <row r="96" spans="1:4" ht="18.75" customHeight="1">
      <c r="A96" s="98" t="s">
        <v>74</v>
      </c>
      <c r="B96" s="364" t="s">
        <v>111</v>
      </c>
      <c r="C96" s="103">
        <f>SUM(C97:C106)</f>
        <v>151920</v>
      </c>
      <c r="D96" s="103">
        <f>SUM(D97:D106)</f>
        <v>152667</v>
      </c>
    </row>
    <row r="97" spans="1:4" ht="18.75" customHeight="1">
      <c r="A97" s="98" t="s">
        <v>67</v>
      </c>
      <c r="B97" s="362" t="s">
        <v>267</v>
      </c>
      <c r="C97" s="103"/>
      <c r="D97" s="103"/>
    </row>
    <row r="98" spans="1:4" ht="18.75" customHeight="1">
      <c r="A98" s="98" t="s">
        <v>68</v>
      </c>
      <c r="B98" s="365" t="s">
        <v>268</v>
      </c>
      <c r="C98" s="103"/>
      <c r="D98" s="103"/>
    </row>
    <row r="99" spans="1:4" ht="18.75" customHeight="1">
      <c r="A99" s="98" t="s">
        <v>75</v>
      </c>
      <c r="B99" s="362" t="s">
        <v>269</v>
      </c>
      <c r="C99" s="103"/>
      <c r="D99" s="103"/>
    </row>
    <row r="100" spans="1:4" ht="18.75" customHeight="1">
      <c r="A100" s="98" t="s">
        <v>76</v>
      </c>
      <c r="B100" s="362" t="s">
        <v>270</v>
      </c>
      <c r="C100" s="103"/>
      <c r="D100" s="103"/>
    </row>
    <row r="101" spans="1:4" ht="18.75" customHeight="1">
      <c r="A101" s="98" t="s">
        <v>77</v>
      </c>
      <c r="B101" s="365" t="s">
        <v>271</v>
      </c>
      <c r="C101" s="103">
        <v>149870</v>
      </c>
      <c r="D101" s="103">
        <v>150617</v>
      </c>
    </row>
    <row r="102" spans="1:4" ht="18.75" customHeight="1">
      <c r="A102" s="98" t="s">
        <v>78</v>
      </c>
      <c r="B102" s="365" t="s">
        <v>272</v>
      </c>
      <c r="C102" s="103"/>
      <c r="D102" s="103"/>
    </row>
    <row r="103" spans="1:4" ht="18.75" customHeight="1">
      <c r="A103" s="98" t="s">
        <v>80</v>
      </c>
      <c r="B103" s="362" t="s">
        <v>273</v>
      </c>
      <c r="C103" s="103"/>
      <c r="D103" s="103"/>
    </row>
    <row r="104" spans="1:4" ht="18.75" customHeight="1">
      <c r="A104" s="128" t="s">
        <v>112</v>
      </c>
      <c r="B104" s="366" t="s">
        <v>274</v>
      </c>
      <c r="C104" s="103"/>
      <c r="D104" s="103"/>
    </row>
    <row r="105" spans="1:4" ht="18.75" customHeight="1">
      <c r="A105" s="98" t="s">
        <v>265</v>
      </c>
      <c r="B105" s="366" t="s">
        <v>275</v>
      </c>
      <c r="C105" s="103"/>
      <c r="D105" s="103"/>
    </row>
    <row r="106" spans="1:4" ht="18.75" customHeight="1" thickBot="1">
      <c r="A106" s="129" t="s">
        <v>266</v>
      </c>
      <c r="B106" s="367" t="s">
        <v>276</v>
      </c>
      <c r="C106" s="130">
        <v>2050</v>
      </c>
      <c r="D106" s="130">
        <v>2050</v>
      </c>
    </row>
    <row r="107" spans="1:4" ht="18.75" customHeight="1" thickBot="1">
      <c r="A107" s="94" t="s">
        <v>7</v>
      </c>
      <c r="B107" s="368" t="s">
        <v>398</v>
      </c>
      <c r="C107" s="95">
        <f>+C108+C110+C112</f>
        <v>0</v>
      </c>
      <c r="D107" s="95">
        <f>+D108+D110+D112</f>
        <v>2868</v>
      </c>
    </row>
    <row r="108" spans="1:4" ht="18.75" customHeight="1">
      <c r="A108" s="96" t="s">
        <v>69</v>
      </c>
      <c r="B108" s="362" t="s">
        <v>130</v>
      </c>
      <c r="C108" s="97"/>
      <c r="D108" s="97">
        <v>50</v>
      </c>
    </row>
    <row r="109" spans="1:4" ht="18.75" customHeight="1">
      <c r="A109" s="96" t="s">
        <v>70</v>
      </c>
      <c r="B109" s="366" t="s">
        <v>280</v>
      </c>
      <c r="C109" s="97"/>
      <c r="D109" s="97"/>
    </row>
    <row r="110" spans="1:4" ht="18.75" customHeight="1">
      <c r="A110" s="96" t="s">
        <v>71</v>
      </c>
      <c r="B110" s="366" t="s">
        <v>113</v>
      </c>
      <c r="C110" s="99"/>
      <c r="D110" s="99">
        <v>2818</v>
      </c>
    </row>
    <row r="111" spans="1:4" ht="18.75" customHeight="1">
      <c r="A111" s="96" t="s">
        <v>72</v>
      </c>
      <c r="B111" s="366" t="s">
        <v>281</v>
      </c>
      <c r="C111" s="131"/>
      <c r="D111" s="131"/>
    </row>
    <row r="112" spans="1:4" ht="18.75" customHeight="1">
      <c r="A112" s="96" t="s">
        <v>73</v>
      </c>
      <c r="B112" s="369" t="s">
        <v>133</v>
      </c>
      <c r="C112" s="131"/>
      <c r="D112" s="131"/>
    </row>
    <row r="113" spans="1:4" ht="18.75" customHeight="1">
      <c r="A113" s="96" t="s">
        <v>79</v>
      </c>
      <c r="B113" s="370" t="s">
        <v>387</v>
      </c>
      <c r="C113" s="131"/>
      <c r="D113" s="131"/>
    </row>
    <row r="114" spans="1:4" ht="18.75" customHeight="1">
      <c r="A114" s="96" t="s">
        <v>81</v>
      </c>
      <c r="B114" s="371" t="s">
        <v>286</v>
      </c>
      <c r="C114" s="131"/>
      <c r="D114" s="131"/>
    </row>
    <row r="115" spans="1:4" ht="18.75" customHeight="1">
      <c r="A115" s="96" t="s">
        <v>114</v>
      </c>
      <c r="B115" s="362" t="s">
        <v>270</v>
      </c>
      <c r="C115" s="131"/>
      <c r="D115" s="131"/>
    </row>
    <row r="116" spans="1:4" ht="18.75" customHeight="1">
      <c r="A116" s="96" t="s">
        <v>115</v>
      </c>
      <c r="B116" s="362" t="s">
        <v>285</v>
      </c>
      <c r="C116" s="131"/>
      <c r="D116" s="131"/>
    </row>
    <row r="117" spans="1:4" ht="18.75" customHeight="1">
      <c r="A117" s="96" t="s">
        <v>116</v>
      </c>
      <c r="B117" s="362" t="s">
        <v>284</v>
      </c>
      <c r="C117" s="131"/>
      <c r="D117" s="131"/>
    </row>
    <row r="118" spans="1:4" ht="18.75" customHeight="1">
      <c r="A118" s="96" t="s">
        <v>277</v>
      </c>
      <c r="B118" s="362" t="s">
        <v>273</v>
      </c>
      <c r="C118" s="131"/>
      <c r="D118" s="131"/>
    </row>
    <row r="119" spans="1:4" ht="18.75" customHeight="1">
      <c r="A119" s="96" t="s">
        <v>278</v>
      </c>
      <c r="B119" s="362" t="s">
        <v>283</v>
      </c>
      <c r="C119" s="131"/>
      <c r="D119" s="131"/>
    </row>
    <row r="120" spans="1:4" ht="18.75" customHeight="1" thickBot="1">
      <c r="A120" s="128" t="s">
        <v>279</v>
      </c>
      <c r="B120" s="362" t="s">
        <v>282</v>
      </c>
      <c r="C120" s="132"/>
      <c r="D120" s="132"/>
    </row>
    <row r="121" spans="1:4" ht="18.75" customHeight="1" thickBot="1">
      <c r="A121" s="94" t="s">
        <v>8</v>
      </c>
      <c r="B121" s="372" t="s">
        <v>287</v>
      </c>
      <c r="C121" s="95">
        <f>+C122+C123</f>
        <v>1000</v>
      </c>
      <c r="D121" s="95">
        <f>+D122+D123</f>
        <v>6951</v>
      </c>
    </row>
    <row r="122" spans="1:4" ht="18.75" customHeight="1">
      <c r="A122" s="96" t="s">
        <v>52</v>
      </c>
      <c r="B122" s="371" t="s">
        <v>44</v>
      </c>
      <c r="C122" s="97">
        <v>1000</v>
      </c>
      <c r="D122" s="97">
        <v>6951</v>
      </c>
    </row>
    <row r="123" spans="1:4" ht="18.75" customHeight="1" thickBot="1">
      <c r="A123" s="101" t="s">
        <v>53</v>
      </c>
      <c r="B123" s="366" t="s">
        <v>45</v>
      </c>
      <c r="C123" s="103"/>
      <c r="D123" s="103"/>
    </row>
    <row r="124" spans="1:4" ht="18.75" customHeight="1" thickBot="1">
      <c r="A124" s="94" t="s">
        <v>9</v>
      </c>
      <c r="B124" s="372" t="s">
        <v>288</v>
      </c>
      <c r="C124" s="95">
        <f>+C91+C107+C121</f>
        <v>239106</v>
      </c>
      <c r="D124" s="95">
        <f>+D91+D107+D121</f>
        <v>248672</v>
      </c>
    </row>
    <row r="125" spans="1:4" ht="18.75" customHeight="1" thickBot="1">
      <c r="A125" s="94" t="s">
        <v>10</v>
      </c>
      <c r="B125" s="372" t="s">
        <v>289</v>
      </c>
      <c r="C125" s="95">
        <f>+C126+C127+C128</f>
        <v>0</v>
      </c>
      <c r="D125" s="95">
        <f>+D126+D127+D128</f>
        <v>0</v>
      </c>
    </row>
    <row r="126" spans="1:4" s="15" customFormat="1" ht="18.75" customHeight="1">
      <c r="A126" s="96" t="s">
        <v>56</v>
      </c>
      <c r="B126" s="371" t="s">
        <v>290</v>
      </c>
      <c r="C126" s="131"/>
      <c r="D126" s="131"/>
    </row>
    <row r="127" spans="1:4" ht="18.75" customHeight="1">
      <c r="A127" s="96" t="s">
        <v>57</v>
      </c>
      <c r="B127" s="371" t="s">
        <v>291</v>
      </c>
      <c r="C127" s="131"/>
      <c r="D127" s="131"/>
    </row>
    <row r="128" spans="1:4" ht="18.75" customHeight="1" thickBot="1">
      <c r="A128" s="128" t="s">
        <v>58</v>
      </c>
      <c r="B128" s="373" t="s">
        <v>292</v>
      </c>
      <c r="C128" s="131"/>
      <c r="D128" s="131"/>
    </row>
    <row r="129" spans="1:4" ht="18.75" customHeight="1" thickBot="1">
      <c r="A129" s="94" t="s">
        <v>11</v>
      </c>
      <c r="B129" s="372" t="s">
        <v>351</v>
      </c>
      <c r="C129" s="95">
        <f>+C130+C131+C132+C133</f>
        <v>0</v>
      </c>
      <c r="D129" s="95">
        <f>+D130+D131+D132+D133</f>
        <v>0</v>
      </c>
    </row>
    <row r="130" spans="1:4" ht="18.75" customHeight="1">
      <c r="A130" s="96" t="s">
        <v>59</v>
      </c>
      <c r="B130" s="371" t="s">
        <v>293</v>
      </c>
      <c r="C130" s="131"/>
      <c r="D130" s="131"/>
    </row>
    <row r="131" spans="1:4" ht="18.75" customHeight="1">
      <c r="A131" s="96" t="s">
        <v>60</v>
      </c>
      <c r="B131" s="371" t="s">
        <v>294</v>
      </c>
      <c r="C131" s="131"/>
      <c r="D131" s="131"/>
    </row>
    <row r="132" spans="1:4" ht="18.75" customHeight="1">
      <c r="A132" s="96" t="s">
        <v>198</v>
      </c>
      <c r="B132" s="371" t="s">
        <v>295</v>
      </c>
      <c r="C132" s="131"/>
      <c r="D132" s="131"/>
    </row>
    <row r="133" spans="1:4" s="15" customFormat="1" ht="18.75" customHeight="1" thickBot="1">
      <c r="A133" s="128" t="s">
        <v>199</v>
      </c>
      <c r="B133" s="373" t="s">
        <v>296</v>
      </c>
      <c r="C133" s="131"/>
      <c r="D133" s="131"/>
    </row>
    <row r="134" spans="1:12" ht="18.75" customHeight="1" thickBot="1">
      <c r="A134" s="94" t="s">
        <v>12</v>
      </c>
      <c r="B134" s="372" t="s">
        <v>297</v>
      </c>
      <c r="C134" s="104">
        <f>+C135+C136+C137+C138</f>
        <v>0</v>
      </c>
      <c r="D134" s="104">
        <f>+D135+D136+D137+D138</f>
        <v>0</v>
      </c>
      <c r="L134" s="34"/>
    </row>
    <row r="135" spans="1:4" ht="18.75" customHeight="1">
      <c r="A135" s="96" t="s">
        <v>61</v>
      </c>
      <c r="B135" s="371" t="s">
        <v>298</v>
      </c>
      <c r="C135" s="131"/>
      <c r="D135" s="131"/>
    </row>
    <row r="136" spans="1:4" ht="18.75" customHeight="1">
      <c r="A136" s="96" t="s">
        <v>62</v>
      </c>
      <c r="B136" s="371" t="s">
        <v>308</v>
      </c>
      <c r="C136" s="131"/>
      <c r="D136" s="131"/>
    </row>
    <row r="137" spans="1:4" s="15" customFormat="1" ht="18.75" customHeight="1">
      <c r="A137" s="96" t="s">
        <v>211</v>
      </c>
      <c r="B137" s="371" t="s">
        <v>299</v>
      </c>
      <c r="C137" s="131"/>
      <c r="D137" s="131"/>
    </row>
    <row r="138" spans="1:4" s="15" customFormat="1" ht="18.75" customHeight="1" thickBot="1">
      <c r="A138" s="128" t="s">
        <v>212</v>
      </c>
      <c r="B138" s="373" t="s">
        <v>300</v>
      </c>
      <c r="C138" s="131"/>
      <c r="D138" s="131"/>
    </row>
    <row r="139" spans="1:4" s="15" customFormat="1" ht="18.75" customHeight="1" thickBot="1">
      <c r="A139" s="94" t="s">
        <v>13</v>
      </c>
      <c r="B139" s="372" t="s">
        <v>301</v>
      </c>
      <c r="C139" s="133">
        <f>+C140+C141+C142+C143</f>
        <v>0</v>
      </c>
      <c r="D139" s="133">
        <f>+D140+D141+D142+D143</f>
        <v>0</v>
      </c>
    </row>
    <row r="140" spans="1:4" s="15" customFormat="1" ht="18.75" customHeight="1">
      <c r="A140" s="96" t="s">
        <v>107</v>
      </c>
      <c r="B140" s="371" t="s">
        <v>302</v>
      </c>
      <c r="C140" s="131"/>
      <c r="D140" s="131"/>
    </row>
    <row r="141" spans="1:4" s="15" customFormat="1" ht="18.75" customHeight="1">
      <c r="A141" s="96" t="s">
        <v>108</v>
      </c>
      <c r="B141" s="371" t="s">
        <v>303</v>
      </c>
      <c r="C141" s="131"/>
      <c r="D141" s="131"/>
    </row>
    <row r="142" spans="1:4" s="15" customFormat="1" ht="18.75" customHeight="1">
      <c r="A142" s="96" t="s">
        <v>132</v>
      </c>
      <c r="B142" s="371" t="s">
        <v>304</v>
      </c>
      <c r="C142" s="131"/>
      <c r="D142" s="131"/>
    </row>
    <row r="143" spans="1:4" ht="18.75" customHeight="1" thickBot="1">
      <c r="A143" s="96" t="s">
        <v>214</v>
      </c>
      <c r="B143" s="371" t="s">
        <v>305</v>
      </c>
      <c r="C143" s="131"/>
      <c r="D143" s="131"/>
    </row>
    <row r="144" spans="1:4" ht="18.75" customHeight="1" thickBot="1">
      <c r="A144" s="94" t="s">
        <v>14</v>
      </c>
      <c r="B144" s="372" t="s">
        <v>306</v>
      </c>
      <c r="C144" s="134">
        <f>+C125+C129+C134+C139</f>
        <v>0</v>
      </c>
      <c r="D144" s="134">
        <f>+D125+D129+D134+D139</f>
        <v>0</v>
      </c>
    </row>
    <row r="145" spans="1:4" ht="18.75" customHeight="1" thickBot="1">
      <c r="A145" s="135" t="s">
        <v>15</v>
      </c>
      <c r="B145" s="374" t="s">
        <v>307</v>
      </c>
      <c r="C145" s="134">
        <f>+C124+C144</f>
        <v>239106</v>
      </c>
      <c r="D145" s="134">
        <f>+D124+D144</f>
        <v>248672</v>
      </c>
    </row>
    <row r="146" ht="18.75" customHeight="1" thickBot="1"/>
    <row r="147" spans="1:4" ht="18.75" customHeight="1" thickBot="1">
      <c r="A147" s="139" t="s">
        <v>125</v>
      </c>
      <c r="B147" s="140"/>
      <c r="C147" s="141">
        <v>11</v>
      </c>
      <c r="D147" s="141">
        <v>11</v>
      </c>
    </row>
    <row r="148" spans="1:4" ht="18.75" customHeight="1" thickBot="1">
      <c r="A148" s="139" t="s">
        <v>126</v>
      </c>
      <c r="B148" s="140"/>
      <c r="C148" s="141">
        <v>5</v>
      </c>
      <c r="D148" s="141">
        <v>5</v>
      </c>
    </row>
  </sheetData>
  <sheetProtection formatCells="0"/>
  <mergeCells count="2">
    <mergeCell ref="A7:D7"/>
    <mergeCell ref="A90:D90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workbookViewId="0" topLeftCell="A91">
      <selection activeCell="E91" sqref="E1:E16384"/>
    </sheetView>
  </sheetViews>
  <sheetFormatPr defaultColWidth="9.00390625" defaultRowHeight="12.75"/>
  <cols>
    <col min="1" max="1" width="8.625" style="71" customWidth="1"/>
    <col min="2" max="2" width="53.50390625" style="72" customWidth="1"/>
    <col min="3" max="3" width="18.625" style="73" customWidth="1"/>
    <col min="4" max="4" width="20.00390625" style="138" customWidth="1"/>
    <col min="5" max="16384" width="9.375" style="2" customWidth="1"/>
  </cols>
  <sheetData>
    <row r="1" spans="1:4" s="1" customFormat="1" ht="16.5" customHeight="1" thickBot="1">
      <c r="A1" s="30"/>
      <c r="B1" s="31"/>
      <c r="C1" s="79" t="s">
        <v>415</v>
      </c>
      <c r="D1" s="79"/>
    </row>
    <row r="2" spans="1:4" s="11" customFormat="1" ht="18" customHeight="1">
      <c r="A2" s="344" t="s">
        <v>49</v>
      </c>
      <c r="B2" s="80" t="s">
        <v>127</v>
      </c>
      <c r="C2" s="81" t="s">
        <v>38</v>
      </c>
      <c r="D2" s="81"/>
    </row>
    <row r="3" spans="1:4" s="11" customFormat="1" ht="18" customHeight="1" thickBot="1">
      <c r="A3" s="346" t="s">
        <v>122</v>
      </c>
      <c r="B3" s="82" t="s">
        <v>388</v>
      </c>
      <c r="C3" s="83">
        <v>2</v>
      </c>
      <c r="D3" s="83"/>
    </row>
    <row r="4" spans="1:4" s="11" customFormat="1" ht="18" customHeight="1" thickBot="1">
      <c r="A4" s="76"/>
      <c r="B4" s="76"/>
      <c r="C4" s="84" t="s">
        <v>39</v>
      </c>
      <c r="D4" s="84"/>
    </row>
    <row r="5" spans="1:4" s="249" customFormat="1" ht="18" customHeight="1" thickBot="1">
      <c r="A5" s="85" t="s">
        <v>124</v>
      </c>
      <c r="B5" s="86" t="s">
        <v>40</v>
      </c>
      <c r="C5" s="380" t="s">
        <v>427</v>
      </c>
      <c r="D5" s="377" t="s">
        <v>425</v>
      </c>
    </row>
    <row r="6" spans="1:4" s="7" customFormat="1" ht="18" customHeight="1" thickBot="1">
      <c r="A6" s="379">
        <v>1</v>
      </c>
      <c r="B6" s="86">
        <v>2</v>
      </c>
      <c r="C6" s="256">
        <v>3</v>
      </c>
      <c r="D6" s="378">
        <v>4</v>
      </c>
    </row>
    <row r="7" spans="1:4" s="7" customFormat="1" ht="18" customHeight="1" thickBot="1">
      <c r="A7" s="412" t="s">
        <v>41</v>
      </c>
      <c r="B7" s="413"/>
      <c r="C7" s="413"/>
      <c r="D7" s="413"/>
    </row>
    <row r="8" spans="1:4" s="7" customFormat="1" ht="18" customHeight="1" thickBot="1">
      <c r="A8" s="94" t="s">
        <v>6</v>
      </c>
      <c r="B8" s="349" t="s">
        <v>154</v>
      </c>
      <c r="C8" s="95">
        <f>+C9+C10+C11+C12+C13+C14</f>
        <v>132668</v>
      </c>
      <c r="D8" s="348">
        <f>+D9+D10+D11+D12+D13+D14</f>
        <v>135397</v>
      </c>
    </row>
    <row r="9" spans="1:4" s="250" customFormat="1" ht="18" customHeight="1">
      <c r="A9" s="96" t="s">
        <v>63</v>
      </c>
      <c r="B9" s="350" t="s">
        <v>155</v>
      </c>
      <c r="C9" s="97">
        <v>70525</v>
      </c>
      <c r="D9" s="97">
        <v>83437</v>
      </c>
    </row>
    <row r="10" spans="1:4" s="251" customFormat="1" ht="18" customHeight="1">
      <c r="A10" s="98" t="s">
        <v>64</v>
      </c>
      <c r="B10" s="351" t="s">
        <v>156</v>
      </c>
      <c r="C10" s="99">
        <v>38012</v>
      </c>
      <c r="D10" s="99">
        <v>38012</v>
      </c>
    </row>
    <row r="11" spans="1:4" s="251" customFormat="1" ht="18" customHeight="1">
      <c r="A11" s="98" t="s">
        <v>65</v>
      </c>
      <c r="B11" s="351" t="s">
        <v>157</v>
      </c>
      <c r="C11" s="99">
        <v>17667</v>
      </c>
      <c r="D11" s="99">
        <v>11219</v>
      </c>
    </row>
    <row r="12" spans="1:4" s="251" customFormat="1" ht="18" customHeight="1">
      <c r="A12" s="98" t="s">
        <v>66</v>
      </c>
      <c r="B12" s="351" t="s">
        <v>158</v>
      </c>
      <c r="C12" s="99">
        <v>6464</v>
      </c>
      <c r="D12" s="99">
        <v>2729</v>
      </c>
    </row>
    <row r="13" spans="1:4" s="251" customFormat="1" ht="18" customHeight="1">
      <c r="A13" s="98" t="s">
        <v>83</v>
      </c>
      <c r="B13" s="351" t="s">
        <v>159</v>
      </c>
      <c r="C13" s="100"/>
      <c r="D13" s="99"/>
    </row>
    <row r="14" spans="1:4" s="250" customFormat="1" ht="18" customHeight="1" thickBot="1">
      <c r="A14" s="101" t="s">
        <v>67</v>
      </c>
      <c r="B14" s="352" t="s">
        <v>160</v>
      </c>
      <c r="C14" s="102"/>
      <c r="D14" s="99"/>
    </row>
    <row r="15" spans="1:4" s="250" customFormat="1" ht="16.5" thickBot="1">
      <c r="A15" s="94" t="s">
        <v>7</v>
      </c>
      <c r="B15" s="353" t="s">
        <v>161</v>
      </c>
      <c r="C15" s="95">
        <f>+C16+C17+C18+C19+C20</f>
        <v>23315</v>
      </c>
      <c r="D15" s="95">
        <f>+D16+D17+D18+D19+D20</f>
        <v>23315</v>
      </c>
    </row>
    <row r="16" spans="1:4" s="250" customFormat="1" ht="18" customHeight="1">
      <c r="A16" s="96" t="s">
        <v>69</v>
      </c>
      <c r="B16" s="350" t="s">
        <v>162</v>
      </c>
      <c r="C16" s="97"/>
      <c r="D16" s="97"/>
    </row>
    <row r="17" spans="1:4" s="250" customFormat="1" ht="18" customHeight="1">
      <c r="A17" s="98" t="s">
        <v>70</v>
      </c>
      <c r="B17" s="351" t="s">
        <v>163</v>
      </c>
      <c r="C17" s="99"/>
      <c r="D17" s="99"/>
    </row>
    <row r="18" spans="1:4" s="250" customFormat="1" ht="18" customHeight="1">
      <c r="A18" s="98" t="s">
        <v>71</v>
      </c>
      <c r="B18" s="351" t="s">
        <v>381</v>
      </c>
      <c r="C18" s="99"/>
      <c r="D18" s="99"/>
    </row>
    <row r="19" spans="1:4" s="250" customFormat="1" ht="18" customHeight="1">
      <c r="A19" s="98" t="s">
        <v>72</v>
      </c>
      <c r="B19" s="351" t="s">
        <v>382</v>
      </c>
      <c r="C19" s="99"/>
      <c r="D19" s="99"/>
    </row>
    <row r="20" spans="1:4" s="250" customFormat="1" ht="18" customHeight="1">
      <c r="A20" s="98" t="s">
        <v>73</v>
      </c>
      <c r="B20" s="351" t="s">
        <v>164</v>
      </c>
      <c r="C20" s="99">
        <v>23315</v>
      </c>
      <c r="D20" s="99">
        <v>23315</v>
      </c>
    </row>
    <row r="21" spans="1:4" s="251" customFormat="1" ht="18" customHeight="1" thickBot="1">
      <c r="A21" s="101" t="s">
        <v>79</v>
      </c>
      <c r="B21" s="352" t="s">
        <v>165</v>
      </c>
      <c r="C21" s="103"/>
      <c r="D21" s="103"/>
    </row>
    <row r="22" spans="1:4" s="251" customFormat="1" ht="16.5" thickBot="1">
      <c r="A22" s="94" t="s">
        <v>8</v>
      </c>
      <c r="B22" s="349" t="s">
        <v>166</v>
      </c>
      <c r="C22" s="95">
        <f>+C23+C24+C25+C26+C27</f>
        <v>0</v>
      </c>
      <c r="D22" s="95">
        <f>+D23+D24+D25+D26+D27</f>
        <v>0</v>
      </c>
    </row>
    <row r="23" spans="1:4" s="251" customFormat="1" ht="18" customHeight="1">
      <c r="A23" s="96" t="s">
        <v>52</v>
      </c>
      <c r="B23" s="350" t="s">
        <v>167</v>
      </c>
      <c r="C23" s="97"/>
      <c r="D23" s="97"/>
    </row>
    <row r="24" spans="1:4" s="250" customFormat="1" ht="18" customHeight="1">
      <c r="A24" s="98" t="s">
        <v>53</v>
      </c>
      <c r="B24" s="351" t="s">
        <v>168</v>
      </c>
      <c r="C24" s="99"/>
      <c r="D24" s="99"/>
    </row>
    <row r="25" spans="1:4" s="251" customFormat="1" ht="18" customHeight="1">
      <c r="A25" s="98" t="s">
        <v>54</v>
      </c>
      <c r="B25" s="351" t="s">
        <v>383</v>
      </c>
      <c r="C25" s="99"/>
      <c r="D25" s="99"/>
    </row>
    <row r="26" spans="1:4" s="251" customFormat="1" ht="18" customHeight="1">
      <c r="A26" s="98" t="s">
        <v>55</v>
      </c>
      <c r="B26" s="351" t="s">
        <v>384</v>
      </c>
      <c r="C26" s="99"/>
      <c r="D26" s="99"/>
    </row>
    <row r="27" spans="1:4" s="251" customFormat="1" ht="18" customHeight="1">
      <c r="A27" s="98" t="s">
        <v>97</v>
      </c>
      <c r="B27" s="351" t="s">
        <v>169</v>
      </c>
      <c r="C27" s="99"/>
      <c r="D27" s="99"/>
    </row>
    <row r="28" spans="1:4" s="251" customFormat="1" ht="18" customHeight="1" thickBot="1">
      <c r="A28" s="101" t="s">
        <v>98</v>
      </c>
      <c r="B28" s="352" t="s">
        <v>170</v>
      </c>
      <c r="C28" s="103"/>
      <c r="D28" s="103"/>
    </row>
    <row r="29" spans="1:4" s="251" customFormat="1" ht="18" customHeight="1" thickBot="1">
      <c r="A29" s="94" t="s">
        <v>99</v>
      </c>
      <c r="B29" s="349" t="s">
        <v>171</v>
      </c>
      <c r="C29" s="104">
        <f>+C30+C33+C34+C35</f>
        <v>21500</v>
      </c>
      <c r="D29" s="104">
        <f>+D30+D33+D34+D35</f>
        <v>21500</v>
      </c>
    </row>
    <row r="30" spans="1:4" s="251" customFormat="1" ht="18" customHeight="1">
      <c r="A30" s="96" t="s">
        <v>172</v>
      </c>
      <c r="B30" s="350" t="s">
        <v>178</v>
      </c>
      <c r="C30" s="105">
        <f>+C31+C32</f>
        <v>16600</v>
      </c>
      <c r="D30" s="105">
        <f>+D31+D32</f>
        <v>16600</v>
      </c>
    </row>
    <row r="31" spans="1:4" s="251" customFormat="1" ht="18" customHeight="1">
      <c r="A31" s="98" t="s">
        <v>173</v>
      </c>
      <c r="B31" s="351" t="s">
        <v>179</v>
      </c>
      <c r="C31" s="99"/>
      <c r="D31" s="99">
        <v>1600</v>
      </c>
    </row>
    <row r="32" spans="1:4" s="251" customFormat="1" ht="18" customHeight="1">
      <c r="A32" s="98" t="s">
        <v>174</v>
      </c>
      <c r="B32" s="351" t="s">
        <v>180</v>
      </c>
      <c r="C32" s="99">
        <v>16600</v>
      </c>
      <c r="D32" s="99">
        <v>15000</v>
      </c>
    </row>
    <row r="33" spans="1:4" s="251" customFormat="1" ht="18" customHeight="1">
      <c r="A33" s="98" t="s">
        <v>175</v>
      </c>
      <c r="B33" s="351" t="s">
        <v>181</v>
      </c>
      <c r="C33" s="99">
        <v>4900</v>
      </c>
      <c r="D33" s="99">
        <v>4900</v>
      </c>
    </row>
    <row r="34" spans="1:4" s="251" customFormat="1" ht="18" customHeight="1">
      <c r="A34" s="98" t="s">
        <v>176</v>
      </c>
      <c r="B34" s="351" t="s">
        <v>182</v>
      </c>
      <c r="C34" s="99"/>
      <c r="D34" s="99"/>
    </row>
    <row r="35" spans="1:4" s="251" customFormat="1" ht="18" customHeight="1" thickBot="1">
      <c r="A35" s="101" t="s">
        <v>177</v>
      </c>
      <c r="B35" s="352" t="s">
        <v>183</v>
      </c>
      <c r="C35" s="103"/>
      <c r="D35" s="103"/>
    </row>
    <row r="36" spans="1:4" s="251" customFormat="1" ht="18" customHeight="1" thickBot="1">
      <c r="A36" s="94" t="s">
        <v>10</v>
      </c>
      <c r="B36" s="349" t="s">
        <v>184</v>
      </c>
      <c r="C36" s="95">
        <f>SUM(C37:C46)</f>
        <v>6298</v>
      </c>
      <c r="D36" s="95">
        <f>SUM(D37:D46)</f>
        <v>6298</v>
      </c>
    </row>
    <row r="37" spans="1:4" s="251" customFormat="1" ht="18" customHeight="1">
      <c r="A37" s="96" t="s">
        <v>56</v>
      </c>
      <c r="B37" s="350" t="s">
        <v>187</v>
      </c>
      <c r="C37" s="97"/>
      <c r="D37" s="97"/>
    </row>
    <row r="38" spans="1:4" s="251" customFormat="1" ht="18" customHeight="1">
      <c r="A38" s="98" t="s">
        <v>57</v>
      </c>
      <c r="B38" s="351" t="s">
        <v>188</v>
      </c>
      <c r="C38" s="99"/>
      <c r="D38" s="99"/>
    </row>
    <row r="39" spans="1:4" s="251" customFormat="1" ht="18" customHeight="1">
      <c r="A39" s="98" t="s">
        <v>58</v>
      </c>
      <c r="B39" s="351" t="s">
        <v>189</v>
      </c>
      <c r="C39" s="99"/>
      <c r="D39" s="99"/>
    </row>
    <row r="40" spans="1:4" s="251" customFormat="1" ht="18" customHeight="1">
      <c r="A40" s="98" t="s">
        <v>101</v>
      </c>
      <c r="B40" s="351" t="s">
        <v>190</v>
      </c>
      <c r="C40" s="99">
        <v>3440</v>
      </c>
      <c r="D40" s="99">
        <v>3440</v>
      </c>
    </row>
    <row r="41" spans="1:4" s="251" customFormat="1" ht="18" customHeight="1">
      <c r="A41" s="98" t="s">
        <v>102</v>
      </c>
      <c r="B41" s="351" t="s">
        <v>191</v>
      </c>
      <c r="C41" s="99">
        <v>2400</v>
      </c>
      <c r="D41" s="99">
        <v>2400</v>
      </c>
    </row>
    <row r="42" spans="1:4" s="251" customFormat="1" ht="18" customHeight="1">
      <c r="A42" s="98" t="s">
        <v>103</v>
      </c>
      <c r="B42" s="351" t="s">
        <v>192</v>
      </c>
      <c r="C42" s="99">
        <v>458</v>
      </c>
      <c r="D42" s="99">
        <v>458</v>
      </c>
    </row>
    <row r="43" spans="1:4" s="251" customFormat="1" ht="18" customHeight="1">
      <c r="A43" s="98" t="s">
        <v>104</v>
      </c>
      <c r="B43" s="351" t="s">
        <v>193</v>
      </c>
      <c r="C43" s="99"/>
      <c r="D43" s="99"/>
    </row>
    <row r="44" spans="1:4" s="251" customFormat="1" ht="18" customHeight="1">
      <c r="A44" s="98" t="s">
        <v>105</v>
      </c>
      <c r="B44" s="351" t="s">
        <v>194</v>
      </c>
      <c r="C44" s="99"/>
      <c r="D44" s="99"/>
    </row>
    <row r="45" spans="1:4" s="251" customFormat="1" ht="18" customHeight="1">
      <c r="A45" s="98" t="s">
        <v>185</v>
      </c>
      <c r="B45" s="351" t="s">
        <v>195</v>
      </c>
      <c r="C45" s="106"/>
      <c r="D45" s="106"/>
    </row>
    <row r="46" spans="1:4" s="251" customFormat="1" ht="18" customHeight="1" thickBot="1">
      <c r="A46" s="101" t="s">
        <v>186</v>
      </c>
      <c r="B46" s="352" t="s">
        <v>196</v>
      </c>
      <c r="C46" s="107"/>
      <c r="D46" s="107">
        <v>0</v>
      </c>
    </row>
    <row r="47" spans="1:4" s="251" customFormat="1" ht="18" customHeight="1" thickBot="1">
      <c r="A47" s="94" t="s">
        <v>11</v>
      </c>
      <c r="B47" s="349" t="s">
        <v>197</v>
      </c>
      <c r="C47" s="95">
        <f>SUM(C48:C52)</f>
        <v>0</v>
      </c>
      <c r="D47" s="95">
        <f>SUM(D48:D52)</f>
        <v>0</v>
      </c>
    </row>
    <row r="48" spans="1:4" s="251" customFormat="1" ht="18" customHeight="1">
      <c r="A48" s="96" t="s">
        <v>59</v>
      </c>
      <c r="B48" s="350" t="s">
        <v>201</v>
      </c>
      <c r="C48" s="108"/>
      <c r="D48" s="108"/>
    </row>
    <row r="49" spans="1:4" s="251" customFormat="1" ht="18" customHeight="1">
      <c r="A49" s="98" t="s">
        <v>60</v>
      </c>
      <c r="B49" s="351" t="s">
        <v>202</v>
      </c>
      <c r="C49" s="106"/>
      <c r="D49" s="106"/>
    </row>
    <row r="50" spans="1:4" s="251" customFormat="1" ht="18" customHeight="1">
      <c r="A50" s="98" t="s">
        <v>198</v>
      </c>
      <c r="B50" s="351" t="s">
        <v>203</v>
      </c>
      <c r="C50" s="106"/>
      <c r="D50" s="106"/>
    </row>
    <row r="51" spans="1:4" s="251" customFormat="1" ht="18" customHeight="1">
      <c r="A51" s="98" t="s">
        <v>199</v>
      </c>
      <c r="B51" s="351" t="s">
        <v>204</v>
      </c>
      <c r="C51" s="106"/>
      <c r="D51" s="106"/>
    </row>
    <row r="52" spans="1:4" s="251" customFormat="1" ht="18" customHeight="1" thickBot="1">
      <c r="A52" s="101" t="s">
        <v>200</v>
      </c>
      <c r="B52" s="352" t="s">
        <v>205</v>
      </c>
      <c r="C52" s="107"/>
      <c r="D52" s="107"/>
    </row>
    <row r="53" spans="1:4" s="251" customFormat="1" ht="18" customHeight="1" thickBot="1">
      <c r="A53" s="94" t="s">
        <v>106</v>
      </c>
      <c r="B53" s="349" t="s">
        <v>206</v>
      </c>
      <c r="C53" s="95">
        <f>SUM(C54:C56)</f>
        <v>12075</v>
      </c>
      <c r="D53" s="95">
        <f>SUM(D54:D56)</f>
        <v>9346</v>
      </c>
    </row>
    <row r="54" spans="1:4" s="251" customFormat="1" ht="18" customHeight="1">
      <c r="A54" s="96" t="s">
        <v>61</v>
      </c>
      <c r="B54" s="350" t="s">
        <v>207</v>
      </c>
      <c r="C54" s="97"/>
      <c r="D54" s="97"/>
    </row>
    <row r="55" spans="1:4" s="251" customFormat="1" ht="18" customHeight="1">
      <c r="A55" s="98" t="s">
        <v>62</v>
      </c>
      <c r="B55" s="351" t="s">
        <v>385</v>
      </c>
      <c r="C55" s="99"/>
      <c r="D55" s="99"/>
    </row>
    <row r="56" spans="1:4" s="251" customFormat="1" ht="18" customHeight="1">
      <c r="A56" s="98" t="s">
        <v>211</v>
      </c>
      <c r="B56" s="351" t="s">
        <v>209</v>
      </c>
      <c r="C56" s="99">
        <v>12075</v>
      </c>
      <c r="D56" s="99">
        <v>9346</v>
      </c>
    </row>
    <row r="57" spans="1:4" s="251" customFormat="1" ht="18" customHeight="1" thickBot="1">
      <c r="A57" s="101" t="s">
        <v>212</v>
      </c>
      <c r="B57" s="352" t="s">
        <v>210</v>
      </c>
      <c r="C57" s="103"/>
      <c r="D57" s="103"/>
    </row>
    <row r="58" spans="1:4" s="251" customFormat="1" ht="18" customHeight="1" thickBot="1">
      <c r="A58" s="94" t="s">
        <v>13</v>
      </c>
      <c r="B58" s="353" t="s">
        <v>213</v>
      </c>
      <c r="C58" s="95">
        <f>SUM(C59:C61)</f>
        <v>0</v>
      </c>
      <c r="D58" s="95">
        <f>SUM(D59:D61)</f>
        <v>0</v>
      </c>
    </row>
    <row r="59" spans="1:4" s="251" customFormat="1" ht="18" customHeight="1">
      <c r="A59" s="96" t="s">
        <v>107</v>
      </c>
      <c r="B59" s="350" t="s">
        <v>215</v>
      </c>
      <c r="C59" s="106"/>
      <c r="D59" s="106"/>
    </row>
    <row r="60" spans="1:4" s="251" customFormat="1" ht="18" customHeight="1">
      <c r="A60" s="98" t="s">
        <v>108</v>
      </c>
      <c r="B60" s="351" t="s">
        <v>386</v>
      </c>
      <c r="C60" s="106"/>
      <c r="D60" s="106"/>
    </row>
    <row r="61" spans="1:4" s="251" customFormat="1" ht="18" customHeight="1">
      <c r="A61" s="98" t="s">
        <v>132</v>
      </c>
      <c r="B61" s="351" t="s">
        <v>216</v>
      </c>
      <c r="C61" s="106"/>
      <c r="D61" s="106"/>
    </row>
    <row r="62" spans="1:4" s="251" customFormat="1" ht="18" customHeight="1" thickBot="1">
      <c r="A62" s="101" t="s">
        <v>214</v>
      </c>
      <c r="B62" s="352" t="s">
        <v>217</v>
      </c>
      <c r="C62" s="106"/>
      <c r="D62" s="106"/>
    </row>
    <row r="63" spans="1:4" s="251" customFormat="1" ht="18" customHeight="1" thickBot="1">
      <c r="A63" s="94" t="s">
        <v>14</v>
      </c>
      <c r="B63" s="349" t="s">
        <v>218</v>
      </c>
      <c r="C63" s="104">
        <f>+C8+C15+C22+C29+C36+C47+C53+C58</f>
        <v>195856</v>
      </c>
      <c r="D63" s="104">
        <f>+D8+D15+D22+D29+D36+D47+D53+D58</f>
        <v>195856</v>
      </c>
    </row>
    <row r="64" spans="1:4" s="251" customFormat="1" ht="18" customHeight="1" thickBot="1">
      <c r="A64" s="109" t="s">
        <v>352</v>
      </c>
      <c r="B64" s="353" t="s">
        <v>220</v>
      </c>
      <c r="C64" s="95">
        <f>SUM(C65:C67)</f>
        <v>0</v>
      </c>
      <c r="D64" s="95">
        <f>SUM(D65:D67)</f>
        <v>0</v>
      </c>
    </row>
    <row r="65" spans="1:4" s="251" customFormat="1" ht="18" customHeight="1">
      <c r="A65" s="96" t="s">
        <v>253</v>
      </c>
      <c r="B65" s="350" t="s">
        <v>221</v>
      </c>
      <c r="C65" s="106"/>
      <c r="D65" s="106"/>
    </row>
    <row r="66" spans="1:4" s="251" customFormat="1" ht="18" customHeight="1">
      <c r="A66" s="98" t="s">
        <v>262</v>
      </c>
      <c r="B66" s="351" t="s">
        <v>222</v>
      </c>
      <c r="C66" s="106"/>
      <c r="D66" s="106"/>
    </row>
    <row r="67" spans="1:4" s="251" customFormat="1" ht="18" customHeight="1" thickBot="1">
      <c r="A67" s="101" t="s">
        <v>263</v>
      </c>
      <c r="B67" s="354" t="s">
        <v>223</v>
      </c>
      <c r="C67" s="106"/>
      <c r="D67" s="106"/>
    </row>
    <row r="68" spans="1:4" s="251" customFormat="1" ht="18" customHeight="1" thickBot="1">
      <c r="A68" s="109" t="s">
        <v>224</v>
      </c>
      <c r="B68" s="353" t="s">
        <v>225</v>
      </c>
      <c r="C68" s="95">
        <f>SUM(C69:C72)</f>
        <v>0</v>
      </c>
      <c r="D68" s="95">
        <f>SUM(D69:D72)</f>
        <v>0</v>
      </c>
    </row>
    <row r="69" spans="1:4" s="251" customFormat="1" ht="18" customHeight="1">
      <c r="A69" s="96" t="s">
        <v>84</v>
      </c>
      <c r="B69" s="350" t="s">
        <v>226</v>
      </c>
      <c r="C69" s="106"/>
      <c r="D69" s="106"/>
    </row>
    <row r="70" spans="1:4" s="251" customFormat="1" ht="18" customHeight="1">
      <c r="A70" s="98" t="s">
        <v>85</v>
      </c>
      <c r="B70" s="351" t="s">
        <v>227</v>
      </c>
      <c r="C70" s="106"/>
      <c r="D70" s="106"/>
    </row>
    <row r="71" spans="1:4" s="251" customFormat="1" ht="18" customHeight="1">
      <c r="A71" s="98" t="s">
        <v>254</v>
      </c>
      <c r="B71" s="351" t="s">
        <v>228</v>
      </c>
      <c r="C71" s="106"/>
      <c r="D71" s="106"/>
    </row>
    <row r="72" spans="1:4" s="251" customFormat="1" ht="18" customHeight="1" thickBot="1">
      <c r="A72" s="101" t="s">
        <v>255</v>
      </c>
      <c r="B72" s="352" t="s">
        <v>229</v>
      </c>
      <c r="C72" s="106"/>
      <c r="D72" s="106"/>
    </row>
    <row r="73" spans="1:4" s="251" customFormat="1" ht="18" customHeight="1" thickBot="1">
      <c r="A73" s="109" t="s">
        <v>230</v>
      </c>
      <c r="B73" s="353" t="s">
        <v>231</v>
      </c>
      <c r="C73" s="95">
        <f>SUM(C74:C75)</f>
        <v>40000</v>
      </c>
      <c r="D73" s="95">
        <f>SUM(D74:D75)</f>
        <v>49566</v>
      </c>
    </row>
    <row r="74" spans="1:4" s="251" customFormat="1" ht="18" customHeight="1">
      <c r="A74" s="96" t="s">
        <v>256</v>
      </c>
      <c r="B74" s="350" t="s">
        <v>232</v>
      </c>
      <c r="C74" s="106">
        <v>40000</v>
      </c>
      <c r="D74" s="106">
        <v>49566</v>
      </c>
    </row>
    <row r="75" spans="1:4" s="251" customFormat="1" ht="18" customHeight="1" thickBot="1">
      <c r="A75" s="101" t="s">
        <v>257</v>
      </c>
      <c r="B75" s="352" t="s">
        <v>233</v>
      </c>
      <c r="C75" s="106"/>
      <c r="D75" s="106"/>
    </row>
    <row r="76" spans="1:4" s="250" customFormat="1" ht="18" customHeight="1" thickBot="1">
      <c r="A76" s="109" t="s">
        <v>234</v>
      </c>
      <c r="B76" s="353" t="s">
        <v>235</v>
      </c>
      <c r="C76" s="95">
        <f>SUM(C77:C79)</f>
        <v>0</v>
      </c>
      <c r="D76" s="95">
        <f>SUM(D77:D79)</f>
        <v>0</v>
      </c>
    </row>
    <row r="77" spans="1:4" s="251" customFormat="1" ht="18" customHeight="1">
      <c r="A77" s="96" t="s">
        <v>258</v>
      </c>
      <c r="B77" s="350" t="s">
        <v>236</v>
      </c>
      <c r="C77" s="106"/>
      <c r="D77" s="106"/>
    </row>
    <row r="78" spans="1:4" s="251" customFormat="1" ht="18" customHeight="1">
      <c r="A78" s="98" t="s">
        <v>259</v>
      </c>
      <c r="B78" s="351" t="s">
        <v>237</v>
      </c>
      <c r="C78" s="106"/>
      <c r="D78" s="106"/>
    </row>
    <row r="79" spans="1:4" s="251" customFormat="1" ht="18" customHeight="1" thickBot="1">
      <c r="A79" s="101" t="s">
        <v>260</v>
      </c>
      <c r="B79" s="352" t="s">
        <v>238</v>
      </c>
      <c r="C79" s="106"/>
      <c r="D79" s="106"/>
    </row>
    <row r="80" spans="1:4" s="251" customFormat="1" ht="18" customHeight="1" thickBot="1">
      <c r="A80" s="109" t="s">
        <v>239</v>
      </c>
      <c r="B80" s="353" t="s">
        <v>261</v>
      </c>
      <c r="C80" s="95">
        <f>SUM(C81:C84)</f>
        <v>0</v>
      </c>
      <c r="D80" s="95">
        <f>SUM(D81:D84)</f>
        <v>0</v>
      </c>
    </row>
    <row r="81" spans="1:4" s="251" customFormat="1" ht="18" customHeight="1">
      <c r="A81" s="110" t="s">
        <v>240</v>
      </c>
      <c r="B81" s="350" t="s">
        <v>241</v>
      </c>
      <c r="C81" s="106"/>
      <c r="D81" s="106"/>
    </row>
    <row r="82" spans="1:4" s="251" customFormat="1" ht="18" customHeight="1">
      <c r="A82" s="111" t="s">
        <v>242</v>
      </c>
      <c r="B82" s="351" t="s">
        <v>243</v>
      </c>
      <c r="C82" s="106"/>
      <c r="D82" s="106"/>
    </row>
    <row r="83" spans="1:4" s="251" customFormat="1" ht="18" customHeight="1">
      <c r="A83" s="111" t="s">
        <v>244</v>
      </c>
      <c r="B83" s="351" t="s">
        <v>245</v>
      </c>
      <c r="C83" s="106"/>
      <c r="D83" s="106"/>
    </row>
    <row r="84" spans="1:4" s="250" customFormat="1" ht="18" customHeight="1" thickBot="1">
      <c r="A84" s="112" t="s">
        <v>246</v>
      </c>
      <c r="B84" s="352" t="s">
        <v>247</v>
      </c>
      <c r="C84" s="106"/>
      <c r="D84" s="106"/>
    </row>
    <row r="85" spans="1:4" s="250" customFormat="1" ht="18" customHeight="1" thickBot="1">
      <c r="A85" s="109" t="s">
        <v>248</v>
      </c>
      <c r="B85" s="353" t="s">
        <v>249</v>
      </c>
      <c r="C85" s="113"/>
      <c r="D85" s="113"/>
    </row>
    <row r="86" spans="1:4" s="250" customFormat="1" ht="18" customHeight="1" thickBot="1">
      <c r="A86" s="109" t="s">
        <v>250</v>
      </c>
      <c r="B86" s="355" t="s">
        <v>251</v>
      </c>
      <c r="C86" s="104">
        <f>+C64+C68+C73+C76+C80+C85</f>
        <v>40000</v>
      </c>
      <c r="D86" s="104">
        <f>+D64+D68+D73+D76+D80+D85</f>
        <v>49566</v>
      </c>
    </row>
    <row r="87" spans="1:4" s="250" customFormat="1" ht="18" customHeight="1" thickBot="1">
      <c r="A87" s="114" t="s">
        <v>264</v>
      </c>
      <c r="B87" s="356" t="s">
        <v>379</v>
      </c>
      <c r="C87" s="104">
        <f>+C63+C86</f>
        <v>235856</v>
      </c>
      <c r="D87" s="104">
        <f>+D63+D86</f>
        <v>245422</v>
      </c>
    </row>
    <row r="88" spans="1:4" s="251" customFormat="1" ht="18" customHeight="1">
      <c r="A88" s="115"/>
      <c r="B88" s="116"/>
      <c r="C88" s="117"/>
      <c r="D88" s="117"/>
    </row>
    <row r="89" spans="1:4" s="249" customFormat="1" ht="18" customHeight="1" thickBot="1">
      <c r="A89" s="118"/>
      <c r="B89" s="119"/>
      <c r="C89" s="120"/>
      <c r="D89" s="120"/>
    </row>
    <row r="90" spans="1:4" s="7" customFormat="1" ht="18" customHeight="1" thickBot="1">
      <c r="A90" s="85"/>
      <c r="B90" s="121" t="s">
        <v>42</v>
      </c>
      <c r="C90" s="122"/>
      <c r="D90" s="122"/>
    </row>
    <row r="91" spans="1:4" s="250" customFormat="1" ht="18" customHeight="1" thickBot="1">
      <c r="A91" s="123" t="s">
        <v>6</v>
      </c>
      <c r="B91" s="360" t="s">
        <v>397</v>
      </c>
      <c r="C91" s="125">
        <f>SUM(C92:C96)</f>
        <v>234856</v>
      </c>
      <c r="D91" s="125">
        <f>SUM(D92:D96)</f>
        <v>235603</v>
      </c>
    </row>
    <row r="92" spans="1:4" s="249" customFormat="1" ht="18" customHeight="1">
      <c r="A92" s="126" t="s">
        <v>63</v>
      </c>
      <c r="B92" s="361" t="s">
        <v>36</v>
      </c>
      <c r="C92" s="127">
        <v>31982</v>
      </c>
      <c r="D92" s="127">
        <v>31982</v>
      </c>
    </row>
    <row r="93" spans="1:4" s="249" customFormat="1" ht="18" customHeight="1">
      <c r="A93" s="98" t="s">
        <v>64</v>
      </c>
      <c r="B93" s="362" t="s">
        <v>109</v>
      </c>
      <c r="C93" s="99">
        <v>8067</v>
      </c>
      <c r="D93" s="99">
        <v>8067</v>
      </c>
    </row>
    <row r="94" spans="1:4" s="249" customFormat="1" ht="18" customHeight="1">
      <c r="A94" s="98" t="s">
        <v>65</v>
      </c>
      <c r="B94" s="362" t="s">
        <v>82</v>
      </c>
      <c r="C94" s="103">
        <v>43987</v>
      </c>
      <c r="D94" s="103">
        <v>43987</v>
      </c>
    </row>
    <row r="95" spans="1:4" s="249" customFormat="1" ht="18" customHeight="1">
      <c r="A95" s="98" t="s">
        <v>66</v>
      </c>
      <c r="B95" s="363" t="s">
        <v>110</v>
      </c>
      <c r="C95" s="103">
        <v>950</v>
      </c>
      <c r="D95" s="103">
        <v>950</v>
      </c>
    </row>
    <row r="96" spans="1:4" s="249" customFormat="1" ht="18" customHeight="1">
      <c r="A96" s="98" t="s">
        <v>74</v>
      </c>
      <c r="B96" s="364" t="s">
        <v>111</v>
      </c>
      <c r="C96" s="103">
        <v>149870</v>
      </c>
      <c r="D96" s="103">
        <v>150617</v>
      </c>
    </row>
    <row r="97" spans="1:4" s="249" customFormat="1" ht="18" customHeight="1">
      <c r="A97" s="98" t="s">
        <v>67</v>
      </c>
      <c r="B97" s="362" t="s">
        <v>267</v>
      </c>
      <c r="C97" s="103"/>
      <c r="D97" s="103"/>
    </row>
    <row r="98" spans="1:4" s="249" customFormat="1" ht="18" customHeight="1">
      <c r="A98" s="98" t="s">
        <v>68</v>
      </c>
      <c r="B98" s="365" t="s">
        <v>268</v>
      </c>
      <c r="C98" s="103"/>
      <c r="D98" s="103"/>
    </row>
    <row r="99" spans="1:4" s="249" customFormat="1" ht="18" customHeight="1">
      <c r="A99" s="98" t="s">
        <v>75</v>
      </c>
      <c r="B99" s="362" t="s">
        <v>269</v>
      </c>
      <c r="C99" s="103"/>
      <c r="D99" s="103"/>
    </row>
    <row r="100" spans="1:4" s="249" customFormat="1" ht="18" customHeight="1">
      <c r="A100" s="98" t="s">
        <v>76</v>
      </c>
      <c r="B100" s="362" t="s">
        <v>270</v>
      </c>
      <c r="C100" s="103"/>
      <c r="D100" s="103"/>
    </row>
    <row r="101" spans="1:4" s="249" customFormat="1" ht="18" customHeight="1">
      <c r="A101" s="98" t="s">
        <v>77</v>
      </c>
      <c r="B101" s="365" t="s">
        <v>271</v>
      </c>
      <c r="C101" s="103">
        <v>149870</v>
      </c>
      <c r="D101" s="103">
        <v>150617</v>
      </c>
    </row>
    <row r="102" spans="1:4" s="249" customFormat="1" ht="18" customHeight="1">
      <c r="A102" s="98" t="s">
        <v>78</v>
      </c>
      <c r="B102" s="365" t="s">
        <v>272</v>
      </c>
      <c r="C102" s="103"/>
      <c r="D102" s="103"/>
    </row>
    <row r="103" spans="1:4" s="249" customFormat="1" ht="18" customHeight="1">
      <c r="A103" s="98" t="s">
        <v>80</v>
      </c>
      <c r="B103" s="362" t="s">
        <v>273</v>
      </c>
      <c r="C103" s="103"/>
      <c r="D103" s="103"/>
    </row>
    <row r="104" spans="1:4" s="249" customFormat="1" ht="18" customHeight="1">
      <c r="A104" s="128" t="s">
        <v>112</v>
      </c>
      <c r="B104" s="366" t="s">
        <v>274</v>
      </c>
      <c r="C104" s="103"/>
      <c r="D104" s="103"/>
    </row>
    <row r="105" spans="1:4" s="249" customFormat="1" ht="18" customHeight="1">
      <c r="A105" s="98" t="s">
        <v>265</v>
      </c>
      <c r="B105" s="366" t="s">
        <v>275</v>
      </c>
      <c r="C105" s="103"/>
      <c r="D105" s="103"/>
    </row>
    <row r="106" spans="1:4" s="249" customFormat="1" ht="18" customHeight="1" thickBot="1">
      <c r="A106" s="129" t="s">
        <v>266</v>
      </c>
      <c r="B106" s="367" t="s">
        <v>276</v>
      </c>
      <c r="C106" s="130"/>
      <c r="D106" s="130">
        <v>0</v>
      </c>
    </row>
    <row r="107" spans="1:4" s="249" customFormat="1" ht="18" customHeight="1" thickBot="1">
      <c r="A107" s="94" t="s">
        <v>7</v>
      </c>
      <c r="B107" s="368" t="s">
        <v>398</v>
      </c>
      <c r="C107" s="95">
        <f>+C108+C110+C112</f>
        <v>0</v>
      </c>
      <c r="D107" s="95">
        <f>+D108+D110+D112</f>
        <v>2868</v>
      </c>
    </row>
    <row r="108" spans="1:4" s="249" customFormat="1" ht="18" customHeight="1">
      <c r="A108" s="96" t="s">
        <v>69</v>
      </c>
      <c r="B108" s="362" t="s">
        <v>130</v>
      </c>
      <c r="C108" s="97"/>
      <c r="D108" s="97">
        <v>50</v>
      </c>
    </row>
    <row r="109" spans="1:4" s="249" customFormat="1" ht="18" customHeight="1">
      <c r="A109" s="96" t="s">
        <v>70</v>
      </c>
      <c r="B109" s="366" t="s">
        <v>280</v>
      </c>
      <c r="C109" s="97"/>
      <c r="D109" s="97"/>
    </row>
    <row r="110" spans="1:4" s="249" customFormat="1" ht="18" customHeight="1">
      <c r="A110" s="96" t="s">
        <v>71</v>
      </c>
      <c r="B110" s="366" t="s">
        <v>113</v>
      </c>
      <c r="C110" s="99"/>
      <c r="D110" s="99">
        <v>2818</v>
      </c>
    </row>
    <row r="111" spans="1:4" s="249" customFormat="1" ht="18" customHeight="1">
      <c r="A111" s="96" t="s">
        <v>72</v>
      </c>
      <c r="B111" s="366" t="s">
        <v>281</v>
      </c>
      <c r="C111" s="131"/>
      <c r="D111" s="131"/>
    </row>
    <row r="112" spans="1:4" s="249" customFormat="1" ht="18" customHeight="1">
      <c r="A112" s="96" t="s">
        <v>73</v>
      </c>
      <c r="B112" s="369" t="s">
        <v>133</v>
      </c>
      <c r="C112" s="131"/>
      <c r="D112" s="131"/>
    </row>
    <row r="113" spans="1:4" s="249" customFormat="1" ht="18" customHeight="1">
      <c r="A113" s="96" t="s">
        <v>79</v>
      </c>
      <c r="B113" s="370" t="s">
        <v>387</v>
      </c>
      <c r="C113" s="131"/>
      <c r="D113" s="131"/>
    </row>
    <row r="114" spans="1:4" s="249" customFormat="1" ht="18" customHeight="1">
      <c r="A114" s="96" t="s">
        <v>81</v>
      </c>
      <c r="B114" s="371" t="s">
        <v>286</v>
      </c>
      <c r="C114" s="131"/>
      <c r="D114" s="131"/>
    </row>
    <row r="115" spans="1:4" s="249" customFormat="1" ht="18" customHeight="1">
      <c r="A115" s="96" t="s">
        <v>114</v>
      </c>
      <c r="B115" s="362" t="s">
        <v>270</v>
      </c>
      <c r="C115" s="131"/>
      <c r="D115" s="131"/>
    </row>
    <row r="116" spans="1:4" s="249" customFormat="1" ht="18" customHeight="1">
      <c r="A116" s="96" t="s">
        <v>115</v>
      </c>
      <c r="B116" s="362" t="s">
        <v>285</v>
      </c>
      <c r="C116" s="131"/>
      <c r="D116" s="131"/>
    </row>
    <row r="117" spans="1:4" s="249" customFormat="1" ht="18" customHeight="1">
      <c r="A117" s="96" t="s">
        <v>116</v>
      </c>
      <c r="B117" s="362" t="s">
        <v>284</v>
      </c>
      <c r="C117" s="131"/>
      <c r="D117" s="131"/>
    </row>
    <row r="118" spans="1:4" s="249" customFormat="1" ht="18" customHeight="1">
      <c r="A118" s="96" t="s">
        <v>277</v>
      </c>
      <c r="B118" s="362" t="s">
        <v>273</v>
      </c>
      <c r="C118" s="131"/>
      <c r="D118" s="131"/>
    </row>
    <row r="119" spans="1:4" s="249" customFormat="1" ht="18" customHeight="1">
      <c r="A119" s="96" t="s">
        <v>278</v>
      </c>
      <c r="B119" s="362" t="s">
        <v>283</v>
      </c>
      <c r="C119" s="131"/>
      <c r="D119" s="131"/>
    </row>
    <row r="120" spans="1:4" s="249" customFormat="1" ht="18" customHeight="1" thickBot="1">
      <c r="A120" s="128" t="s">
        <v>279</v>
      </c>
      <c r="B120" s="362" t="s">
        <v>282</v>
      </c>
      <c r="C120" s="132"/>
      <c r="D120" s="132"/>
    </row>
    <row r="121" spans="1:4" s="249" customFormat="1" ht="18" customHeight="1" thickBot="1">
      <c r="A121" s="94" t="s">
        <v>8</v>
      </c>
      <c r="B121" s="372" t="s">
        <v>287</v>
      </c>
      <c r="C121" s="95">
        <f>+C122+C123</f>
        <v>1000</v>
      </c>
      <c r="D121" s="95">
        <f>+D122+D123</f>
        <v>6951</v>
      </c>
    </row>
    <row r="122" spans="1:4" s="249" customFormat="1" ht="18" customHeight="1">
      <c r="A122" s="96" t="s">
        <v>52</v>
      </c>
      <c r="B122" s="371" t="s">
        <v>44</v>
      </c>
      <c r="C122" s="97">
        <v>1000</v>
      </c>
      <c r="D122" s="97">
        <v>6951</v>
      </c>
    </row>
    <row r="123" spans="1:4" s="249" customFormat="1" ht="18" customHeight="1" thickBot="1">
      <c r="A123" s="101" t="s">
        <v>53</v>
      </c>
      <c r="B123" s="366" t="s">
        <v>45</v>
      </c>
      <c r="C123" s="103"/>
      <c r="D123" s="103"/>
    </row>
    <row r="124" spans="1:4" s="249" customFormat="1" ht="18" customHeight="1" thickBot="1">
      <c r="A124" s="94" t="s">
        <v>9</v>
      </c>
      <c r="B124" s="372" t="s">
        <v>288</v>
      </c>
      <c r="C124" s="95">
        <f>+C91+C107+C121</f>
        <v>235856</v>
      </c>
      <c r="D124" s="95">
        <f>+D91+D107+D121</f>
        <v>245422</v>
      </c>
    </row>
    <row r="125" spans="1:4" s="249" customFormat="1" ht="18" customHeight="1" thickBot="1">
      <c r="A125" s="94" t="s">
        <v>10</v>
      </c>
      <c r="B125" s="372" t="s">
        <v>289</v>
      </c>
      <c r="C125" s="95">
        <f>+C126+C127+C128</f>
        <v>0</v>
      </c>
      <c r="D125" s="95">
        <f>+D126+D127+D128</f>
        <v>0</v>
      </c>
    </row>
    <row r="126" spans="1:4" s="250" customFormat="1" ht="18" customHeight="1">
      <c r="A126" s="96" t="s">
        <v>56</v>
      </c>
      <c r="B126" s="371" t="s">
        <v>290</v>
      </c>
      <c r="C126" s="131"/>
      <c r="D126" s="131"/>
    </row>
    <row r="127" spans="1:4" s="249" customFormat="1" ht="18" customHeight="1">
      <c r="A127" s="96" t="s">
        <v>57</v>
      </c>
      <c r="B127" s="371" t="s">
        <v>291</v>
      </c>
      <c r="C127" s="131"/>
      <c r="D127" s="131"/>
    </row>
    <row r="128" spans="1:4" s="249" customFormat="1" ht="18" customHeight="1" thickBot="1">
      <c r="A128" s="128" t="s">
        <v>58</v>
      </c>
      <c r="B128" s="373" t="s">
        <v>292</v>
      </c>
      <c r="C128" s="131"/>
      <c r="D128" s="131"/>
    </row>
    <row r="129" spans="1:4" s="249" customFormat="1" ht="18" customHeight="1" thickBot="1">
      <c r="A129" s="94" t="s">
        <v>11</v>
      </c>
      <c r="B129" s="372" t="s">
        <v>351</v>
      </c>
      <c r="C129" s="95">
        <f>+C130+C131+C132+C133</f>
        <v>0</v>
      </c>
      <c r="D129" s="95">
        <f>+D130+D131+D132+D133</f>
        <v>0</v>
      </c>
    </row>
    <row r="130" spans="1:4" s="249" customFormat="1" ht="18" customHeight="1">
      <c r="A130" s="96" t="s">
        <v>59</v>
      </c>
      <c r="B130" s="371" t="s">
        <v>293</v>
      </c>
      <c r="C130" s="131"/>
      <c r="D130" s="131"/>
    </row>
    <row r="131" spans="1:4" s="249" customFormat="1" ht="18" customHeight="1">
      <c r="A131" s="96" t="s">
        <v>60</v>
      </c>
      <c r="B131" s="371" t="s">
        <v>294</v>
      </c>
      <c r="C131" s="131"/>
      <c r="D131" s="131"/>
    </row>
    <row r="132" spans="1:4" s="249" customFormat="1" ht="18" customHeight="1">
      <c r="A132" s="96" t="s">
        <v>198</v>
      </c>
      <c r="B132" s="371" t="s">
        <v>295</v>
      </c>
      <c r="C132" s="131"/>
      <c r="D132" s="131"/>
    </row>
    <row r="133" spans="1:4" s="250" customFormat="1" ht="18" customHeight="1" thickBot="1">
      <c r="A133" s="128" t="s">
        <v>199</v>
      </c>
      <c r="B133" s="373" t="s">
        <v>296</v>
      </c>
      <c r="C133" s="131"/>
      <c r="D133" s="131"/>
    </row>
    <row r="134" spans="1:10" s="249" customFormat="1" ht="18" customHeight="1" thickBot="1">
      <c r="A134" s="94" t="s">
        <v>12</v>
      </c>
      <c r="B134" s="372" t="s">
        <v>297</v>
      </c>
      <c r="C134" s="104">
        <f>+C135+C136+C137+C138</f>
        <v>0</v>
      </c>
      <c r="D134" s="104">
        <f>+D135+D136+D137+D138</f>
        <v>0</v>
      </c>
      <c r="J134" s="252"/>
    </row>
    <row r="135" spans="1:4" s="249" customFormat="1" ht="18" customHeight="1">
      <c r="A135" s="96" t="s">
        <v>61</v>
      </c>
      <c r="B135" s="371" t="s">
        <v>298</v>
      </c>
      <c r="C135" s="131"/>
      <c r="D135" s="131"/>
    </row>
    <row r="136" spans="1:4" s="249" customFormat="1" ht="18" customHeight="1">
      <c r="A136" s="96" t="s">
        <v>62</v>
      </c>
      <c r="B136" s="371" t="s">
        <v>308</v>
      </c>
      <c r="C136" s="131"/>
      <c r="D136" s="131"/>
    </row>
    <row r="137" spans="1:4" s="250" customFormat="1" ht="18" customHeight="1">
      <c r="A137" s="96" t="s">
        <v>211</v>
      </c>
      <c r="B137" s="371" t="s">
        <v>299</v>
      </c>
      <c r="C137" s="131"/>
      <c r="D137" s="131"/>
    </row>
    <row r="138" spans="1:4" s="250" customFormat="1" ht="18" customHeight="1" thickBot="1">
      <c r="A138" s="128" t="s">
        <v>212</v>
      </c>
      <c r="B138" s="373" t="s">
        <v>300</v>
      </c>
      <c r="C138" s="131"/>
      <c r="D138" s="131"/>
    </row>
    <row r="139" spans="1:4" s="250" customFormat="1" ht="18" customHeight="1" thickBot="1">
      <c r="A139" s="94" t="s">
        <v>13</v>
      </c>
      <c r="B139" s="372" t="s">
        <v>301</v>
      </c>
      <c r="C139" s="133">
        <f>+C140+C141+C142+C143</f>
        <v>0</v>
      </c>
      <c r="D139" s="133">
        <f>+D140+D141+D142+D143</f>
        <v>0</v>
      </c>
    </row>
    <row r="140" spans="1:4" s="250" customFormat="1" ht="18" customHeight="1">
      <c r="A140" s="96" t="s">
        <v>107</v>
      </c>
      <c r="B140" s="371" t="s">
        <v>302</v>
      </c>
      <c r="C140" s="131"/>
      <c r="D140" s="131"/>
    </row>
    <row r="141" spans="1:4" s="250" customFormat="1" ht="18" customHeight="1">
      <c r="A141" s="96" t="s">
        <v>108</v>
      </c>
      <c r="B141" s="371" t="s">
        <v>303</v>
      </c>
      <c r="C141" s="131"/>
      <c r="D141" s="131"/>
    </row>
    <row r="142" spans="1:4" s="250" customFormat="1" ht="18" customHeight="1">
      <c r="A142" s="96" t="s">
        <v>132</v>
      </c>
      <c r="B142" s="371" t="s">
        <v>304</v>
      </c>
      <c r="C142" s="131"/>
      <c r="D142" s="131"/>
    </row>
    <row r="143" spans="1:4" s="249" customFormat="1" ht="18" customHeight="1" thickBot="1">
      <c r="A143" s="96" t="s">
        <v>214</v>
      </c>
      <c r="B143" s="371" t="s">
        <v>305</v>
      </c>
      <c r="C143" s="131"/>
      <c r="D143" s="131"/>
    </row>
    <row r="144" spans="1:4" s="249" customFormat="1" ht="18" customHeight="1" thickBot="1">
      <c r="A144" s="94" t="s">
        <v>14</v>
      </c>
      <c r="B144" s="372" t="s">
        <v>306</v>
      </c>
      <c r="C144" s="134">
        <f>+C125+C129+C134+C139</f>
        <v>0</v>
      </c>
      <c r="D144" s="134">
        <f>+D125+D129+D134+D139</f>
        <v>0</v>
      </c>
    </row>
    <row r="145" spans="1:4" s="249" customFormat="1" ht="18" customHeight="1" thickBot="1">
      <c r="A145" s="135" t="s">
        <v>15</v>
      </c>
      <c r="B145" s="374" t="s">
        <v>307</v>
      </c>
      <c r="C145" s="134">
        <f>+C124+C144</f>
        <v>235856</v>
      </c>
      <c r="D145" s="134">
        <f>+D124+D144</f>
        <v>245422</v>
      </c>
    </row>
    <row r="146" spans="1:4" s="249" customFormat="1" ht="18" customHeight="1" thickBot="1">
      <c r="A146" s="136"/>
      <c r="B146" s="137"/>
      <c r="C146" s="138"/>
      <c r="D146" s="138"/>
    </row>
    <row r="147" spans="1:4" s="249" customFormat="1" ht="18" customHeight="1" thickBot="1">
      <c r="A147" s="139" t="s">
        <v>125</v>
      </c>
      <c r="B147" s="140"/>
      <c r="C147" s="141">
        <v>11</v>
      </c>
      <c r="D147" s="141">
        <v>11</v>
      </c>
    </row>
    <row r="148" spans="1:4" s="249" customFormat="1" ht="18" customHeight="1" thickBot="1">
      <c r="A148" s="139" t="s">
        <v>126</v>
      </c>
      <c r="B148" s="140"/>
      <c r="C148" s="141">
        <v>5</v>
      </c>
      <c r="D148" s="141">
        <v>5</v>
      </c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workbookViewId="0" topLeftCell="A64">
      <selection activeCell="E64" sqref="E1:E16384"/>
    </sheetView>
  </sheetViews>
  <sheetFormatPr defaultColWidth="9.00390625" defaultRowHeight="12.75"/>
  <cols>
    <col min="1" max="1" width="10.375" style="71" customWidth="1"/>
    <col min="2" max="2" width="49.375" style="72" customWidth="1"/>
    <col min="3" max="3" width="18.125" style="73" customWidth="1"/>
    <col min="4" max="4" width="16.375" style="2" customWidth="1"/>
    <col min="5" max="16384" width="9.375" style="2" customWidth="1"/>
  </cols>
  <sheetData>
    <row r="1" spans="1:3" s="1" customFormat="1" ht="16.5" thickBot="1">
      <c r="A1" s="30"/>
      <c r="B1" s="31"/>
      <c r="C1" s="79" t="s">
        <v>416</v>
      </c>
    </row>
    <row r="2" spans="1:3" s="11" customFormat="1" ht="15.75">
      <c r="A2" s="344" t="s">
        <v>49</v>
      </c>
      <c r="B2" s="80" t="s">
        <v>127</v>
      </c>
      <c r="C2" s="81" t="s">
        <v>38</v>
      </c>
    </row>
    <row r="3" spans="1:3" s="11" customFormat="1" ht="16.5" thickBot="1">
      <c r="A3" s="346" t="s">
        <v>122</v>
      </c>
      <c r="B3" s="82" t="s">
        <v>389</v>
      </c>
      <c r="C3" s="83">
        <v>3</v>
      </c>
    </row>
    <row r="4" spans="1:3" s="11" customFormat="1" ht="16.5" thickBot="1">
      <c r="A4" s="76"/>
      <c r="B4" s="76"/>
      <c r="C4" s="84" t="s">
        <v>39</v>
      </c>
    </row>
    <row r="5" spans="1:4" s="249" customFormat="1" ht="32.25" thickBot="1">
      <c r="A5" s="85" t="s">
        <v>124</v>
      </c>
      <c r="B5" s="86" t="s">
        <v>40</v>
      </c>
      <c r="C5" s="87" t="s">
        <v>427</v>
      </c>
      <c r="D5" s="87" t="s">
        <v>425</v>
      </c>
    </row>
    <row r="6" spans="1:4" s="7" customFormat="1" ht="16.5" thickBot="1">
      <c r="A6" s="88">
        <v>1</v>
      </c>
      <c r="B6" s="89">
        <v>2</v>
      </c>
      <c r="C6" s="90">
        <v>3</v>
      </c>
      <c r="D6" s="90">
        <v>4</v>
      </c>
    </row>
    <row r="7" spans="1:3" s="7" customFormat="1" ht="16.5" thickBot="1">
      <c r="A7" s="91"/>
      <c r="B7" s="92" t="s">
        <v>41</v>
      </c>
      <c r="C7" s="93"/>
    </row>
    <row r="8" spans="1:4" s="7" customFormat="1" ht="16.5" thickBot="1">
      <c r="A8" s="94" t="s">
        <v>6</v>
      </c>
      <c r="B8" s="349" t="s">
        <v>154</v>
      </c>
      <c r="C8" s="95">
        <f>+C9+C10+C11+C12+C13+C14</f>
        <v>0</v>
      </c>
      <c r="D8" s="95">
        <f>+D9+D10+D11+D12+D13+D14</f>
        <v>0</v>
      </c>
    </row>
    <row r="9" spans="1:4" s="250" customFormat="1" ht="15.75">
      <c r="A9" s="96" t="s">
        <v>63</v>
      </c>
      <c r="B9" s="350" t="s">
        <v>155</v>
      </c>
      <c r="C9" s="97"/>
      <c r="D9" s="97"/>
    </row>
    <row r="10" spans="1:4" s="251" customFormat="1" ht="15.75">
      <c r="A10" s="98" t="s">
        <v>64</v>
      </c>
      <c r="B10" s="351" t="s">
        <v>156</v>
      </c>
      <c r="C10" s="99"/>
      <c r="D10" s="99"/>
    </row>
    <row r="11" spans="1:4" s="251" customFormat="1" ht="15.75">
      <c r="A11" s="98" t="s">
        <v>65</v>
      </c>
      <c r="B11" s="351" t="s">
        <v>157</v>
      </c>
      <c r="C11" s="99"/>
      <c r="D11" s="99"/>
    </row>
    <row r="12" spans="1:4" s="251" customFormat="1" ht="15.75">
      <c r="A12" s="98" t="s">
        <v>66</v>
      </c>
      <c r="B12" s="351" t="s">
        <v>158</v>
      </c>
      <c r="C12" s="99"/>
      <c r="D12" s="99"/>
    </row>
    <row r="13" spans="1:4" s="251" customFormat="1" ht="15.75">
      <c r="A13" s="98" t="s">
        <v>83</v>
      </c>
      <c r="B13" s="351" t="s">
        <v>159</v>
      </c>
      <c r="C13" s="100"/>
      <c r="D13" s="100"/>
    </row>
    <row r="14" spans="1:4" s="250" customFormat="1" ht="16.5" thickBot="1">
      <c r="A14" s="101" t="s">
        <v>67</v>
      </c>
      <c r="B14" s="352" t="s">
        <v>160</v>
      </c>
      <c r="C14" s="102"/>
      <c r="D14" s="102"/>
    </row>
    <row r="15" spans="1:4" s="250" customFormat="1" ht="16.5" thickBot="1">
      <c r="A15" s="94" t="s">
        <v>7</v>
      </c>
      <c r="B15" s="353" t="s">
        <v>161</v>
      </c>
      <c r="C15" s="95">
        <f>+C16+C17+C18+C19+C20</f>
        <v>0</v>
      </c>
      <c r="D15" s="95">
        <f>+D16+D17+D18+D19+D20</f>
        <v>0</v>
      </c>
    </row>
    <row r="16" spans="1:4" s="250" customFormat="1" ht="15.75">
      <c r="A16" s="96" t="s">
        <v>69</v>
      </c>
      <c r="B16" s="350" t="s">
        <v>162</v>
      </c>
      <c r="C16" s="97"/>
      <c r="D16" s="97"/>
    </row>
    <row r="17" spans="1:4" s="250" customFormat="1" ht="15.75">
      <c r="A17" s="98" t="s">
        <v>70</v>
      </c>
      <c r="B17" s="351" t="s">
        <v>163</v>
      </c>
      <c r="C17" s="99"/>
      <c r="D17" s="99"/>
    </row>
    <row r="18" spans="1:4" s="250" customFormat="1" ht="15.75">
      <c r="A18" s="98" t="s">
        <v>71</v>
      </c>
      <c r="B18" s="351" t="s">
        <v>381</v>
      </c>
      <c r="C18" s="99"/>
      <c r="D18" s="99"/>
    </row>
    <row r="19" spans="1:4" s="250" customFormat="1" ht="15.75">
      <c r="A19" s="98" t="s">
        <v>72</v>
      </c>
      <c r="B19" s="351" t="s">
        <v>382</v>
      </c>
      <c r="C19" s="99"/>
      <c r="D19" s="99"/>
    </row>
    <row r="20" spans="1:4" s="250" customFormat="1" ht="15.75">
      <c r="A20" s="98" t="s">
        <v>73</v>
      </c>
      <c r="B20" s="351" t="s">
        <v>164</v>
      </c>
      <c r="C20" s="99"/>
      <c r="D20" s="99"/>
    </row>
    <row r="21" spans="1:4" s="251" customFormat="1" ht="16.5" thickBot="1">
      <c r="A21" s="101" t="s">
        <v>79</v>
      </c>
      <c r="B21" s="352" t="s">
        <v>165</v>
      </c>
      <c r="C21" s="103"/>
      <c r="D21" s="103"/>
    </row>
    <row r="22" spans="1:4" s="251" customFormat="1" ht="16.5" thickBot="1">
      <c r="A22" s="94" t="s">
        <v>8</v>
      </c>
      <c r="B22" s="349" t="s">
        <v>166</v>
      </c>
      <c r="C22" s="95">
        <f>+C23+C24+C25+C26+C27</f>
        <v>0</v>
      </c>
      <c r="D22" s="95">
        <f>+D23+D24+D25+D26+D27</f>
        <v>0</v>
      </c>
    </row>
    <row r="23" spans="1:4" s="251" customFormat="1" ht="15.75">
      <c r="A23" s="96" t="s">
        <v>52</v>
      </c>
      <c r="B23" s="350" t="s">
        <v>167</v>
      </c>
      <c r="C23" s="97"/>
      <c r="D23" s="97"/>
    </row>
    <row r="24" spans="1:4" s="250" customFormat="1" ht="15.75">
      <c r="A24" s="98" t="s">
        <v>53</v>
      </c>
      <c r="B24" s="351" t="s">
        <v>168</v>
      </c>
      <c r="C24" s="99"/>
      <c r="D24" s="99"/>
    </row>
    <row r="25" spans="1:4" s="251" customFormat="1" ht="15.75">
      <c r="A25" s="98" t="s">
        <v>54</v>
      </c>
      <c r="B25" s="351" t="s">
        <v>383</v>
      </c>
      <c r="C25" s="99"/>
      <c r="D25" s="99"/>
    </row>
    <row r="26" spans="1:4" s="251" customFormat="1" ht="15.75">
      <c r="A26" s="98" t="s">
        <v>55</v>
      </c>
      <c r="B26" s="351" t="s">
        <v>384</v>
      </c>
      <c r="C26" s="99"/>
      <c r="D26" s="99"/>
    </row>
    <row r="27" spans="1:4" s="251" customFormat="1" ht="15.75">
      <c r="A27" s="98" t="s">
        <v>97</v>
      </c>
      <c r="B27" s="351" t="s">
        <v>169</v>
      </c>
      <c r="C27" s="99"/>
      <c r="D27" s="99"/>
    </row>
    <row r="28" spans="1:4" s="251" customFormat="1" ht="16.5" thickBot="1">
      <c r="A28" s="101" t="s">
        <v>98</v>
      </c>
      <c r="B28" s="352" t="s">
        <v>170</v>
      </c>
      <c r="C28" s="103"/>
      <c r="D28" s="103"/>
    </row>
    <row r="29" spans="1:4" s="251" customFormat="1" ht="16.5" thickBot="1">
      <c r="A29" s="94" t="s">
        <v>99</v>
      </c>
      <c r="B29" s="349" t="s">
        <v>171</v>
      </c>
      <c r="C29" s="104">
        <f>+C30+C33+C34+C35</f>
        <v>0</v>
      </c>
      <c r="D29" s="104">
        <f>+D30+D33+D34+D35</f>
        <v>0</v>
      </c>
    </row>
    <row r="30" spans="1:4" s="251" customFormat="1" ht="15.75">
      <c r="A30" s="96" t="s">
        <v>172</v>
      </c>
      <c r="B30" s="350" t="s">
        <v>178</v>
      </c>
      <c r="C30" s="105">
        <f>+C31+C32</f>
        <v>0</v>
      </c>
      <c r="D30" s="105">
        <f>+D31+D32</f>
        <v>0</v>
      </c>
    </row>
    <row r="31" spans="1:4" s="251" customFormat="1" ht="15.75">
      <c r="A31" s="98" t="s">
        <v>173</v>
      </c>
      <c r="B31" s="351" t="s">
        <v>179</v>
      </c>
      <c r="C31" s="99"/>
      <c r="D31" s="99"/>
    </row>
    <row r="32" spans="1:4" s="251" customFormat="1" ht="15.75">
      <c r="A32" s="98" t="s">
        <v>174</v>
      </c>
      <c r="B32" s="351" t="s">
        <v>180</v>
      </c>
      <c r="C32" s="99"/>
      <c r="D32" s="99"/>
    </row>
    <row r="33" spans="1:4" s="251" customFormat="1" ht="15.75">
      <c r="A33" s="98" t="s">
        <v>175</v>
      </c>
      <c r="B33" s="351" t="s">
        <v>181</v>
      </c>
      <c r="C33" s="99"/>
      <c r="D33" s="99"/>
    </row>
    <row r="34" spans="1:4" s="251" customFormat="1" ht="15.75">
      <c r="A34" s="98" t="s">
        <v>176</v>
      </c>
      <c r="B34" s="351" t="s">
        <v>182</v>
      </c>
      <c r="C34" s="99"/>
      <c r="D34" s="99"/>
    </row>
    <row r="35" spans="1:4" s="251" customFormat="1" ht="16.5" thickBot="1">
      <c r="A35" s="101" t="s">
        <v>177</v>
      </c>
      <c r="B35" s="352" t="s">
        <v>183</v>
      </c>
      <c r="C35" s="103"/>
      <c r="D35" s="103"/>
    </row>
    <row r="36" spans="1:4" s="251" customFormat="1" ht="16.5" thickBot="1">
      <c r="A36" s="94" t="s">
        <v>10</v>
      </c>
      <c r="B36" s="349" t="s">
        <v>184</v>
      </c>
      <c r="C36" s="95">
        <f>SUM(C37:C46)</f>
        <v>0</v>
      </c>
      <c r="D36" s="95">
        <f>SUM(D37:D46)</f>
        <v>0</v>
      </c>
    </row>
    <row r="37" spans="1:4" s="251" customFormat="1" ht="15.75">
      <c r="A37" s="96" t="s">
        <v>56</v>
      </c>
      <c r="B37" s="350" t="s">
        <v>187</v>
      </c>
      <c r="C37" s="97"/>
      <c r="D37" s="97"/>
    </row>
    <row r="38" spans="1:4" s="251" customFormat="1" ht="15.75">
      <c r="A38" s="98" t="s">
        <v>57</v>
      </c>
      <c r="B38" s="351" t="s">
        <v>188</v>
      </c>
      <c r="C38" s="99"/>
      <c r="D38" s="99"/>
    </row>
    <row r="39" spans="1:4" s="251" customFormat="1" ht="15.75">
      <c r="A39" s="98" t="s">
        <v>58</v>
      </c>
      <c r="B39" s="351" t="s">
        <v>189</v>
      </c>
      <c r="C39" s="99"/>
      <c r="D39" s="99"/>
    </row>
    <row r="40" spans="1:4" s="251" customFormat="1" ht="15.75">
      <c r="A40" s="98" t="s">
        <v>101</v>
      </c>
      <c r="B40" s="351" t="s">
        <v>190</v>
      </c>
      <c r="C40" s="99">
        <v>0</v>
      </c>
      <c r="D40" s="99">
        <v>0</v>
      </c>
    </row>
    <row r="41" spans="1:4" s="251" customFormat="1" ht="15.75">
      <c r="A41" s="98" t="s">
        <v>102</v>
      </c>
      <c r="B41" s="351" t="s">
        <v>191</v>
      </c>
      <c r="C41" s="99"/>
      <c r="D41" s="99"/>
    </row>
    <row r="42" spans="1:4" s="251" customFormat="1" ht="15.75">
      <c r="A42" s="98" t="s">
        <v>103</v>
      </c>
      <c r="B42" s="351" t="s">
        <v>192</v>
      </c>
      <c r="C42" s="99">
        <v>0</v>
      </c>
      <c r="D42" s="99">
        <v>0</v>
      </c>
    </row>
    <row r="43" spans="1:4" s="251" customFormat="1" ht="15.75">
      <c r="A43" s="98" t="s">
        <v>104</v>
      </c>
      <c r="B43" s="351" t="s">
        <v>193</v>
      </c>
      <c r="C43" s="99"/>
      <c r="D43" s="99"/>
    </row>
    <row r="44" spans="1:4" s="251" customFormat="1" ht="15.75">
      <c r="A44" s="98" t="s">
        <v>105</v>
      </c>
      <c r="B44" s="351" t="s">
        <v>194</v>
      </c>
      <c r="C44" s="99"/>
      <c r="D44" s="99"/>
    </row>
    <row r="45" spans="1:4" s="251" customFormat="1" ht="15.75">
      <c r="A45" s="98" t="s">
        <v>185</v>
      </c>
      <c r="B45" s="351" t="s">
        <v>195</v>
      </c>
      <c r="C45" s="106"/>
      <c r="D45" s="106"/>
    </row>
    <row r="46" spans="1:4" s="251" customFormat="1" ht="16.5" thickBot="1">
      <c r="A46" s="101" t="s">
        <v>186</v>
      </c>
      <c r="B46" s="352" t="s">
        <v>196</v>
      </c>
      <c r="C46" s="107"/>
      <c r="D46" s="107"/>
    </row>
    <row r="47" spans="1:4" s="251" customFormat="1" ht="16.5" thickBot="1">
      <c r="A47" s="94" t="s">
        <v>11</v>
      </c>
      <c r="B47" s="349" t="s">
        <v>197</v>
      </c>
      <c r="C47" s="95">
        <f>SUM(C48:C52)</f>
        <v>0</v>
      </c>
      <c r="D47" s="95">
        <f>SUM(D48:D52)</f>
        <v>0</v>
      </c>
    </row>
    <row r="48" spans="1:4" s="251" customFormat="1" ht="15.75">
      <c r="A48" s="96" t="s">
        <v>59</v>
      </c>
      <c r="B48" s="350" t="s">
        <v>201</v>
      </c>
      <c r="C48" s="108"/>
      <c r="D48" s="108"/>
    </row>
    <row r="49" spans="1:4" s="251" customFormat="1" ht="15.75">
      <c r="A49" s="98" t="s">
        <v>60</v>
      </c>
      <c r="B49" s="351" t="s">
        <v>202</v>
      </c>
      <c r="C49" s="106"/>
      <c r="D49" s="106"/>
    </row>
    <row r="50" spans="1:4" s="251" customFormat="1" ht="15.75">
      <c r="A50" s="98" t="s">
        <v>198</v>
      </c>
      <c r="B50" s="351" t="s">
        <v>203</v>
      </c>
      <c r="C50" s="106"/>
      <c r="D50" s="106"/>
    </row>
    <row r="51" spans="1:4" s="251" customFormat="1" ht="15.75">
      <c r="A51" s="98" t="s">
        <v>199</v>
      </c>
      <c r="B51" s="351" t="s">
        <v>204</v>
      </c>
      <c r="C51" s="106"/>
      <c r="D51" s="106"/>
    </row>
    <row r="52" spans="1:4" s="251" customFormat="1" ht="16.5" thickBot="1">
      <c r="A52" s="101" t="s">
        <v>200</v>
      </c>
      <c r="B52" s="352" t="s">
        <v>205</v>
      </c>
      <c r="C52" s="107"/>
      <c r="D52" s="107"/>
    </row>
    <row r="53" spans="1:4" s="251" customFormat="1" ht="16.5" thickBot="1">
      <c r="A53" s="94" t="s">
        <v>106</v>
      </c>
      <c r="B53" s="349" t="s">
        <v>206</v>
      </c>
      <c r="C53" s="95">
        <f>SUM(C54:C56)</f>
        <v>0</v>
      </c>
      <c r="D53" s="95">
        <f>SUM(D54:D56)</f>
        <v>0</v>
      </c>
    </row>
    <row r="54" spans="1:4" s="251" customFormat="1" ht="15.75">
      <c r="A54" s="96" t="s">
        <v>61</v>
      </c>
      <c r="B54" s="350" t="s">
        <v>207</v>
      </c>
      <c r="C54" s="97"/>
      <c r="D54" s="97"/>
    </row>
    <row r="55" spans="1:4" s="251" customFormat="1" ht="15.75">
      <c r="A55" s="98" t="s">
        <v>62</v>
      </c>
      <c r="B55" s="351" t="s">
        <v>385</v>
      </c>
      <c r="C55" s="99"/>
      <c r="D55" s="99"/>
    </row>
    <row r="56" spans="1:4" s="251" customFormat="1" ht="15.75">
      <c r="A56" s="98" t="s">
        <v>211</v>
      </c>
      <c r="B56" s="351" t="s">
        <v>209</v>
      </c>
      <c r="C56" s="99"/>
      <c r="D56" s="99"/>
    </row>
    <row r="57" spans="1:4" s="251" customFormat="1" ht="16.5" thickBot="1">
      <c r="A57" s="101" t="s">
        <v>212</v>
      </c>
      <c r="B57" s="352" t="s">
        <v>210</v>
      </c>
      <c r="C57" s="103"/>
      <c r="D57" s="103"/>
    </row>
    <row r="58" spans="1:4" s="251" customFormat="1" ht="16.5" thickBot="1">
      <c r="A58" s="94" t="s">
        <v>13</v>
      </c>
      <c r="B58" s="353" t="s">
        <v>213</v>
      </c>
      <c r="C58" s="95">
        <f>SUM(C59:C61)</f>
        <v>0</v>
      </c>
      <c r="D58" s="95">
        <f>SUM(D59:D61)</f>
        <v>0</v>
      </c>
    </row>
    <row r="59" spans="1:4" s="251" customFormat="1" ht="15.75">
      <c r="A59" s="96" t="s">
        <v>107</v>
      </c>
      <c r="B59" s="350" t="s">
        <v>215</v>
      </c>
      <c r="C59" s="106"/>
      <c r="D59" s="106"/>
    </row>
    <row r="60" spans="1:4" s="251" customFormat="1" ht="15.75">
      <c r="A60" s="98" t="s">
        <v>108</v>
      </c>
      <c r="B60" s="351" t="s">
        <v>386</v>
      </c>
      <c r="C60" s="106"/>
      <c r="D60" s="106"/>
    </row>
    <row r="61" spans="1:4" s="251" customFormat="1" ht="15.75">
      <c r="A61" s="98" t="s">
        <v>132</v>
      </c>
      <c r="B61" s="351" t="s">
        <v>216</v>
      </c>
      <c r="C61" s="106"/>
      <c r="D61" s="106"/>
    </row>
    <row r="62" spans="1:4" s="251" customFormat="1" ht="16.5" thickBot="1">
      <c r="A62" s="101" t="s">
        <v>214</v>
      </c>
      <c r="B62" s="352" t="s">
        <v>217</v>
      </c>
      <c r="C62" s="106"/>
      <c r="D62" s="106"/>
    </row>
    <row r="63" spans="1:4" s="251" customFormat="1" ht="16.5" thickBot="1">
      <c r="A63" s="94" t="s">
        <v>14</v>
      </c>
      <c r="B63" s="349" t="s">
        <v>218</v>
      </c>
      <c r="C63" s="104">
        <f>+C8+C15+C22+C29+C36+C47+C53+C58</f>
        <v>0</v>
      </c>
      <c r="D63" s="104">
        <f>+D8+D15+D22+D29+D36+D47+D53+D58</f>
        <v>0</v>
      </c>
    </row>
    <row r="64" spans="1:4" s="251" customFormat="1" ht="16.5" thickBot="1">
      <c r="A64" s="109" t="s">
        <v>352</v>
      </c>
      <c r="B64" s="353" t="s">
        <v>220</v>
      </c>
      <c r="C64" s="95">
        <f>SUM(C65:C67)</f>
        <v>0</v>
      </c>
      <c r="D64" s="95">
        <f>SUM(D65:D67)</f>
        <v>0</v>
      </c>
    </row>
    <row r="65" spans="1:4" s="251" customFormat="1" ht="15.75">
      <c r="A65" s="96" t="s">
        <v>253</v>
      </c>
      <c r="B65" s="350" t="s">
        <v>221</v>
      </c>
      <c r="C65" s="106"/>
      <c r="D65" s="106"/>
    </row>
    <row r="66" spans="1:4" s="251" customFormat="1" ht="15.75">
      <c r="A66" s="98" t="s">
        <v>262</v>
      </c>
      <c r="B66" s="351" t="s">
        <v>222</v>
      </c>
      <c r="C66" s="106"/>
      <c r="D66" s="106"/>
    </row>
    <row r="67" spans="1:4" s="251" customFormat="1" ht="16.5" thickBot="1">
      <c r="A67" s="101" t="s">
        <v>263</v>
      </c>
      <c r="B67" s="354" t="s">
        <v>223</v>
      </c>
      <c r="C67" s="106"/>
      <c r="D67" s="106"/>
    </row>
    <row r="68" spans="1:4" s="251" customFormat="1" ht="16.5" thickBot="1">
      <c r="A68" s="109" t="s">
        <v>224</v>
      </c>
      <c r="B68" s="353" t="s">
        <v>225</v>
      </c>
      <c r="C68" s="95">
        <f>SUM(C69:C72)</f>
        <v>0</v>
      </c>
      <c r="D68" s="95">
        <f>SUM(D69:D72)</f>
        <v>0</v>
      </c>
    </row>
    <row r="69" spans="1:4" s="251" customFormat="1" ht="15.75">
      <c r="A69" s="96" t="s">
        <v>84</v>
      </c>
      <c r="B69" s="350" t="s">
        <v>226</v>
      </c>
      <c r="C69" s="106"/>
      <c r="D69" s="106"/>
    </row>
    <row r="70" spans="1:4" s="251" customFormat="1" ht="15.75">
      <c r="A70" s="98" t="s">
        <v>85</v>
      </c>
      <c r="B70" s="351" t="s">
        <v>227</v>
      </c>
      <c r="C70" s="106"/>
      <c r="D70" s="106"/>
    </row>
    <row r="71" spans="1:4" s="251" customFormat="1" ht="15.75">
      <c r="A71" s="98" t="s">
        <v>254</v>
      </c>
      <c r="B71" s="351" t="s">
        <v>228</v>
      </c>
      <c r="C71" s="106"/>
      <c r="D71" s="106"/>
    </row>
    <row r="72" spans="1:4" s="251" customFormat="1" ht="16.5" thickBot="1">
      <c r="A72" s="101" t="s">
        <v>255</v>
      </c>
      <c r="B72" s="352" t="s">
        <v>229</v>
      </c>
      <c r="C72" s="106"/>
      <c r="D72" s="106"/>
    </row>
    <row r="73" spans="1:4" s="251" customFormat="1" ht="16.5" thickBot="1">
      <c r="A73" s="109" t="s">
        <v>230</v>
      </c>
      <c r="B73" s="353" t="s">
        <v>231</v>
      </c>
      <c r="C73" s="95">
        <f>SUM(C74:C75)</f>
        <v>3250</v>
      </c>
      <c r="D73" s="95">
        <f>SUM(D74:D75)</f>
        <v>3250</v>
      </c>
    </row>
    <row r="74" spans="1:4" s="251" customFormat="1" ht="15.75">
      <c r="A74" s="96" t="s">
        <v>256</v>
      </c>
      <c r="B74" s="350" t="s">
        <v>232</v>
      </c>
      <c r="C74" s="106">
        <v>3250</v>
      </c>
      <c r="D74" s="106">
        <v>3250</v>
      </c>
    </row>
    <row r="75" spans="1:4" s="251" customFormat="1" ht="16.5" thickBot="1">
      <c r="A75" s="101" t="s">
        <v>257</v>
      </c>
      <c r="B75" s="352" t="s">
        <v>233</v>
      </c>
      <c r="C75" s="106"/>
      <c r="D75" s="106"/>
    </row>
    <row r="76" spans="1:4" s="250" customFormat="1" ht="16.5" thickBot="1">
      <c r="A76" s="109" t="s">
        <v>234</v>
      </c>
      <c r="B76" s="353" t="s">
        <v>235</v>
      </c>
      <c r="C76" s="95">
        <f>SUM(C77:C79)</f>
        <v>0</v>
      </c>
      <c r="D76" s="95">
        <f>SUM(D77:D79)</f>
        <v>0</v>
      </c>
    </row>
    <row r="77" spans="1:4" s="251" customFormat="1" ht="15.75">
      <c r="A77" s="96" t="s">
        <v>258</v>
      </c>
      <c r="B77" s="350" t="s">
        <v>236</v>
      </c>
      <c r="C77" s="106"/>
      <c r="D77" s="106"/>
    </row>
    <row r="78" spans="1:4" s="251" customFormat="1" ht="15.75">
      <c r="A78" s="98" t="s">
        <v>259</v>
      </c>
      <c r="B78" s="351" t="s">
        <v>237</v>
      </c>
      <c r="C78" s="106"/>
      <c r="D78" s="106"/>
    </row>
    <row r="79" spans="1:4" s="251" customFormat="1" ht="16.5" thickBot="1">
      <c r="A79" s="101" t="s">
        <v>260</v>
      </c>
      <c r="B79" s="352" t="s">
        <v>238</v>
      </c>
      <c r="C79" s="106"/>
      <c r="D79" s="106"/>
    </row>
    <row r="80" spans="1:4" s="251" customFormat="1" ht="16.5" thickBot="1">
      <c r="A80" s="109" t="s">
        <v>239</v>
      </c>
      <c r="B80" s="353" t="s">
        <v>261</v>
      </c>
      <c r="C80" s="95">
        <f>SUM(C81:C84)</f>
        <v>0</v>
      </c>
      <c r="D80" s="95">
        <f>SUM(D81:D84)</f>
        <v>0</v>
      </c>
    </row>
    <row r="81" spans="1:4" s="251" customFormat="1" ht="15.75">
      <c r="A81" s="110" t="s">
        <v>240</v>
      </c>
      <c r="B81" s="350" t="s">
        <v>241</v>
      </c>
      <c r="C81" s="106"/>
      <c r="D81" s="106"/>
    </row>
    <row r="82" spans="1:4" s="251" customFormat="1" ht="15.75">
      <c r="A82" s="111" t="s">
        <v>242</v>
      </c>
      <c r="B82" s="351" t="s">
        <v>243</v>
      </c>
      <c r="C82" s="106"/>
      <c r="D82" s="106"/>
    </row>
    <row r="83" spans="1:4" s="251" customFormat="1" ht="15.75">
      <c r="A83" s="111" t="s">
        <v>244</v>
      </c>
      <c r="B83" s="351" t="s">
        <v>245</v>
      </c>
      <c r="C83" s="106"/>
      <c r="D83" s="106"/>
    </row>
    <row r="84" spans="1:4" s="250" customFormat="1" ht="16.5" thickBot="1">
      <c r="A84" s="112" t="s">
        <v>246</v>
      </c>
      <c r="B84" s="352" t="s">
        <v>247</v>
      </c>
      <c r="C84" s="106"/>
      <c r="D84" s="106"/>
    </row>
    <row r="85" spans="1:4" s="250" customFormat="1" ht="16.5" thickBot="1">
      <c r="A85" s="109" t="s">
        <v>248</v>
      </c>
      <c r="B85" s="353" t="s">
        <v>249</v>
      </c>
      <c r="C85" s="113"/>
      <c r="D85" s="113"/>
    </row>
    <row r="86" spans="1:4" s="250" customFormat="1" ht="16.5" thickBot="1">
      <c r="A86" s="109" t="s">
        <v>250</v>
      </c>
      <c r="B86" s="355" t="s">
        <v>251</v>
      </c>
      <c r="C86" s="104">
        <f>+C64+C68+C73+C76+C80+C85</f>
        <v>3250</v>
      </c>
      <c r="D86" s="104">
        <f>+D64+D68+D73+D76+D80+D85</f>
        <v>3250</v>
      </c>
    </row>
    <row r="87" spans="1:4" s="250" customFormat="1" ht="16.5" thickBot="1">
      <c r="A87" s="114" t="s">
        <v>264</v>
      </c>
      <c r="B87" s="356" t="s">
        <v>379</v>
      </c>
      <c r="C87" s="104">
        <f>+C63+C86</f>
        <v>3250</v>
      </c>
      <c r="D87" s="104">
        <f>+D63+D86</f>
        <v>3250</v>
      </c>
    </row>
    <row r="88" spans="1:3" s="251" customFormat="1" ht="15.75">
      <c r="A88" s="115"/>
      <c r="B88" s="116"/>
      <c r="C88" s="117"/>
    </row>
    <row r="89" spans="1:3" s="249" customFormat="1" ht="16.5" thickBot="1">
      <c r="A89" s="118"/>
      <c r="B89" s="119"/>
      <c r="C89" s="120"/>
    </row>
    <row r="90" spans="1:4" s="7" customFormat="1" ht="32.25" customHeight="1" thickBot="1">
      <c r="A90" s="412" t="s">
        <v>42</v>
      </c>
      <c r="B90" s="413"/>
      <c r="C90" s="413"/>
      <c r="D90" s="413"/>
    </row>
    <row r="91" spans="1:4" s="250" customFormat="1" ht="32.25" thickBot="1">
      <c r="A91" s="123" t="s">
        <v>6</v>
      </c>
      <c r="B91" s="124" t="s">
        <v>397</v>
      </c>
      <c r="C91" s="125">
        <f>SUM(C92:C96)</f>
        <v>3250</v>
      </c>
      <c r="D91" s="125">
        <f>SUM(D92:D96)</f>
        <v>3250</v>
      </c>
    </row>
    <row r="92" spans="1:4" s="249" customFormat="1" ht="15.75">
      <c r="A92" s="126" t="s">
        <v>63</v>
      </c>
      <c r="B92" s="361" t="s">
        <v>36</v>
      </c>
      <c r="C92" s="127"/>
      <c r="D92" s="127"/>
    </row>
    <row r="93" spans="1:4" s="249" customFormat="1" ht="15.75">
      <c r="A93" s="98" t="s">
        <v>64</v>
      </c>
      <c r="B93" s="362" t="s">
        <v>109</v>
      </c>
      <c r="C93" s="99"/>
      <c r="D93" s="99"/>
    </row>
    <row r="94" spans="1:4" s="249" customFormat="1" ht="15.75">
      <c r="A94" s="98" t="s">
        <v>65</v>
      </c>
      <c r="B94" s="362" t="s">
        <v>82</v>
      </c>
      <c r="C94" s="103">
        <v>1200</v>
      </c>
      <c r="D94" s="103">
        <v>1200</v>
      </c>
    </row>
    <row r="95" spans="1:4" s="249" customFormat="1" ht="15.75">
      <c r="A95" s="98" t="s">
        <v>66</v>
      </c>
      <c r="B95" s="363" t="s">
        <v>110</v>
      </c>
      <c r="C95" s="103"/>
      <c r="D95" s="103"/>
    </row>
    <row r="96" spans="1:4" s="249" customFormat="1" ht="15.75">
      <c r="A96" s="98" t="s">
        <v>74</v>
      </c>
      <c r="B96" s="364" t="s">
        <v>111</v>
      </c>
      <c r="C96" s="103">
        <v>2050</v>
      </c>
      <c r="D96" s="103">
        <v>2050</v>
      </c>
    </row>
    <row r="97" spans="1:4" s="249" customFormat="1" ht="15.75">
      <c r="A97" s="98" t="s">
        <v>67</v>
      </c>
      <c r="B97" s="362" t="s">
        <v>267</v>
      </c>
      <c r="C97" s="103"/>
      <c r="D97" s="103"/>
    </row>
    <row r="98" spans="1:4" s="249" customFormat="1" ht="15.75">
      <c r="A98" s="98" t="s">
        <v>68</v>
      </c>
      <c r="B98" s="365" t="s">
        <v>268</v>
      </c>
      <c r="C98" s="103"/>
      <c r="D98" s="103"/>
    </row>
    <row r="99" spans="1:4" s="249" customFormat="1" ht="15.75">
      <c r="A99" s="98" t="s">
        <v>75</v>
      </c>
      <c r="B99" s="362" t="s">
        <v>269</v>
      </c>
      <c r="C99" s="103"/>
      <c r="D99" s="103"/>
    </row>
    <row r="100" spans="1:4" s="249" customFormat="1" ht="15.75">
      <c r="A100" s="98" t="s">
        <v>76</v>
      </c>
      <c r="B100" s="362" t="s">
        <v>270</v>
      </c>
      <c r="C100" s="103"/>
      <c r="D100" s="103"/>
    </row>
    <row r="101" spans="1:4" s="249" customFormat="1" ht="15.75">
      <c r="A101" s="98" t="s">
        <v>77</v>
      </c>
      <c r="B101" s="365" t="s">
        <v>271</v>
      </c>
      <c r="C101" s="103"/>
      <c r="D101" s="103"/>
    </row>
    <row r="102" spans="1:4" s="249" customFormat="1" ht="15.75">
      <c r="A102" s="98" t="s">
        <v>78</v>
      </c>
      <c r="B102" s="365" t="s">
        <v>272</v>
      </c>
      <c r="C102" s="103"/>
      <c r="D102" s="103"/>
    </row>
    <row r="103" spans="1:4" s="249" customFormat="1" ht="15.75">
      <c r="A103" s="98" t="s">
        <v>80</v>
      </c>
      <c r="B103" s="362" t="s">
        <v>273</v>
      </c>
      <c r="C103" s="103"/>
      <c r="D103" s="103"/>
    </row>
    <row r="104" spans="1:4" s="249" customFormat="1" ht="15.75">
      <c r="A104" s="128" t="s">
        <v>112</v>
      </c>
      <c r="B104" s="366" t="s">
        <v>274</v>
      </c>
      <c r="C104" s="103"/>
      <c r="D104" s="103"/>
    </row>
    <row r="105" spans="1:4" s="249" customFormat="1" ht="15.75">
      <c r="A105" s="98" t="s">
        <v>265</v>
      </c>
      <c r="B105" s="366" t="s">
        <v>275</v>
      </c>
      <c r="C105" s="103"/>
      <c r="D105" s="103"/>
    </row>
    <row r="106" spans="1:4" s="249" customFormat="1" ht="16.5" thickBot="1">
      <c r="A106" s="129" t="s">
        <v>266</v>
      </c>
      <c r="B106" s="367" t="s">
        <v>276</v>
      </c>
      <c r="C106" s="130">
        <v>2050</v>
      </c>
      <c r="D106" s="130">
        <v>2050</v>
      </c>
    </row>
    <row r="107" spans="1:4" s="249" customFormat="1" ht="16.5" thickBot="1">
      <c r="A107" s="94" t="s">
        <v>7</v>
      </c>
      <c r="B107" s="368" t="s">
        <v>398</v>
      </c>
      <c r="C107" s="95">
        <f>+C108+C110+C112</f>
        <v>0</v>
      </c>
      <c r="D107" s="95">
        <f>+D108+D110+D112</f>
        <v>0</v>
      </c>
    </row>
    <row r="108" spans="1:4" s="249" customFormat="1" ht="15.75">
      <c r="A108" s="96" t="s">
        <v>69</v>
      </c>
      <c r="B108" s="362" t="s">
        <v>130</v>
      </c>
      <c r="C108" s="97"/>
      <c r="D108" s="97"/>
    </row>
    <row r="109" spans="1:4" s="249" customFormat="1" ht="15.75">
      <c r="A109" s="96" t="s">
        <v>70</v>
      </c>
      <c r="B109" s="366" t="s">
        <v>280</v>
      </c>
      <c r="C109" s="97"/>
      <c r="D109" s="97"/>
    </row>
    <row r="110" spans="1:4" s="249" customFormat="1" ht="15.75">
      <c r="A110" s="96" t="s">
        <v>71</v>
      </c>
      <c r="B110" s="366" t="s">
        <v>113</v>
      </c>
      <c r="C110" s="99"/>
      <c r="D110" s="99"/>
    </row>
    <row r="111" spans="1:4" s="249" customFormat="1" ht="15.75">
      <c r="A111" s="96" t="s">
        <v>72</v>
      </c>
      <c r="B111" s="366" t="s">
        <v>281</v>
      </c>
      <c r="C111" s="131"/>
      <c r="D111" s="131"/>
    </row>
    <row r="112" spans="1:4" s="249" customFormat="1" ht="15.75">
      <c r="A112" s="96" t="s">
        <v>73</v>
      </c>
      <c r="B112" s="369" t="s">
        <v>133</v>
      </c>
      <c r="C112" s="131"/>
      <c r="D112" s="131"/>
    </row>
    <row r="113" spans="1:4" s="249" customFormat="1" ht="15.75">
      <c r="A113" s="96" t="s">
        <v>79</v>
      </c>
      <c r="B113" s="370" t="s">
        <v>387</v>
      </c>
      <c r="C113" s="131"/>
      <c r="D113" s="131"/>
    </row>
    <row r="114" spans="1:4" s="249" customFormat="1" ht="15.75">
      <c r="A114" s="96" t="s">
        <v>81</v>
      </c>
      <c r="B114" s="371" t="s">
        <v>286</v>
      </c>
      <c r="C114" s="131"/>
      <c r="D114" s="131"/>
    </row>
    <row r="115" spans="1:4" s="249" customFormat="1" ht="15.75">
      <c r="A115" s="96" t="s">
        <v>114</v>
      </c>
      <c r="B115" s="362" t="s">
        <v>270</v>
      </c>
      <c r="C115" s="131"/>
      <c r="D115" s="131"/>
    </row>
    <row r="116" spans="1:4" s="249" customFormat="1" ht="15.75">
      <c r="A116" s="96" t="s">
        <v>115</v>
      </c>
      <c r="B116" s="362" t="s">
        <v>285</v>
      </c>
      <c r="C116" s="131"/>
      <c r="D116" s="131"/>
    </row>
    <row r="117" spans="1:4" s="249" customFormat="1" ht="15.75">
      <c r="A117" s="96" t="s">
        <v>116</v>
      </c>
      <c r="B117" s="362" t="s">
        <v>284</v>
      </c>
      <c r="C117" s="131"/>
      <c r="D117" s="131"/>
    </row>
    <row r="118" spans="1:4" s="249" customFormat="1" ht="15.75">
      <c r="A118" s="96" t="s">
        <v>277</v>
      </c>
      <c r="B118" s="362" t="s">
        <v>273</v>
      </c>
      <c r="C118" s="131"/>
      <c r="D118" s="131"/>
    </row>
    <row r="119" spans="1:4" s="249" customFormat="1" ht="15.75">
      <c r="A119" s="96" t="s">
        <v>278</v>
      </c>
      <c r="B119" s="362" t="s">
        <v>283</v>
      </c>
      <c r="C119" s="131"/>
      <c r="D119" s="131"/>
    </row>
    <row r="120" spans="1:4" s="249" customFormat="1" ht="16.5" thickBot="1">
      <c r="A120" s="128" t="s">
        <v>279</v>
      </c>
      <c r="B120" s="362" t="s">
        <v>282</v>
      </c>
      <c r="C120" s="132"/>
      <c r="D120" s="132"/>
    </row>
    <row r="121" spans="1:4" s="249" customFormat="1" ht="16.5" thickBot="1">
      <c r="A121" s="94" t="s">
        <v>8</v>
      </c>
      <c r="B121" s="372" t="s">
        <v>287</v>
      </c>
      <c r="C121" s="95">
        <f>+C122+C123</f>
        <v>0</v>
      </c>
      <c r="D121" s="95">
        <f>+D122+D123</f>
        <v>0</v>
      </c>
    </row>
    <row r="122" spans="1:4" s="249" customFormat="1" ht="15.75">
      <c r="A122" s="96" t="s">
        <v>52</v>
      </c>
      <c r="B122" s="371" t="s">
        <v>44</v>
      </c>
      <c r="C122" s="97"/>
      <c r="D122" s="97"/>
    </row>
    <row r="123" spans="1:4" s="249" customFormat="1" ht="16.5" thickBot="1">
      <c r="A123" s="101" t="s">
        <v>53</v>
      </c>
      <c r="B123" s="366" t="s">
        <v>45</v>
      </c>
      <c r="C123" s="103"/>
      <c r="D123" s="103"/>
    </row>
    <row r="124" spans="1:4" s="249" customFormat="1" ht="16.5" thickBot="1">
      <c r="A124" s="94" t="s">
        <v>9</v>
      </c>
      <c r="B124" s="372" t="s">
        <v>288</v>
      </c>
      <c r="C124" s="95">
        <f>+C91+C107+C121</f>
        <v>3250</v>
      </c>
      <c r="D124" s="95">
        <f>+D91+D107+D121</f>
        <v>3250</v>
      </c>
    </row>
    <row r="125" spans="1:4" s="249" customFormat="1" ht="16.5" thickBot="1">
      <c r="A125" s="94" t="s">
        <v>10</v>
      </c>
      <c r="B125" s="372" t="s">
        <v>289</v>
      </c>
      <c r="C125" s="95">
        <f>+C126+C127+C128</f>
        <v>0</v>
      </c>
      <c r="D125" s="95">
        <f>+D126+D127+D128</f>
        <v>0</v>
      </c>
    </row>
    <row r="126" spans="1:4" s="250" customFormat="1" ht="15.75">
      <c r="A126" s="96" t="s">
        <v>56</v>
      </c>
      <c r="B126" s="371" t="s">
        <v>290</v>
      </c>
      <c r="C126" s="131"/>
      <c r="D126" s="131"/>
    </row>
    <row r="127" spans="1:4" s="249" customFormat="1" ht="15.75">
      <c r="A127" s="96" t="s">
        <v>57</v>
      </c>
      <c r="B127" s="371" t="s">
        <v>291</v>
      </c>
      <c r="C127" s="131"/>
      <c r="D127" s="131"/>
    </row>
    <row r="128" spans="1:4" s="249" customFormat="1" ht="16.5" thickBot="1">
      <c r="A128" s="128" t="s">
        <v>58</v>
      </c>
      <c r="B128" s="373" t="s">
        <v>292</v>
      </c>
      <c r="C128" s="131"/>
      <c r="D128" s="131"/>
    </row>
    <row r="129" spans="1:4" s="249" customFormat="1" ht="16.5" thickBot="1">
      <c r="A129" s="94" t="s">
        <v>11</v>
      </c>
      <c r="B129" s="372" t="s">
        <v>351</v>
      </c>
      <c r="C129" s="95">
        <f>+C130+C131+C132+C133</f>
        <v>0</v>
      </c>
      <c r="D129" s="95">
        <f>+D130+D131+D132+D133</f>
        <v>0</v>
      </c>
    </row>
    <row r="130" spans="1:4" s="249" customFormat="1" ht="15.75">
      <c r="A130" s="96" t="s">
        <v>59</v>
      </c>
      <c r="B130" s="371" t="s">
        <v>293</v>
      </c>
      <c r="C130" s="131"/>
      <c r="D130" s="131"/>
    </row>
    <row r="131" spans="1:4" s="249" customFormat="1" ht="15.75">
      <c r="A131" s="96" t="s">
        <v>60</v>
      </c>
      <c r="B131" s="371" t="s">
        <v>294</v>
      </c>
      <c r="C131" s="131"/>
      <c r="D131" s="131"/>
    </row>
    <row r="132" spans="1:4" s="249" customFormat="1" ht="15.75">
      <c r="A132" s="96" t="s">
        <v>198</v>
      </c>
      <c r="B132" s="371" t="s">
        <v>295</v>
      </c>
      <c r="C132" s="131"/>
      <c r="D132" s="131"/>
    </row>
    <row r="133" spans="1:4" s="250" customFormat="1" ht="16.5" thickBot="1">
      <c r="A133" s="128" t="s">
        <v>199</v>
      </c>
      <c r="B133" s="373" t="s">
        <v>296</v>
      </c>
      <c r="C133" s="131"/>
      <c r="D133" s="131"/>
    </row>
    <row r="134" spans="1:10" s="249" customFormat="1" ht="16.5" thickBot="1">
      <c r="A134" s="94" t="s">
        <v>12</v>
      </c>
      <c r="B134" s="372" t="s">
        <v>297</v>
      </c>
      <c r="C134" s="104">
        <f>+C135+C136+C137+C138</f>
        <v>0</v>
      </c>
      <c r="D134" s="104">
        <f>+D135+D136+D137+D138</f>
        <v>0</v>
      </c>
      <c r="J134" s="252"/>
    </row>
    <row r="135" spans="1:4" s="249" customFormat="1" ht="15.75">
      <c r="A135" s="96" t="s">
        <v>61</v>
      </c>
      <c r="B135" s="371" t="s">
        <v>298</v>
      </c>
      <c r="C135" s="131"/>
      <c r="D135" s="131"/>
    </row>
    <row r="136" spans="1:4" s="249" customFormat="1" ht="15.75">
      <c r="A136" s="96" t="s">
        <v>62</v>
      </c>
      <c r="B136" s="371" t="s">
        <v>308</v>
      </c>
      <c r="C136" s="131"/>
      <c r="D136" s="131"/>
    </row>
    <row r="137" spans="1:4" s="250" customFormat="1" ht="15.75">
      <c r="A137" s="96" t="s">
        <v>211</v>
      </c>
      <c r="B137" s="371" t="s">
        <v>299</v>
      </c>
      <c r="C137" s="131"/>
      <c r="D137" s="131"/>
    </row>
    <row r="138" spans="1:4" s="250" customFormat="1" ht="16.5" thickBot="1">
      <c r="A138" s="128" t="s">
        <v>212</v>
      </c>
      <c r="B138" s="373" t="s">
        <v>300</v>
      </c>
      <c r="C138" s="131"/>
      <c r="D138" s="131"/>
    </row>
    <row r="139" spans="1:4" s="250" customFormat="1" ht="16.5" thickBot="1">
      <c r="A139" s="94" t="s">
        <v>13</v>
      </c>
      <c r="B139" s="372" t="s">
        <v>301</v>
      </c>
      <c r="C139" s="133">
        <f>+C140+C141+C142+C143</f>
        <v>0</v>
      </c>
      <c r="D139" s="133">
        <f>+D140+D141+D142+D143</f>
        <v>0</v>
      </c>
    </row>
    <row r="140" spans="1:4" s="250" customFormat="1" ht="15.75">
      <c r="A140" s="96" t="s">
        <v>107</v>
      </c>
      <c r="B140" s="371" t="s">
        <v>302</v>
      </c>
      <c r="C140" s="131"/>
      <c r="D140" s="131"/>
    </row>
    <row r="141" spans="1:4" s="250" customFormat="1" ht="15.75">
      <c r="A141" s="96" t="s">
        <v>108</v>
      </c>
      <c r="B141" s="371" t="s">
        <v>303</v>
      </c>
      <c r="C141" s="131"/>
      <c r="D141" s="131"/>
    </row>
    <row r="142" spans="1:4" s="250" customFormat="1" ht="15.75">
      <c r="A142" s="96" t="s">
        <v>132</v>
      </c>
      <c r="B142" s="371" t="s">
        <v>304</v>
      </c>
      <c r="C142" s="131"/>
      <c r="D142" s="131"/>
    </row>
    <row r="143" spans="1:4" s="249" customFormat="1" ht="16.5" thickBot="1">
      <c r="A143" s="96" t="s">
        <v>214</v>
      </c>
      <c r="B143" s="371" t="s">
        <v>305</v>
      </c>
      <c r="C143" s="131"/>
      <c r="D143" s="131"/>
    </row>
    <row r="144" spans="1:4" s="249" customFormat="1" ht="16.5" thickBot="1">
      <c r="A144" s="94" t="s">
        <v>14</v>
      </c>
      <c r="B144" s="372" t="s">
        <v>306</v>
      </c>
      <c r="C144" s="134">
        <f>+C125+C129+C134+C139</f>
        <v>0</v>
      </c>
      <c r="D144" s="134">
        <f>+D125+D129+D134+D139</f>
        <v>0</v>
      </c>
    </row>
    <row r="145" spans="1:4" s="249" customFormat="1" ht="16.5" thickBot="1">
      <c r="A145" s="135" t="s">
        <v>15</v>
      </c>
      <c r="B145" s="374" t="s">
        <v>307</v>
      </c>
      <c r="C145" s="134">
        <f>+C124+C144</f>
        <v>3250</v>
      </c>
      <c r="D145" s="134">
        <f>+D124+D144</f>
        <v>3250</v>
      </c>
    </row>
    <row r="146" spans="1:4" s="249" customFormat="1" ht="16.5" thickBot="1">
      <c r="A146" s="136"/>
      <c r="B146" s="137"/>
      <c r="C146" s="138"/>
      <c r="D146" s="138"/>
    </row>
    <row r="147" spans="1:4" s="249" customFormat="1" ht="16.5" thickBot="1">
      <c r="A147" s="139" t="s">
        <v>125</v>
      </c>
      <c r="B147" s="140"/>
      <c r="C147" s="141">
        <v>0</v>
      </c>
      <c r="D147" s="141">
        <v>0</v>
      </c>
    </row>
    <row r="148" spans="1:4" s="249" customFormat="1" ht="16.5" thickBot="1">
      <c r="A148" s="139" t="s">
        <v>126</v>
      </c>
      <c r="B148" s="140"/>
      <c r="C148" s="141">
        <v>0</v>
      </c>
      <c r="D148" s="141">
        <v>0</v>
      </c>
    </row>
  </sheetData>
  <sheetProtection formatCells="0"/>
  <mergeCells count="1"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4"/>
  <sheetViews>
    <sheetView view="pageLayout" workbookViewId="0" topLeftCell="A55">
      <selection activeCell="E55" sqref="E1:E16384"/>
    </sheetView>
  </sheetViews>
  <sheetFormatPr defaultColWidth="9.00390625" defaultRowHeight="12.75"/>
  <cols>
    <col min="1" max="1" width="10.00390625" style="32" customWidth="1"/>
    <col min="2" max="2" width="52.00390625" style="33" customWidth="1"/>
    <col min="3" max="3" width="14.375" style="33" customWidth="1"/>
    <col min="4" max="4" width="15.00390625" style="33" customWidth="1"/>
    <col min="5" max="16384" width="9.375" style="33" customWidth="1"/>
  </cols>
  <sheetData>
    <row r="1" spans="1:3" s="31" customFormat="1" ht="18" customHeight="1" thickBot="1">
      <c r="A1" s="30"/>
      <c r="C1" s="253" t="s">
        <v>417</v>
      </c>
    </row>
    <row r="2" spans="1:3" s="76" customFormat="1" ht="18" customHeight="1">
      <c r="A2" s="344" t="s">
        <v>123</v>
      </c>
      <c r="B2" s="80" t="s">
        <v>407</v>
      </c>
      <c r="C2" s="254" t="s">
        <v>46</v>
      </c>
    </row>
    <row r="3" spans="1:3" s="76" customFormat="1" ht="18" customHeight="1" thickBot="1">
      <c r="A3" s="381" t="s">
        <v>122</v>
      </c>
      <c r="B3" s="82" t="s">
        <v>357</v>
      </c>
      <c r="C3" s="255" t="s">
        <v>38</v>
      </c>
    </row>
    <row r="4" s="76" customFormat="1" ht="18" customHeight="1" thickBot="1">
      <c r="C4" s="84" t="s">
        <v>39</v>
      </c>
    </row>
    <row r="5" spans="1:4" s="137" customFormat="1" ht="18" customHeight="1" thickBot="1">
      <c r="A5" s="85" t="s">
        <v>124</v>
      </c>
      <c r="B5" s="86" t="s">
        <v>40</v>
      </c>
      <c r="C5" s="256" t="s">
        <v>427</v>
      </c>
      <c r="D5" s="256" t="s">
        <v>425</v>
      </c>
    </row>
    <row r="6" spans="1:4" s="77" customFormat="1" ht="18" customHeight="1" thickBot="1">
      <c r="A6" s="88">
        <v>1</v>
      </c>
      <c r="B6" s="89">
        <v>2</v>
      </c>
      <c r="C6" s="90">
        <v>3</v>
      </c>
      <c r="D6" s="90">
        <v>4</v>
      </c>
    </row>
    <row r="7" spans="1:3" s="77" customFormat="1" ht="18" customHeight="1" thickBot="1">
      <c r="A7" s="91"/>
      <c r="B7" s="92" t="s">
        <v>41</v>
      </c>
      <c r="C7" s="25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0</v>
      </c>
      <c r="D8" s="240">
        <f>SUM(D9:D18)</f>
        <v>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/>
      <c r="D10" s="262"/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/>
      <c r="D13" s="262"/>
    </row>
    <row r="14" spans="1:4" s="258" customFormat="1" ht="18" customHeight="1">
      <c r="A14" s="261" t="s">
        <v>67</v>
      </c>
      <c r="B14" s="362" t="s">
        <v>359</v>
      </c>
      <c r="C14" s="262"/>
      <c r="D14" s="262"/>
    </row>
    <row r="15" spans="1:4" s="258" customFormat="1" ht="18" customHeight="1">
      <c r="A15" s="261" t="s">
        <v>68</v>
      </c>
      <c r="B15" s="373" t="s">
        <v>360</v>
      </c>
      <c r="C15" s="262"/>
      <c r="D15" s="262"/>
    </row>
    <row r="16" spans="1:4" s="258" customFormat="1" ht="18" customHeight="1">
      <c r="A16" s="261" t="s">
        <v>75</v>
      </c>
      <c r="B16" s="362" t="s">
        <v>194</v>
      </c>
      <c r="C16" s="263"/>
      <c r="D16" s="263"/>
    </row>
    <row r="17" spans="1:4" s="119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>
        <v>0</v>
      </c>
      <c r="D18" s="264">
        <v>0</v>
      </c>
    </row>
    <row r="19" spans="1:4" s="258" customFormat="1" ht="18" customHeight="1" thickBot="1">
      <c r="A19" s="88" t="s">
        <v>7</v>
      </c>
      <c r="B19" s="382" t="s">
        <v>361</v>
      </c>
      <c r="C19" s="240">
        <f>SUM(C20:C22)</f>
        <v>80399</v>
      </c>
      <c r="D19" s="240">
        <f>SUM(D20:D22)</f>
        <v>81187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80399</v>
      </c>
      <c r="D22" s="262">
        <v>81187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119" customFormat="1" ht="18" customHeight="1">
      <c r="A31" s="267" t="s">
        <v>57</v>
      </c>
      <c r="B31" s="384" t="s">
        <v>202</v>
      </c>
      <c r="C31" s="243"/>
      <c r="D31" s="243"/>
    </row>
    <row r="32" spans="1:4" s="119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80399</v>
      </c>
      <c r="D35" s="246">
        <f>+D8+D19+D24+D25+D29+D33+D34</f>
        <v>81187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258" customFormat="1" ht="18" customHeight="1">
      <c r="A37" s="267" t="s">
        <v>371</v>
      </c>
      <c r="B37" s="383" t="s">
        <v>140</v>
      </c>
      <c r="C37" s="230"/>
      <c r="D37" s="230"/>
    </row>
    <row r="38" spans="1:4" s="258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19" customFormat="1" ht="18" customHeight="1" thickBot="1">
      <c r="A40" s="270" t="s">
        <v>15</v>
      </c>
      <c r="B40" s="387" t="s">
        <v>375</v>
      </c>
      <c r="C40" s="122">
        <f>+C35+C36</f>
        <v>80399</v>
      </c>
      <c r="D40" s="122">
        <f>+D35+D36</f>
        <v>81187</v>
      </c>
    </row>
    <row r="41" spans="1:4" s="119" customFormat="1" ht="18" customHeight="1">
      <c r="A41" s="115"/>
      <c r="B41" s="357"/>
      <c r="C41" s="117"/>
      <c r="D41" s="117"/>
    </row>
    <row r="42" spans="1:4" s="137" customFormat="1" ht="18" customHeight="1" thickBot="1">
      <c r="A42" s="271"/>
      <c r="B42" s="358"/>
      <c r="C42" s="120"/>
      <c r="D42" s="120"/>
    </row>
    <row r="43" spans="1:4" s="77" customFormat="1" ht="18" customHeight="1" thickBot="1">
      <c r="A43" s="85"/>
      <c r="B43" s="359" t="s">
        <v>42</v>
      </c>
      <c r="C43" s="122"/>
      <c r="D43" s="122"/>
    </row>
    <row r="44" spans="1:4" s="258" customFormat="1" ht="18" customHeight="1" thickBot="1">
      <c r="A44" s="265" t="s">
        <v>6</v>
      </c>
      <c r="B44" s="372" t="s">
        <v>376</v>
      </c>
      <c r="C44" s="240">
        <f>SUM(C45:C49)</f>
        <v>79809</v>
      </c>
      <c r="D44" s="240">
        <f>SUM(D45:D49)</f>
        <v>80383</v>
      </c>
    </row>
    <row r="45" spans="1:4" s="137" customFormat="1" ht="18" customHeight="1">
      <c r="A45" s="261" t="s">
        <v>63</v>
      </c>
      <c r="B45" s="371" t="s">
        <v>36</v>
      </c>
      <c r="C45" s="230">
        <v>46641</v>
      </c>
      <c r="D45" s="230">
        <v>47623</v>
      </c>
    </row>
    <row r="46" spans="1:4" s="137" customFormat="1" ht="18" customHeight="1">
      <c r="A46" s="261" t="s">
        <v>64</v>
      </c>
      <c r="B46" s="362" t="s">
        <v>109</v>
      </c>
      <c r="C46" s="233">
        <v>12386</v>
      </c>
      <c r="D46" s="233">
        <v>12386</v>
      </c>
    </row>
    <row r="47" spans="1:4" s="137" customFormat="1" ht="18" customHeight="1">
      <c r="A47" s="261" t="s">
        <v>65</v>
      </c>
      <c r="B47" s="362" t="s">
        <v>82</v>
      </c>
      <c r="C47" s="233">
        <v>6692</v>
      </c>
      <c r="D47" s="233">
        <v>6478</v>
      </c>
    </row>
    <row r="48" spans="1:4" s="137" customFormat="1" ht="18" customHeight="1">
      <c r="A48" s="261" t="s">
        <v>66</v>
      </c>
      <c r="B48" s="362" t="s">
        <v>110</v>
      </c>
      <c r="C48" s="233">
        <v>14090</v>
      </c>
      <c r="D48" s="233">
        <v>13896</v>
      </c>
    </row>
    <row r="49" spans="1:4" s="137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590</v>
      </c>
      <c r="D50" s="240">
        <f>SUM(D51:D53)</f>
        <v>804</v>
      </c>
    </row>
    <row r="51" spans="1:4" s="258" customFormat="1" ht="18" customHeight="1">
      <c r="A51" s="261" t="s">
        <v>69</v>
      </c>
      <c r="B51" s="371" t="s">
        <v>130</v>
      </c>
      <c r="C51" s="230">
        <v>590</v>
      </c>
      <c r="D51" s="230">
        <v>804</v>
      </c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80399</v>
      </c>
      <c r="D55" s="272">
        <f>+D44+D50</f>
        <v>81187</v>
      </c>
    </row>
    <row r="56" spans="1:4" s="137" customFormat="1" ht="18" customHeight="1" thickBot="1">
      <c r="A56" s="136"/>
      <c r="B56" s="389"/>
      <c r="C56" s="138"/>
      <c r="D56" s="138"/>
    </row>
    <row r="57" spans="1:4" s="137" customFormat="1" ht="18" customHeight="1" thickBot="1">
      <c r="A57" s="139" t="s">
        <v>125</v>
      </c>
      <c r="B57" s="390"/>
      <c r="C57" s="141">
        <v>11</v>
      </c>
      <c r="D57" s="141">
        <v>10</v>
      </c>
    </row>
    <row r="58" spans="1:4" s="137" customFormat="1" ht="18" customHeight="1" thickBot="1">
      <c r="A58" s="139" t="s">
        <v>126</v>
      </c>
      <c r="B58" s="390"/>
      <c r="C58" s="141"/>
      <c r="D58" s="141"/>
    </row>
    <row r="59" ht="12.75">
      <c r="B59" s="391"/>
    </row>
    <row r="60" ht="12.75">
      <c r="B60" s="391"/>
    </row>
    <row r="61" ht="12.75">
      <c r="B61" s="391"/>
    </row>
    <row r="62" ht="12.75">
      <c r="B62" s="391"/>
    </row>
    <row r="63" ht="12.75">
      <c r="B63" s="391"/>
    </row>
    <row r="64" ht="12.75">
      <c r="B64" s="391"/>
    </row>
    <row r="65" ht="12.75">
      <c r="B65" s="391"/>
    </row>
    <row r="66" ht="12.75">
      <c r="B66" s="391"/>
    </row>
    <row r="67" ht="12.75">
      <c r="B67" s="391"/>
    </row>
    <row r="68" ht="12.75">
      <c r="B68" s="391"/>
    </row>
    <row r="69" ht="12.75">
      <c r="B69" s="391"/>
    </row>
    <row r="70" ht="12.75">
      <c r="B70" s="391"/>
    </row>
    <row r="71" ht="12.75">
      <c r="B71" s="391"/>
    </row>
    <row r="72" ht="12.75">
      <c r="B72" s="391"/>
    </row>
    <row r="73" ht="12.75">
      <c r="B73" s="391"/>
    </row>
    <row r="74" ht="12.75">
      <c r="B74" s="391"/>
    </row>
    <row r="75" ht="12.75">
      <c r="B75" s="391"/>
    </row>
    <row r="76" ht="12.75">
      <c r="B76" s="391"/>
    </row>
    <row r="77" ht="12.75">
      <c r="B77" s="391"/>
    </row>
    <row r="78" ht="12.75">
      <c r="B78" s="391"/>
    </row>
    <row r="79" ht="12.75">
      <c r="B79" s="391"/>
    </row>
    <row r="80" ht="12.75">
      <c r="B80" s="391"/>
    </row>
    <row r="81" ht="12.75">
      <c r="B81" s="391"/>
    </row>
    <row r="82" ht="12.75">
      <c r="B82" s="391"/>
    </row>
    <row r="83" ht="12.75">
      <c r="B83" s="391"/>
    </row>
    <row r="84" ht="12.75">
      <c r="B84" s="391"/>
    </row>
    <row r="85" ht="12.75">
      <c r="B85" s="391"/>
    </row>
    <row r="86" ht="12.75">
      <c r="B86" s="391"/>
    </row>
    <row r="87" ht="12.75">
      <c r="B87" s="391"/>
    </row>
    <row r="88" ht="12.75">
      <c r="B88" s="391"/>
    </row>
    <row r="89" ht="12.75">
      <c r="B89" s="391"/>
    </row>
    <row r="90" ht="12.75">
      <c r="B90" s="391"/>
    </row>
    <row r="91" ht="12.75">
      <c r="B91" s="391"/>
    </row>
    <row r="92" ht="12.75">
      <c r="B92" s="391"/>
    </row>
    <row r="93" ht="12.75">
      <c r="B93" s="391"/>
    </row>
    <row r="94" ht="12.75">
      <c r="B94" s="391"/>
    </row>
    <row r="95" ht="12.75">
      <c r="B95" s="391"/>
    </row>
    <row r="96" ht="12.75">
      <c r="B96" s="391"/>
    </row>
    <row r="97" ht="12.75">
      <c r="B97" s="391"/>
    </row>
    <row r="98" ht="12.75">
      <c r="B98" s="391"/>
    </row>
    <row r="99" ht="12.75">
      <c r="B99" s="391"/>
    </row>
    <row r="100" ht="12.75">
      <c r="B100" s="391"/>
    </row>
    <row r="101" ht="12.75">
      <c r="B101" s="391"/>
    </row>
    <row r="102" ht="12.75">
      <c r="B102" s="391"/>
    </row>
    <row r="103" ht="12.75">
      <c r="B103" s="391"/>
    </row>
    <row r="104" ht="12.75">
      <c r="B104" s="391"/>
    </row>
    <row r="105" ht="12.75">
      <c r="B105" s="391"/>
    </row>
    <row r="106" ht="12.75">
      <c r="B106" s="391"/>
    </row>
    <row r="107" ht="12.75">
      <c r="B107" s="391"/>
    </row>
    <row r="108" ht="12.75">
      <c r="B108" s="391"/>
    </row>
    <row r="109" ht="12.75">
      <c r="B109" s="391"/>
    </row>
    <row r="110" ht="12.75">
      <c r="B110" s="391"/>
    </row>
    <row r="111" ht="12.75">
      <c r="B111" s="391"/>
    </row>
    <row r="112" ht="12.75">
      <c r="B112" s="391"/>
    </row>
    <row r="113" ht="12.75">
      <c r="B113" s="391"/>
    </row>
    <row r="114" ht="12.75">
      <c r="B114" s="391"/>
    </row>
    <row r="115" ht="12.75">
      <c r="B115" s="391"/>
    </row>
    <row r="116" ht="12.75">
      <c r="B116" s="391"/>
    </row>
    <row r="117" ht="12.75">
      <c r="B117" s="391"/>
    </row>
    <row r="118" ht="12.75">
      <c r="B118" s="391"/>
    </row>
    <row r="119" ht="12.75">
      <c r="B119" s="391"/>
    </row>
    <row r="120" ht="12.75">
      <c r="B120" s="391"/>
    </row>
    <row r="121" ht="12.75">
      <c r="B121" s="391"/>
    </row>
    <row r="122" ht="12.75">
      <c r="B122" s="391"/>
    </row>
    <row r="123" ht="12.75">
      <c r="B123" s="391"/>
    </row>
    <row r="124" ht="12.75">
      <c r="B124" s="391"/>
    </row>
    <row r="125" ht="12.75">
      <c r="B125" s="391"/>
    </row>
    <row r="126" ht="12.75">
      <c r="B126" s="391"/>
    </row>
    <row r="127" ht="12.75">
      <c r="B127" s="391"/>
    </row>
    <row r="128" ht="12.75">
      <c r="B128" s="391"/>
    </row>
    <row r="129" ht="12.75">
      <c r="B129" s="391"/>
    </row>
    <row r="130" ht="12.75">
      <c r="B130" s="391"/>
    </row>
    <row r="131" ht="12.75">
      <c r="B131" s="391"/>
    </row>
    <row r="132" ht="12.75">
      <c r="B132" s="391"/>
    </row>
    <row r="133" ht="12.75">
      <c r="B133" s="391"/>
    </row>
    <row r="134" ht="12.75">
      <c r="B134" s="391"/>
    </row>
    <row r="135" ht="12.75">
      <c r="B135" s="391"/>
    </row>
    <row r="136" ht="12.75">
      <c r="B136" s="391"/>
    </row>
    <row r="137" ht="12.75">
      <c r="B137" s="391"/>
    </row>
    <row r="138" ht="12.75">
      <c r="B138" s="391"/>
    </row>
    <row r="139" ht="12.75">
      <c r="B139" s="391"/>
    </row>
    <row r="140" ht="12.75">
      <c r="B140" s="391"/>
    </row>
    <row r="141" ht="12.75">
      <c r="B141" s="391"/>
    </row>
    <row r="142" ht="12.75">
      <c r="B142" s="391"/>
    </row>
    <row r="143" ht="12.75">
      <c r="B143" s="391"/>
    </row>
    <row r="144" ht="12.75">
      <c r="B144" s="391"/>
    </row>
    <row r="145" ht="12.75">
      <c r="B145" s="391"/>
    </row>
    <row r="146" ht="12.75">
      <c r="B146" s="391"/>
    </row>
    <row r="147" ht="12.75">
      <c r="B147" s="391"/>
    </row>
    <row r="148" ht="12.75">
      <c r="B148" s="391"/>
    </row>
    <row r="149" ht="12.75">
      <c r="B149" s="391"/>
    </row>
    <row r="150" ht="12.75">
      <c r="B150" s="391"/>
    </row>
    <row r="151" ht="12.75">
      <c r="B151" s="391"/>
    </row>
    <row r="152" ht="12.75">
      <c r="B152" s="391"/>
    </row>
    <row r="153" ht="12.75">
      <c r="B153" s="391"/>
    </row>
    <row r="154" ht="12.75">
      <c r="B154" s="391"/>
    </row>
    <row r="155" ht="12.75">
      <c r="B155" s="391"/>
    </row>
    <row r="156" ht="12.75">
      <c r="B156" s="391"/>
    </row>
    <row r="157" ht="12.75">
      <c r="B157" s="391"/>
    </row>
    <row r="158" ht="12.75">
      <c r="B158" s="391"/>
    </row>
    <row r="159" ht="12.75">
      <c r="B159" s="391"/>
    </row>
    <row r="160" ht="12.75">
      <c r="B160" s="391"/>
    </row>
    <row r="161" ht="12.75">
      <c r="B161" s="391"/>
    </row>
    <row r="162" ht="12.75">
      <c r="B162" s="391"/>
    </row>
    <row r="163" ht="12.75">
      <c r="B163" s="391"/>
    </row>
    <row r="164" ht="12.75">
      <c r="B164" s="391"/>
    </row>
    <row r="165" ht="12.75">
      <c r="B165" s="391"/>
    </row>
    <row r="166" ht="12.75">
      <c r="B166" s="391"/>
    </row>
    <row r="167" ht="12.75">
      <c r="B167" s="391"/>
    </row>
    <row r="168" ht="12.75">
      <c r="B168" s="391"/>
    </row>
    <row r="169" ht="12.75">
      <c r="B169" s="391"/>
    </row>
    <row r="170" ht="12.75">
      <c r="B170" s="391"/>
    </row>
    <row r="171" ht="12.75">
      <c r="B171" s="391"/>
    </row>
    <row r="172" ht="12.75">
      <c r="B172" s="391"/>
    </row>
    <row r="173" ht="12.75">
      <c r="B173" s="391"/>
    </row>
    <row r="174" ht="12.75">
      <c r="B174" s="391"/>
    </row>
    <row r="175" ht="12.75">
      <c r="B175" s="391"/>
    </row>
    <row r="176" ht="12.75">
      <c r="B176" s="391"/>
    </row>
    <row r="177" ht="12.75">
      <c r="B177" s="391"/>
    </row>
    <row r="178" ht="12.75">
      <c r="B178" s="391"/>
    </row>
    <row r="179" ht="12.75">
      <c r="B179" s="391"/>
    </row>
    <row r="180" ht="12.75">
      <c r="B180" s="391"/>
    </row>
    <row r="181" ht="12.75">
      <c r="B181" s="391"/>
    </row>
    <row r="182" ht="12.75">
      <c r="B182" s="391"/>
    </row>
    <row r="183" ht="12.75">
      <c r="B183" s="391"/>
    </row>
    <row r="184" ht="12.75">
      <c r="B184" s="391"/>
    </row>
    <row r="185" ht="12.75">
      <c r="B185" s="391"/>
    </row>
    <row r="186" ht="12.75">
      <c r="B186" s="391"/>
    </row>
    <row r="187" ht="12.75">
      <c r="B187" s="391"/>
    </row>
    <row r="188" ht="12.75">
      <c r="B188" s="391"/>
    </row>
    <row r="189" ht="12.75">
      <c r="B189" s="391"/>
    </row>
    <row r="190" ht="12.75">
      <c r="B190" s="391"/>
    </row>
    <row r="191" ht="12.75">
      <c r="B191" s="391"/>
    </row>
    <row r="192" ht="12.75">
      <c r="B192" s="391"/>
    </row>
    <row r="193" ht="12.75">
      <c r="B193" s="391"/>
    </row>
    <row r="194" ht="12.75">
      <c r="B194" s="391"/>
    </row>
    <row r="195" ht="12.75">
      <c r="B195" s="391"/>
    </row>
    <row r="196" ht="12.75">
      <c r="B196" s="391"/>
    </row>
    <row r="197" ht="12.75">
      <c r="B197" s="391"/>
    </row>
    <row r="198" ht="12.75">
      <c r="B198" s="391"/>
    </row>
    <row r="199" ht="12.75">
      <c r="B199" s="391"/>
    </row>
    <row r="200" ht="12.75">
      <c r="B200" s="391"/>
    </row>
    <row r="201" ht="12.75">
      <c r="B201" s="391"/>
    </row>
    <row r="202" ht="12.75">
      <c r="B202" s="391"/>
    </row>
    <row r="203" ht="12.75">
      <c r="B203" s="391"/>
    </row>
    <row r="204" ht="12.75">
      <c r="B204" s="3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0"/>
  <sheetViews>
    <sheetView view="pageLayout" workbookViewId="0" topLeftCell="A43">
      <selection activeCell="E52" sqref="E1:E16384"/>
    </sheetView>
  </sheetViews>
  <sheetFormatPr defaultColWidth="9.00390625" defaultRowHeight="12.75"/>
  <cols>
    <col min="1" max="1" width="8.625" style="32" customWidth="1"/>
    <col min="2" max="2" width="56.50390625" style="33" customWidth="1"/>
    <col min="3" max="4" width="14.125" style="33" customWidth="1"/>
    <col min="5" max="16384" width="9.375" style="33" customWidth="1"/>
  </cols>
  <sheetData>
    <row r="1" spans="1:4" s="31" customFormat="1" ht="18" customHeight="1" thickBot="1">
      <c r="A1" s="30"/>
      <c r="C1" s="253" t="s">
        <v>418</v>
      </c>
      <c r="D1" s="253" t="s">
        <v>418</v>
      </c>
    </row>
    <row r="2" spans="1:4" s="76" customFormat="1" ht="18" customHeight="1">
      <c r="A2" s="344" t="s">
        <v>123</v>
      </c>
      <c r="B2" s="80" t="s">
        <v>407</v>
      </c>
      <c r="C2" s="254" t="s">
        <v>46</v>
      </c>
      <c r="D2" s="254" t="s">
        <v>46</v>
      </c>
    </row>
    <row r="3" spans="1:4" s="76" customFormat="1" ht="18" customHeight="1" thickBot="1">
      <c r="A3" s="381" t="s">
        <v>122</v>
      </c>
      <c r="B3" s="82" t="s">
        <v>380</v>
      </c>
      <c r="C3" s="255" t="s">
        <v>46</v>
      </c>
      <c r="D3" s="255" t="s">
        <v>46</v>
      </c>
    </row>
    <row r="4" spans="3:4" s="76" customFormat="1" ht="18" customHeight="1" thickBot="1">
      <c r="C4" s="84" t="s">
        <v>39</v>
      </c>
      <c r="D4" s="84"/>
    </row>
    <row r="5" spans="1:4" s="77" customFormat="1" ht="18" customHeight="1" thickBot="1">
      <c r="A5" s="85" t="s">
        <v>124</v>
      </c>
      <c r="B5" s="86" t="s">
        <v>40</v>
      </c>
      <c r="C5" s="256" t="s">
        <v>427</v>
      </c>
      <c r="D5" s="256" t="s">
        <v>425</v>
      </c>
    </row>
    <row r="6" spans="1:4" s="258" customFormat="1" ht="18" customHeight="1" thickBot="1">
      <c r="A6" s="88">
        <v>1</v>
      </c>
      <c r="B6" s="89">
        <v>2</v>
      </c>
      <c r="C6" s="90">
        <v>3</v>
      </c>
      <c r="D6" s="90">
        <v>4</v>
      </c>
    </row>
    <row r="7" spans="1:4" s="258" customFormat="1" ht="18" customHeight="1" thickBot="1">
      <c r="A7" s="91"/>
      <c r="B7" s="92" t="s">
        <v>41</v>
      </c>
      <c r="C7" s="257"/>
      <c r="D7" s="7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0</v>
      </c>
      <c r="D8" s="240">
        <f>SUM(D9:D18)</f>
        <v>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/>
      <c r="D10" s="262"/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/>
      <c r="D13" s="262"/>
    </row>
    <row r="14" spans="1:4" s="258" customFormat="1" ht="18" customHeight="1">
      <c r="A14" s="261" t="s">
        <v>67</v>
      </c>
      <c r="B14" s="362" t="s">
        <v>359</v>
      </c>
      <c r="C14" s="262"/>
      <c r="D14" s="262"/>
    </row>
    <row r="15" spans="1:4" s="119" customFormat="1" ht="18" customHeight="1">
      <c r="A15" s="261" t="s">
        <v>68</v>
      </c>
      <c r="B15" s="373" t="s">
        <v>360</v>
      </c>
      <c r="C15" s="262"/>
      <c r="D15" s="262"/>
    </row>
    <row r="16" spans="1:4" s="119" customFormat="1" ht="18" customHeight="1">
      <c r="A16" s="261" t="s">
        <v>75</v>
      </c>
      <c r="B16" s="362" t="s">
        <v>194</v>
      </c>
      <c r="C16" s="263"/>
      <c r="D16" s="263"/>
    </row>
    <row r="17" spans="1:4" s="258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>
        <v>0</v>
      </c>
      <c r="D18" s="264">
        <v>0</v>
      </c>
    </row>
    <row r="19" spans="1:4" s="119" customFormat="1" ht="18" customHeight="1" thickBot="1">
      <c r="A19" s="88" t="s">
        <v>7</v>
      </c>
      <c r="B19" s="382" t="s">
        <v>361</v>
      </c>
      <c r="C19" s="240">
        <f>SUM(C20:C22)</f>
        <v>80399</v>
      </c>
      <c r="D19" s="240">
        <f>SUM(D20:D22)</f>
        <v>81187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80399</v>
      </c>
      <c r="D22" s="262">
        <v>81187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258" customFormat="1" ht="18" customHeight="1">
      <c r="A31" s="267" t="s">
        <v>57</v>
      </c>
      <c r="B31" s="384" t="s">
        <v>202</v>
      </c>
      <c r="C31" s="243"/>
      <c r="D31" s="243"/>
    </row>
    <row r="32" spans="1:4" s="258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80399</v>
      </c>
      <c r="D35" s="246">
        <f>+D8+D19+D24+D25+D29+D33+D34</f>
        <v>81187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119" customFormat="1" ht="18" customHeight="1">
      <c r="A37" s="267" t="s">
        <v>371</v>
      </c>
      <c r="B37" s="383" t="s">
        <v>140</v>
      </c>
      <c r="C37" s="230"/>
      <c r="D37" s="230"/>
    </row>
    <row r="38" spans="1:4" s="119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37" customFormat="1" ht="18" customHeight="1" thickBot="1">
      <c r="A40" s="270" t="s">
        <v>15</v>
      </c>
      <c r="B40" s="387" t="s">
        <v>375</v>
      </c>
      <c r="C40" s="122">
        <f>+C35+C36</f>
        <v>80399</v>
      </c>
      <c r="D40" s="122">
        <f>+D35+D36</f>
        <v>81187</v>
      </c>
    </row>
    <row r="41" spans="1:4" s="77" customFormat="1" ht="18" customHeight="1">
      <c r="A41" s="115"/>
      <c r="B41" s="357"/>
      <c r="C41" s="117"/>
      <c r="D41" s="117"/>
    </row>
    <row r="42" spans="1:4" s="258" customFormat="1" ht="18" customHeight="1" thickBot="1">
      <c r="A42" s="271"/>
      <c r="B42" s="358"/>
      <c r="C42" s="120"/>
      <c r="D42" s="120"/>
    </row>
    <row r="43" spans="1:4" s="137" customFormat="1" ht="18" customHeight="1" thickBot="1">
      <c r="A43" s="85"/>
      <c r="B43" s="359" t="s">
        <v>42</v>
      </c>
      <c r="C43" s="122"/>
      <c r="D43" s="122"/>
    </row>
    <row r="44" spans="1:4" s="137" customFormat="1" ht="18" customHeight="1" thickBot="1">
      <c r="A44" s="265" t="s">
        <v>6</v>
      </c>
      <c r="B44" s="372" t="s">
        <v>376</v>
      </c>
      <c r="C44" s="240">
        <f>SUM(C45:C49)</f>
        <v>79809</v>
      </c>
      <c r="D44" s="240">
        <f>SUM(D45:D49)</f>
        <v>80383</v>
      </c>
    </row>
    <row r="45" spans="1:4" s="137" customFormat="1" ht="18" customHeight="1">
      <c r="A45" s="261" t="s">
        <v>63</v>
      </c>
      <c r="B45" s="371" t="s">
        <v>36</v>
      </c>
      <c r="C45" s="230">
        <v>46641</v>
      </c>
      <c r="D45" s="230">
        <v>47623</v>
      </c>
    </row>
    <row r="46" spans="1:4" s="137" customFormat="1" ht="18" customHeight="1">
      <c r="A46" s="261" t="s">
        <v>64</v>
      </c>
      <c r="B46" s="362" t="s">
        <v>109</v>
      </c>
      <c r="C46" s="233">
        <v>12386</v>
      </c>
      <c r="D46" s="233">
        <v>12386</v>
      </c>
    </row>
    <row r="47" spans="1:4" s="137" customFormat="1" ht="18" customHeight="1">
      <c r="A47" s="261" t="s">
        <v>65</v>
      </c>
      <c r="B47" s="362" t="s">
        <v>82</v>
      </c>
      <c r="C47" s="233">
        <v>6692</v>
      </c>
      <c r="D47" s="233">
        <v>6478</v>
      </c>
    </row>
    <row r="48" spans="1:4" s="137" customFormat="1" ht="18" customHeight="1">
      <c r="A48" s="261" t="s">
        <v>66</v>
      </c>
      <c r="B48" s="362" t="s">
        <v>110</v>
      </c>
      <c r="C48" s="233">
        <v>14090</v>
      </c>
      <c r="D48" s="233">
        <v>13896</v>
      </c>
    </row>
    <row r="49" spans="1:4" s="258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590</v>
      </c>
      <c r="D50" s="240">
        <f>SUM(D51:D53)</f>
        <v>804</v>
      </c>
    </row>
    <row r="51" spans="1:4" s="137" customFormat="1" ht="18" customHeight="1">
      <c r="A51" s="261" t="s">
        <v>69</v>
      </c>
      <c r="B51" s="371" t="s">
        <v>130</v>
      </c>
      <c r="C51" s="230">
        <v>590</v>
      </c>
      <c r="D51" s="230">
        <v>804</v>
      </c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80399</v>
      </c>
      <c r="D55" s="272">
        <f>+D44+D50</f>
        <v>81187</v>
      </c>
    </row>
    <row r="56" spans="1:4" s="137" customFormat="1" ht="18" customHeight="1" thickBot="1">
      <c r="A56" s="136"/>
      <c r="B56" s="389"/>
      <c r="C56" s="138"/>
      <c r="D56" s="138"/>
    </row>
    <row r="57" spans="1:4" ht="16.5" thickBot="1">
      <c r="A57" s="139" t="s">
        <v>125</v>
      </c>
      <c r="B57" s="390"/>
      <c r="C57" s="141">
        <v>11</v>
      </c>
      <c r="D57" s="141">
        <v>10</v>
      </c>
    </row>
    <row r="58" spans="1:4" ht="16.5" thickBot="1">
      <c r="A58" s="139" t="s">
        <v>126</v>
      </c>
      <c r="B58" s="390"/>
      <c r="C58" s="141"/>
      <c r="D58" s="141"/>
    </row>
    <row r="59" ht="12.75">
      <c r="B59" s="391"/>
    </row>
    <row r="60" ht="12.75">
      <c r="B60" s="391"/>
    </row>
    <row r="61" ht="12.75">
      <c r="B61" s="391"/>
    </row>
    <row r="62" ht="12.75">
      <c r="B62" s="391"/>
    </row>
    <row r="63" ht="12.75">
      <c r="B63" s="391"/>
    </row>
    <row r="64" ht="12.75">
      <c r="B64" s="391"/>
    </row>
    <row r="65" ht="12.75">
      <c r="B65" s="391"/>
    </row>
    <row r="66" ht="12.75">
      <c r="B66" s="391"/>
    </row>
    <row r="67" ht="12.75">
      <c r="B67" s="391"/>
    </row>
    <row r="68" ht="12.75">
      <c r="B68" s="391"/>
    </row>
    <row r="69" ht="12.75">
      <c r="B69" s="391"/>
    </row>
    <row r="70" ht="12.75">
      <c r="B70" s="391"/>
    </row>
    <row r="71" ht="12.75">
      <c r="B71" s="391"/>
    </row>
    <row r="72" ht="12.75">
      <c r="B72" s="391"/>
    </row>
    <row r="73" ht="12.75">
      <c r="B73" s="391"/>
    </row>
    <row r="74" ht="12.75">
      <c r="B74" s="391"/>
    </row>
    <row r="75" ht="12.75">
      <c r="B75" s="391"/>
    </row>
    <row r="76" ht="12.75">
      <c r="B76" s="391"/>
    </row>
    <row r="77" ht="12.75">
      <c r="B77" s="391"/>
    </row>
    <row r="78" ht="12.75">
      <c r="B78" s="391"/>
    </row>
    <row r="79" ht="12.75">
      <c r="B79" s="391"/>
    </row>
    <row r="80" ht="12.75">
      <c r="B80" s="391"/>
    </row>
    <row r="81" ht="12.75">
      <c r="B81" s="391"/>
    </row>
    <row r="82" ht="12.75">
      <c r="B82" s="391"/>
    </row>
    <row r="83" ht="12.75">
      <c r="B83" s="391"/>
    </row>
    <row r="84" ht="12.75">
      <c r="B84" s="391"/>
    </row>
    <row r="85" ht="12.75">
      <c r="B85" s="391"/>
    </row>
    <row r="86" ht="12.75">
      <c r="B86" s="391"/>
    </row>
    <row r="87" ht="12.75">
      <c r="B87" s="391"/>
    </row>
    <row r="88" ht="12.75">
      <c r="B88" s="391"/>
    </row>
    <row r="89" ht="12.75">
      <c r="B89" s="391"/>
    </row>
    <row r="90" ht="12.75">
      <c r="B90" s="391"/>
    </row>
    <row r="91" ht="12.75">
      <c r="B91" s="391"/>
    </row>
    <row r="92" ht="12.75">
      <c r="B92" s="391"/>
    </row>
    <row r="93" ht="12.75">
      <c r="B93" s="391"/>
    </row>
    <row r="94" ht="12.75">
      <c r="B94" s="391"/>
    </row>
    <row r="95" ht="12.75">
      <c r="B95" s="391"/>
    </row>
    <row r="96" ht="12.75">
      <c r="B96" s="391"/>
    </row>
    <row r="97" ht="12.75">
      <c r="B97" s="391"/>
    </row>
    <row r="98" ht="12.75">
      <c r="B98" s="391"/>
    </row>
    <row r="99" ht="12.75">
      <c r="B99" s="391"/>
    </row>
    <row r="100" ht="12.75">
      <c r="B100" s="391"/>
    </row>
    <row r="101" ht="12.75">
      <c r="B101" s="391"/>
    </row>
    <row r="102" ht="12.75">
      <c r="B102" s="391"/>
    </row>
    <row r="103" ht="12.75">
      <c r="B103" s="391"/>
    </row>
    <row r="104" ht="12.75">
      <c r="B104" s="391"/>
    </row>
    <row r="105" ht="12.75">
      <c r="B105" s="391"/>
    </row>
    <row r="106" ht="12.75">
      <c r="B106" s="391"/>
    </row>
    <row r="107" ht="12.75">
      <c r="B107" s="391"/>
    </row>
    <row r="108" ht="12.75">
      <c r="B108" s="391"/>
    </row>
    <row r="109" ht="12.75">
      <c r="B109" s="391"/>
    </row>
    <row r="110" ht="12.75">
      <c r="B110" s="391"/>
    </row>
    <row r="111" ht="12.75">
      <c r="B111" s="391"/>
    </row>
    <row r="112" ht="12.75">
      <c r="B112" s="391"/>
    </row>
    <row r="113" ht="12.75">
      <c r="B113" s="391"/>
    </row>
    <row r="114" ht="12.75">
      <c r="B114" s="391"/>
    </row>
    <row r="115" ht="12.75">
      <c r="B115" s="391"/>
    </row>
    <row r="116" ht="12.75">
      <c r="B116" s="391"/>
    </row>
    <row r="117" ht="12.75">
      <c r="B117" s="391"/>
    </row>
    <row r="118" ht="12.75">
      <c r="B118" s="391"/>
    </row>
    <row r="119" ht="12.75">
      <c r="B119" s="391"/>
    </row>
    <row r="120" ht="12.75">
      <c r="B120" s="391"/>
    </row>
    <row r="121" ht="12.75">
      <c r="B121" s="391"/>
    </row>
    <row r="122" ht="12.75">
      <c r="B122" s="391"/>
    </row>
    <row r="123" ht="12.75">
      <c r="B123" s="391"/>
    </row>
    <row r="124" ht="12.75">
      <c r="B124" s="391"/>
    </row>
    <row r="125" ht="12.75">
      <c r="B125" s="391"/>
    </row>
    <row r="126" ht="12.75">
      <c r="B126" s="391"/>
    </row>
    <row r="127" ht="12.75">
      <c r="B127" s="391"/>
    </row>
    <row r="128" ht="12.75">
      <c r="B128" s="391"/>
    </row>
    <row r="129" ht="12.75">
      <c r="B129" s="391"/>
    </row>
    <row r="130" ht="12.75">
      <c r="B130" s="391"/>
    </row>
    <row r="131" ht="12.75">
      <c r="B131" s="391"/>
    </row>
    <row r="132" ht="12.75">
      <c r="B132" s="391"/>
    </row>
    <row r="133" ht="12.75">
      <c r="B133" s="391"/>
    </row>
    <row r="134" ht="12.75">
      <c r="B134" s="391"/>
    </row>
    <row r="135" ht="12.75">
      <c r="B135" s="391"/>
    </row>
    <row r="136" ht="12.75">
      <c r="B136" s="391"/>
    </row>
    <row r="137" ht="12.75">
      <c r="B137" s="391"/>
    </row>
    <row r="138" ht="12.75">
      <c r="B138" s="391"/>
    </row>
    <row r="139" ht="12.75">
      <c r="B139" s="391"/>
    </row>
    <row r="140" ht="12.75">
      <c r="B140" s="391"/>
    </row>
    <row r="141" ht="12.75">
      <c r="B141" s="391"/>
    </row>
    <row r="142" ht="12.75">
      <c r="B142" s="391"/>
    </row>
    <row r="143" ht="12.75">
      <c r="B143" s="391"/>
    </row>
    <row r="144" ht="12.75">
      <c r="B144" s="391"/>
    </row>
    <row r="145" ht="12.75">
      <c r="B145" s="391"/>
    </row>
    <row r="146" ht="12.75">
      <c r="B146" s="391"/>
    </row>
    <row r="147" ht="12.75">
      <c r="B147" s="391"/>
    </row>
    <row r="148" ht="12.75">
      <c r="B148" s="391"/>
    </row>
    <row r="149" ht="12.75">
      <c r="B149" s="391"/>
    </row>
    <row r="150" ht="12.75">
      <c r="B150" s="391"/>
    </row>
    <row r="151" ht="12.75">
      <c r="B151" s="391"/>
    </row>
    <row r="152" ht="12.75">
      <c r="B152" s="391"/>
    </row>
    <row r="153" ht="12.75">
      <c r="B153" s="391"/>
    </row>
    <row r="154" ht="12.75">
      <c r="B154" s="391"/>
    </row>
    <row r="155" ht="12.75">
      <c r="B155" s="391"/>
    </row>
    <row r="156" ht="12.75">
      <c r="B156" s="391"/>
    </row>
    <row r="157" ht="12.75">
      <c r="B157" s="391"/>
    </row>
    <row r="158" ht="12.75">
      <c r="B158" s="391"/>
    </row>
    <row r="159" ht="12.75">
      <c r="B159" s="391"/>
    </row>
    <row r="160" ht="12.75">
      <c r="B160" s="391"/>
    </row>
    <row r="161" ht="12.75">
      <c r="B161" s="391"/>
    </row>
    <row r="162" ht="12.75">
      <c r="B162" s="391"/>
    </row>
    <row r="163" ht="12.75">
      <c r="B163" s="391"/>
    </row>
    <row r="164" ht="12.75">
      <c r="B164" s="391"/>
    </row>
    <row r="165" ht="12.75">
      <c r="B165" s="391"/>
    </row>
    <row r="166" ht="12.75">
      <c r="B166" s="391"/>
    </row>
    <row r="167" ht="12.75">
      <c r="B167" s="391"/>
    </row>
    <row r="168" ht="12.75">
      <c r="B168" s="391"/>
    </row>
    <row r="169" ht="12.75">
      <c r="B169" s="391"/>
    </row>
    <row r="170" ht="12.75">
      <c r="B170" s="391"/>
    </row>
    <row r="171" ht="12.75">
      <c r="B171" s="391"/>
    </row>
    <row r="172" ht="12.75">
      <c r="B172" s="391"/>
    </row>
    <row r="173" ht="12.75">
      <c r="B173" s="391"/>
    </row>
    <row r="174" ht="12.75">
      <c r="B174" s="391"/>
    </row>
    <row r="175" ht="12.75">
      <c r="B175" s="391"/>
    </row>
    <row r="176" ht="12.75">
      <c r="B176" s="391"/>
    </row>
    <row r="177" ht="12.75">
      <c r="B177" s="391"/>
    </row>
    <row r="178" ht="12.75">
      <c r="B178" s="391"/>
    </row>
    <row r="179" ht="12.75">
      <c r="B179" s="391"/>
    </row>
    <row r="180" ht="12.75">
      <c r="B180" s="391"/>
    </row>
    <row r="181" ht="12.75">
      <c r="B181" s="391"/>
    </row>
    <row r="182" ht="12.75">
      <c r="B182" s="391"/>
    </row>
    <row r="183" ht="12.75">
      <c r="B183" s="391"/>
    </row>
    <row r="184" ht="12.75">
      <c r="B184" s="391"/>
    </row>
    <row r="185" ht="12.75">
      <c r="B185" s="391"/>
    </row>
    <row r="186" ht="12.75">
      <c r="B186" s="391"/>
    </row>
    <row r="187" ht="12.75">
      <c r="B187" s="391"/>
    </row>
    <row r="188" ht="12.75">
      <c r="B188" s="391"/>
    </row>
    <row r="189" ht="12.75">
      <c r="B189" s="391"/>
    </row>
    <row r="190" ht="12.75">
      <c r="B190" s="391"/>
    </row>
    <row r="191" ht="12.75">
      <c r="B191" s="391"/>
    </row>
    <row r="192" ht="12.75">
      <c r="B192" s="391"/>
    </row>
    <row r="193" ht="12.75">
      <c r="B193" s="391"/>
    </row>
    <row r="194" ht="12.75">
      <c r="B194" s="391"/>
    </row>
    <row r="195" ht="12.75">
      <c r="B195" s="391"/>
    </row>
    <row r="196" ht="12.75">
      <c r="B196" s="391"/>
    </row>
    <row r="197" ht="12.75">
      <c r="B197" s="391"/>
    </row>
    <row r="198" ht="12.75">
      <c r="B198" s="391"/>
    </row>
    <row r="199" ht="12.75">
      <c r="B199" s="391"/>
    </row>
    <row r="200" ht="12.75">
      <c r="B200" s="391"/>
    </row>
    <row r="201" ht="12.75">
      <c r="B201" s="391"/>
    </row>
    <row r="202" ht="12.75">
      <c r="B202" s="391"/>
    </row>
    <row r="203" ht="12.75">
      <c r="B203" s="391"/>
    </row>
    <row r="204" ht="12.75">
      <c r="B204" s="391"/>
    </row>
    <row r="205" ht="12.75">
      <c r="B205" s="391"/>
    </row>
    <row r="206" ht="12.75">
      <c r="B206" s="391"/>
    </row>
    <row r="207" ht="12.75">
      <c r="B207" s="391"/>
    </row>
    <row r="208" ht="12.75">
      <c r="B208" s="391"/>
    </row>
    <row r="209" ht="12.75">
      <c r="B209" s="391"/>
    </row>
    <row r="210" ht="12.75">
      <c r="B210" s="391"/>
    </row>
    <row r="211" ht="12.75">
      <c r="B211" s="391"/>
    </row>
    <row r="212" ht="12.75">
      <c r="B212" s="391"/>
    </row>
    <row r="213" ht="12.75">
      <c r="B213" s="391"/>
    </row>
    <row r="214" ht="12.75">
      <c r="B214" s="391"/>
    </row>
    <row r="215" ht="12.75">
      <c r="B215" s="391"/>
    </row>
    <row r="216" ht="12.75">
      <c r="B216" s="391"/>
    </row>
    <row r="217" ht="12.75">
      <c r="B217" s="391"/>
    </row>
    <row r="218" ht="12.75">
      <c r="B218" s="391"/>
    </row>
    <row r="219" ht="12.75">
      <c r="B219" s="391"/>
    </row>
    <row r="220" ht="12.75">
      <c r="B220" s="391"/>
    </row>
    <row r="221" ht="12.75">
      <c r="B221" s="391"/>
    </row>
    <row r="222" ht="12.75">
      <c r="B222" s="391"/>
    </row>
    <row r="223" ht="12.75">
      <c r="B223" s="391"/>
    </row>
    <row r="224" ht="12.75">
      <c r="B224" s="391"/>
    </row>
    <row r="225" ht="12.75">
      <c r="B225" s="391"/>
    </row>
    <row r="226" ht="12.75">
      <c r="B226" s="391"/>
    </row>
    <row r="227" ht="12.75">
      <c r="B227" s="391"/>
    </row>
    <row r="228" ht="12.75">
      <c r="B228" s="391"/>
    </row>
    <row r="229" ht="12.75">
      <c r="B229" s="391"/>
    </row>
    <row r="230" ht="12.75">
      <c r="B230" s="391"/>
    </row>
    <row r="231" ht="12.75">
      <c r="B231" s="391"/>
    </row>
    <row r="232" ht="12.75">
      <c r="B232" s="391"/>
    </row>
    <row r="233" ht="12.75">
      <c r="B233" s="391"/>
    </row>
    <row r="234" ht="12.75">
      <c r="B234" s="391"/>
    </row>
    <row r="235" ht="12.75">
      <c r="B235" s="391"/>
    </row>
    <row r="236" ht="12.75">
      <c r="B236" s="391"/>
    </row>
    <row r="237" ht="12.75">
      <c r="B237" s="391"/>
    </row>
    <row r="238" ht="12.75">
      <c r="B238" s="391"/>
    </row>
    <row r="239" ht="12.75">
      <c r="B239" s="391"/>
    </row>
    <row r="240" ht="12.75">
      <c r="B240" s="391"/>
    </row>
    <row r="241" ht="12.75">
      <c r="B241" s="391"/>
    </row>
    <row r="242" ht="12.75">
      <c r="B242" s="391"/>
    </row>
    <row r="243" ht="12.75">
      <c r="B243" s="391"/>
    </row>
    <row r="244" ht="12.75">
      <c r="B244" s="391"/>
    </row>
    <row r="245" ht="12.75">
      <c r="B245" s="391"/>
    </row>
    <row r="246" ht="12.75">
      <c r="B246" s="391"/>
    </row>
    <row r="247" ht="12.75">
      <c r="B247" s="391"/>
    </row>
    <row r="248" ht="12.75">
      <c r="B248" s="391"/>
    </row>
    <row r="249" ht="12.75">
      <c r="B249" s="391"/>
    </row>
    <row r="250" ht="12.75">
      <c r="B250" s="391"/>
    </row>
    <row r="251" ht="12.75">
      <c r="B251" s="391"/>
    </row>
    <row r="252" ht="12.75">
      <c r="B252" s="391"/>
    </row>
    <row r="253" ht="12.75">
      <c r="B253" s="391"/>
    </row>
    <row r="254" ht="12.75">
      <c r="B254" s="391"/>
    </row>
    <row r="255" ht="12.75">
      <c r="B255" s="391"/>
    </row>
    <row r="256" ht="12.75">
      <c r="B256" s="391"/>
    </row>
    <row r="257" ht="12.75">
      <c r="B257" s="391"/>
    </row>
    <row r="258" ht="12.75">
      <c r="B258" s="391"/>
    </row>
    <row r="259" ht="12.75">
      <c r="B259" s="391"/>
    </row>
    <row r="260" ht="12.75">
      <c r="B260" s="3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workbookViewId="0" topLeftCell="A1">
      <selection activeCell="E3" sqref="E3:E149"/>
    </sheetView>
  </sheetViews>
  <sheetFormatPr defaultColWidth="9.00390625" defaultRowHeight="12.75"/>
  <cols>
    <col min="1" max="1" width="7.625" style="69" customWidth="1"/>
    <col min="2" max="2" width="60.50390625" style="69" customWidth="1"/>
    <col min="3" max="3" width="18.125" style="70" customWidth="1"/>
    <col min="4" max="4" width="20.875" style="74" customWidth="1"/>
    <col min="5" max="5" width="16.875" style="74" customWidth="1"/>
    <col min="6" max="16384" width="9.375" style="74" customWidth="1"/>
  </cols>
  <sheetData>
    <row r="1" spans="1:3" s="143" customFormat="1" ht="18" customHeight="1">
      <c r="A1" s="398" t="s">
        <v>4</v>
      </c>
      <c r="B1" s="398"/>
      <c r="C1" s="398"/>
    </row>
    <row r="2" spans="1:3" s="143" customFormat="1" ht="18" customHeight="1" thickBot="1">
      <c r="A2" s="397" t="s">
        <v>87</v>
      </c>
      <c r="B2" s="397"/>
      <c r="C2" s="144" t="s">
        <v>131</v>
      </c>
    </row>
    <row r="3" spans="1:5" s="143" customFormat="1" ht="18" customHeight="1" thickBot="1">
      <c r="A3" s="145" t="s">
        <v>51</v>
      </c>
      <c r="B3" s="146" t="s">
        <v>5</v>
      </c>
      <c r="C3" s="147" t="s">
        <v>423</v>
      </c>
      <c r="D3" s="147" t="s">
        <v>424</v>
      </c>
      <c r="E3" s="147"/>
    </row>
    <row r="4" spans="1:5" s="151" customFormat="1" ht="18" customHeight="1" thickBot="1">
      <c r="A4" s="148">
        <v>1</v>
      </c>
      <c r="B4" s="149">
        <v>2</v>
      </c>
      <c r="C4" s="150">
        <v>3</v>
      </c>
      <c r="D4" s="150">
        <v>4</v>
      </c>
      <c r="E4" s="150"/>
    </row>
    <row r="5" spans="1:5" s="151" customFormat="1" ht="18" customHeight="1" thickBot="1">
      <c r="A5" s="152" t="s">
        <v>6</v>
      </c>
      <c r="B5" s="153" t="s">
        <v>154</v>
      </c>
      <c r="C5" s="154">
        <f>+C6+C7+C8+C9+C10+C11</f>
        <v>132668</v>
      </c>
      <c r="D5" s="394">
        <f>+D6+D7+D8+D9+D10+D11</f>
        <v>135397</v>
      </c>
      <c r="E5" s="394"/>
    </row>
    <row r="6" spans="1:5" s="151" customFormat="1" ht="18" customHeight="1">
      <c r="A6" s="155" t="s">
        <v>63</v>
      </c>
      <c r="B6" s="156" t="s">
        <v>155</v>
      </c>
      <c r="C6" s="157">
        <v>70525</v>
      </c>
      <c r="D6" s="157">
        <v>83437</v>
      </c>
      <c r="E6" s="157"/>
    </row>
    <row r="7" spans="1:5" s="151" customFormat="1" ht="18" customHeight="1">
      <c r="A7" s="158" t="s">
        <v>64</v>
      </c>
      <c r="B7" s="159" t="s">
        <v>156</v>
      </c>
      <c r="C7" s="160">
        <v>38012</v>
      </c>
      <c r="D7" s="160">
        <v>38012</v>
      </c>
      <c r="E7" s="160"/>
    </row>
    <row r="8" spans="1:5" s="151" customFormat="1" ht="18" customHeight="1">
      <c r="A8" s="158" t="s">
        <v>65</v>
      </c>
      <c r="B8" s="159" t="s">
        <v>157</v>
      </c>
      <c r="C8" s="160">
        <v>17667</v>
      </c>
      <c r="D8" s="160">
        <v>11219</v>
      </c>
      <c r="E8" s="160"/>
    </row>
    <row r="9" spans="1:5" s="151" customFormat="1" ht="18" customHeight="1">
      <c r="A9" s="158" t="s">
        <v>66</v>
      </c>
      <c r="B9" s="159" t="s">
        <v>158</v>
      </c>
      <c r="C9" s="160">
        <v>6464</v>
      </c>
      <c r="D9" s="160">
        <v>2729</v>
      </c>
      <c r="E9" s="160"/>
    </row>
    <row r="10" spans="1:5" s="151" customFormat="1" ht="18" customHeight="1">
      <c r="A10" s="158" t="s">
        <v>83</v>
      </c>
      <c r="B10" s="159" t="s">
        <v>159</v>
      </c>
      <c r="C10" s="395"/>
      <c r="D10" s="160"/>
      <c r="E10" s="160"/>
    </row>
    <row r="11" spans="1:5" s="151" customFormat="1" ht="18" customHeight="1" thickBot="1">
      <c r="A11" s="161" t="s">
        <v>67</v>
      </c>
      <c r="B11" s="162" t="s">
        <v>160</v>
      </c>
      <c r="C11" s="396"/>
      <c r="D11" s="160"/>
      <c r="E11" s="160"/>
    </row>
    <row r="12" spans="1:5" s="151" customFormat="1" ht="18" customHeight="1" thickBot="1">
      <c r="A12" s="152" t="s">
        <v>7</v>
      </c>
      <c r="B12" s="163" t="s">
        <v>161</v>
      </c>
      <c r="C12" s="154">
        <f>+C13+C14+C15+C16+C17</f>
        <v>23315</v>
      </c>
      <c r="D12" s="154">
        <f>+D13+D14+D15+D16+D17</f>
        <v>24103</v>
      </c>
      <c r="E12" s="154"/>
    </row>
    <row r="13" spans="1:5" s="151" customFormat="1" ht="18" customHeight="1">
      <c r="A13" s="155" t="s">
        <v>69</v>
      </c>
      <c r="B13" s="156" t="s">
        <v>162</v>
      </c>
      <c r="C13" s="157"/>
      <c r="D13" s="157"/>
      <c r="E13" s="157"/>
    </row>
    <row r="14" spans="1:5" s="151" customFormat="1" ht="18" customHeight="1">
      <c r="A14" s="158" t="s">
        <v>70</v>
      </c>
      <c r="B14" s="159" t="s">
        <v>163</v>
      </c>
      <c r="C14" s="160"/>
      <c r="D14" s="160"/>
      <c r="E14" s="160"/>
    </row>
    <row r="15" spans="1:5" s="151" customFormat="1" ht="18" customHeight="1">
      <c r="A15" s="158" t="s">
        <v>71</v>
      </c>
      <c r="B15" s="159" t="s">
        <v>381</v>
      </c>
      <c r="C15" s="160"/>
      <c r="D15" s="160"/>
      <c r="E15" s="160"/>
    </row>
    <row r="16" spans="1:5" s="151" customFormat="1" ht="18" customHeight="1">
      <c r="A16" s="158" t="s">
        <v>72</v>
      </c>
      <c r="B16" s="159" t="s">
        <v>382</v>
      </c>
      <c r="C16" s="160"/>
      <c r="D16" s="160"/>
      <c r="E16" s="160"/>
    </row>
    <row r="17" spans="1:5" s="151" customFormat="1" ht="18" customHeight="1">
      <c r="A17" s="158" t="s">
        <v>73</v>
      </c>
      <c r="B17" s="159" t="s">
        <v>164</v>
      </c>
      <c r="C17" s="160">
        <v>23315</v>
      </c>
      <c r="D17" s="160">
        <v>24103</v>
      </c>
      <c r="E17" s="160"/>
    </row>
    <row r="18" spans="1:5" s="151" customFormat="1" ht="18" customHeight="1" thickBot="1">
      <c r="A18" s="161" t="s">
        <v>79</v>
      </c>
      <c r="B18" s="162" t="s">
        <v>165</v>
      </c>
      <c r="C18" s="164"/>
      <c r="D18" s="164"/>
      <c r="E18" s="164"/>
    </row>
    <row r="19" spans="1:5" s="151" customFormat="1" ht="18" customHeight="1" thickBot="1">
      <c r="A19" s="152" t="s">
        <v>8</v>
      </c>
      <c r="B19" s="153" t="s">
        <v>166</v>
      </c>
      <c r="C19" s="154">
        <f>+C20+C21+C22+C23+C24</f>
        <v>0</v>
      </c>
      <c r="D19" s="154">
        <f>+D20+D21+D22+D23+D24</f>
        <v>0</v>
      </c>
      <c r="E19" s="154"/>
    </row>
    <row r="20" spans="1:5" s="151" customFormat="1" ht="18" customHeight="1">
      <c r="A20" s="155" t="s">
        <v>52</v>
      </c>
      <c r="B20" s="156" t="s">
        <v>167</v>
      </c>
      <c r="C20" s="157"/>
      <c r="D20" s="157"/>
      <c r="E20" s="157"/>
    </row>
    <row r="21" spans="1:5" s="151" customFormat="1" ht="18" customHeight="1">
      <c r="A21" s="158" t="s">
        <v>53</v>
      </c>
      <c r="B21" s="159" t="s">
        <v>168</v>
      </c>
      <c r="C21" s="160"/>
      <c r="D21" s="160"/>
      <c r="E21" s="160"/>
    </row>
    <row r="22" spans="1:5" s="151" customFormat="1" ht="18" customHeight="1">
      <c r="A22" s="158" t="s">
        <v>54</v>
      </c>
      <c r="B22" s="159" t="s">
        <v>383</v>
      </c>
      <c r="C22" s="160"/>
      <c r="D22" s="160"/>
      <c r="E22" s="160"/>
    </row>
    <row r="23" spans="1:5" s="151" customFormat="1" ht="18" customHeight="1">
      <c r="A23" s="158" t="s">
        <v>55</v>
      </c>
      <c r="B23" s="159" t="s">
        <v>384</v>
      </c>
      <c r="C23" s="160"/>
      <c r="D23" s="160"/>
      <c r="E23" s="160"/>
    </row>
    <row r="24" spans="1:5" s="151" customFormat="1" ht="18" customHeight="1">
      <c r="A24" s="158" t="s">
        <v>97</v>
      </c>
      <c r="B24" s="159" t="s">
        <v>169</v>
      </c>
      <c r="C24" s="160"/>
      <c r="D24" s="160"/>
      <c r="E24" s="160"/>
    </row>
    <row r="25" spans="1:5" s="151" customFormat="1" ht="18" customHeight="1" thickBot="1">
      <c r="A25" s="161" t="s">
        <v>98</v>
      </c>
      <c r="B25" s="162" t="s">
        <v>170</v>
      </c>
      <c r="C25" s="164"/>
      <c r="D25" s="164"/>
      <c r="E25" s="164"/>
    </row>
    <row r="26" spans="1:5" s="151" customFormat="1" ht="18" customHeight="1" thickBot="1">
      <c r="A26" s="152" t="s">
        <v>99</v>
      </c>
      <c r="B26" s="153" t="s">
        <v>171</v>
      </c>
      <c r="C26" s="165">
        <f>+C27+C30+C31+C32</f>
        <v>21500</v>
      </c>
      <c r="D26" s="165">
        <f>+D27+D30+D31+D32</f>
        <v>21500</v>
      </c>
      <c r="E26" s="165"/>
    </row>
    <row r="27" spans="1:5" s="151" customFormat="1" ht="18" customHeight="1">
      <c r="A27" s="155" t="s">
        <v>172</v>
      </c>
      <c r="B27" s="156" t="s">
        <v>178</v>
      </c>
      <c r="C27" s="166">
        <f>+C28+C29</f>
        <v>16600</v>
      </c>
      <c r="D27" s="166">
        <f>+D28+D29</f>
        <v>16600</v>
      </c>
      <c r="E27" s="166"/>
    </row>
    <row r="28" spans="1:5" s="151" customFormat="1" ht="18" customHeight="1">
      <c r="A28" s="158" t="s">
        <v>173</v>
      </c>
      <c r="B28" s="159" t="s">
        <v>179</v>
      </c>
      <c r="C28" s="160">
        <v>1600</v>
      </c>
      <c r="D28" s="160">
        <v>1600</v>
      </c>
      <c r="E28" s="160"/>
    </row>
    <row r="29" spans="1:5" s="151" customFormat="1" ht="18" customHeight="1">
      <c r="A29" s="158" t="s">
        <v>174</v>
      </c>
      <c r="B29" s="159" t="s">
        <v>180</v>
      </c>
      <c r="C29" s="160">
        <v>15000</v>
      </c>
      <c r="D29" s="160">
        <v>15000</v>
      </c>
      <c r="E29" s="160"/>
    </row>
    <row r="30" spans="1:5" s="151" customFormat="1" ht="18" customHeight="1">
      <c r="A30" s="158" t="s">
        <v>175</v>
      </c>
      <c r="B30" s="159" t="s">
        <v>181</v>
      </c>
      <c r="C30" s="160">
        <v>4900</v>
      </c>
      <c r="D30" s="160">
        <v>4900</v>
      </c>
      <c r="E30" s="160"/>
    </row>
    <row r="31" spans="1:5" s="151" customFormat="1" ht="18" customHeight="1">
      <c r="A31" s="158" t="s">
        <v>176</v>
      </c>
      <c r="B31" s="159" t="s">
        <v>182</v>
      </c>
      <c r="C31" s="160"/>
      <c r="D31" s="160"/>
      <c r="E31" s="160"/>
    </row>
    <row r="32" spans="1:5" s="151" customFormat="1" ht="18" customHeight="1" thickBot="1">
      <c r="A32" s="161" t="s">
        <v>177</v>
      </c>
      <c r="B32" s="162" t="s">
        <v>183</v>
      </c>
      <c r="C32" s="164"/>
      <c r="D32" s="164"/>
      <c r="E32" s="164"/>
    </row>
    <row r="33" spans="1:5" s="151" customFormat="1" ht="18" customHeight="1" thickBot="1">
      <c r="A33" s="152" t="s">
        <v>10</v>
      </c>
      <c r="B33" s="153" t="s">
        <v>184</v>
      </c>
      <c r="C33" s="154">
        <f>SUM(C34:C43)</f>
        <v>15328</v>
      </c>
      <c r="D33" s="154">
        <f>SUM(D34:D43)</f>
        <v>15328</v>
      </c>
      <c r="E33" s="154"/>
    </row>
    <row r="34" spans="1:5" s="151" customFormat="1" ht="18" customHeight="1">
      <c r="A34" s="155" t="s">
        <v>56</v>
      </c>
      <c r="B34" s="156" t="s">
        <v>187</v>
      </c>
      <c r="C34" s="157"/>
      <c r="D34" s="157"/>
      <c r="E34" s="157"/>
    </row>
    <row r="35" spans="1:5" s="151" customFormat="1" ht="18" customHeight="1">
      <c r="A35" s="158" t="s">
        <v>57</v>
      </c>
      <c r="B35" s="159" t="s">
        <v>188</v>
      </c>
      <c r="C35" s="160">
        <v>0</v>
      </c>
      <c r="D35" s="160">
        <v>2700</v>
      </c>
      <c r="E35" s="160"/>
    </row>
    <row r="36" spans="1:5" s="151" customFormat="1" ht="18" customHeight="1">
      <c r="A36" s="158" t="s">
        <v>58</v>
      </c>
      <c r="B36" s="159" t="s">
        <v>189</v>
      </c>
      <c r="C36" s="160"/>
      <c r="D36" s="160"/>
      <c r="E36" s="160"/>
    </row>
    <row r="37" spans="1:5" s="151" customFormat="1" ht="18" customHeight="1">
      <c r="A37" s="158" t="s">
        <v>101</v>
      </c>
      <c r="B37" s="159" t="s">
        <v>190</v>
      </c>
      <c r="C37" s="160">
        <v>8700</v>
      </c>
      <c r="D37" s="160">
        <v>6000</v>
      </c>
      <c r="E37" s="160"/>
    </row>
    <row r="38" spans="1:5" s="151" customFormat="1" ht="18" customHeight="1">
      <c r="A38" s="158" t="s">
        <v>102</v>
      </c>
      <c r="B38" s="159" t="s">
        <v>191</v>
      </c>
      <c r="C38" s="160">
        <v>4400</v>
      </c>
      <c r="D38" s="160">
        <v>4400</v>
      </c>
      <c r="E38" s="160"/>
    </row>
    <row r="39" spans="1:5" s="151" customFormat="1" ht="18" customHeight="1">
      <c r="A39" s="158" t="s">
        <v>103</v>
      </c>
      <c r="B39" s="159" t="s">
        <v>192</v>
      </c>
      <c r="C39" s="160">
        <v>2228</v>
      </c>
      <c r="D39" s="160">
        <v>2228</v>
      </c>
      <c r="E39" s="160"/>
    </row>
    <row r="40" spans="1:5" s="151" customFormat="1" ht="18" customHeight="1">
      <c r="A40" s="158" t="s">
        <v>104</v>
      </c>
      <c r="B40" s="159" t="s">
        <v>193</v>
      </c>
      <c r="C40" s="160"/>
      <c r="D40" s="160"/>
      <c r="E40" s="160"/>
    </row>
    <row r="41" spans="1:5" s="151" customFormat="1" ht="18" customHeight="1">
      <c r="A41" s="158" t="s">
        <v>105</v>
      </c>
      <c r="B41" s="159" t="s">
        <v>194</v>
      </c>
      <c r="C41" s="160"/>
      <c r="D41" s="160"/>
      <c r="E41" s="160"/>
    </row>
    <row r="42" spans="1:5" s="151" customFormat="1" ht="18" customHeight="1">
      <c r="A42" s="158" t="s">
        <v>185</v>
      </c>
      <c r="B42" s="159" t="s">
        <v>195</v>
      </c>
      <c r="C42" s="167"/>
      <c r="D42" s="167"/>
      <c r="E42" s="167"/>
    </row>
    <row r="43" spans="1:5" s="151" customFormat="1" ht="18" customHeight="1" thickBot="1">
      <c r="A43" s="161" t="s">
        <v>186</v>
      </c>
      <c r="B43" s="162" t="s">
        <v>196</v>
      </c>
      <c r="C43" s="168"/>
      <c r="D43" s="168"/>
      <c r="E43" s="168"/>
    </row>
    <row r="44" spans="1:5" s="151" customFormat="1" ht="18" customHeight="1" thickBot="1">
      <c r="A44" s="152" t="s">
        <v>11</v>
      </c>
      <c r="B44" s="153" t="s">
        <v>197</v>
      </c>
      <c r="C44" s="154">
        <f>SUM(C45:C49)</f>
        <v>0</v>
      </c>
      <c r="D44" s="154">
        <f>SUM(D45:D49)</f>
        <v>0</v>
      </c>
      <c r="E44" s="154"/>
    </row>
    <row r="45" spans="1:5" s="151" customFormat="1" ht="18" customHeight="1">
      <c r="A45" s="155" t="s">
        <v>59</v>
      </c>
      <c r="B45" s="156" t="s">
        <v>201</v>
      </c>
      <c r="C45" s="169"/>
      <c r="D45" s="169"/>
      <c r="E45" s="169"/>
    </row>
    <row r="46" spans="1:5" s="151" customFormat="1" ht="18" customHeight="1">
      <c r="A46" s="158" t="s">
        <v>60</v>
      </c>
      <c r="B46" s="159" t="s">
        <v>202</v>
      </c>
      <c r="C46" s="167"/>
      <c r="D46" s="167"/>
      <c r="E46" s="167"/>
    </row>
    <row r="47" spans="1:5" s="151" customFormat="1" ht="18" customHeight="1">
      <c r="A47" s="158" t="s">
        <v>198</v>
      </c>
      <c r="B47" s="159" t="s">
        <v>203</v>
      </c>
      <c r="C47" s="167"/>
      <c r="D47" s="167"/>
      <c r="E47" s="167"/>
    </row>
    <row r="48" spans="1:5" s="151" customFormat="1" ht="18" customHeight="1">
      <c r="A48" s="158" t="s">
        <v>199</v>
      </c>
      <c r="B48" s="159" t="s">
        <v>204</v>
      </c>
      <c r="C48" s="167"/>
      <c r="D48" s="167"/>
      <c r="E48" s="167"/>
    </row>
    <row r="49" spans="1:5" s="151" customFormat="1" ht="18" customHeight="1" thickBot="1">
      <c r="A49" s="161" t="s">
        <v>200</v>
      </c>
      <c r="B49" s="162" t="s">
        <v>205</v>
      </c>
      <c r="C49" s="168"/>
      <c r="D49" s="168"/>
      <c r="E49" s="168"/>
    </row>
    <row r="50" spans="1:5" s="151" customFormat="1" ht="18" customHeight="1" thickBot="1">
      <c r="A50" s="152" t="s">
        <v>106</v>
      </c>
      <c r="B50" s="153" t="s">
        <v>206</v>
      </c>
      <c r="C50" s="154">
        <f>SUM(C51:C53)</f>
        <v>12075</v>
      </c>
      <c r="D50" s="154">
        <f>SUM(D51:D53)</f>
        <v>9346</v>
      </c>
      <c r="E50" s="154"/>
    </row>
    <row r="51" spans="1:5" s="151" customFormat="1" ht="18" customHeight="1">
      <c r="A51" s="155" t="s">
        <v>61</v>
      </c>
      <c r="B51" s="275" t="s">
        <v>207</v>
      </c>
      <c r="C51" s="157"/>
      <c r="D51" s="157"/>
      <c r="E51" s="157"/>
    </row>
    <row r="52" spans="1:5" s="151" customFormat="1" ht="18" customHeight="1">
      <c r="A52" s="158" t="s">
        <v>62</v>
      </c>
      <c r="B52" s="276" t="s">
        <v>385</v>
      </c>
      <c r="C52" s="160"/>
      <c r="D52" s="160"/>
      <c r="E52" s="160"/>
    </row>
    <row r="53" spans="1:5" s="151" customFormat="1" ht="18" customHeight="1">
      <c r="A53" s="158" t="s">
        <v>211</v>
      </c>
      <c r="B53" s="159" t="s">
        <v>209</v>
      </c>
      <c r="C53" s="160">
        <v>12075</v>
      </c>
      <c r="D53" s="160">
        <v>9346</v>
      </c>
      <c r="E53" s="160"/>
    </row>
    <row r="54" spans="1:5" s="151" customFormat="1" ht="18" customHeight="1" thickBot="1">
      <c r="A54" s="161" t="s">
        <v>212</v>
      </c>
      <c r="B54" s="162" t="s">
        <v>210</v>
      </c>
      <c r="C54" s="164"/>
      <c r="D54" s="164"/>
      <c r="E54" s="164"/>
    </row>
    <row r="55" spans="1:5" s="151" customFormat="1" ht="18" customHeight="1" thickBot="1">
      <c r="A55" s="152" t="s">
        <v>13</v>
      </c>
      <c r="B55" s="163" t="s">
        <v>213</v>
      </c>
      <c r="C55" s="154">
        <f>SUM(C56:C58)</f>
        <v>0</v>
      </c>
      <c r="D55" s="154">
        <f>SUM(D56:D58)</f>
        <v>0</v>
      </c>
      <c r="E55" s="154"/>
    </row>
    <row r="56" spans="1:5" s="151" customFormat="1" ht="18" customHeight="1">
      <c r="A56" s="155" t="s">
        <v>107</v>
      </c>
      <c r="B56" s="156" t="s">
        <v>215</v>
      </c>
      <c r="C56" s="167"/>
      <c r="D56" s="167"/>
      <c r="E56" s="167"/>
    </row>
    <row r="57" spans="1:5" s="151" customFormat="1" ht="18" customHeight="1">
      <c r="A57" s="158" t="s">
        <v>108</v>
      </c>
      <c r="B57" s="159" t="s">
        <v>386</v>
      </c>
      <c r="C57" s="167"/>
      <c r="D57" s="167"/>
      <c r="E57" s="167"/>
    </row>
    <row r="58" spans="1:5" s="151" customFormat="1" ht="18" customHeight="1">
      <c r="A58" s="158" t="s">
        <v>132</v>
      </c>
      <c r="B58" s="159" t="s">
        <v>216</v>
      </c>
      <c r="C58" s="167"/>
      <c r="D58" s="167"/>
      <c r="E58" s="167"/>
    </row>
    <row r="59" spans="1:5" s="151" customFormat="1" ht="18" customHeight="1" thickBot="1">
      <c r="A59" s="161" t="s">
        <v>214</v>
      </c>
      <c r="B59" s="162" t="s">
        <v>217</v>
      </c>
      <c r="C59" s="167"/>
      <c r="D59" s="167"/>
      <c r="E59" s="167"/>
    </row>
    <row r="60" spans="1:5" s="151" customFormat="1" ht="18" customHeight="1" thickBot="1">
      <c r="A60" s="152" t="s">
        <v>14</v>
      </c>
      <c r="B60" s="153" t="s">
        <v>218</v>
      </c>
      <c r="C60" s="165">
        <f>+C5+C12+C19+C26+C33+C44+C50+C55</f>
        <v>204886</v>
      </c>
      <c r="D60" s="165">
        <f>+D5+D12+D19+D26+D33+D44+D50+D55</f>
        <v>205674</v>
      </c>
      <c r="E60" s="165"/>
    </row>
    <row r="61" spans="1:5" s="151" customFormat="1" ht="18" customHeight="1" thickBot="1">
      <c r="A61" s="170" t="s">
        <v>219</v>
      </c>
      <c r="B61" s="163" t="s">
        <v>220</v>
      </c>
      <c r="C61" s="154">
        <f>SUM(C62:C64)</f>
        <v>0</v>
      </c>
      <c r="D61" s="154">
        <f>SUM(D62:D64)</f>
        <v>0</v>
      </c>
      <c r="E61" s="154"/>
    </row>
    <row r="62" spans="1:5" s="151" customFormat="1" ht="18" customHeight="1">
      <c r="A62" s="155" t="s">
        <v>253</v>
      </c>
      <c r="B62" s="156" t="s">
        <v>221</v>
      </c>
      <c r="C62" s="167"/>
      <c r="D62" s="167"/>
      <c r="E62" s="167"/>
    </row>
    <row r="63" spans="1:5" s="151" customFormat="1" ht="18" customHeight="1">
      <c r="A63" s="158" t="s">
        <v>262</v>
      </c>
      <c r="B63" s="159" t="s">
        <v>222</v>
      </c>
      <c r="C63" s="167"/>
      <c r="D63" s="167"/>
      <c r="E63" s="167"/>
    </row>
    <row r="64" spans="1:5" s="151" customFormat="1" ht="18" customHeight="1" thickBot="1">
      <c r="A64" s="161" t="s">
        <v>263</v>
      </c>
      <c r="B64" s="171" t="s">
        <v>223</v>
      </c>
      <c r="C64" s="167"/>
      <c r="D64" s="167"/>
      <c r="E64" s="167"/>
    </row>
    <row r="65" spans="1:5" s="151" customFormat="1" ht="18" customHeight="1" thickBot="1">
      <c r="A65" s="170" t="s">
        <v>224</v>
      </c>
      <c r="B65" s="163" t="s">
        <v>225</v>
      </c>
      <c r="C65" s="154">
        <f>SUM(C66:C69)</f>
        <v>0</v>
      </c>
      <c r="D65" s="154">
        <f>SUM(D66:D69)</f>
        <v>0</v>
      </c>
      <c r="E65" s="154"/>
    </row>
    <row r="66" spans="1:5" s="151" customFormat="1" ht="18" customHeight="1">
      <c r="A66" s="155" t="s">
        <v>84</v>
      </c>
      <c r="B66" s="156" t="s">
        <v>226</v>
      </c>
      <c r="C66" s="167"/>
      <c r="D66" s="167"/>
      <c r="E66" s="167"/>
    </row>
    <row r="67" spans="1:5" s="151" customFormat="1" ht="18" customHeight="1">
      <c r="A67" s="158" t="s">
        <v>85</v>
      </c>
      <c r="B67" s="159" t="s">
        <v>227</v>
      </c>
      <c r="C67" s="167"/>
      <c r="D67" s="167"/>
      <c r="E67" s="167"/>
    </row>
    <row r="68" spans="1:5" s="151" customFormat="1" ht="18" customHeight="1">
      <c r="A68" s="158" t="s">
        <v>254</v>
      </c>
      <c r="B68" s="159" t="s">
        <v>228</v>
      </c>
      <c r="C68" s="167"/>
      <c r="D68" s="167"/>
      <c r="E68" s="167"/>
    </row>
    <row r="69" spans="1:5" s="151" customFormat="1" ht="18" customHeight="1" thickBot="1">
      <c r="A69" s="161" t="s">
        <v>255</v>
      </c>
      <c r="B69" s="162" t="s">
        <v>229</v>
      </c>
      <c r="C69" s="167"/>
      <c r="D69" s="167"/>
      <c r="E69" s="167"/>
    </row>
    <row r="70" spans="1:5" s="151" customFormat="1" ht="18" customHeight="1" thickBot="1">
      <c r="A70" s="170" t="s">
        <v>230</v>
      </c>
      <c r="B70" s="163" t="s">
        <v>231</v>
      </c>
      <c r="C70" s="154">
        <f>SUM(C71:C72)</f>
        <v>40000</v>
      </c>
      <c r="D70" s="154">
        <f>SUM(D71:D72)</f>
        <v>49566</v>
      </c>
      <c r="E70" s="154"/>
    </row>
    <row r="71" spans="1:5" s="151" customFormat="1" ht="18" customHeight="1">
      <c r="A71" s="155" t="s">
        <v>256</v>
      </c>
      <c r="B71" s="156" t="s">
        <v>232</v>
      </c>
      <c r="C71" s="167">
        <v>40000</v>
      </c>
      <c r="D71" s="167">
        <v>49566</v>
      </c>
      <c r="E71" s="167"/>
    </row>
    <row r="72" spans="1:5" s="151" customFormat="1" ht="18" customHeight="1" thickBot="1">
      <c r="A72" s="161" t="s">
        <v>257</v>
      </c>
      <c r="B72" s="162" t="s">
        <v>233</v>
      </c>
      <c r="C72" s="167"/>
      <c r="D72" s="167"/>
      <c r="E72" s="167"/>
    </row>
    <row r="73" spans="1:5" s="151" customFormat="1" ht="18" customHeight="1" thickBot="1">
      <c r="A73" s="170" t="s">
        <v>234</v>
      </c>
      <c r="B73" s="163" t="s">
        <v>235</v>
      </c>
      <c r="C73" s="154">
        <f>SUM(C74:C76)</f>
        <v>0</v>
      </c>
      <c r="D73" s="154">
        <f>SUM(D74:D76)</f>
        <v>0</v>
      </c>
      <c r="E73" s="154"/>
    </row>
    <row r="74" spans="1:5" s="151" customFormat="1" ht="18" customHeight="1">
      <c r="A74" s="155" t="s">
        <v>258</v>
      </c>
      <c r="B74" s="156" t="s">
        <v>236</v>
      </c>
      <c r="C74" s="167"/>
      <c r="D74" s="167"/>
      <c r="E74" s="167"/>
    </row>
    <row r="75" spans="1:5" s="151" customFormat="1" ht="18" customHeight="1">
      <c r="A75" s="158" t="s">
        <v>259</v>
      </c>
      <c r="B75" s="159" t="s">
        <v>237</v>
      </c>
      <c r="C75" s="167"/>
      <c r="D75" s="167"/>
      <c r="E75" s="167"/>
    </row>
    <row r="76" spans="1:5" s="151" customFormat="1" ht="18" customHeight="1" thickBot="1">
      <c r="A76" s="161" t="s">
        <v>260</v>
      </c>
      <c r="B76" s="162" t="s">
        <v>238</v>
      </c>
      <c r="C76" s="167"/>
      <c r="D76" s="167"/>
      <c r="E76" s="167"/>
    </row>
    <row r="77" spans="1:5" s="151" customFormat="1" ht="18" customHeight="1" thickBot="1">
      <c r="A77" s="170" t="s">
        <v>239</v>
      </c>
      <c r="B77" s="163" t="s">
        <v>261</v>
      </c>
      <c r="C77" s="154">
        <f>SUM(C78:C81)</f>
        <v>0</v>
      </c>
      <c r="D77" s="154">
        <f>SUM(D78:D81)</f>
        <v>0</v>
      </c>
      <c r="E77" s="154"/>
    </row>
    <row r="78" spans="1:5" s="151" customFormat="1" ht="18" customHeight="1">
      <c r="A78" s="172" t="s">
        <v>240</v>
      </c>
      <c r="B78" s="156" t="s">
        <v>241</v>
      </c>
      <c r="C78" s="167"/>
      <c r="D78" s="167"/>
      <c r="E78" s="167"/>
    </row>
    <row r="79" spans="1:5" s="151" customFormat="1" ht="18" customHeight="1">
      <c r="A79" s="173" t="s">
        <v>242</v>
      </c>
      <c r="B79" s="159" t="s">
        <v>243</v>
      </c>
      <c r="C79" s="167"/>
      <c r="D79" s="167"/>
      <c r="E79" s="167"/>
    </row>
    <row r="80" spans="1:5" s="151" customFormat="1" ht="18" customHeight="1">
      <c r="A80" s="173" t="s">
        <v>244</v>
      </c>
      <c r="B80" s="159" t="s">
        <v>245</v>
      </c>
      <c r="C80" s="167"/>
      <c r="D80" s="167"/>
      <c r="E80" s="167"/>
    </row>
    <row r="81" spans="1:5" s="151" customFormat="1" ht="18" customHeight="1" thickBot="1">
      <c r="A81" s="174" t="s">
        <v>246</v>
      </c>
      <c r="B81" s="162" t="s">
        <v>247</v>
      </c>
      <c r="C81" s="167"/>
      <c r="D81" s="167"/>
      <c r="E81" s="167"/>
    </row>
    <row r="82" spans="1:5" s="151" customFormat="1" ht="18" customHeight="1" thickBot="1">
      <c r="A82" s="170" t="s">
        <v>248</v>
      </c>
      <c r="B82" s="163" t="s">
        <v>249</v>
      </c>
      <c r="C82" s="175"/>
      <c r="D82" s="175"/>
      <c r="E82" s="175"/>
    </row>
    <row r="83" spans="1:5" s="151" customFormat="1" ht="18" customHeight="1" thickBot="1">
      <c r="A83" s="170" t="s">
        <v>250</v>
      </c>
      <c r="B83" s="176" t="s">
        <v>251</v>
      </c>
      <c r="C83" s="165">
        <f>+C61+C65+C70+C73+C77+C82</f>
        <v>40000</v>
      </c>
      <c r="D83" s="165">
        <f>+D61+D65+D70+D73+D77+D82</f>
        <v>49566</v>
      </c>
      <c r="E83" s="165"/>
    </row>
    <row r="84" spans="1:5" s="151" customFormat="1" ht="71.25" customHeight="1" thickBot="1">
      <c r="A84" s="177" t="s">
        <v>264</v>
      </c>
      <c r="B84" s="178" t="s">
        <v>252</v>
      </c>
      <c r="C84" s="165">
        <f>+C60+C83</f>
        <v>244886</v>
      </c>
      <c r="D84" s="165">
        <f>+D60+D83</f>
        <v>255240</v>
      </c>
      <c r="E84" s="165"/>
    </row>
    <row r="85" spans="1:3" s="151" customFormat="1" ht="18" customHeight="1">
      <c r="A85" s="179"/>
      <c r="B85" s="180"/>
      <c r="C85" s="181"/>
    </row>
    <row r="86" spans="1:3" s="143" customFormat="1" ht="18" customHeight="1">
      <c r="A86" s="398" t="s">
        <v>34</v>
      </c>
      <c r="B86" s="398"/>
      <c r="C86" s="398"/>
    </row>
    <row r="87" spans="1:3" s="183" customFormat="1" ht="18" customHeight="1" thickBot="1">
      <c r="A87" s="399" t="s">
        <v>88</v>
      </c>
      <c r="B87" s="399"/>
      <c r="C87" s="182" t="s">
        <v>131</v>
      </c>
    </row>
    <row r="88" spans="1:5" s="143" customFormat="1" ht="18" customHeight="1" thickBot="1">
      <c r="A88" s="145" t="s">
        <v>51</v>
      </c>
      <c r="B88" s="146" t="s">
        <v>35</v>
      </c>
      <c r="C88" s="147" t="s">
        <v>423</v>
      </c>
      <c r="D88" s="147" t="s">
        <v>424</v>
      </c>
      <c r="E88" s="147"/>
    </row>
    <row r="89" spans="1:5" s="151" customFormat="1" ht="18" customHeight="1" thickBot="1">
      <c r="A89" s="145">
        <v>1</v>
      </c>
      <c r="B89" s="146">
        <v>2</v>
      </c>
      <c r="C89" s="147">
        <v>3</v>
      </c>
      <c r="D89" s="147">
        <v>4</v>
      </c>
      <c r="E89" s="147"/>
    </row>
    <row r="90" spans="1:5" s="143" customFormat="1" ht="18" customHeight="1" thickBot="1">
      <c r="A90" s="184" t="s">
        <v>6</v>
      </c>
      <c r="B90" s="185" t="s">
        <v>399</v>
      </c>
      <c r="C90" s="186">
        <f>SUM(C91:C95)</f>
        <v>243296</v>
      </c>
      <c r="D90" s="186">
        <f>SUM(D91:D95)</f>
        <v>243870</v>
      </c>
      <c r="E90" s="186"/>
    </row>
    <row r="91" spans="1:5" s="143" customFormat="1" ht="18" customHeight="1">
      <c r="A91" s="187" t="s">
        <v>63</v>
      </c>
      <c r="B91" s="188" t="s">
        <v>36</v>
      </c>
      <c r="C91" s="189">
        <v>122269</v>
      </c>
      <c r="D91" s="189">
        <v>123252</v>
      </c>
      <c r="E91" s="189"/>
    </row>
    <row r="92" spans="1:5" s="143" customFormat="1" ht="18" customHeight="1">
      <c r="A92" s="158" t="s">
        <v>64</v>
      </c>
      <c r="B92" s="190" t="s">
        <v>109</v>
      </c>
      <c r="C92" s="160">
        <v>32368</v>
      </c>
      <c r="D92" s="160">
        <v>32367</v>
      </c>
      <c r="E92" s="160"/>
    </row>
    <row r="93" spans="1:5" s="143" customFormat="1" ht="18" customHeight="1">
      <c r="A93" s="158" t="s">
        <v>65</v>
      </c>
      <c r="B93" s="190" t="s">
        <v>82</v>
      </c>
      <c r="C93" s="164">
        <v>71569</v>
      </c>
      <c r="D93" s="164">
        <v>71355</v>
      </c>
      <c r="E93" s="164"/>
    </row>
    <row r="94" spans="1:5" s="143" customFormat="1" ht="18" customHeight="1">
      <c r="A94" s="158" t="s">
        <v>66</v>
      </c>
      <c r="B94" s="191" t="s">
        <v>110</v>
      </c>
      <c r="C94" s="164">
        <v>15040</v>
      </c>
      <c r="D94" s="164">
        <v>14846</v>
      </c>
      <c r="E94" s="164"/>
    </row>
    <row r="95" spans="1:5" s="143" customFormat="1" ht="18" customHeight="1">
      <c r="A95" s="158" t="s">
        <v>74</v>
      </c>
      <c r="B95" s="192" t="s">
        <v>111</v>
      </c>
      <c r="C95" s="164">
        <v>2050</v>
      </c>
      <c r="D95" s="164">
        <v>2050</v>
      </c>
      <c r="E95" s="164"/>
    </row>
    <row r="96" spans="1:5" s="143" customFormat="1" ht="18" customHeight="1">
      <c r="A96" s="158" t="s">
        <v>67</v>
      </c>
      <c r="B96" s="190" t="s">
        <v>267</v>
      </c>
      <c r="C96" s="164"/>
      <c r="D96" s="164"/>
      <c r="E96" s="164"/>
    </row>
    <row r="97" spans="1:5" s="143" customFormat="1" ht="18" customHeight="1">
      <c r="A97" s="158" t="s">
        <v>68</v>
      </c>
      <c r="B97" s="277" t="s">
        <v>268</v>
      </c>
      <c r="C97" s="164"/>
      <c r="D97" s="164"/>
      <c r="E97" s="164"/>
    </row>
    <row r="98" spans="1:5" s="143" customFormat="1" ht="18" customHeight="1">
      <c r="A98" s="158" t="s">
        <v>75</v>
      </c>
      <c r="B98" s="193" t="s">
        <v>269</v>
      </c>
      <c r="C98" s="164"/>
      <c r="D98" s="164"/>
      <c r="E98" s="164"/>
    </row>
    <row r="99" spans="1:5" s="143" customFormat="1" ht="18" customHeight="1">
      <c r="A99" s="158" t="s">
        <v>76</v>
      </c>
      <c r="B99" s="193" t="s">
        <v>270</v>
      </c>
      <c r="C99" s="164"/>
      <c r="D99" s="164"/>
      <c r="E99" s="164"/>
    </row>
    <row r="100" spans="1:5" s="143" customFormat="1" ht="18" customHeight="1">
      <c r="A100" s="158" t="s">
        <v>77</v>
      </c>
      <c r="B100" s="277" t="s">
        <v>271</v>
      </c>
      <c r="C100" s="164"/>
      <c r="D100" s="164"/>
      <c r="E100" s="164"/>
    </row>
    <row r="101" spans="1:5" s="143" customFormat="1" ht="18" customHeight="1">
      <c r="A101" s="158" t="s">
        <v>78</v>
      </c>
      <c r="B101" s="277" t="s">
        <v>272</v>
      </c>
      <c r="C101" s="164"/>
      <c r="D101" s="164"/>
      <c r="E101" s="164"/>
    </row>
    <row r="102" spans="1:5" s="143" customFormat="1" ht="18" customHeight="1">
      <c r="A102" s="158" t="s">
        <v>80</v>
      </c>
      <c r="B102" s="193" t="s">
        <v>273</v>
      </c>
      <c r="C102" s="164"/>
      <c r="D102" s="164"/>
      <c r="E102" s="164"/>
    </row>
    <row r="103" spans="1:5" s="143" customFormat="1" ht="18" customHeight="1">
      <c r="A103" s="194" t="s">
        <v>112</v>
      </c>
      <c r="B103" s="195" t="s">
        <v>274</v>
      </c>
      <c r="C103" s="164"/>
      <c r="D103" s="164"/>
      <c r="E103" s="164"/>
    </row>
    <row r="104" spans="1:5" s="143" customFormat="1" ht="18" customHeight="1">
      <c r="A104" s="158" t="s">
        <v>265</v>
      </c>
      <c r="B104" s="195" t="s">
        <v>275</v>
      </c>
      <c r="C104" s="164"/>
      <c r="D104" s="164"/>
      <c r="E104" s="164"/>
    </row>
    <row r="105" spans="1:5" s="143" customFormat="1" ht="18" customHeight="1" thickBot="1">
      <c r="A105" s="196" t="s">
        <v>266</v>
      </c>
      <c r="B105" s="197" t="s">
        <v>276</v>
      </c>
      <c r="C105" s="198">
        <v>2050</v>
      </c>
      <c r="D105" s="198">
        <v>2050</v>
      </c>
      <c r="E105" s="198"/>
    </row>
    <row r="106" spans="1:5" s="143" customFormat="1" ht="18" customHeight="1" thickBot="1">
      <c r="A106" s="152" t="s">
        <v>7</v>
      </c>
      <c r="B106" s="199" t="s">
        <v>400</v>
      </c>
      <c r="C106" s="154">
        <f>+C107+C109+C111</f>
        <v>590</v>
      </c>
      <c r="D106" s="154">
        <f>+D107+D109+D111</f>
        <v>4419</v>
      </c>
      <c r="E106" s="154"/>
    </row>
    <row r="107" spans="1:5" s="143" customFormat="1" ht="18" customHeight="1">
      <c r="A107" s="155" t="s">
        <v>69</v>
      </c>
      <c r="B107" s="190" t="s">
        <v>130</v>
      </c>
      <c r="C107" s="157">
        <v>590</v>
      </c>
      <c r="D107" s="157">
        <v>1601</v>
      </c>
      <c r="E107" s="157"/>
    </row>
    <row r="108" spans="1:5" s="143" customFormat="1" ht="18" customHeight="1">
      <c r="A108" s="155" t="s">
        <v>70</v>
      </c>
      <c r="B108" s="200" t="s">
        <v>280</v>
      </c>
      <c r="C108" s="157"/>
      <c r="D108" s="157"/>
      <c r="E108" s="157"/>
    </row>
    <row r="109" spans="1:5" s="143" customFormat="1" ht="18" customHeight="1">
      <c r="A109" s="155" t="s">
        <v>71</v>
      </c>
      <c r="B109" s="200" t="s">
        <v>113</v>
      </c>
      <c r="C109" s="160"/>
      <c r="D109" s="160">
        <v>2818</v>
      </c>
      <c r="E109" s="160"/>
    </row>
    <row r="110" spans="1:5" s="143" customFormat="1" ht="18" customHeight="1">
      <c r="A110" s="155" t="s">
        <v>72</v>
      </c>
      <c r="B110" s="200" t="s">
        <v>281</v>
      </c>
      <c r="C110" s="201"/>
      <c r="D110" s="201"/>
      <c r="E110" s="201"/>
    </row>
    <row r="111" spans="1:5" s="143" customFormat="1" ht="18" customHeight="1">
      <c r="A111" s="155" t="s">
        <v>73</v>
      </c>
      <c r="B111" s="202" t="s">
        <v>133</v>
      </c>
      <c r="C111" s="201"/>
      <c r="D111" s="201"/>
      <c r="E111" s="201"/>
    </row>
    <row r="112" spans="1:5" s="143" customFormat="1" ht="18" customHeight="1">
      <c r="A112" s="155" t="s">
        <v>79</v>
      </c>
      <c r="B112" s="203" t="s">
        <v>387</v>
      </c>
      <c r="C112" s="201"/>
      <c r="D112" s="201"/>
      <c r="E112" s="201"/>
    </row>
    <row r="113" spans="1:5" s="143" customFormat="1" ht="18" customHeight="1">
      <c r="A113" s="155" t="s">
        <v>81</v>
      </c>
      <c r="B113" s="204" t="s">
        <v>286</v>
      </c>
      <c r="C113" s="201"/>
      <c r="D113" s="201"/>
      <c r="E113" s="201"/>
    </row>
    <row r="114" spans="1:5" s="143" customFormat="1" ht="18" customHeight="1">
      <c r="A114" s="155" t="s">
        <v>114</v>
      </c>
      <c r="B114" s="193" t="s">
        <v>270</v>
      </c>
      <c r="C114" s="201"/>
      <c r="D114" s="201"/>
      <c r="E114" s="201"/>
    </row>
    <row r="115" spans="1:5" s="143" customFormat="1" ht="18" customHeight="1">
      <c r="A115" s="155" t="s">
        <v>115</v>
      </c>
      <c r="B115" s="193" t="s">
        <v>285</v>
      </c>
      <c r="C115" s="201"/>
      <c r="D115" s="201"/>
      <c r="E115" s="201"/>
    </row>
    <row r="116" spans="1:5" s="143" customFormat="1" ht="18" customHeight="1">
      <c r="A116" s="155" t="s">
        <v>116</v>
      </c>
      <c r="B116" s="193" t="s">
        <v>284</v>
      </c>
      <c r="C116" s="201"/>
      <c r="D116" s="201"/>
      <c r="E116" s="201"/>
    </row>
    <row r="117" spans="1:5" s="143" customFormat="1" ht="18" customHeight="1">
      <c r="A117" s="155" t="s">
        <v>277</v>
      </c>
      <c r="B117" s="193" t="s">
        <v>273</v>
      </c>
      <c r="C117" s="201"/>
      <c r="D117" s="201"/>
      <c r="E117" s="201"/>
    </row>
    <row r="118" spans="1:5" s="143" customFormat="1" ht="18" customHeight="1">
      <c r="A118" s="155" t="s">
        <v>278</v>
      </c>
      <c r="B118" s="193" t="s">
        <v>283</v>
      </c>
      <c r="C118" s="201"/>
      <c r="D118" s="201"/>
      <c r="E118" s="201"/>
    </row>
    <row r="119" spans="1:5" s="143" customFormat="1" ht="18" customHeight="1" thickBot="1">
      <c r="A119" s="194" t="s">
        <v>279</v>
      </c>
      <c r="B119" s="193" t="s">
        <v>282</v>
      </c>
      <c r="C119" s="205"/>
      <c r="D119" s="205"/>
      <c r="E119" s="205"/>
    </row>
    <row r="120" spans="1:5" s="143" customFormat="1" ht="18" customHeight="1" thickBot="1">
      <c r="A120" s="152" t="s">
        <v>8</v>
      </c>
      <c r="B120" s="206" t="s">
        <v>287</v>
      </c>
      <c r="C120" s="154">
        <f>+C121+C122</f>
        <v>1000</v>
      </c>
      <c r="D120" s="154">
        <f>+D121+D122</f>
        <v>6951</v>
      </c>
      <c r="E120" s="154"/>
    </row>
    <row r="121" spans="1:5" s="143" customFormat="1" ht="18" customHeight="1">
      <c r="A121" s="155" t="s">
        <v>52</v>
      </c>
      <c r="B121" s="207" t="s">
        <v>44</v>
      </c>
      <c r="C121" s="157">
        <v>1000</v>
      </c>
      <c r="D121" s="157">
        <v>6951</v>
      </c>
      <c r="E121" s="157"/>
    </row>
    <row r="122" spans="1:5" s="143" customFormat="1" ht="18" customHeight="1" thickBot="1">
      <c r="A122" s="161" t="s">
        <v>53</v>
      </c>
      <c r="B122" s="200" t="s">
        <v>45</v>
      </c>
      <c r="C122" s="164"/>
      <c r="D122" s="164"/>
      <c r="E122" s="164"/>
    </row>
    <row r="123" spans="1:5" s="143" customFormat="1" ht="18" customHeight="1" thickBot="1">
      <c r="A123" s="152" t="s">
        <v>9</v>
      </c>
      <c r="B123" s="206" t="s">
        <v>288</v>
      </c>
      <c r="C123" s="154">
        <f>+C90+C106+C120</f>
        <v>244886</v>
      </c>
      <c r="D123" s="154">
        <f>+D90+D106+D120</f>
        <v>255240</v>
      </c>
      <c r="E123" s="154"/>
    </row>
    <row r="124" spans="1:5" s="143" customFormat="1" ht="18" customHeight="1" thickBot="1">
      <c r="A124" s="152" t="s">
        <v>10</v>
      </c>
      <c r="B124" s="206" t="s">
        <v>289</v>
      </c>
      <c r="C124" s="154">
        <f>+C125+C126+C127</f>
        <v>0</v>
      </c>
      <c r="D124" s="154">
        <f>+D125+D126+D127</f>
        <v>0</v>
      </c>
      <c r="E124" s="154"/>
    </row>
    <row r="125" spans="1:5" s="143" customFormat="1" ht="18" customHeight="1">
      <c r="A125" s="155" t="s">
        <v>56</v>
      </c>
      <c r="B125" s="278" t="s">
        <v>290</v>
      </c>
      <c r="C125" s="201"/>
      <c r="D125" s="201"/>
      <c r="E125" s="201"/>
    </row>
    <row r="126" spans="1:5" s="143" customFormat="1" ht="18" customHeight="1">
      <c r="A126" s="155" t="s">
        <v>57</v>
      </c>
      <c r="B126" s="278" t="s">
        <v>291</v>
      </c>
      <c r="C126" s="201"/>
      <c r="D126" s="201"/>
      <c r="E126" s="201"/>
    </row>
    <row r="127" spans="1:5" s="143" customFormat="1" ht="18" customHeight="1" thickBot="1">
      <c r="A127" s="194" t="s">
        <v>58</v>
      </c>
      <c r="B127" s="208" t="s">
        <v>292</v>
      </c>
      <c r="C127" s="201"/>
      <c r="D127" s="201"/>
      <c r="E127" s="201"/>
    </row>
    <row r="128" spans="1:5" s="143" customFormat="1" ht="18" customHeight="1" thickBot="1">
      <c r="A128" s="152" t="s">
        <v>11</v>
      </c>
      <c r="B128" s="206" t="s">
        <v>351</v>
      </c>
      <c r="C128" s="154">
        <f>+C129+C130+C131+C132</f>
        <v>0</v>
      </c>
      <c r="D128" s="154">
        <f>+D129+D130+D131+D132</f>
        <v>0</v>
      </c>
      <c r="E128" s="154"/>
    </row>
    <row r="129" spans="1:5" s="143" customFormat="1" ht="18" customHeight="1">
      <c r="A129" s="155" t="s">
        <v>59</v>
      </c>
      <c r="B129" s="207" t="s">
        <v>293</v>
      </c>
      <c r="C129" s="201"/>
      <c r="D129" s="201"/>
      <c r="E129" s="201"/>
    </row>
    <row r="130" spans="1:5" s="143" customFormat="1" ht="18" customHeight="1">
      <c r="A130" s="155" t="s">
        <v>60</v>
      </c>
      <c r="B130" s="207" t="s">
        <v>294</v>
      </c>
      <c r="C130" s="201"/>
      <c r="D130" s="201"/>
      <c r="E130" s="201"/>
    </row>
    <row r="131" spans="1:5" s="143" customFormat="1" ht="18" customHeight="1">
      <c r="A131" s="155" t="s">
        <v>198</v>
      </c>
      <c r="B131" s="207" t="s">
        <v>295</v>
      </c>
      <c r="C131" s="201"/>
      <c r="D131" s="201"/>
      <c r="E131" s="201"/>
    </row>
    <row r="132" spans="1:5" s="143" customFormat="1" ht="18" customHeight="1" thickBot="1">
      <c r="A132" s="194" t="s">
        <v>199</v>
      </c>
      <c r="B132" s="208" t="s">
        <v>296</v>
      </c>
      <c r="C132" s="201"/>
      <c r="D132" s="201"/>
      <c r="E132" s="201"/>
    </row>
    <row r="133" spans="1:5" s="143" customFormat="1" ht="18" customHeight="1" thickBot="1">
      <c r="A133" s="152" t="s">
        <v>12</v>
      </c>
      <c r="B133" s="206" t="s">
        <v>297</v>
      </c>
      <c r="C133" s="165">
        <f>+C134+C135+C136+C137</f>
        <v>0</v>
      </c>
      <c r="D133" s="165">
        <f>+D134+D135+D136+D137</f>
        <v>0</v>
      </c>
      <c r="E133" s="165"/>
    </row>
    <row r="134" spans="1:5" s="143" customFormat="1" ht="18" customHeight="1">
      <c r="A134" s="155" t="s">
        <v>61</v>
      </c>
      <c r="B134" s="278" t="s">
        <v>298</v>
      </c>
      <c r="C134" s="201"/>
      <c r="D134" s="201"/>
      <c r="E134" s="201"/>
    </row>
    <row r="135" spans="1:5" s="143" customFormat="1" ht="18" customHeight="1">
      <c r="A135" s="155" t="s">
        <v>62</v>
      </c>
      <c r="B135" s="278" t="s">
        <v>308</v>
      </c>
      <c r="C135" s="201"/>
      <c r="D135" s="201"/>
      <c r="E135" s="201"/>
    </row>
    <row r="136" spans="1:5" s="143" customFormat="1" ht="18" customHeight="1">
      <c r="A136" s="155" t="s">
        <v>211</v>
      </c>
      <c r="B136" s="278" t="s">
        <v>299</v>
      </c>
      <c r="C136" s="201"/>
      <c r="D136" s="201"/>
      <c r="E136" s="201"/>
    </row>
    <row r="137" spans="1:5" s="143" customFormat="1" ht="18" customHeight="1" thickBot="1">
      <c r="A137" s="194" t="s">
        <v>212</v>
      </c>
      <c r="B137" s="279" t="s">
        <v>300</v>
      </c>
      <c r="C137" s="201"/>
      <c r="D137" s="201"/>
      <c r="E137" s="201"/>
    </row>
    <row r="138" spans="1:5" s="143" customFormat="1" ht="18" customHeight="1" thickBot="1">
      <c r="A138" s="152" t="s">
        <v>13</v>
      </c>
      <c r="B138" s="206" t="s">
        <v>301</v>
      </c>
      <c r="C138" s="209">
        <f>+C139+C140+C141+C142</f>
        <v>0</v>
      </c>
      <c r="D138" s="209">
        <f>+D139+D140+D141+D142</f>
        <v>0</v>
      </c>
      <c r="E138" s="209"/>
    </row>
    <row r="139" spans="1:5" s="143" customFormat="1" ht="18" customHeight="1">
      <c r="A139" s="155" t="s">
        <v>107</v>
      </c>
      <c r="B139" s="207" t="s">
        <v>302</v>
      </c>
      <c r="C139" s="201"/>
      <c r="D139" s="201"/>
      <c r="E139" s="201"/>
    </row>
    <row r="140" spans="1:5" s="143" customFormat="1" ht="18" customHeight="1">
      <c r="A140" s="155" t="s">
        <v>108</v>
      </c>
      <c r="B140" s="207" t="s">
        <v>303</v>
      </c>
      <c r="C140" s="201"/>
      <c r="D140" s="201"/>
      <c r="E140" s="201"/>
    </row>
    <row r="141" spans="1:5" s="143" customFormat="1" ht="18" customHeight="1">
      <c r="A141" s="155" t="s">
        <v>132</v>
      </c>
      <c r="B141" s="207" t="s">
        <v>304</v>
      </c>
      <c r="C141" s="201"/>
      <c r="D141" s="201"/>
      <c r="E141" s="201"/>
    </row>
    <row r="142" spans="1:5" s="143" customFormat="1" ht="18" customHeight="1" thickBot="1">
      <c r="A142" s="155" t="s">
        <v>214</v>
      </c>
      <c r="B142" s="207" t="s">
        <v>305</v>
      </c>
      <c r="C142" s="201"/>
      <c r="D142" s="201"/>
      <c r="E142" s="201"/>
    </row>
    <row r="143" spans="1:9" s="143" customFormat="1" ht="18" customHeight="1" thickBot="1">
      <c r="A143" s="152" t="s">
        <v>14</v>
      </c>
      <c r="B143" s="206" t="s">
        <v>306</v>
      </c>
      <c r="C143" s="210">
        <f>+C124+C128+C133+C138</f>
        <v>0</v>
      </c>
      <c r="D143" s="210">
        <f>+D124+D128+D133+D138</f>
        <v>0</v>
      </c>
      <c r="E143" s="210"/>
      <c r="F143" s="211"/>
      <c r="G143" s="212"/>
      <c r="H143" s="212"/>
      <c r="I143" s="212"/>
    </row>
    <row r="144" spans="1:5" s="151" customFormat="1" ht="18" customHeight="1" thickBot="1">
      <c r="A144" s="213" t="s">
        <v>15</v>
      </c>
      <c r="B144" s="214" t="s">
        <v>307</v>
      </c>
      <c r="C144" s="210">
        <f>+C123+C143</f>
        <v>244886</v>
      </c>
      <c r="D144" s="210">
        <f>+D123+D143</f>
        <v>255240</v>
      </c>
      <c r="E144" s="210"/>
    </row>
    <row r="145" s="143" customFormat="1" ht="18" customHeight="1">
      <c r="C145" s="215"/>
    </row>
    <row r="146" spans="1:3" s="143" customFormat="1" ht="18" customHeight="1">
      <c r="A146" s="400" t="s">
        <v>309</v>
      </c>
      <c r="B146" s="400"/>
      <c r="C146" s="400"/>
    </row>
    <row r="147" spans="1:3" s="143" customFormat="1" ht="18" customHeight="1" thickBot="1">
      <c r="A147" s="397" t="s">
        <v>89</v>
      </c>
      <c r="B147" s="397"/>
      <c r="C147" s="144" t="s">
        <v>131</v>
      </c>
    </row>
    <row r="148" spans="1:5" s="143" customFormat="1" ht="18" customHeight="1" thickBot="1">
      <c r="A148" s="152">
        <v>1</v>
      </c>
      <c r="B148" s="199" t="s">
        <v>310</v>
      </c>
      <c r="C148" s="154">
        <f>+C60-C123</f>
        <v>-40000</v>
      </c>
      <c r="D148" s="154">
        <f>+D60-D123</f>
        <v>-49566</v>
      </c>
      <c r="E148" s="154"/>
    </row>
    <row r="149" spans="1:5" s="143" customFormat="1" ht="18" customHeight="1" thickBot="1">
      <c r="A149" s="152" t="s">
        <v>7</v>
      </c>
      <c r="B149" s="199" t="s">
        <v>311</v>
      </c>
      <c r="C149" s="154">
        <f>+C83-C143</f>
        <v>40000</v>
      </c>
      <c r="D149" s="154">
        <f>+D83-D143</f>
        <v>49566</v>
      </c>
      <c r="E149" s="154"/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2014. ÉVI KÖLTSÉGVETÉSÉNEK ÖSSZEVONT MÉRLEGE
2014. 06.30.&amp;10
&amp;R&amp;"Times New Roman CE,Félkövér dőlt"&amp;11 1.1. melléklet a 3/2014. (II.20.)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8.625" style="32" customWidth="1"/>
    <col min="2" max="2" width="54.875" style="33" customWidth="1"/>
    <col min="3" max="4" width="25.00390625" style="33" customWidth="1"/>
    <col min="5" max="16384" width="9.375" style="33" customWidth="1"/>
  </cols>
  <sheetData>
    <row r="1" spans="1:4" s="31" customFormat="1" ht="18" customHeight="1" thickBot="1">
      <c r="A1" s="30"/>
      <c r="C1" s="253" t="s">
        <v>419</v>
      </c>
      <c r="D1" s="253" t="s">
        <v>419</v>
      </c>
    </row>
    <row r="2" spans="1:4" s="76" customFormat="1" ht="18" customHeight="1">
      <c r="A2" s="344" t="s">
        <v>123</v>
      </c>
      <c r="B2" s="80" t="s">
        <v>405</v>
      </c>
      <c r="C2" s="254" t="s">
        <v>47</v>
      </c>
      <c r="D2" s="254" t="s">
        <v>47</v>
      </c>
    </row>
    <row r="3" spans="1:4" s="76" customFormat="1" ht="18" customHeight="1" thickBot="1">
      <c r="A3" s="381" t="s">
        <v>122</v>
      </c>
      <c r="B3" s="82" t="s">
        <v>357</v>
      </c>
      <c r="C3" s="255" t="s">
        <v>38</v>
      </c>
      <c r="D3" s="255" t="s">
        <v>38</v>
      </c>
    </row>
    <row r="4" spans="3:4" s="76" customFormat="1" ht="18" customHeight="1" thickBot="1">
      <c r="C4" s="84" t="s">
        <v>39</v>
      </c>
      <c r="D4" s="84"/>
    </row>
    <row r="5" spans="1:4" s="137" customFormat="1" ht="18" customHeight="1" thickBot="1">
      <c r="A5" s="85" t="s">
        <v>124</v>
      </c>
      <c r="B5" s="86" t="s">
        <v>40</v>
      </c>
      <c r="C5" s="256" t="s">
        <v>427</v>
      </c>
      <c r="D5" s="256" t="s">
        <v>425</v>
      </c>
    </row>
    <row r="6" spans="1:4" s="77" customFormat="1" ht="18" customHeight="1" thickBot="1">
      <c r="A6" s="88">
        <v>1</v>
      </c>
      <c r="B6" s="89">
        <v>2</v>
      </c>
      <c r="C6" s="90">
        <v>3</v>
      </c>
      <c r="D6" s="88">
        <v>4</v>
      </c>
    </row>
    <row r="7" spans="1:4" s="77" customFormat="1" ht="18" customHeight="1" thickBot="1">
      <c r="A7" s="91"/>
      <c r="B7" s="92" t="s">
        <v>41</v>
      </c>
      <c r="C7" s="257"/>
      <c r="D7" s="25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2540</v>
      </c>
      <c r="D8" s="240">
        <f>SUM(D9:D18)</f>
        <v>2540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/>
      <c r="D10" s="262"/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>
        <v>2000</v>
      </c>
      <c r="D13" s="262">
        <v>2000</v>
      </c>
    </row>
    <row r="14" spans="1:4" s="258" customFormat="1" ht="18" customHeight="1">
      <c r="A14" s="261" t="s">
        <v>67</v>
      </c>
      <c r="B14" s="362" t="s">
        <v>359</v>
      </c>
      <c r="C14" s="262">
        <v>540</v>
      </c>
      <c r="D14" s="262">
        <v>540</v>
      </c>
    </row>
    <row r="15" spans="1:4" s="258" customFormat="1" ht="18" customHeight="1">
      <c r="A15" s="261" t="s">
        <v>68</v>
      </c>
      <c r="B15" s="373" t="s">
        <v>360</v>
      </c>
      <c r="C15" s="262"/>
      <c r="D15" s="262"/>
    </row>
    <row r="16" spans="1:4" s="258" customFormat="1" ht="18" customHeight="1">
      <c r="A16" s="261" t="s">
        <v>75</v>
      </c>
      <c r="B16" s="362" t="s">
        <v>194</v>
      </c>
      <c r="C16" s="263"/>
      <c r="D16" s="263"/>
    </row>
    <row r="17" spans="1:4" s="119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/>
      <c r="D18" s="264"/>
    </row>
    <row r="19" spans="1:4" s="258" customFormat="1" ht="18" customHeight="1" thickBot="1">
      <c r="A19" s="88" t="s">
        <v>7</v>
      </c>
      <c r="B19" s="382" t="s">
        <v>361</v>
      </c>
      <c r="C19" s="240">
        <f>SUM(C20:C22)</f>
        <v>51284</v>
      </c>
      <c r="D19" s="240">
        <f>SUM(D20:D22)</f>
        <v>51284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51284</v>
      </c>
      <c r="D22" s="262">
        <v>51284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119" customFormat="1" ht="18" customHeight="1">
      <c r="A31" s="267" t="s">
        <v>57</v>
      </c>
      <c r="B31" s="384" t="s">
        <v>202</v>
      </c>
      <c r="C31" s="243"/>
      <c r="D31" s="243"/>
    </row>
    <row r="32" spans="1:4" s="119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53824</v>
      </c>
      <c r="D35" s="246">
        <f>+D8+D19+D24+D25+D29+D33+D34</f>
        <v>53824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258" customFormat="1" ht="18" customHeight="1">
      <c r="A37" s="267" t="s">
        <v>371</v>
      </c>
      <c r="B37" s="383" t="s">
        <v>140</v>
      </c>
      <c r="C37" s="230"/>
      <c r="D37" s="230"/>
    </row>
    <row r="38" spans="1:4" s="258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19" customFormat="1" ht="18" customHeight="1" thickBot="1">
      <c r="A40" s="270" t="s">
        <v>15</v>
      </c>
      <c r="B40" s="387" t="s">
        <v>375</v>
      </c>
      <c r="C40" s="122">
        <f>+C35+C36</f>
        <v>53824</v>
      </c>
      <c r="D40" s="122">
        <f>+D35+D36</f>
        <v>53824</v>
      </c>
    </row>
    <row r="41" spans="1:4" s="119" customFormat="1" ht="18" customHeight="1">
      <c r="A41" s="115"/>
      <c r="B41" s="357"/>
      <c r="C41" s="117"/>
      <c r="D41" s="117"/>
    </row>
    <row r="42" spans="1:4" s="137" customFormat="1" ht="18" customHeight="1" thickBot="1">
      <c r="A42" s="271"/>
      <c r="B42" s="358"/>
      <c r="C42" s="120"/>
      <c r="D42" s="120"/>
    </row>
    <row r="43" spans="1:4" s="77" customFormat="1" ht="18" customHeight="1" thickBot="1">
      <c r="A43" s="85"/>
      <c r="B43" s="359" t="s">
        <v>42</v>
      </c>
      <c r="C43" s="122"/>
      <c r="D43" s="122"/>
    </row>
    <row r="44" spans="1:4" s="258" customFormat="1" ht="18" customHeight="1" thickBot="1">
      <c r="A44" s="265" t="s">
        <v>6</v>
      </c>
      <c r="B44" s="372" t="s">
        <v>376</v>
      </c>
      <c r="C44" s="240">
        <f>SUM(C45:C49)</f>
        <v>53824</v>
      </c>
      <c r="D44" s="240">
        <f>SUM(D45:D49)</f>
        <v>53824</v>
      </c>
    </row>
    <row r="45" spans="1:4" s="137" customFormat="1" ht="18" customHeight="1">
      <c r="A45" s="261" t="s">
        <v>63</v>
      </c>
      <c r="B45" s="371" t="s">
        <v>36</v>
      </c>
      <c r="C45" s="230">
        <v>32296</v>
      </c>
      <c r="D45" s="230">
        <v>32296</v>
      </c>
    </row>
    <row r="46" spans="1:4" s="137" customFormat="1" ht="18" customHeight="1">
      <c r="A46" s="261" t="s">
        <v>64</v>
      </c>
      <c r="B46" s="362" t="s">
        <v>109</v>
      </c>
      <c r="C46" s="233">
        <v>8700</v>
      </c>
      <c r="D46" s="233">
        <v>8700</v>
      </c>
    </row>
    <row r="47" spans="1:4" s="137" customFormat="1" ht="18" customHeight="1">
      <c r="A47" s="261" t="s">
        <v>65</v>
      </c>
      <c r="B47" s="362" t="s">
        <v>82</v>
      </c>
      <c r="C47" s="233">
        <v>12828</v>
      </c>
      <c r="D47" s="233">
        <v>12828</v>
      </c>
    </row>
    <row r="48" spans="1:4" s="137" customFormat="1" ht="18" customHeight="1">
      <c r="A48" s="261" t="s">
        <v>66</v>
      </c>
      <c r="B48" s="362" t="s">
        <v>110</v>
      </c>
      <c r="C48" s="233"/>
      <c r="D48" s="233"/>
    </row>
    <row r="49" spans="1:4" s="137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0</v>
      </c>
      <c r="D50" s="240">
        <f>SUM(D51:D53)</f>
        <v>0</v>
      </c>
    </row>
    <row r="51" spans="1:4" s="258" customFormat="1" ht="18" customHeight="1">
      <c r="A51" s="261" t="s">
        <v>69</v>
      </c>
      <c r="B51" s="371" t="s">
        <v>130</v>
      </c>
      <c r="C51" s="230"/>
      <c r="D51" s="230"/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53824</v>
      </c>
      <c r="D55" s="272">
        <f>+D44+D50</f>
        <v>53824</v>
      </c>
    </row>
    <row r="56" spans="1:4" s="137" customFormat="1" ht="18" customHeight="1" thickBot="1">
      <c r="A56" s="136"/>
      <c r="C56" s="138"/>
      <c r="D56" s="138"/>
    </row>
    <row r="57" spans="1:4" s="137" customFormat="1" ht="18" customHeight="1" thickBot="1">
      <c r="A57" s="139" t="s">
        <v>125</v>
      </c>
      <c r="B57" s="140"/>
      <c r="C57" s="273">
        <v>10.57</v>
      </c>
      <c r="D57" s="273">
        <v>10.57</v>
      </c>
    </row>
    <row r="58" spans="1:4" s="137" customFormat="1" ht="18" customHeight="1" thickBot="1">
      <c r="A58" s="139" t="s">
        <v>126</v>
      </c>
      <c r="B58" s="140"/>
      <c r="C58" s="141">
        <v>0</v>
      </c>
      <c r="D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1">
      <selection activeCell="E46" sqref="E1:E16384"/>
    </sheetView>
  </sheetViews>
  <sheetFormatPr defaultColWidth="9.00390625" defaultRowHeight="12.75"/>
  <cols>
    <col min="1" max="1" width="9.375" style="32" customWidth="1"/>
    <col min="2" max="2" width="59.625" style="33" customWidth="1"/>
    <col min="3" max="4" width="21.625" style="33" customWidth="1"/>
    <col min="5" max="16384" width="9.375" style="33" customWidth="1"/>
  </cols>
  <sheetData>
    <row r="1" spans="1:4" s="31" customFormat="1" ht="18" customHeight="1" thickBot="1">
      <c r="A1" s="30"/>
      <c r="C1" s="253" t="s">
        <v>420</v>
      </c>
      <c r="D1" s="253" t="s">
        <v>420</v>
      </c>
    </row>
    <row r="2" spans="1:4" s="76" customFormat="1" ht="18" customHeight="1">
      <c r="A2" s="344" t="s">
        <v>123</v>
      </c>
      <c r="B2" s="80" t="s">
        <v>405</v>
      </c>
      <c r="C2" s="254" t="s">
        <v>47</v>
      </c>
      <c r="D2" s="254" t="s">
        <v>47</v>
      </c>
    </row>
    <row r="3" spans="1:4" s="76" customFormat="1" ht="18" customHeight="1" thickBot="1">
      <c r="A3" s="381" t="s">
        <v>122</v>
      </c>
      <c r="B3" s="82" t="s">
        <v>380</v>
      </c>
      <c r="C3" s="255" t="s">
        <v>46</v>
      </c>
      <c r="D3" s="255" t="s">
        <v>46</v>
      </c>
    </row>
    <row r="4" spans="3:4" s="76" customFormat="1" ht="18" customHeight="1" thickBot="1">
      <c r="C4" s="84" t="s">
        <v>39</v>
      </c>
      <c r="D4" s="84" t="s">
        <v>39</v>
      </c>
    </row>
    <row r="5" spans="1:4" s="137" customFormat="1" ht="18" customHeight="1" thickBot="1">
      <c r="A5" s="85" t="s">
        <v>124</v>
      </c>
      <c r="B5" s="86" t="s">
        <v>40</v>
      </c>
      <c r="C5" s="256" t="s">
        <v>427</v>
      </c>
      <c r="D5" s="256" t="s">
        <v>425</v>
      </c>
    </row>
    <row r="6" spans="1:4" s="77" customFormat="1" ht="18" customHeight="1" thickBot="1">
      <c r="A6" s="88">
        <v>1</v>
      </c>
      <c r="B6" s="89">
        <v>2</v>
      </c>
      <c r="C6" s="90">
        <v>3</v>
      </c>
      <c r="D6" s="90">
        <v>3</v>
      </c>
    </row>
    <row r="7" spans="1:4" s="77" customFormat="1" ht="18" customHeight="1" thickBot="1">
      <c r="A7" s="91"/>
      <c r="B7" s="92" t="s">
        <v>41</v>
      </c>
      <c r="C7" s="257"/>
      <c r="D7" s="25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2540</v>
      </c>
      <c r="D8" s="240">
        <f>SUM(D9:D18)</f>
        <v>2540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/>
      <c r="D10" s="262"/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>
        <v>2000</v>
      </c>
      <c r="D13" s="262">
        <v>2000</v>
      </c>
    </row>
    <row r="14" spans="1:4" s="258" customFormat="1" ht="18" customHeight="1">
      <c r="A14" s="261" t="s">
        <v>67</v>
      </c>
      <c r="B14" s="362" t="s">
        <v>359</v>
      </c>
      <c r="C14" s="262">
        <v>540</v>
      </c>
      <c r="D14" s="262">
        <v>540</v>
      </c>
    </row>
    <row r="15" spans="1:4" s="258" customFormat="1" ht="18" customHeight="1">
      <c r="A15" s="261" t="s">
        <v>68</v>
      </c>
      <c r="B15" s="373" t="s">
        <v>360</v>
      </c>
      <c r="C15" s="262"/>
      <c r="D15" s="262"/>
    </row>
    <row r="16" spans="1:4" s="258" customFormat="1" ht="18" customHeight="1">
      <c r="A16" s="261" t="s">
        <v>75</v>
      </c>
      <c r="B16" s="362" t="s">
        <v>194</v>
      </c>
      <c r="C16" s="263"/>
      <c r="D16" s="263"/>
    </row>
    <row r="17" spans="1:4" s="119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/>
      <c r="D18" s="264"/>
    </row>
    <row r="19" spans="1:4" s="258" customFormat="1" ht="18" customHeight="1" thickBot="1">
      <c r="A19" s="88" t="s">
        <v>7</v>
      </c>
      <c r="B19" s="382" t="s">
        <v>361</v>
      </c>
      <c r="C19" s="240">
        <f>SUM(C20:C22)</f>
        <v>51284</v>
      </c>
      <c r="D19" s="240">
        <f>SUM(D20:D22)</f>
        <v>51284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51284</v>
      </c>
      <c r="D22" s="262">
        <v>51284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119" customFormat="1" ht="18" customHeight="1">
      <c r="A31" s="267" t="s">
        <v>57</v>
      </c>
      <c r="B31" s="384" t="s">
        <v>202</v>
      </c>
      <c r="C31" s="243"/>
      <c r="D31" s="243"/>
    </row>
    <row r="32" spans="1:4" s="119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53824</v>
      </c>
      <c r="D35" s="246">
        <f>+D8+D19+D24+D25+D29+D33+D34</f>
        <v>53824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258" customFormat="1" ht="18" customHeight="1">
      <c r="A37" s="267" t="s">
        <v>371</v>
      </c>
      <c r="B37" s="383" t="s">
        <v>140</v>
      </c>
      <c r="C37" s="230"/>
      <c r="D37" s="230"/>
    </row>
    <row r="38" spans="1:4" s="258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19" customFormat="1" ht="18" customHeight="1" thickBot="1">
      <c r="A40" s="270" t="s">
        <v>15</v>
      </c>
      <c r="B40" s="387" t="s">
        <v>375</v>
      </c>
      <c r="C40" s="122">
        <f>+C35+C36</f>
        <v>53824</v>
      </c>
      <c r="D40" s="122">
        <f>+D35+D36</f>
        <v>53824</v>
      </c>
    </row>
    <row r="41" spans="1:4" s="119" customFormat="1" ht="18" customHeight="1">
      <c r="A41" s="115"/>
      <c r="B41" s="357"/>
      <c r="C41" s="117"/>
      <c r="D41" s="117"/>
    </row>
    <row r="42" spans="1:4" s="137" customFormat="1" ht="18" customHeight="1" thickBot="1">
      <c r="A42" s="271"/>
      <c r="B42" s="358"/>
      <c r="C42" s="120"/>
      <c r="D42" s="120"/>
    </row>
    <row r="43" spans="1:4" s="77" customFormat="1" ht="18" customHeight="1" thickBot="1">
      <c r="A43" s="85"/>
      <c r="B43" s="359" t="s">
        <v>42</v>
      </c>
      <c r="C43" s="122"/>
      <c r="D43" s="122"/>
    </row>
    <row r="44" spans="1:4" s="258" customFormat="1" ht="18" customHeight="1" thickBot="1">
      <c r="A44" s="265" t="s">
        <v>6</v>
      </c>
      <c r="B44" s="372" t="s">
        <v>376</v>
      </c>
      <c r="C44" s="240">
        <f>SUM(C45:C49)</f>
        <v>53824</v>
      </c>
      <c r="D44" s="240">
        <f>SUM(D45:D49)</f>
        <v>53824</v>
      </c>
    </row>
    <row r="45" spans="1:4" s="137" customFormat="1" ht="18" customHeight="1">
      <c r="A45" s="261" t="s">
        <v>63</v>
      </c>
      <c r="B45" s="371" t="s">
        <v>36</v>
      </c>
      <c r="C45" s="230">
        <v>32296</v>
      </c>
      <c r="D45" s="230">
        <v>32296</v>
      </c>
    </row>
    <row r="46" spans="1:4" s="137" customFormat="1" ht="18" customHeight="1">
      <c r="A46" s="261" t="s">
        <v>64</v>
      </c>
      <c r="B46" s="362" t="s">
        <v>109</v>
      </c>
      <c r="C46" s="233">
        <v>8700</v>
      </c>
      <c r="D46" s="233">
        <v>8700</v>
      </c>
    </row>
    <row r="47" spans="1:4" s="137" customFormat="1" ht="18" customHeight="1">
      <c r="A47" s="261" t="s">
        <v>65</v>
      </c>
      <c r="B47" s="362" t="s">
        <v>82</v>
      </c>
      <c r="C47" s="233">
        <v>12828</v>
      </c>
      <c r="D47" s="233">
        <v>12828</v>
      </c>
    </row>
    <row r="48" spans="1:4" s="137" customFormat="1" ht="18" customHeight="1">
      <c r="A48" s="261" t="s">
        <v>66</v>
      </c>
      <c r="B48" s="362" t="s">
        <v>110</v>
      </c>
      <c r="C48" s="233"/>
      <c r="D48" s="233"/>
    </row>
    <row r="49" spans="1:4" s="137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0</v>
      </c>
      <c r="D50" s="240">
        <f>SUM(D51:D53)</f>
        <v>0</v>
      </c>
    </row>
    <row r="51" spans="1:4" s="258" customFormat="1" ht="18" customHeight="1">
      <c r="A51" s="261" t="s">
        <v>69</v>
      </c>
      <c r="B51" s="371" t="s">
        <v>130</v>
      </c>
      <c r="C51" s="230"/>
      <c r="D51" s="230"/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53824</v>
      </c>
      <c r="D55" s="272">
        <f>+D44+D50</f>
        <v>53824</v>
      </c>
    </row>
    <row r="56" spans="1:4" s="137" customFormat="1" ht="18" customHeight="1" thickBot="1">
      <c r="A56" s="136"/>
      <c r="C56" s="138"/>
      <c r="D56" s="138"/>
    </row>
    <row r="57" spans="1:4" s="137" customFormat="1" ht="18" customHeight="1" thickBot="1">
      <c r="A57" s="139" t="s">
        <v>125</v>
      </c>
      <c r="B57" s="140"/>
      <c r="C57" s="273">
        <v>10.57</v>
      </c>
      <c r="D57" s="273">
        <v>10.57</v>
      </c>
    </row>
    <row r="58" spans="1:4" s="137" customFormat="1" ht="18" customHeight="1" thickBot="1">
      <c r="A58" s="139" t="s">
        <v>126</v>
      </c>
      <c r="B58" s="140"/>
      <c r="C58" s="141">
        <v>0</v>
      </c>
      <c r="D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10.125" style="32" customWidth="1"/>
    <col min="2" max="2" width="54.375" style="33" customWidth="1"/>
    <col min="3" max="4" width="25.00390625" style="33" customWidth="1"/>
    <col min="5" max="16384" width="9.375" style="33" customWidth="1"/>
  </cols>
  <sheetData>
    <row r="1" spans="1:4" s="31" customFormat="1" ht="18" customHeight="1" thickBot="1">
      <c r="A1" s="30"/>
      <c r="C1" s="253" t="s">
        <v>421</v>
      </c>
      <c r="D1" s="253" t="s">
        <v>421</v>
      </c>
    </row>
    <row r="2" spans="1:4" s="76" customFormat="1" ht="18" customHeight="1">
      <c r="A2" s="344" t="s">
        <v>123</v>
      </c>
      <c r="B2" s="80" t="s">
        <v>406</v>
      </c>
      <c r="C2" s="254" t="s">
        <v>47</v>
      </c>
      <c r="D2" s="254" t="s">
        <v>47</v>
      </c>
    </row>
    <row r="3" spans="1:4" s="76" customFormat="1" ht="18" customHeight="1" thickBot="1">
      <c r="A3" s="381" t="s">
        <v>122</v>
      </c>
      <c r="B3" s="82" t="s">
        <v>357</v>
      </c>
      <c r="C3" s="255" t="s">
        <v>38</v>
      </c>
      <c r="D3" s="255" t="s">
        <v>38</v>
      </c>
    </row>
    <row r="4" spans="3:4" s="76" customFormat="1" ht="18" customHeight="1" thickBot="1">
      <c r="C4" s="84" t="s">
        <v>39</v>
      </c>
      <c r="D4" s="84"/>
    </row>
    <row r="5" spans="1:4" s="137" customFormat="1" ht="18" customHeight="1" thickBot="1">
      <c r="A5" s="85" t="s">
        <v>124</v>
      </c>
      <c r="B5" s="86" t="s">
        <v>40</v>
      </c>
      <c r="C5" s="256" t="s">
        <v>427</v>
      </c>
      <c r="D5" s="256" t="s">
        <v>425</v>
      </c>
    </row>
    <row r="6" spans="1:4" s="77" customFormat="1" ht="18" customHeight="1" thickBot="1">
      <c r="A6" s="88">
        <v>1</v>
      </c>
      <c r="B6" s="89">
        <v>2</v>
      </c>
      <c r="C6" s="90">
        <v>3</v>
      </c>
      <c r="D6" s="90">
        <v>3</v>
      </c>
    </row>
    <row r="7" spans="1:4" s="77" customFormat="1" ht="18" customHeight="1" thickBot="1">
      <c r="A7" s="91"/>
      <c r="B7" s="92" t="s">
        <v>41</v>
      </c>
      <c r="C7" s="257"/>
      <c r="D7" s="25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3240</v>
      </c>
      <c r="D8" s="240">
        <f>SUM(D9:D18)</f>
        <v>3240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>
        <v>2700</v>
      </c>
      <c r="D10" s="262">
        <v>2700</v>
      </c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/>
      <c r="D13" s="262">
        <v>0</v>
      </c>
    </row>
    <row r="14" spans="1:4" s="258" customFormat="1" ht="18" customHeight="1">
      <c r="A14" s="261" t="s">
        <v>67</v>
      </c>
      <c r="B14" s="362" t="s">
        <v>359</v>
      </c>
      <c r="C14" s="262">
        <v>540</v>
      </c>
      <c r="D14" s="262">
        <v>540</v>
      </c>
    </row>
    <row r="15" spans="1:4" s="258" customFormat="1" ht="18" customHeight="1">
      <c r="A15" s="261" t="s">
        <v>68</v>
      </c>
      <c r="B15" s="373" t="s">
        <v>360</v>
      </c>
      <c r="C15" s="262"/>
      <c r="D15" s="262"/>
    </row>
    <row r="16" spans="1:4" s="258" customFormat="1" ht="18" customHeight="1">
      <c r="A16" s="261" t="s">
        <v>75</v>
      </c>
      <c r="B16" s="362" t="s">
        <v>194</v>
      </c>
      <c r="C16" s="263"/>
      <c r="D16" s="263"/>
    </row>
    <row r="17" spans="1:4" s="119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/>
      <c r="D18" s="264"/>
    </row>
    <row r="19" spans="1:4" s="258" customFormat="1" ht="18" customHeight="1" thickBot="1">
      <c r="A19" s="88" t="s">
        <v>7</v>
      </c>
      <c r="B19" s="382" t="s">
        <v>361</v>
      </c>
      <c r="C19" s="240">
        <f>SUM(C20:C22)</f>
        <v>18187</v>
      </c>
      <c r="D19" s="240">
        <f>SUM(D20:D22)</f>
        <v>18934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18187</v>
      </c>
      <c r="D22" s="262">
        <v>18934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119" customFormat="1" ht="18" customHeight="1">
      <c r="A31" s="267" t="s">
        <v>57</v>
      </c>
      <c r="B31" s="384" t="s">
        <v>202</v>
      </c>
      <c r="C31" s="243"/>
      <c r="D31" s="243"/>
    </row>
    <row r="32" spans="1:4" s="119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21427</v>
      </c>
      <c r="D35" s="246">
        <f>+D8+D19+D24+D25+D29+D33+D34</f>
        <v>22174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258" customFormat="1" ht="18" customHeight="1">
      <c r="A37" s="267" t="s">
        <v>371</v>
      </c>
      <c r="B37" s="383" t="s">
        <v>140</v>
      </c>
      <c r="C37" s="230"/>
      <c r="D37" s="230"/>
    </row>
    <row r="38" spans="1:4" s="258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19" customFormat="1" ht="18" customHeight="1" thickBot="1">
      <c r="A40" s="270" t="s">
        <v>15</v>
      </c>
      <c r="B40" s="387" t="s">
        <v>375</v>
      </c>
      <c r="C40" s="122">
        <f>+C35+C36</f>
        <v>21427</v>
      </c>
      <c r="D40" s="122">
        <f>+D35+D36</f>
        <v>22174</v>
      </c>
    </row>
    <row r="41" spans="1:4" s="119" customFormat="1" ht="18" customHeight="1">
      <c r="A41" s="115"/>
      <c r="B41" s="357"/>
      <c r="C41" s="117"/>
      <c r="D41" s="117"/>
    </row>
    <row r="42" spans="1:4" s="137" customFormat="1" ht="18" customHeight="1" thickBot="1">
      <c r="A42" s="271"/>
      <c r="B42" s="358"/>
      <c r="C42" s="120"/>
      <c r="D42" s="120"/>
    </row>
    <row r="43" spans="1:4" s="77" customFormat="1" ht="18" customHeight="1" thickBot="1">
      <c r="A43" s="85"/>
      <c r="B43" s="359" t="s">
        <v>42</v>
      </c>
      <c r="C43" s="122"/>
      <c r="D43" s="122"/>
    </row>
    <row r="44" spans="1:4" s="258" customFormat="1" ht="18" customHeight="1" thickBot="1">
      <c r="A44" s="265" t="s">
        <v>6</v>
      </c>
      <c r="B44" s="372" t="s">
        <v>376</v>
      </c>
      <c r="C44" s="240">
        <f>SUM(C45:C49)</f>
        <v>21427</v>
      </c>
      <c r="D44" s="240">
        <f>SUM(D45:D49)</f>
        <v>21427</v>
      </c>
    </row>
    <row r="45" spans="1:4" s="137" customFormat="1" ht="18" customHeight="1">
      <c r="A45" s="261" t="s">
        <v>63</v>
      </c>
      <c r="B45" s="371" t="s">
        <v>36</v>
      </c>
      <c r="C45" s="230">
        <v>11350</v>
      </c>
      <c r="D45" s="230">
        <v>11351</v>
      </c>
    </row>
    <row r="46" spans="1:4" s="137" customFormat="1" ht="18" customHeight="1">
      <c r="A46" s="261" t="s">
        <v>64</v>
      </c>
      <c r="B46" s="362" t="s">
        <v>109</v>
      </c>
      <c r="C46" s="233">
        <v>3215</v>
      </c>
      <c r="D46" s="233">
        <v>3214</v>
      </c>
    </row>
    <row r="47" spans="1:4" s="137" customFormat="1" ht="18" customHeight="1">
      <c r="A47" s="261" t="s">
        <v>65</v>
      </c>
      <c r="B47" s="362" t="s">
        <v>82</v>
      </c>
      <c r="C47" s="233">
        <v>6862</v>
      </c>
      <c r="D47" s="233">
        <v>6862</v>
      </c>
    </row>
    <row r="48" spans="1:4" s="137" customFormat="1" ht="18" customHeight="1">
      <c r="A48" s="261" t="s">
        <v>66</v>
      </c>
      <c r="B48" s="362" t="s">
        <v>110</v>
      </c>
      <c r="C48" s="233"/>
      <c r="D48" s="233"/>
    </row>
    <row r="49" spans="1:4" s="137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0</v>
      </c>
      <c r="D50" s="240">
        <f>SUM(D51:D53)</f>
        <v>747</v>
      </c>
    </row>
    <row r="51" spans="1:4" s="258" customFormat="1" ht="18" customHeight="1">
      <c r="A51" s="261" t="s">
        <v>69</v>
      </c>
      <c r="B51" s="371" t="s">
        <v>130</v>
      </c>
      <c r="C51" s="230"/>
      <c r="D51" s="230">
        <v>747</v>
      </c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21427</v>
      </c>
      <c r="D55" s="272">
        <f>+D44+D50</f>
        <v>22174</v>
      </c>
    </row>
    <row r="56" spans="1:4" s="137" customFormat="1" ht="18" customHeight="1" thickBot="1">
      <c r="A56" s="136"/>
      <c r="C56" s="138"/>
      <c r="D56" s="138"/>
    </row>
    <row r="57" spans="1:4" s="137" customFormat="1" ht="18" customHeight="1" thickBot="1">
      <c r="A57" s="139" t="s">
        <v>125</v>
      </c>
      <c r="B57" s="140"/>
      <c r="C57" s="273">
        <v>5</v>
      </c>
      <c r="D57" s="273">
        <v>5</v>
      </c>
    </row>
    <row r="58" spans="1:4" s="137" customFormat="1" ht="18" customHeight="1" thickBot="1">
      <c r="A58" s="139" t="s">
        <v>126</v>
      </c>
      <c r="B58" s="140"/>
      <c r="C58" s="141">
        <v>0</v>
      </c>
      <c r="D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55">
      <selection activeCell="E55" sqref="E1:E16384"/>
    </sheetView>
  </sheetViews>
  <sheetFormatPr defaultColWidth="9.00390625" defaultRowHeight="12.75"/>
  <cols>
    <col min="1" max="1" width="6.875" style="32" customWidth="1"/>
    <col min="2" max="2" width="50.50390625" style="33" customWidth="1"/>
    <col min="3" max="4" width="25.00390625" style="33" customWidth="1"/>
    <col min="5" max="16384" width="9.375" style="33" customWidth="1"/>
  </cols>
  <sheetData>
    <row r="1" spans="1:4" s="31" customFormat="1" ht="18" customHeight="1" thickBot="1">
      <c r="A1" s="30"/>
      <c r="C1" s="253" t="s">
        <v>422</v>
      </c>
      <c r="D1" s="253" t="s">
        <v>422</v>
      </c>
    </row>
    <row r="2" spans="1:4" s="76" customFormat="1" ht="18" customHeight="1">
      <c r="A2" s="344" t="s">
        <v>123</v>
      </c>
      <c r="B2" s="80" t="s">
        <v>406</v>
      </c>
      <c r="C2" s="254" t="s">
        <v>47</v>
      </c>
      <c r="D2" s="254" t="s">
        <v>47</v>
      </c>
    </row>
    <row r="3" spans="1:4" s="76" customFormat="1" ht="18" customHeight="1" thickBot="1">
      <c r="A3" s="381" t="s">
        <v>122</v>
      </c>
      <c r="B3" s="82" t="s">
        <v>380</v>
      </c>
      <c r="C3" s="255" t="s">
        <v>46</v>
      </c>
      <c r="D3" s="255" t="s">
        <v>46</v>
      </c>
    </row>
    <row r="4" spans="3:4" s="76" customFormat="1" ht="18" customHeight="1" thickBot="1">
      <c r="C4" s="84" t="s">
        <v>39</v>
      </c>
      <c r="D4" s="84"/>
    </row>
    <row r="5" spans="1:4" s="137" customFormat="1" ht="18" customHeight="1" thickBot="1">
      <c r="A5" s="85" t="s">
        <v>124</v>
      </c>
      <c r="B5" s="392" t="s">
        <v>40</v>
      </c>
      <c r="C5" s="256" t="s">
        <v>427</v>
      </c>
      <c r="D5" s="256" t="s">
        <v>425</v>
      </c>
    </row>
    <row r="6" spans="1:4" s="77" customFormat="1" ht="18" customHeight="1" thickBot="1">
      <c r="A6" s="88">
        <v>1</v>
      </c>
      <c r="B6" s="393">
        <v>2</v>
      </c>
      <c r="C6" s="90">
        <v>3</v>
      </c>
      <c r="D6" s="90">
        <v>3</v>
      </c>
    </row>
    <row r="7" spans="1:4" s="77" customFormat="1" ht="18" customHeight="1" thickBot="1">
      <c r="A7" s="91"/>
      <c r="B7" s="92" t="s">
        <v>41</v>
      </c>
      <c r="C7" s="257"/>
      <c r="D7" s="257"/>
    </row>
    <row r="8" spans="1:4" s="258" customFormat="1" ht="18" customHeight="1" thickBot="1">
      <c r="A8" s="88" t="s">
        <v>6</v>
      </c>
      <c r="B8" s="382" t="s">
        <v>358</v>
      </c>
      <c r="C8" s="240">
        <f>SUM(C9:C18)</f>
        <v>3240</v>
      </c>
      <c r="D8" s="240">
        <f>SUM(D9:D18)</f>
        <v>3240</v>
      </c>
    </row>
    <row r="9" spans="1:4" s="258" customFormat="1" ht="18" customHeight="1">
      <c r="A9" s="259" t="s">
        <v>63</v>
      </c>
      <c r="B9" s="361" t="s">
        <v>187</v>
      </c>
      <c r="C9" s="260"/>
      <c r="D9" s="260"/>
    </row>
    <row r="10" spans="1:4" s="258" customFormat="1" ht="18" customHeight="1">
      <c r="A10" s="261" t="s">
        <v>64</v>
      </c>
      <c r="B10" s="362" t="s">
        <v>188</v>
      </c>
      <c r="C10" s="262">
        <v>2700</v>
      </c>
      <c r="D10" s="262">
        <v>2700</v>
      </c>
    </row>
    <row r="11" spans="1:4" s="258" customFormat="1" ht="18" customHeight="1">
      <c r="A11" s="261" t="s">
        <v>65</v>
      </c>
      <c r="B11" s="362" t="s">
        <v>189</v>
      </c>
      <c r="C11" s="262"/>
      <c r="D11" s="262"/>
    </row>
    <row r="12" spans="1:4" s="258" customFormat="1" ht="18" customHeight="1">
      <c r="A12" s="261" t="s">
        <v>66</v>
      </c>
      <c r="B12" s="362" t="s">
        <v>190</v>
      </c>
      <c r="C12" s="262"/>
      <c r="D12" s="262"/>
    </row>
    <row r="13" spans="1:4" s="258" customFormat="1" ht="18" customHeight="1">
      <c r="A13" s="261" t="s">
        <v>83</v>
      </c>
      <c r="B13" s="362" t="s">
        <v>191</v>
      </c>
      <c r="C13" s="262"/>
      <c r="D13" s="262">
        <v>0</v>
      </c>
    </row>
    <row r="14" spans="1:4" s="258" customFormat="1" ht="18" customHeight="1">
      <c r="A14" s="261" t="s">
        <v>67</v>
      </c>
      <c r="B14" s="362" t="s">
        <v>359</v>
      </c>
      <c r="C14" s="262">
        <v>540</v>
      </c>
      <c r="D14" s="262">
        <v>540</v>
      </c>
    </row>
    <row r="15" spans="1:4" s="258" customFormat="1" ht="18" customHeight="1">
      <c r="A15" s="261" t="s">
        <v>68</v>
      </c>
      <c r="B15" s="373" t="s">
        <v>360</v>
      </c>
      <c r="C15" s="262"/>
      <c r="D15" s="262"/>
    </row>
    <row r="16" spans="1:4" s="258" customFormat="1" ht="18" customHeight="1">
      <c r="A16" s="261" t="s">
        <v>75</v>
      </c>
      <c r="B16" s="362" t="s">
        <v>194</v>
      </c>
      <c r="C16" s="263"/>
      <c r="D16" s="263"/>
    </row>
    <row r="17" spans="1:4" s="119" customFormat="1" ht="18" customHeight="1">
      <c r="A17" s="261" t="s">
        <v>76</v>
      </c>
      <c r="B17" s="362" t="s">
        <v>195</v>
      </c>
      <c r="C17" s="262"/>
      <c r="D17" s="262"/>
    </row>
    <row r="18" spans="1:4" s="119" customFormat="1" ht="18" customHeight="1" thickBot="1">
      <c r="A18" s="261" t="s">
        <v>77</v>
      </c>
      <c r="B18" s="373" t="s">
        <v>196</v>
      </c>
      <c r="C18" s="264"/>
      <c r="D18" s="264"/>
    </row>
    <row r="19" spans="1:4" s="258" customFormat="1" ht="18" customHeight="1" thickBot="1">
      <c r="A19" s="88" t="s">
        <v>7</v>
      </c>
      <c r="B19" s="382" t="s">
        <v>361</v>
      </c>
      <c r="C19" s="240">
        <f>SUM(C20:C22)</f>
        <v>18187</v>
      </c>
      <c r="D19" s="240">
        <f>SUM(D20:D22)</f>
        <v>18934</v>
      </c>
    </row>
    <row r="20" spans="1:4" s="119" customFormat="1" ht="18" customHeight="1">
      <c r="A20" s="261" t="s">
        <v>69</v>
      </c>
      <c r="B20" s="371" t="s">
        <v>162</v>
      </c>
      <c r="C20" s="262"/>
      <c r="D20" s="262"/>
    </row>
    <row r="21" spans="1:4" s="119" customFormat="1" ht="18" customHeight="1">
      <c r="A21" s="261" t="s">
        <v>70</v>
      </c>
      <c r="B21" s="362" t="s">
        <v>362</v>
      </c>
      <c r="C21" s="262"/>
      <c r="D21" s="262"/>
    </row>
    <row r="22" spans="1:4" s="119" customFormat="1" ht="18" customHeight="1">
      <c r="A22" s="261" t="s">
        <v>71</v>
      </c>
      <c r="B22" s="362" t="s">
        <v>363</v>
      </c>
      <c r="C22" s="262">
        <v>18187</v>
      </c>
      <c r="D22" s="262">
        <v>18934</v>
      </c>
    </row>
    <row r="23" spans="1:4" s="119" customFormat="1" ht="18" customHeight="1" thickBot="1">
      <c r="A23" s="261" t="s">
        <v>72</v>
      </c>
      <c r="B23" s="362" t="s">
        <v>0</v>
      </c>
      <c r="C23" s="262"/>
      <c r="D23" s="262"/>
    </row>
    <row r="24" spans="1:4" s="119" customFormat="1" ht="18" customHeight="1" thickBot="1">
      <c r="A24" s="265" t="s">
        <v>8</v>
      </c>
      <c r="B24" s="372" t="s">
        <v>100</v>
      </c>
      <c r="C24" s="266"/>
      <c r="D24" s="266"/>
    </row>
    <row r="25" spans="1:4" s="119" customFormat="1" ht="18" customHeight="1" thickBot="1">
      <c r="A25" s="265" t="s">
        <v>9</v>
      </c>
      <c r="B25" s="372" t="s">
        <v>364</v>
      </c>
      <c r="C25" s="240">
        <f>+C26+C27</f>
        <v>0</v>
      </c>
      <c r="D25" s="240">
        <f>+D26+D27</f>
        <v>0</v>
      </c>
    </row>
    <row r="26" spans="1:4" s="119" customFormat="1" ht="18" customHeight="1">
      <c r="A26" s="267" t="s">
        <v>172</v>
      </c>
      <c r="B26" s="383" t="s">
        <v>362</v>
      </c>
      <c r="C26" s="230"/>
      <c r="D26" s="230"/>
    </row>
    <row r="27" spans="1:4" s="119" customFormat="1" ht="18" customHeight="1">
      <c r="A27" s="267" t="s">
        <v>175</v>
      </c>
      <c r="B27" s="384" t="s">
        <v>365</v>
      </c>
      <c r="C27" s="243"/>
      <c r="D27" s="243"/>
    </row>
    <row r="28" spans="1:4" s="119" customFormat="1" ht="18" customHeight="1" thickBot="1">
      <c r="A28" s="261" t="s">
        <v>176</v>
      </c>
      <c r="B28" s="385" t="s">
        <v>366</v>
      </c>
      <c r="C28" s="268"/>
      <c r="D28" s="268"/>
    </row>
    <row r="29" spans="1:4" s="119" customFormat="1" ht="18" customHeight="1" thickBot="1">
      <c r="A29" s="265" t="s">
        <v>10</v>
      </c>
      <c r="B29" s="372" t="s">
        <v>367</v>
      </c>
      <c r="C29" s="240">
        <f>+C30+C31+C32</f>
        <v>0</v>
      </c>
      <c r="D29" s="240">
        <f>+D30+D31+D32</f>
        <v>0</v>
      </c>
    </row>
    <row r="30" spans="1:4" s="119" customFormat="1" ht="18" customHeight="1">
      <c r="A30" s="267" t="s">
        <v>56</v>
      </c>
      <c r="B30" s="383" t="s">
        <v>201</v>
      </c>
      <c r="C30" s="230"/>
      <c r="D30" s="230"/>
    </row>
    <row r="31" spans="1:4" s="119" customFormat="1" ht="18" customHeight="1">
      <c r="A31" s="267" t="s">
        <v>57</v>
      </c>
      <c r="B31" s="384" t="s">
        <v>202</v>
      </c>
      <c r="C31" s="243"/>
      <c r="D31" s="243"/>
    </row>
    <row r="32" spans="1:4" s="119" customFormat="1" ht="18" customHeight="1" thickBot="1">
      <c r="A32" s="261" t="s">
        <v>58</v>
      </c>
      <c r="B32" s="386" t="s">
        <v>203</v>
      </c>
      <c r="C32" s="268"/>
      <c r="D32" s="268"/>
    </row>
    <row r="33" spans="1:4" s="258" customFormat="1" ht="18" customHeight="1" thickBot="1">
      <c r="A33" s="265" t="s">
        <v>11</v>
      </c>
      <c r="B33" s="372" t="s">
        <v>314</v>
      </c>
      <c r="C33" s="266"/>
      <c r="D33" s="266"/>
    </row>
    <row r="34" spans="1:4" s="258" customFormat="1" ht="18" customHeight="1" thickBot="1">
      <c r="A34" s="265" t="s">
        <v>12</v>
      </c>
      <c r="B34" s="372" t="s">
        <v>368</v>
      </c>
      <c r="C34" s="269"/>
      <c r="D34" s="269"/>
    </row>
    <row r="35" spans="1:4" s="258" customFormat="1" ht="18" customHeight="1" thickBot="1">
      <c r="A35" s="88" t="s">
        <v>13</v>
      </c>
      <c r="B35" s="372" t="s">
        <v>369</v>
      </c>
      <c r="C35" s="246">
        <f>+C8+C19+C24+C25+C29+C33+C34</f>
        <v>21427</v>
      </c>
      <c r="D35" s="246">
        <f>+D8+D19+D24+D25+D29+D33+D34</f>
        <v>22174</v>
      </c>
    </row>
    <row r="36" spans="1:4" s="258" customFormat="1" ht="18" customHeight="1" thickBot="1">
      <c r="A36" s="270" t="s">
        <v>14</v>
      </c>
      <c r="B36" s="372" t="s">
        <v>370</v>
      </c>
      <c r="C36" s="246">
        <f>+C37+C38+C39</f>
        <v>0</v>
      </c>
      <c r="D36" s="246">
        <f>+D37+D38+D39</f>
        <v>0</v>
      </c>
    </row>
    <row r="37" spans="1:4" s="258" customFormat="1" ht="18" customHeight="1">
      <c r="A37" s="267" t="s">
        <v>371</v>
      </c>
      <c r="B37" s="383" t="s">
        <v>140</v>
      </c>
      <c r="C37" s="230"/>
      <c r="D37" s="230"/>
    </row>
    <row r="38" spans="1:4" s="258" customFormat="1" ht="18" customHeight="1">
      <c r="A38" s="267" t="s">
        <v>372</v>
      </c>
      <c r="B38" s="384" t="s">
        <v>1</v>
      </c>
      <c r="C38" s="243"/>
      <c r="D38" s="243"/>
    </row>
    <row r="39" spans="1:4" s="119" customFormat="1" ht="18" customHeight="1" thickBot="1">
      <c r="A39" s="261" t="s">
        <v>373</v>
      </c>
      <c r="B39" s="386" t="s">
        <v>374</v>
      </c>
      <c r="C39" s="268"/>
      <c r="D39" s="268"/>
    </row>
    <row r="40" spans="1:4" s="119" customFormat="1" ht="18" customHeight="1" thickBot="1">
      <c r="A40" s="270" t="s">
        <v>15</v>
      </c>
      <c r="B40" s="387" t="s">
        <v>375</v>
      </c>
      <c r="C40" s="122">
        <f>+C35+C36</f>
        <v>21427</v>
      </c>
      <c r="D40" s="122">
        <f>+D35+D36</f>
        <v>22174</v>
      </c>
    </row>
    <row r="41" spans="1:4" s="119" customFormat="1" ht="18" customHeight="1">
      <c r="A41" s="115"/>
      <c r="B41" s="357"/>
      <c r="C41" s="117"/>
      <c r="D41" s="117"/>
    </row>
    <row r="42" spans="1:4" s="137" customFormat="1" ht="18" customHeight="1" thickBot="1">
      <c r="A42" s="271"/>
      <c r="B42" s="358"/>
      <c r="C42" s="120"/>
      <c r="D42" s="120"/>
    </row>
    <row r="43" spans="1:4" s="77" customFormat="1" ht="18" customHeight="1" thickBot="1">
      <c r="A43" s="85"/>
      <c r="B43" s="359" t="s">
        <v>42</v>
      </c>
      <c r="C43" s="122"/>
      <c r="D43" s="122"/>
    </row>
    <row r="44" spans="1:4" s="258" customFormat="1" ht="18" customHeight="1" thickBot="1">
      <c r="A44" s="265" t="s">
        <v>6</v>
      </c>
      <c r="B44" s="372" t="s">
        <v>376</v>
      </c>
      <c r="C44" s="240">
        <f>SUM(C45:C49)</f>
        <v>21427</v>
      </c>
      <c r="D44" s="240">
        <f>SUM(D45:D49)</f>
        <v>21427</v>
      </c>
    </row>
    <row r="45" spans="1:4" s="137" customFormat="1" ht="18" customHeight="1">
      <c r="A45" s="261" t="s">
        <v>63</v>
      </c>
      <c r="B45" s="371" t="s">
        <v>36</v>
      </c>
      <c r="C45" s="230">
        <v>11350</v>
      </c>
      <c r="D45" s="230">
        <v>11351</v>
      </c>
    </row>
    <row r="46" spans="1:4" s="137" customFormat="1" ht="18" customHeight="1">
      <c r="A46" s="261" t="s">
        <v>64</v>
      </c>
      <c r="B46" s="362" t="s">
        <v>109</v>
      </c>
      <c r="C46" s="233">
        <v>3215</v>
      </c>
      <c r="D46" s="233">
        <v>3214</v>
      </c>
    </row>
    <row r="47" spans="1:4" s="137" customFormat="1" ht="18" customHeight="1">
      <c r="A47" s="261" t="s">
        <v>65</v>
      </c>
      <c r="B47" s="362" t="s">
        <v>82</v>
      </c>
      <c r="C47" s="233">
        <v>6862</v>
      </c>
      <c r="D47" s="233">
        <v>6862</v>
      </c>
    </row>
    <row r="48" spans="1:4" s="137" customFormat="1" ht="18" customHeight="1">
      <c r="A48" s="261" t="s">
        <v>66</v>
      </c>
      <c r="B48" s="362" t="s">
        <v>110</v>
      </c>
      <c r="C48" s="233"/>
      <c r="D48" s="233"/>
    </row>
    <row r="49" spans="1:4" s="137" customFormat="1" ht="18" customHeight="1" thickBot="1">
      <c r="A49" s="261" t="s">
        <v>83</v>
      </c>
      <c r="B49" s="362" t="s">
        <v>111</v>
      </c>
      <c r="C49" s="233"/>
      <c r="D49" s="233"/>
    </row>
    <row r="50" spans="1:4" s="137" customFormat="1" ht="18" customHeight="1" thickBot="1">
      <c r="A50" s="265" t="s">
        <v>7</v>
      </c>
      <c r="B50" s="372" t="s">
        <v>377</v>
      </c>
      <c r="C50" s="240">
        <f>SUM(C51:C53)</f>
        <v>0</v>
      </c>
      <c r="D50" s="240">
        <f>SUM(D51:D53)</f>
        <v>747</v>
      </c>
    </row>
    <row r="51" spans="1:4" s="258" customFormat="1" ht="18" customHeight="1">
      <c r="A51" s="261" t="s">
        <v>69</v>
      </c>
      <c r="B51" s="371" t="s">
        <v>130</v>
      </c>
      <c r="C51" s="230"/>
      <c r="D51" s="230">
        <v>747</v>
      </c>
    </row>
    <row r="52" spans="1:4" s="137" customFormat="1" ht="18" customHeight="1">
      <c r="A52" s="261" t="s">
        <v>70</v>
      </c>
      <c r="B52" s="362" t="s">
        <v>113</v>
      </c>
      <c r="C52" s="233"/>
      <c r="D52" s="233"/>
    </row>
    <row r="53" spans="1:4" s="137" customFormat="1" ht="18" customHeight="1">
      <c r="A53" s="261" t="s">
        <v>71</v>
      </c>
      <c r="B53" s="362" t="s">
        <v>43</v>
      </c>
      <c r="C53" s="233"/>
      <c r="D53" s="233"/>
    </row>
    <row r="54" spans="1:4" s="137" customFormat="1" ht="18" customHeight="1" thickBot="1">
      <c r="A54" s="261" t="s">
        <v>72</v>
      </c>
      <c r="B54" s="362" t="s">
        <v>2</v>
      </c>
      <c r="C54" s="233"/>
      <c r="D54" s="233"/>
    </row>
    <row r="55" spans="1:4" s="137" customFormat="1" ht="18" customHeight="1" thickBot="1">
      <c r="A55" s="265" t="s">
        <v>8</v>
      </c>
      <c r="B55" s="388" t="s">
        <v>378</v>
      </c>
      <c r="C55" s="272">
        <f>+C44+C50</f>
        <v>21427</v>
      </c>
      <c r="D55" s="272">
        <f>+D44+D50</f>
        <v>22174</v>
      </c>
    </row>
    <row r="56" spans="1:4" s="137" customFormat="1" ht="18" customHeight="1" thickBot="1">
      <c r="A56" s="136"/>
      <c r="C56" s="138"/>
      <c r="D56" s="138"/>
    </row>
    <row r="57" spans="1:4" s="137" customFormat="1" ht="18" customHeight="1" thickBot="1">
      <c r="A57" s="139" t="s">
        <v>125</v>
      </c>
      <c r="B57" s="140"/>
      <c r="C57" s="273">
        <v>5</v>
      </c>
      <c r="D57" s="273">
        <v>5</v>
      </c>
    </row>
    <row r="58" spans="1:4" s="137" customFormat="1" ht="18" customHeight="1" thickBot="1">
      <c r="A58" s="139" t="s">
        <v>126</v>
      </c>
      <c r="B58" s="140"/>
      <c r="C58" s="141">
        <v>0</v>
      </c>
      <c r="D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workbookViewId="0" topLeftCell="A31">
      <selection activeCell="E31" sqref="E1:E16384"/>
    </sheetView>
  </sheetViews>
  <sheetFormatPr defaultColWidth="9.00390625" defaultRowHeight="12.75"/>
  <cols>
    <col min="1" max="1" width="9.50390625" style="69" customWidth="1"/>
    <col min="2" max="2" width="68.875" style="69" customWidth="1"/>
    <col min="3" max="3" width="20.875" style="70" customWidth="1"/>
    <col min="4" max="4" width="17.625" style="74" customWidth="1"/>
    <col min="5" max="16384" width="9.375" style="74" customWidth="1"/>
  </cols>
  <sheetData>
    <row r="1" spans="1:3" s="143" customFormat="1" ht="18" customHeight="1">
      <c r="A1" s="398" t="s">
        <v>4</v>
      </c>
      <c r="B1" s="398"/>
      <c r="C1" s="398"/>
    </row>
    <row r="2" spans="1:3" s="143" customFormat="1" ht="18" customHeight="1" thickBot="1">
      <c r="A2" s="397" t="s">
        <v>87</v>
      </c>
      <c r="B2" s="397"/>
      <c r="C2" s="144" t="s">
        <v>131</v>
      </c>
    </row>
    <row r="3" spans="1:4" s="143" customFormat="1" ht="18" customHeight="1" thickBot="1">
      <c r="A3" s="145" t="s">
        <v>51</v>
      </c>
      <c r="B3" s="146" t="s">
        <v>5</v>
      </c>
      <c r="C3" s="147" t="s">
        <v>423</v>
      </c>
      <c r="D3" s="147" t="s">
        <v>424</v>
      </c>
    </row>
    <row r="4" spans="1:4" s="151" customFormat="1" ht="18" customHeight="1" thickBot="1">
      <c r="A4" s="148">
        <v>1</v>
      </c>
      <c r="B4" s="149">
        <v>2</v>
      </c>
      <c r="C4" s="150">
        <v>3</v>
      </c>
      <c r="D4" s="150">
        <v>4</v>
      </c>
    </row>
    <row r="5" spans="1:4" s="151" customFormat="1" ht="18" customHeight="1" thickBot="1">
      <c r="A5" s="152" t="s">
        <v>6</v>
      </c>
      <c r="B5" s="153" t="s">
        <v>154</v>
      </c>
      <c r="C5" s="154">
        <f>+C6+C7+C8+C9+C10+C11</f>
        <v>132668</v>
      </c>
      <c r="D5" s="394">
        <f>+D6+D7+D8+D9+D10+D11</f>
        <v>135397</v>
      </c>
    </row>
    <row r="6" spans="1:4" s="151" customFormat="1" ht="18" customHeight="1">
      <c r="A6" s="155" t="s">
        <v>63</v>
      </c>
      <c r="B6" s="156" t="s">
        <v>155</v>
      </c>
      <c r="C6" s="157">
        <v>70525</v>
      </c>
      <c r="D6" s="157">
        <v>83437</v>
      </c>
    </row>
    <row r="7" spans="1:4" s="151" customFormat="1" ht="18" customHeight="1">
      <c r="A7" s="158" t="s">
        <v>64</v>
      </c>
      <c r="B7" s="159" t="s">
        <v>156</v>
      </c>
      <c r="C7" s="160">
        <v>38012</v>
      </c>
      <c r="D7" s="160">
        <v>38012</v>
      </c>
    </row>
    <row r="8" spans="1:4" s="151" customFormat="1" ht="18" customHeight="1">
      <c r="A8" s="158" t="s">
        <v>65</v>
      </c>
      <c r="B8" s="159" t="s">
        <v>157</v>
      </c>
      <c r="C8" s="160">
        <v>17667</v>
      </c>
      <c r="D8" s="160">
        <v>11219</v>
      </c>
    </row>
    <row r="9" spans="1:4" s="151" customFormat="1" ht="18" customHeight="1">
      <c r="A9" s="158" t="s">
        <v>66</v>
      </c>
      <c r="B9" s="159" t="s">
        <v>158</v>
      </c>
      <c r="C9" s="160">
        <v>6464</v>
      </c>
      <c r="D9" s="160">
        <v>2729</v>
      </c>
    </row>
    <row r="10" spans="1:4" s="151" customFormat="1" ht="18" customHeight="1">
      <c r="A10" s="158" t="s">
        <v>83</v>
      </c>
      <c r="B10" s="159" t="s">
        <v>159</v>
      </c>
      <c r="C10" s="395"/>
      <c r="D10" s="160"/>
    </row>
    <row r="11" spans="1:4" s="151" customFormat="1" ht="18" customHeight="1" thickBot="1">
      <c r="A11" s="161" t="s">
        <v>67</v>
      </c>
      <c r="B11" s="162" t="s">
        <v>160</v>
      </c>
      <c r="C11" s="396"/>
      <c r="D11" s="160"/>
    </row>
    <row r="12" spans="1:4" s="151" customFormat="1" ht="18" customHeight="1" thickBot="1">
      <c r="A12" s="152" t="s">
        <v>7</v>
      </c>
      <c r="B12" s="163" t="s">
        <v>161</v>
      </c>
      <c r="C12" s="154">
        <f>+C13+C14+C15+C16+C17</f>
        <v>23315</v>
      </c>
      <c r="D12" s="154">
        <f>+D13+D14+D15+D16+D17</f>
        <v>24103</v>
      </c>
    </row>
    <row r="13" spans="1:4" s="151" customFormat="1" ht="18" customHeight="1">
      <c r="A13" s="155" t="s">
        <v>69</v>
      </c>
      <c r="B13" s="156" t="s">
        <v>162</v>
      </c>
      <c r="C13" s="157"/>
      <c r="D13" s="157"/>
    </row>
    <row r="14" spans="1:4" s="151" customFormat="1" ht="18" customHeight="1">
      <c r="A14" s="158" t="s">
        <v>70</v>
      </c>
      <c r="B14" s="159" t="s">
        <v>163</v>
      </c>
      <c r="C14" s="160"/>
      <c r="D14" s="160"/>
    </row>
    <row r="15" spans="1:4" s="151" customFormat="1" ht="18" customHeight="1">
      <c r="A15" s="158" t="s">
        <v>71</v>
      </c>
      <c r="B15" s="159" t="s">
        <v>381</v>
      </c>
      <c r="C15" s="160"/>
      <c r="D15" s="160"/>
    </row>
    <row r="16" spans="1:4" s="151" customFormat="1" ht="18" customHeight="1">
      <c r="A16" s="158" t="s">
        <v>72</v>
      </c>
      <c r="B16" s="159" t="s">
        <v>382</v>
      </c>
      <c r="C16" s="160"/>
      <c r="D16" s="160"/>
    </row>
    <row r="17" spans="1:4" s="151" customFormat="1" ht="18" customHeight="1">
      <c r="A17" s="158" t="s">
        <v>73</v>
      </c>
      <c r="B17" s="159" t="s">
        <v>164</v>
      </c>
      <c r="C17" s="160">
        <v>23315</v>
      </c>
      <c r="D17" s="160">
        <v>24103</v>
      </c>
    </row>
    <row r="18" spans="1:4" s="151" customFormat="1" ht="18" customHeight="1" thickBot="1">
      <c r="A18" s="161" t="s">
        <v>79</v>
      </c>
      <c r="B18" s="162" t="s">
        <v>165</v>
      </c>
      <c r="C18" s="164"/>
      <c r="D18" s="164"/>
    </row>
    <row r="19" spans="1:4" s="151" customFormat="1" ht="18" customHeight="1" thickBot="1">
      <c r="A19" s="152" t="s">
        <v>8</v>
      </c>
      <c r="B19" s="153" t="s">
        <v>166</v>
      </c>
      <c r="C19" s="154">
        <f>+C20+C21+C22+C23+C24</f>
        <v>0</v>
      </c>
      <c r="D19" s="154">
        <f>+D20+D21+D22+D23+D24</f>
        <v>0</v>
      </c>
    </row>
    <row r="20" spans="1:4" s="151" customFormat="1" ht="18" customHeight="1">
      <c r="A20" s="155" t="s">
        <v>52</v>
      </c>
      <c r="B20" s="156" t="s">
        <v>167</v>
      </c>
      <c r="C20" s="157"/>
      <c r="D20" s="157"/>
    </row>
    <row r="21" spans="1:4" s="151" customFormat="1" ht="18" customHeight="1">
      <c r="A21" s="158" t="s">
        <v>53</v>
      </c>
      <c r="B21" s="159" t="s">
        <v>168</v>
      </c>
      <c r="C21" s="160"/>
      <c r="D21" s="160"/>
    </row>
    <row r="22" spans="1:4" s="151" customFormat="1" ht="18" customHeight="1">
      <c r="A22" s="158" t="s">
        <v>54</v>
      </c>
      <c r="B22" s="159" t="s">
        <v>383</v>
      </c>
      <c r="C22" s="160"/>
      <c r="D22" s="160"/>
    </row>
    <row r="23" spans="1:4" s="151" customFormat="1" ht="18" customHeight="1">
      <c r="A23" s="158" t="s">
        <v>55</v>
      </c>
      <c r="B23" s="159" t="s">
        <v>384</v>
      </c>
      <c r="C23" s="160"/>
      <c r="D23" s="160"/>
    </row>
    <row r="24" spans="1:4" s="151" customFormat="1" ht="18" customHeight="1">
      <c r="A24" s="158" t="s">
        <v>97</v>
      </c>
      <c r="B24" s="159" t="s">
        <v>169</v>
      </c>
      <c r="C24" s="160"/>
      <c r="D24" s="160"/>
    </row>
    <row r="25" spans="1:4" s="151" customFormat="1" ht="18" customHeight="1" thickBot="1">
      <c r="A25" s="161" t="s">
        <v>98</v>
      </c>
      <c r="B25" s="162" t="s">
        <v>170</v>
      </c>
      <c r="C25" s="164"/>
      <c r="D25" s="164"/>
    </row>
    <row r="26" spans="1:4" s="151" customFormat="1" ht="18" customHeight="1" thickBot="1">
      <c r="A26" s="152" t="s">
        <v>99</v>
      </c>
      <c r="B26" s="153" t="s">
        <v>171</v>
      </c>
      <c r="C26" s="165">
        <f>+C27+C30+C31+C32</f>
        <v>21500</v>
      </c>
      <c r="D26" s="165">
        <f>+D27+D30+D31+D32</f>
        <v>21500</v>
      </c>
    </row>
    <row r="27" spans="1:4" s="151" customFormat="1" ht="18" customHeight="1">
      <c r="A27" s="155" t="s">
        <v>172</v>
      </c>
      <c r="B27" s="156" t="s">
        <v>178</v>
      </c>
      <c r="C27" s="166">
        <f>+C28+C29</f>
        <v>16600</v>
      </c>
      <c r="D27" s="166">
        <f>+D28+D29</f>
        <v>16600</v>
      </c>
    </row>
    <row r="28" spans="1:4" s="151" customFormat="1" ht="18" customHeight="1">
      <c r="A28" s="158" t="s">
        <v>173</v>
      </c>
      <c r="B28" s="159" t="s">
        <v>179</v>
      </c>
      <c r="C28" s="160">
        <v>1600</v>
      </c>
      <c r="D28" s="160">
        <v>1600</v>
      </c>
    </row>
    <row r="29" spans="1:4" s="151" customFormat="1" ht="18" customHeight="1">
      <c r="A29" s="158" t="s">
        <v>174</v>
      </c>
      <c r="B29" s="159" t="s">
        <v>180</v>
      </c>
      <c r="C29" s="160">
        <v>15000</v>
      </c>
      <c r="D29" s="160">
        <v>15000</v>
      </c>
    </row>
    <row r="30" spans="1:4" s="151" customFormat="1" ht="18" customHeight="1">
      <c r="A30" s="158" t="s">
        <v>175</v>
      </c>
      <c r="B30" s="159" t="s">
        <v>181</v>
      </c>
      <c r="C30" s="160">
        <v>4900</v>
      </c>
      <c r="D30" s="160">
        <v>4900</v>
      </c>
    </row>
    <row r="31" spans="1:4" s="151" customFormat="1" ht="18" customHeight="1">
      <c r="A31" s="158" t="s">
        <v>176</v>
      </c>
      <c r="B31" s="159" t="s">
        <v>182</v>
      </c>
      <c r="C31" s="160"/>
      <c r="D31" s="160"/>
    </row>
    <row r="32" spans="1:4" s="151" customFormat="1" ht="18" customHeight="1" thickBot="1">
      <c r="A32" s="161" t="s">
        <v>177</v>
      </c>
      <c r="B32" s="162" t="s">
        <v>183</v>
      </c>
      <c r="C32" s="164"/>
      <c r="D32" s="164"/>
    </row>
    <row r="33" spans="1:4" s="151" customFormat="1" ht="18" customHeight="1" thickBot="1">
      <c r="A33" s="152" t="s">
        <v>10</v>
      </c>
      <c r="B33" s="153" t="s">
        <v>184</v>
      </c>
      <c r="C33" s="154">
        <f>SUM(C34:C43)</f>
        <v>15328</v>
      </c>
      <c r="D33" s="154">
        <f>SUM(D34:D43)</f>
        <v>15328</v>
      </c>
    </row>
    <row r="34" spans="1:4" s="151" customFormat="1" ht="18" customHeight="1">
      <c r="A34" s="155" t="s">
        <v>56</v>
      </c>
      <c r="B34" s="156" t="s">
        <v>187</v>
      </c>
      <c r="C34" s="157"/>
      <c r="D34" s="157"/>
    </row>
    <row r="35" spans="1:4" s="151" customFormat="1" ht="18" customHeight="1">
      <c r="A35" s="158" t="s">
        <v>57</v>
      </c>
      <c r="B35" s="159" t="s">
        <v>188</v>
      </c>
      <c r="C35" s="160">
        <v>0</v>
      </c>
      <c r="D35" s="160">
        <v>2700</v>
      </c>
    </row>
    <row r="36" spans="1:4" s="151" customFormat="1" ht="18" customHeight="1">
      <c r="A36" s="158" t="s">
        <v>58</v>
      </c>
      <c r="B36" s="159" t="s">
        <v>189</v>
      </c>
      <c r="C36" s="160"/>
      <c r="D36" s="160"/>
    </row>
    <row r="37" spans="1:4" s="151" customFormat="1" ht="18" customHeight="1">
      <c r="A37" s="158" t="s">
        <v>101</v>
      </c>
      <c r="B37" s="159" t="s">
        <v>190</v>
      </c>
      <c r="C37" s="160">
        <v>8700</v>
      </c>
      <c r="D37" s="160">
        <v>6000</v>
      </c>
    </row>
    <row r="38" spans="1:4" s="151" customFormat="1" ht="18" customHeight="1">
      <c r="A38" s="158" t="s">
        <v>102</v>
      </c>
      <c r="B38" s="159" t="s">
        <v>191</v>
      </c>
      <c r="C38" s="160">
        <v>4400</v>
      </c>
      <c r="D38" s="160">
        <v>4400</v>
      </c>
    </row>
    <row r="39" spans="1:4" s="151" customFormat="1" ht="18" customHeight="1">
      <c r="A39" s="158" t="s">
        <v>103</v>
      </c>
      <c r="B39" s="159" t="s">
        <v>192</v>
      </c>
      <c r="C39" s="160">
        <v>2228</v>
      </c>
      <c r="D39" s="160">
        <v>2228</v>
      </c>
    </row>
    <row r="40" spans="1:4" s="151" customFormat="1" ht="18" customHeight="1">
      <c r="A40" s="158" t="s">
        <v>104</v>
      </c>
      <c r="B40" s="159" t="s">
        <v>193</v>
      </c>
      <c r="C40" s="160"/>
      <c r="D40" s="160"/>
    </row>
    <row r="41" spans="1:4" s="151" customFormat="1" ht="18" customHeight="1">
      <c r="A41" s="158" t="s">
        <v>105</v>
      </c>
      <c r="B41" s="159" t="s">
        <v>194</v>
      </c>
      <c r="C41" s="160"/>
      <c r="D41" s="160"/>
    </row>
    <row r="42" spans="1:4" s="151" customFormat="1" ht="18" customHeight="1">
      <c r="A42" s="158" t="s">
        <v>185</v>
      </c>
      <c r="B42" s="159" t="s">
        <v>195</v>
      </c>
      <c r="C42" s="167"/>
      <c r="D42" s="167"/>
    </row>
    <row r="43" spans="1:4" s="151" customFormat="1" ht="18" customHeight="1" thickBot="1">
      <c r="A43" s="161" t="s">
        <v>186</v>
      </c>
      <c r="B43" s="162" t="s">
        <v>196</v>
      </c>
      <c r="C43" s="168"/>
      <c r="D43" s="168"/>
    </row>
    <row r="44" spans="1:4" s="151" customFormat="1" ht="18" customHeight="1" thickBot="1">
      <c r="A44" s="152" t="s">
        <v>11</v>
      </c>
      <c r="B44" s="153" t="s">
        <v>197</v>
      </c>
      <c r="C44" s="154">
        <f>SUM(C45:C49)</f>
        <v>0</v>
      </c>
      <c r="D44" s="154">
        <f>SUM(D45:D49)</f>
        <v>0</v>
      </c>
    </row>
    <row r="45" spans="1:4" s="151" customFormat="1" ht="18" customHeight="1">
      <c r="A45" s="155" t="s">
        <v>59</v>
      </c>
      <c r="B45" s="156" t="s">
        <v>201</v>
      </c>
      <c r="C45" s="169"/>
      <c r="D45" s="169"/>
    </row>
    <row r="46" spans="1:4" s="151" customFormat="1" ht="18" customHeight="1">
      <c r="A46" s="158" t="s">
        <v>60</v>
      </c>
      <c r="B46" s="159" t="s">
        <v>202</v>
      </c>
      <c r="C46" s="167"/>
      <c r="D46" s="167"/>
    </row>
    <row r="47" spans="1:4" s="151" customFormat="1" ht="18" customHeight="1">
      <c r="A47" s="158" t="s">
        <v>198</v>
      </c>
      <c r="B47" s="159" t="s">
        <v>203</v>
      </c>
      <c r="C47" s="167"/>
      <c r="D47" s="167"/>
    </row>
    <row r="48" spans="1:4" s="151" customFormat="1" ht="18" customHeight="1">
      <c r="A48" s="158" t="s">
        <v>199</v>
      </c>
      <c r="B48" s="159" t="s">
        <v>204</v>
      </c>
      <c r="C48" s="167"/>
      <c r="D48" s="167"/>
    </row>
    <row r="49" spans="1:4" s="151" customFormat="1" ht="18" customHeight="1" thickBot="1">
      <c r="A49" s="161" t="s">
        <v>200</v>
      </c>
      <c r="B49" s="162" t="s">
        <v>205</v>
      </c>
      <c r="C49" s="168"/>
      <c r="D49" s="168"/>
    </row>
    <row r="50" spans="1:4" s="151" customFormat="1" ht="18" customHeight="1" thickBot="1">
      <c r="A50" s="152" t="s">
        <v>106</v>
      </c>
      <c r="B50" s="153" t="s">
        <v>206</v>
      </c>
      <c r="C50" s="154">
        <f>SUM(C51:C53)</f>
        <v>12075</v>
      </c>
      <c r="D50" s="154">
        <f>SUM(D51:D53)</f>
        <v>9346</v>
      </c>
    </row>
    <row r="51" spans="1:4" s="151" customFormat="1" ht="18" customHeight="1">
      <c r="A51" s="155" t="s">
        <v>61</v>
      </c>
      <c r="B51" s="275" t="s">
        <v>207</v>
      </c>
      <c r="C51" s="157"/>
      <c r="D51" s="157"/>
    </row>
    <row r="52" spans="1:4" s="151" customFormat="1" ht="18" customHeight="1">
      <c r="A52" s="158" t="s">
        <v>62</v>
      </c>
      <c r="B52" s="276" t="s">
        <v>385</v>
      </c>
      <c r="C52" s="160"/>
      <c r="D52" s="160"/>
    </row>
    <row r="53" spans="1:4" s="151" customFormat="1" ht="18" customHeight="1">
      <c r="A53" s="158" t="s">
        <v>211</v>
      </c>
      <c r="B53" s="159" t="s">
        <v>209</v>
      </c>
      <c r="C53" s="160">
        <v>12075</v>
      </c>
      <c r="D53" s="160">
        <v>9346</v>
      </c>
    </row>
    <row r="54" spans="1:4" s="151" customFormat="1" ht="18" customHeight="1" thickBot="1">
      <c r="A54" s="161" t="s">
        <v>212</v>
      </c>
      <c r="B54" s="162" t="s">
        <v>210</v>
      </c>
      <c r="C54" s="164"/>
      <c r="D54" s="164"/>
    </row>
    <row r="55" spans="1:4" s="151" customFormat="1" ht="18" customHeight="1" thickBot="1">
      <c r="A55" s="152" t="s">
        <v>13</v>
      </c>
      <c r="B55" s="163" t="s">
        <v>213</v>
      </c>
      <c r="C55" s="154">
        <f>SUM(C56:C58)</f>
        <v>0</v>
      </c>
      <c r="D55" s="154">
        <f>SUM(D56:D58)</f>
        <v>0</v>
      </c>
    </row>
    <row r="56" spans="1:4" s="151" customFormat="1" ht="18" customHeight="1">
      <c r="A56" s="155" t="s">
        <v>107</v>
      </c>
      <c r="B56" s="156" t="s">
        <v>215</v>
      </c>
      <c r="C56" s="167"/>
      <c r="D56" s="167"/>
    </row>
    <row r="57" spans="1:4" s="151" customFormat="1" ht="18" customHeight="1">
      <c r="A57" s="158" t="s">
        <v>108</v>
      </c>
      <c r="B57" s="159" t="s">
        <v>386</v>
      </c>
      <c r="C57" s="167"/>
      <c r="D57" s="167"/>
    </row>
    <row r="58" spans="1:4" s="151" customFormat="1" ht="18" customHeight="1">
      <c r="A58" s="158" t="s">
        <v>132</v>
      </c>
      <c r="B58" s="159" t="s">
        <v>216</v>
      </c>
      <c r="C58" s="167"/>
      <c r="D58" s="167"/>
    </row>
    <row r="59" spans="1:4" s="151" customFormat="1" ht="18" customHeight="1" thickBot="1">
      <c r="A59" s="161" t="s">
        <v>214</v>
      </c>
      <c r="B59" s="162" t="s">
        <v>217</v>
      </c>
      <c r="C59" s="167"/>
      <c r="D59" s="167"/>
    </row>
    <row r="60" spans="1:4" s="151" customFormat="1" ht="18" customHeight="1" thickBot="1">
      <c r="A60" s="152" t="s">
        <v>14</v>
      </c>
      <c r="B60" s="153" t="s">
        <v>218</v>
      </c>
      <c r="C60" s="165">
        <f>+C5+C12+C19+C26+C33+C44+C50+C55</f>
        <v>204886</v>
      </c>
      <c r="D60" s="165">
        <f>+D5+D12+D19+D26+D33+D44+D50+D55</f>
        <v>205674</v>
      </c>
    </row>
    <row r="61" spans="1:4" s="151" customFormat="1" ht="18" customHeight="1" thickBot="1">
      <c r="A61" s="170" t="s">
        <v>219</v>
      </c>
      <c r="B61" s="163" t="s">
        <v>220</v>
      </c>
      <c r="C61" s="154">
        <f>SUM(C62:C64)</f>
        <v>0</v>
      </c>
      <c r="D61" s="154">
        <f>SUM(D62:D64)</f>
        <v>0</v>
      </c>
    </row>
    <row r="62" spans="1:4" s="151" customFormat="1" ht="18" customHeight="1">
      <c r="A62" s="155" t="s">
        <v>253</v>
      </c>
      <c r="B62" s="156" t="s">
        <v>221</v>
      </c>
      <c r="C62" s="167"/>
      <c r="D62" s="167"/>
    </row>
    <row r="63" spans="1:4" s="151" customFormat="1" ht="18" customHeight="1">
      <c r="A63" s="158" t="s">
        <v>262</v>
      </c>
      <c r="B63" s="159" t="s">
        <v>222</v>
      </c>
      <c r="C63" s="167"/>
      <c r="D63" s="167"/>
    </row>
    <row r="64" spans="1:4" s="151" customFormat="1" ht="18" customHeight="1" thickBot="1">
      <c r="A64" s="161" t="s">
        <v>263</v>
      </c>
      <c r="B64" s="171" t="s">
        <v>223</v>
      </c>
      <c r="C64" s="167"/>
      <c r="D64" s="167"/>
    </row>
    <row r="65" spans="1:4" s="151" customFormat="1" ht="18" customHeight="1" thickBot="1">
      <c r="A65" s="170" t="s">
        <v>224</v>
      </c>
      <c r="B65" s="163" t="s">
        <v>225</v>
      </c>
      <c r="C65" s="154">
        <f>SUM(C66:C69)</f>
        <v>0</v>
      </c>
      <c r="D65" s="154">
        <f>SUM(D66:D69)</f>
        <v>0</v>
      </c>
    </row>
    <row r="66" spans="1:4" s="151" customFormat="1" ht="18" customHeight="1">
      <c r="A66" s="155" t="s">
        <v>84</v>
      </c>
      <c r="B66" s="156" t="s">
        <v>226</v>
      </c>
      <c r="C66" s="167"/>
      <c r="D66" s="167"/>
    </row>
    <row r="67" spans="1:4" s="151" customFormat="1" ht="18" customHeight="1">
      <c r="A67" s="158" t="s">
        <v>85</v>
      </c>
      <c r="B67" s="159" t="s">
        <v>227</v>
      </c>
      <c r="C67" s="167"/>
      <c r="D67" s="167"/>
    </row>
    <row r="68" spans="1:4" s="151" customFormat="1" ht="18" customHeight="1">
      <c r="A68" s="158" t="s">
        <v>254</v>
      </c>
      <c r="B68" s="159" t="s">
        <v>228</v>
      </c>
      <c r="C68" s="167"/>
      <c r="D68" s="167"/>
    </row>
    <row r="69" spans="1:4" s="151" customFormat="1" ht="18" customHeight="1" thickBot="1">
      <c r="A69" s="161" t="s">
        <v>255</v>
      </c>
      <c r="B69" s="162" t="s">
        <v>229</v>
      </c>
      <c r="C69" s="167"/>
      <c r="D69" s="167"/>
    </row>
    <row r="70" spans="1:4" s="151" customFormat="1" ht="18" customHeight="1" thickBot="1">
      <c r="A70" s="170" t="s">
        <v>230</v>
      </c>
      <c r="B70" s="163" t="s">
        <v>231</v>
      </c>
      <c r="C70" s="154">
        <f>SUM(C71:C72)</f>
        <v>40000</v>
      </c>
      <c r="D70" s="154">
        <f>SUM(D71:D72)</f>
        <v>49566</v>
      </c>
    </row>
    <row r="71" spans="1:4" s="151" customFormat="1" ht="18" customHeight="1">
      <c r="A71" s="155" t="s">
        <v>256</v>
      </c>
      <c r="B71" s="156" t="s">
        <v>232</v>
      </c>
      <c r="C71" s="167">
        <v>40000</v>
      </c>
      <c r="D71" s="167">
        <v>49566</v>
      </c>
    </row>
    <row r="72" spans="1:4" s="151" customFormat="1" ht="18" customHeight="1" thickBot="1">
      <c r="A72" s="161" t="s">
        <v>257</v>
      </c>
      <c r="B72" s="162" t="s">
        <v>233</v>
      </c>
      <c r="C72" s="167"/>
      <c r="D72" s="167"/>
    </row>
    <row r="73" spans="1:4" s="151" customFormat="1" ht="18" customHeight="1" thickBot="1">
      <c r="A73" s="170" t="s">
        <v>234</v>
      </c>
      <c r="B73" s="163" t="s">
        <v>235</v>
      </c>
      <c r="C73" s="154">
        <f>SUM(C74:C76)</f>
        <v>0</v>
      </c>
      <c r="D73" s="154">
        <f>SUM(D74:D76)</f>
        <v>0</v>
      </c>
    </row>
    <row r="74" spans="1:4" s="151" customFormat="1" ht="18" customHeight="1">
      <c r="A74" s="155" t="s">
        <v>258</v>
      </c>
      <c r="B74" s="156" t="s">
        <v>236</v>
      </c>
      <c r="C74" s="167"/>
      <c r="D74" s="167"/>
    </row>
    <row r="75" spans="1:4" s="151" customFormat="1" ht="18" customHeight="1">
      <c r="A75" s="158" t="s">
        <v>259</v>
      </c>
      <c r="B75" s="159" t="s">
        <v>237</v>
      </c>
      <c r="C75" s="167"/>
      <c r="D75" s="167"/>
    </row>
    <row r="76" spans="1:4" s="151" customFormat="1" ht="18" customHeight="1" thickBot="1">
      <c r="A76" s="161" t="s">
        <v>260</v>
      </c>
      <c r="B76" s="162" t="s">
        <v>238</v>
      </c>
      <c r="C76" s="167"/>
      <c r="D76" s="167"/>
    </row>
    <row r="77" spans="1:4" s="151" customFormat="1" ht="18" customHeight="1" thickBot="1">
      <c r="A77" s="170" t="s">
        <v>239</v>
      </c>
      <c r="B77" s="163" t="s">
        <v>261</v>
      </c>
      <c r="C77" s="154">
        <f>SUM(C78:C81)</f>
        <v>0</v>
      </c>
      <c r="D77" s="154">
        <f>SUM(D78:D81)</f>
        <v>0</v>
      </c>
    </row>
    <row r="78" spans="1:4" s="151" customFormat="1" ht="18" customHeight="1">
      <c r="A78" s="172" t="s">
        <v>240</v>
      </c>
      <c r="B78" s="156" t="s">
        <v>241</v>
      </c>
      <c r="C78" s="167"/>
      <c r="D78" s="167"/>
    </row>
    <row r="79" spans="1:4" s="151" customFormat="1" ht="18" customHeight="1">
      <c r="A79" s="173" t="s">
        <v>242</v>
      </c>
      <c r="B79" s="159" t="s">
        <v>243</v>
      </c>
      <c r="C79" s="167"/>
      <c r="D79" s="167"/>
    </row>
    <row r="80" spans="1:4" s="151" customFormat="1" ht="18" customHeight="1">
      <c r="A80" s="173" t="s">
        <v>244</v>
      </c>
      <c r="B80" s="159" t="s">
        <v>245</v>
      </c>
      <c r="C80" s="167"/>
      <c r="D80" s="167"/>
    </row>
    <row r="81" spans="1:4" s="151" customFormat="1" ht="18" customHeight="1" thickBot="1">
      <c r="A81" s="174" t="s">
        <v>246</v>
      </c>
      <c r="B81" s="162" t="s">
        <v>247</v>
      </c>
      <c r="C81" s="167"/>
      <c r="D81" s="167"/>
    </row>
    <row r="82" spans="1:4" s="151" customFormat="1" ht="18" customHeight="1" thickBot="1">
      <c r="A82" s="170" t="s">
        <v>248</v>
      </c>
      <c r="B82" s="163" t="s">
        <v>249</v>
      </c>
      <c r="C82" s="175"/>
      <c r="D82" s="175"/>
    </row>
    <row r="83" spans="1:4" s="151" customFormat="1" ht="18" customHeight="1" thickBot="1">
      <c r="A83" s="170" t="s">
        <v>250</v>
      </c>
      <c r="B83" s="176" t="s">
        <v>251</v>
      </c>
      <c r="C83" s="165">
        <f>+C61+C65+C70+C73+C77+C82</f>
        <v>40000</v>
      </c>
      <c r="D83" s="165">
        <f>+D61+D65+D70+D73+D77+D82</f>
        <v>49566</v>
      </c>
    </row>
    <row r="84" spans="1:4" s="151" customFormat="1" ht="18" customHeight="1" thickBot="1">
      <c r="A84" s="177" t="s">
        <v>264</v>
      </c>
      <c r="B84" s="178" t="s">
        <v>252</v>
      </c>
      <c r="C84" s="165">
        <f>+C60+C83</f>
        <v>244886</v>
      </c>
      <c r="D84" s="165">
        <f>+D60+D83</f>
        <v>255240</v>
      </c>
    </row>
    <row r="85" spans="1:3" s="151" customFormat="1" ht="18" customHeight="1">
      <c r="A85" s="179"/>
      <c r="B85" s="180"/>
      <c r="C85" s="181"/>
    </row>
    <row r="86" spans="1:3" s="143" customFormat="1" ht="18" customHeight="1">
      <c r="A86" s="398" t="s">
        <v>34</v>
      </c>
      <c r="B86" s="398"/>
      <c r="C86" s="398"/>
    </row>
    <row r="87" spans="1:3" s="183" customFormat="1" ht="18" customHeight="1" thickBot="1">
      <c r="A87" s="399" t="s">
        <v>88</v>
      </c>
      <c r="B87" s="399"/>
      <c r="C87" s="182" t="s">
        <v>131</v>
      </c>
    </row>
    <row r="88" spans="1:4" s="143" customFormat="1" ht="18" customHeight="1" thickBot="1">
      <c r="A88" s="145" t="s">
        <v>51</v>
      </c>
      <c r="B88" s="146" t="s">
        <v>35</v>
      </c>
      <c r="C88" s="147" t="s">
        <v>423</v>
      </c>
      <c r="D88" s="147" t="s">
        <v>424</v>
      </c>
    </row>
    <row r="89" spans="1:4" s="151" customFormat="1" ht="18" customHeight="1" thickBot="1">
      <c r="A89" s="145">
        <v>1</v>
      </c>
      <c r="B89" s="146">
        <v>2</v>
      </c>
      <c r="C89" s="147">
        <v>3</v>
      </c>
      <c r="D89" s="147">
        <v>4</v>
      </c>
    </row>
    <row r="90" spans="1:4" s="143" customFormat="1" ht="18" customHeight="1" thickBot="1">
      <c r="A90" s="184" t="s">
        <v>6</v>
      </c>
      <c r="B90" s="185" t="s">
        <v>399</v>
      </c>
      <c r="C90" s="186">
        <f>SUM(C91:C95)</f>
        <v>240046</v>
      </c>
      <c r="D90" s="186">
        <f>SUM(D91:D95)</f>
        <v>241820</v>
      </c>
    </row>
    <row r="91" spans="1:4" s="143" customFormat="1" ht="18" customHeight="1">
      <c r="A91" s="187" t="s">
        <v>63</v>
      </c>
      <c r="B91" s="188" t="s">
        <v>36</v>
      </c>
      <c r="C91" s="189">
        <v>122269</v>
      </c>
      <c r="D91" s="189">
        <v>123252</v>
      </c>
    </row>
    <row r="92" spans="1:4" s="143" customFormat="1" ht="18" customHeight="1">
      <c r="A92" s="158" t="s">
        <v>64</v>
      </c>
      <c r="B92" s="190" t="s">
        <v>109</v>
      </c>
      <c r="C92" s="160">
        <v>32368</v>
      </c>
      <c r="D92" s="160">
        <v>32367</v>
      </c>
    </row>
    <row r="93" spans="1:4" s="143" customFormat="1" ht="18" customHeight="1">
      <c r="A93" s="158" t="s">
        <v>65</v>
      </c>
      <c r="B93" s="190" t="s">
        <v>82</v>
      </c>
      <c r="C93" s="164">
        <v>70369</v>
      </c>
      <c r="D93" s="164">
        <v>71355</v>
      </c>
    </row>
    <row r="94" spans="1:4" s="143" customFormat="1" ht="18" customHeight="1">
      <c r="A94" s="158" t="s">
        <v>66</v>
      </c>
      <c r="B94" s="191" t="s">
        <v>110</v>
      </c>
      <c r="C94" s="164">
        <v>15040</v>
      </c>
      <c r="D94" s="164">
        <v>14846</v>
      </c>
    </row>
    <row r="95" spans="1:4" s="143" customFormat="1" ht="18" customHeight="1">
      <c r="A95" s="158" t="s">
        <v>74</v>
      </c>
      <c r="B95" s="192" t="s">
        <v>111</v>
      </c>
      <c r="C95" s="164">
        <v>0</v>
      </c>
      <c r="D95" s="164">
        <v>0</v>
      </c>
    </row>
    <row r="96" spans="1:4" s="143" customFormat="1" ht="18" customHeight="1">
      <c r="A96" s="158" t="s">
        <v>67</v>
      </c>
      <c r="B96" s="190" t="s">
        <v>267</v>
      </c>
      <c r="C96" s="164"/>
      <c r="D96" s="164"/>
    </row>
    <row r="97" spans="1:4" s="143" customFormat="1" ht="18" customHeight="1">
      <c r="A97" s="158" t="s">
        <v>68</v>
      </c>
      <c r="B97" s="277" t="s">
        <v>268</v>
      </c>
      <c r="C97" s="164"/>
      <c r="D97" s="164"/>
    </row>
    <row r="98" spans="1:4" s="143" customFormat="1" ht="18" customHeight="1">
      <c r="A98" s="158" t="s">
        <v>75</v>
      </c>
      <c r="B98" s="193" t="s">
        <v>269</v>
      </c>
      <c r="C98" s="164"/>
      <c r="D98" s="164"/>
    </row>
    <row r="99" spans="1:4" s="143" customFormat="1" ht="18" customHeight="1">
      <c r="A99" s="158" t="s">
        <v>76</v>
      </c>
      <c r="B99" s="193" t="s">
        <v>270</v>
      </c>
      <c r="C99" s="164"/>
      <c r="D99" s="164"/>
    </row>
    <row r="100" spans="1:4" s="143" customFormat="1" ht="18" customHeight="1">
      <c r="A100" s="158" t="s">
        <v>77</v>
      </c>
      <c r="B100" s="277" t="s">
        <v>271</v>
      </c>
      <c r="C100" s="164"/>
      <c r="D100" s="164"/>
    </row>
    <row r="101" spans="1:4" s="143" customFormat="1" ht="18" customHeight="1">
      <c r="A101" s="158" t="s">
        <v>78</v>
      </c>
      <c r="B101" s="277" t="s">
        <v>272</v>
      </c>
      <c r="C101" s="164"/>
      <c r="D101" s="164"/>
    </row>
    <row r="102" spans="1:4" s="143" customFormat="1" ht="18" customHeight="1">
      <c r="A102" s="158" t="s">
        <v>80</v>
      </c>
      <c r="B102" s="193" t="s">
        <v>273</v>
      </c>
      <c r="C102" s="164"/>
      <c r="D102" s="164"/>
    </row>
    <row r="103" spans="1:4" s="143" customFormat="1" ht="18" customHeight="1">
      <c r="A103" s="194" t="s">
        <v>112</v>
      </c>
      <c r="B103" s="195" t="s">
        <v>274</v>
      </c>
      <c r="C103" s="164"/>
      <c r="D103" s="164"/>
    </row>
    <row r="104" spans="1:4" s="143" customFormat="1" ht="18" customHeight="1">
      <c r="A104" s="158" t="s">
        <v>265</v>
      </c>
      <c r="B104" s="195" t="s">
        <v>275</v>
      </c>
      <c r="C104" s="164"/>
      <c r="D104" s="164"/>
    </row>
    <row r="105" spans="1:4" s="143" customFormat="1" ht="18" customHeight="1" thickBot="1">
      <c r="A105" s="196" t="s">
        <v>266</v>
      </c>
      <c r="B105" s="197" t="s">
        <v>276</v>
      </c>
      <c r="C105" s="198">
        <v>0</v>
      </c>
      <c r="D105" s="198">
        <v>0</v>
      </c>
    </row>
    <row r="106" spans="1:4" s="143" customFormat="1" ht="18" customHeight="1" thickBot="1">
      <c r="A106" s="152" t="s">
        <v>7</v>
      </c>
      <c r="B106" s="199" t="s">
        <v>400</v>
      </c>
      <c r="C106" s="154">
        <f>+C107+C109+C111</f>
        <v>590</v>
      </c>
      <c r="D106" s="154">
        <f>+D107+D109+D111</f>
        <v>4419</v>
      </c>
    </row>
    <row r="107" spans="1:4" s="143" customFormat="1" ht="18" customHeight="1">
      <c r="A107" s="155" t="s">
        <v>69</v>
      </c>
      <c r="B107" s="190" t="s">
        <v>130</v>
      </c>
      <c r="C107" s="157">
        <v>590</v>
      </c>
      <c r="D107" s="157">
        <v>1601</v>
      </c>
    </row>
    <row r="108" spans="1:4" s="143" customFormat="1" ht="18" customHeight="1">
      <c r="A108" s="155" t="s">
        <v>70</v>
      </c>
      <c r="B108" s="200" t="s">
        <v>280</v>
      </c>
      <c r="C108" s="157"/>
      <c r="D108" s="157"/>
    </row>
    <row r="109" spans="1:4" s="143" customFormat="1" ht="18" customHeight="1">
      <c r="A109" s="155" t="s">
        <v>71</v>
      </c>
      <c r="B109" s="200" t="s">
        <v>113</v>
      </c>
      <c r="C109" s="160"/>
      <c r="D109" s="160">
        <v>2818</v>
      </c>
    </row>
    <row r="110" spans="1:4" s="143" customFormat="1" ht="18" customHeight="1">
      <c r="A110" s="155" t="s">
        <v>72</v>
      </c>
      <c r="B110" s="200" t="s">
        <v>281</v>
      </c>
      <c r="C110" s="201"/>
      <c r="D110" s="201"/>
    </row>
    <row r="111" spans="1:4" s="143" customFormat="1" ht="18" customHeight="1">
      <c r="A111" s="155" t="s">
        <v>73</v>
      </c>
      <c r="B111" s="202" t="s">
        <v>133</v>
      </c>
      <c r="C111" s="201"/>
      <c r="D111" s="201"/>
    </row>
    <row r="112" spans="1:4" s="143" customFormat="1" ht="18" customHeight="1">
      <c r="A112" s="155" t="s">
        <v>79</v>
      </c>
      <c r="B112" s="203" t="s">
        <v>387</v>
      </c>
      <c r="C112" s="201"/>
      <c r="D112" s="201"/>
    </row>
    <row r="113" spans="1:4" s="143" customFormat="1" ht="18" customHeight="1">
      <c r="A113" s="155" t="s">
        <v>81</v>
      </c>
      <c r="B113" s="204" t="s">
        <v>286</v>
      </c>
      <c r="C113" s="201"/>
      <c r="D113" s="201"/>
    </row>
    <row r="114" spans="1:4" s="143" customFormat="1" ht="18" customHeight="1">
      <c r="A114" s="155" t="s">
        <v>114</v>
      </c>
      <c r="B114" s="193" t="s">
        <v>270</v>
      </c>
      <c r="C114" s="201"/>
      <c r="D114" s="201"/>
    </row>
    <row r="115" spans="1:4" s="143" customFormat="1" ht="18" customHeight="1">
      <c r="A115" s="155" t="s">
        <v>115</v>
      </c>
      <c r="B115" s="193" t="s">
        <v>285</v>
      </c>
      <c r="C115" s="201"/>
      <c r="D115" s="201"/>
    </row>
    <row r="116" spans="1:4" s="143" customFormat="1" ht="18" customHeight="1">
      <c r="A116" s="155" t="s">
        <v>116</v>
      </c>
      <c r="B116" s="193" t="s">
        <v>284</v>
      </c>
      <c r="C116" s="201"/>
      <c r="D116" s="201"/>
    </row>
    <row r="117" spans="1:4" s="143" customFormat="1" ht="18" customHeight="1">
      <c r="A117" s="155" t="s">
        <v>277</v>
      </c>
      <c r="B117" s="193" t="s">
        <v>273</v>
      </c>
      <c r="C117" s="201"/>
      <c r="D117" s="201"/>
    </row>
    <row r="118" spans="1:4" s="143" customFormat="1" ht="18" customHeight="1">
      <c r="A118" s="155" t="s">
        <v>278</v>
      </c>
      <c r="B118" s="193" t="s">
        <v>283</v>
      </c>
      <c r="C118" s="201"/>
      <c r="D118" s="201"/>
    </row>
    <row r="119" spans="1:4" s="143" customFormat="1" ht="18" customHeight="1" thickBot="1">
      <c r="A119" s="194" t="s">
        <v>279</v>
      </c>
      <c r="B119" s="193" t="s">
        <v>282</v>
      </c>
      <c r="C119" s="205"/>
      <c r="D119" s="205"/>
    </row>
    <row r="120" spans="1:4" s="143" customFormat="1" ht="18" customHeight="1" thickBot="1">
      <c r="A120" s="152" t="s">
        <v>8</v>
      </c>
      <c r="B120" s="206" t="s">
        <v>287</v>
      </c>
      <c r="C120" s="154">
        <f>+C121+C122</f>
        <v>1000</v>
      </c>
      <c r="D120" s="154">
        <f>+D121+D122</f>
        <v>6951</v>
      </c>
    </row>
    <row r="121" spans="1:4" s="143" customFormat="1" ht="18" customHeight="1">
      <c r="A121" s="155" t="s">
        <v>52</v>
      </c>
      <c r="B121" s="207" t="s">
        <v>44</v>
      </c>
      <c r="C121" s="157">
        <v>1000</v>
      </c>
      <c r="D121" s="157">
        <v>6951</v>
      </c>
    </row>
    <row r="122" spans="1:4" s="143" customFormat="1" ht="18" customHeight="1" thickBot="1">
      <c r="A122" s="161" t="s">
        <v>53</v>
      </c>
      <c r="B122" s="200" t="s">
        <v>45</v>
      </c>
      <c r="C122" s="164"/>
      <c r="D122" s="164"/>
    </row>
    <row r="123" spans="1:4" s="143" customFormat="1" ht="18" customHeight="1" thickBot="1">
      <c r="A123" s="152" t="s">
        <v>9</v>
      </c>
      <c r="B123" s="206" t="s">
        <v>288</v>
      </c>
      <c r="C123" s="154">
        <f>+C90+C106+C120</f>
        <v>241636</v>
      </c>
      <c r="D123" s="154">
        <f>+D90+D106+D120</f>
        <v>253190</v>
      </c>
    </row>
    <row r="124" spans="1:4" s="143" customFormat="1" ht="18" customHeight="1" thickBot="1">
      <c r="A124" s="152" t="s">
        <v>10</v>
      </c>
      <c r="B124" s="206" t="s">
        <v>289</v>
      </c>
      <c r="C124" s="154">
        <f>+C125+C126+C127</f>
        <v>0</v>
      </c>
      <c r="D124" s="154">
        <f>+D125+D126+D127</f>
        <v>0</v>
      </c>
    </row>
    <row r="125" spans="1:4" s="143" customFormat="1" ht="18" customHeight="1">
      <c r="A125" s="155" t="s">
        <v>56</v>
      </c>
      <c r="B125" s="278" t="s">
        <v>290</v>
      </c>
      <c r="C125" s="201"/>
      <c r="D125" s="201"/>
    </row>
    <row r="126" spans="1:4" s="143" customFormat="1" ht="18" customHeight="1">
      <c r="A126" s="155" t="s">
        <v>57</v>
      </c>
      <c r="B126" s="278" t="s">
        <v>291</v>
      </c>
      <c r="C126" s="201"/>
      <c r="D126" s="201"/>
    </row>
    <row r="127" spans="1:4" s="143" customFormat="1" ht="18" customHeight="1" thickBot="1">
      <c r="A127" s="194" t="s">
        <v>58</v>
      </c>
      <c r="B127" s="208" t="s">
        <v>292</v>
      </c>
      <c r="C127" s="201"/>
      <c r="D127" s="201"/>
    </row>
    <row r="128" spans="1:4" s="143" customFormat="1" ht="18" customHeight="1" thickBot="1">
      <c r="A128" s="152" t="s">
        <v>11</v>
      </c>
      <c r="B128" s="206" t="s">
        <v>351</v>
      </c>
      <c r="C128" s="154">
        <f>+C129+C130+C131+C132</f>
        <v>0</v>
      </c>
      <c r="D128" s="154">
        <f>+D129+D130+D131+D132</f>
        <v>0</v>
      </c>
    </row>
    <row r="129" spans="1:4" s="143" customFormat="1" ht="18" customHeight="1">
      <c r="A129" s="155" t="s">
        <v>59</v>
      </c>
      <c r="B129" s="207" t="s">
        <v>293</v>
      </c>
      <c r="C129" s="201"/>
      <c r="D129" s="201"/>
    </row>
    <row r="130" spans="1:4" s="143" customFormat="1" ht="18" customHeight="1">
      <c r="A130" s="155" t="s">
        <v>60</v>
      </c>
      <c r="B130" s="207" t="s">
        <v>294</v>
      </c>
      <c r="C130" s="201"/>
      <c r="D130" s="201"/>
    </row>
    <row r="131" spans="1:4" s="143" customFormat="1" ht="18" customHeight="1">
      <c r="A131" s="155" t="s">
        <v>198</v>
      </c>
      <c r="B131" s="207" t="s">
        <v>295</v>
      </c>
      <c r="C131" s="201"/>
      <c r="D131" s="201"/>
    </row>
    <row r="132" spans="1:4" s="143" customFormat="1" ht="18" customHeight="1" thickBot="1">
      <c r="A132" s="194" t="s">
        <v>199</v>
      </c>
      <c r="B132" s="208" t="s">
        <v>296</v>
      </c>
      <c r="C132" s="201"/>
      <c r="D132" s="201"/>
    </row>
    <row r="133" spans="1:4" s="143" customFormat="1" ht="18" customHeight="1" thickBot="1">
      <c r="A133" s="152" t="s">
        <v>12</v>
      </c>
      <c r="B133" s="206" t="s">
        <v>297</v>
      </c>
      <c r="C133" s="165">
        <f>+C134+C135+C136+C137</f>
        <v>0</v>
      </c>
      <c r="D133" s="165">
        <f>+D134+D135+D136+D137</f>
        <v>0</v>
      </c>
    </row>
    <row r="134" spans="1:4" s="143" customFormat="1" ht="18" customHeight="1">
      <c r="A134" s="155" t="s">
        <v>61</v>
      </c>
      <c r="B134" s="278" t="s">
        <v>298</v>
      </c>
      <c r="C134" s="201"/>
      <c r="D134" s="201"/>
    </row>
    <row r="135" spans="1:4" s="143" customFormat="1" ht="18" customHeight="1">
      <c r="A135" s="155" t="s">
        <v>62</v>
      </c>
      <c r="B135" s="278" t="s">
        <v>308</v>
      </c>
      <c r="C135" s="201"/>
      <c r="D135" s="201"/>
    </row>
    <row r="136" spans="1:4" s="143" customFormat="1" ht="18" customHeight="1">
      <c r="A136" s="155" t="s">
        <v>211</v>
      </c>
      <c r="B136" s="278" t="s">
        <v>299</v>
      </c>
      <c r="C136" s="201"/>
      <c r="D136" s="201"/>
    </row>
    <row r="137" spans="1:4" s="143" customFormat="1" ht="18" customHeight="1" thickBot="1">
      <c r="A137" s="194" t="s">
        <v>212</v>
      </c>
      <c r="B137" s="279" t="s">
        <v>300</v>
      </c>
      <c r="C137" s="201"/>
      <c r="D137" s="201"/>
    </row>
    <row r="138" spans="1:4" s="143" customFormat="1" ht="18" customHeight="1" thickBot="1">
      <c r="A138" s="152" t="s">
        <v>13</v>
      </c>
      <c r="B138" s="206" t="s">
        <v>301</v>
      </c>
      <c r="C138" s="209">
        <f>+C139+C140+C141+C142</f>
        <v>0</v>
      </c>
      <c r="D138" s="209">
        <f>+D139+D140+D141+D142</f>
        <v>0</v>
      </c>
    </row>
    <row r="139" spans="1:4" s="143" customFormat="1" ht="18" customHeight="1">
      <c r="A139" s="155" t="s">
        <v>107</v>
      </c>
      <c r="B139" s="207" t="s">
        <v>302</v>
      </c>
      <c r="C139" s="201"/>
      <c r="D139" s="201"/>
    </row>
    <row r="140" spans="1:4" s="143" customFormat="1" ht="18" customHeight="1">
      <c r="A140" s="155" t="s">
        <v>108</v>
      </c>
      <c r="B140" s="207" t="s">
        <v>303</v>
      </c>
      <c r="C140" s="201"/>
      <c r="D140" s="201"/>
    </row>
    <row r="141" spans="1:4" s="143" customFormat="1" ht="18" customHeight="1">
      <c r="A141" s="155" t="s">
        <v>132</v>
      </c>
      <c r="B141" s="207" t="s">
        <v>304</v>
      </c>
      <c r="C141" s="201"/>
      <c r="D141" s="201"/>
    </row>
    <row r="142" spans="1:4" s="143" customFormat="1" ht="18" customHeight="1" thickBot="1">
      <c r="A142" s="155" t="s">
        <v>214</v>
      </c>
      <c r="B142" s="207" t="s">
        <v>305</v>
      </c>
      <c r="C142" s="201"/>
      <c r="D142" s="201"/>
    </row>
    <row r="143" spans="1:8" s="143" customFormat="1" ht="18" customHeight="1" thickBot="1">
      <c r="A143" s="152" t="s">
        <v>14</v>
      </c>
      <c r="B143" s="206" t="s">
        <v>306</v>
      </c>
      <c r="C143" s="210">
        <f>+C124+C128+C133+C138</f>
        <v>0</v>
      </c>
      <c r="D143" s="210">
        <f>+D124+D128+D133+D138</f>
        <v>0</v>
      </c>
      <c r="E143" s="211"/>
      <c r="F143" s="212"/>
      <c r="G143" s="212"/>
      <c r="H143" s="212"/>
    </row>
    <row r="144" spans="1:4" s="151" customFormat="1" ht="18" customHeight="1" thickBot="1">
      <c r="A144" s="213" t="s">
        <v>15</v>
      </c>
      <c r="B144" s="214" t="s">
        <v>307</v>
      </c>
      <c r="C144" s="210">
        <f>+C123+C143</f>
        <v>241636</v>
      </c>
      <c r="D144" s="210">
        <f>+D123+D143</f>
        <v>253190</v>
      </c>
    </row>
    <row r="145" s="143" customFormat="1" ht="18" customHeight="1">
      <c r="C145" s="215"/>
    </row>
    <row r="146" spans="1:3" s="143" customFormat="1" ht="18" customHeight="1">
      <c r="A146" s="400" t="s">
        <v>309</v>
      </c>
      <c r="B146" s="400"/>
      <c r="C146" s="400"/>
    </row>
    <row r="147" spans="1:3" s="143" customFormat="1" ht="18" customHeight="1" thickBot="1">
      <c r="A147" s="397" t="s">
        <v>89</v>
      </c>
      <c r="B147" s="397"/>
      <c r="C147" s="144" t="s">
        <v>131</v>
      </c>
    </row>
    <row r="148" spans="1:4" s="143" customFormat="1" ht="18" customHeight="1" thickBot="1">
      <c r="A148" s="152">
        <v>1</v>
      </c>
      <c r="B148" s="199" t="s">
        <v>310</v>
      </c>
      <c r="C148" s="154">
        <f>+C60-C123</f>
        <v>-36750</v>
      </c>
      <c r="D148" s="154">
        <f>+D60-D123</f>
        <v>-47516</v>
      </c>
    </row>
    <row r="149" spans="1:4" s="143" customFormat="1" ht="18" customHeight="1" thickBot="1">
      <c r="A149" s="152" t="s">
        <v>7</v>
      </c>
      <c r="B149" s="199" t="s">
        <v>311</v>
      </c>
      <c r="C149" s="154">
        <f>+C83-C143</f>
        <v>40000</v>
      </c>
      <c r="D149" s="154">
        <f>+D83-D143</f>
        <v>49566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2014. ÉVI KÖLTSÉGVETÉSÉNEK ÖSSZEVONT MÉRLEGE
2014.06.30.&amp;10
&amp;R&amp;"Times New Roman CE,Félkövér dőlt"&amp;11 1.1. melléklet a 3/2014. (II.20.) 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workbookViewId="0" topLeftCell="B61">
      <selection activeCell="E61" sqref="E1:E16384"/>
    </sheetView>
  </sheetViews>
  <sheetFormatPr defaultColWidth="9.00390625" defaultRowHeight="12.75"/>
  <cols>
    <col min="1" max="1" width="9.50390625" style="69" customWidth="1"/>
    <col min="2" max="2" width="68.125" style="69" customWidth="1"/>
    <col min="3" max="3" width="17.50390625" style="70" customWidth="1"/>
    <col min="4" max="4" width="17.625" style="74" customWidth="1"/>
    <col min="5" max="16384" width="9.375" style="74" customWidth="1"/>
  </cols>
  <sheetData>
    <row r="1" spans="1:3" s="143" customFormat="1" ht="18" customHeight="1">
      <c r="A1" s="398" t="s">
        <v>4</v>
      </c>
      <c r="B1" s="398"/>
      <c r="C1" s="398"/>
    </row>
    <row r="2" spans="1:3" s="143" customFormat="1" ht="18" customHeight="1" thickBot="1">
      <c r="A2" s="397" t="s">
        <v>390</v>
      </c>
      <c r="B2" s="397"/>
      <c r="C2" s="144" t="s">
        <v>131</v>
      </c>
    </row>
    <row r="3" spans="1:4" s="143" customFormat="1" ht="18" customHeight="1" thickBot="1">
      <c r="A3" s="145" t="s">
        <v>51</v>
      </c>
      <c r="B3" s="146" t="s">
        <v>5</v>
      </c>
      <c r="C3" s="147" t="s">
        <v>423</v>
      </c>
      <c r="D3" s="147" t="s">
        <v>426</v>
      </c>
    </row>
    <row r="4" spans="1:4" s="151" customFormat="1" ht="18" customHeight="1" thickBot="1">
      <c r="A4" s="148">
        <v>1</v>
      </c>
      <c r="B4" s="149">
        <v>2</v>
      </c>
      <c r="C4" s="150">
        <v>3</v>
      </c>
      <c r="D4" s="150">
        <v>4</v>
      </c>
    </row>
    <row r="5" spans="1:4" s="151" customFormat="1" ht="18" customHeight="1" thickBot="1">
      <c r="A5" s="152" t="s">
        <v>6</v>
      </c>
      <c r="B5" s="280" t="s">
        <v>154</v>
      </c>
      <c r="C5" s="154">
        <f>+C6+C7+C8+C9+C10+C11</f>
        <v>0</v>
      </c>
      <c r="D5" s="154">
        <f>+D6+D7+D8+D9+D10+D11</f>
        <v>0</v>
      </c>
    </row>
    <row r="6" spans="1:4" s="151" customFormat="1" ht="18" customHeight="1">
      <c r="A6" s="155" t="s">
        <v>63</v>
      </c>
      <c r="B6" s="281" t="s">
        <v>155</v>
      </c>
      <c r="C6" s="157">
        <v>0</v>
      </c>
      <c r="D6" s="157">
        <v>0</v>
      </c>
    </row>
    <row r="7" spans="1:4" s="151" customFormat="1" ht="18" customHeight="1">
      <c r="A7" s="158" t="s">
        <v>64</v>
      </c>
      <c r="B7" s="282" t="s">
        <v>156</v>
      </c>
      <c r="C7" s="160">
        <v>0</v>
      </c>
      <c r="D7" s="160">
        <v>0</v>
      </c>
    </row>
    <row r="8" spans="1:4" s="151" customFormat="1" ht="18" customHeight="1">
      <c r="A8" s="158" t="s">
        <v>65</v>
      </c>
      <c r="B8" s="282" t="s">
        <v>157</v>
      </c>
      <c r="C8" s="160">
        <v>0</v>
      </c>
      <c r="D8" s="160">
        <v>0</v>
      </c>
    </row>
    <row r="9" spans="1:4" s="151" customFormat="1" ht="18" customHeight="1">
      <c r="A9" s="158" t="s">
        <v>66</v>
      </c>
      <c r="B9" s="282" t="s">
        <v>158</v>
      </c>
      <c r="C9" s="160">
        <v>0</v>
      </c>
      <c r="D9" s="160">
        <v>0</v>
      </c>
    </row>
    <row r="10" spans="1:4" s="151" customFormat="1" ht="18" customHeight="1">
      <c r="A10" s="158" t="s">
        <v>83</v>
      </c>
      <c r="B10" s="282" t="s">
        <v>159</v>
      </c>
      <c r="C10" s="160"/>
      <c r="D10" s="160"/>
    </row>
    <row r="11" spans="1:4" s="151" customFormat="1" ht="18" customHeight="1" thickBot="1">
      <c r="A11" s="161" t="s">
        <v>67</v>
      </c>
      <c r="B11" s="283" t="s">
        <v>160</v>
      </c>
      <c r="C11" s="160"/>
      <c r="D11" s="160"/>
    </row>
    <row r="12" spans="1:4" s="151" customFormat="1" ht="18" customHeight="1" thickBot="1">
      <c r="A12" s="152" t="s">
        <v>7</v>
      </c>
      <c r="B12" s="284" t="s">
        <v>161</v>
      </c>
      <c r="C12" s="154">
        <f>+C13+C14+C15+C16+C17</f>
        <v>0</v>
      </c>
      <c r="D12" s="154">
        <f>+D13+D14+D15+D16+D17</f>
        <v>0</v>
      </c>
    </row>
    <row r="13" spans="1:4" s="151" customFormat="1" ht="18" customHeight="1">
      <c r="A13" s="155" t="s">
        <v>69</v>
      </c>
      <c r="B13" s="281" t="s">
        <v>162</v>
      </c>
      <c r="C13" s="157"/>
      <c r="D13" s="157"/>
    </row>
    <row r="14" spans="1:4" s="151" customFormat="1" ht="18" customHeight="1">
      <c r="A14" s="158" t="s">
        <v>70</v>
      </c>
      <c r="B14" s="282" t="s">
        <v>163</v>
      </c>
      <c r="C14" s="160"/>
      <c r="D14" s="160"/>
    </row>
    <row r="15" spans="1:4" s="151" customFormat="1" ht="18" customHeight="1">
      <c r="A15" s="158" t="s">
        <v>71</v>
      </c>
      <c r="B15" s="282" t="s">
        <v>381</v>
      </c>
      <c r="C15" s="160"/>
      <c r="D15" s="160"/>
    </row>
    <row r="16" spans="1:4" s="151" customFormat="1" ht="18" customHeight="1">
      <c r="A16" s="158" t="s">
        <v>72</v>
      </c>
      <c r="B16" s="282" t="s">
        <v>382</v>
      </c>
      <c r="C16" s="160"/>
      <c r="D16" s="160"/>
    </row>
    <row r="17" spans="1:4" s="151" customFormat="1" ht="18" customHeight="1">
      <c r="A17" s="158" t="s">
        <v>73</v>
      </c>
      <c r="B17" s="282" t="s">
        <v>164</v>
      </c>
      <c r="C17" s="160">
        <v>0</v>
      </c>
      <c r="D17" s="160">
        <v>0</v>
      </c>
    </row>
    <row r="18" spans="1:4" s="151" customFormat="1" ht="18" customHeight="1" thickBot="1">
      <c r="A18" s="161" t="s">
        <v>79</v>
      </c>
      <c r="B18" s="283" t="s">
        <v>165</v>
      </c>
      <c r="C18" s="164"/>
      <c r="D18" s="164"/>
    </row>
    <row r="19" spans="1:4" s="151" customFormat="1" ht="18" customHeight="1" thickBot="1">
      <c r="A19" s="152" t="s">
        <v>8</v>
      </c>
      <c r="B19" s="280" t="s">
        <v>166</v>
      </c>
      <c r="C19" s="154">
        <f>+C20+C21+C22+C23+C24</f>
        <v>0</v>
      </c>
      <c r="D19" s="154">
        <f>+D20+D21+D22+D23+D24</f>
        <v>0</v>
      </c>
    </row>
    <row r="20" spans="1:4" s="151" customFormat="1" ht="18" customHeight="1">
      <c r="A20" s="155" t="s">
        <v>52</v>
      </c>
      <c r="B20" s="281" t="s">
        <v>167</v>
      </c>
      <c r="C20" s="157"/>
      <c r="D20" s="157"/>
    </row>
    <row r="21" spans="1:4" s="151" customFormat="1" ht="18" customHeight="1">
      <c r="A21" s="158" t="s">
        <v>53</v>
      </c>
      <c r="B21" s="282" t="s">
        <v>168</v>
      </c>
      <c r="C21" s="160"/>
      <c r="D21" s="160"/>
    </row>
    <row r="22" spans="1:4" s="151" customFormat="1" ht="18" customHeight="1">
      <c r="A22" s="158" t="s">
        <v>54</v>
      </c>
      <c r="B22" s="282" t="s">
        <v>383</v>
      </c>
      <c r="C22" s="160"/>
      <c r="D22" s="160"/>
    </row>
    <row r="23" spans="1:4" s="151" customFormat="1" ht="18" customHeight="1">
      <c r="A23" s="158" t="s">
        <v>55</v>
      </c>
      <c r="B23" s="282" t="s">
        <v>384</v>
      </c>
      <c r="C23" s="160"/>
      <c r="D23" s="160"/>
    </row>
    <row r="24" spans="1:4" s="151" customFormat="1" ht="18" customHeight="1">
      <c r="A24" s="158" t="s">
        <v>97</v>
      </c>
      <c r="B24" s="282" t="s">
        <v>169</v>
      </c>
      <c r="C24" s="160"/>
      <c r="D24" s="160"/>
    </row>
    <row r="25" spans="1:4" s="151" customFormat="1" ht="18" customHeight="1" thickBot="1">
      <c r="A25" s="161" t="s">
        <v>98</v>
      </c>
      <c r="B25" s="283" t="s">
        <v>170</v>
      </c>
      <c r="C25" s="164"/>
      <c r="D25" s="164"/>
    </row>
    <row r="26" spans="1:4" s="151" customFormat="1" ht="18" customHeight="1" thickBot="1">
      <c r="A26" s="152" t="s">
        <v>99</v>
      </c>
      <c r="B26" s="280" t="s">
        <v>171</v>
      </c>
      <c r="C26" s="165">
        <f>+C27+C30+C31+C32</f>
        <v>0</v>
      </c>
      <c r="D26" s="165">
        <f>+D27+D30+D31+D32</f>
        <v>0</v>
      </c>
    </row>
    <row r="27" spans="1:4" s="151" customFormat="1" ht="18" customHeight="1">
      <c r="A27" s="155" t="s">
        <v>172</v>
      </c>
      <c r="B27" s="281" t="s">
        <v>178</v>
      </c>
      <c r="C27" s="166">
        <v>0</v>
      </c>
      <c r="D27" s="166">
        <v>0</v>
      </c>
    </row>
    <row r="28" spans="1:4" s="151" customFormat="1" ht="18" customHeight="1">
      <c r="A28" s="158" t="s">
        <v>173</v>
      </c>
      <c r="B28" s="282" t="s">
        <v>179</v>
      </c>
      <c r="C28" s="160">
        <v>0</v>
      </c>
      <c r="D28" s="160">
        <v>0</v>
      </c>
    </row>
    <row r="29" spans="1:4" s="151" customFormat="1" ht="18" customHeight="1">
      <c r="A29" s="158" t="s">
        <v>174</v>
      </c>
      <c r="B29" s="282" t="s">
        <v>180</v>
      </c>
      <c r="C29" s="160">
        <v>0</v>
      </c>
      <c r="D29" s="160">
        <v>0</v>
      </c>
    </row>
    <row r="30" spans="1:4" s="151" customFormat="1" ht="18" customHeight="1">
      <c r="A30" s="158" t="s">
        <v>175</v>
      </c>
      <c r="B30" s="282" t="s">
        <v>181</v>
      </c>
      <c r="C30" s="160">
        <v>0</v>
      </c>
      <c r="D30" s="160">
        <v>0</v>
      </c>
    </row>
    <row r="31" spans="1:4" s="151" customFormat="1" ht="18" customHeight="1">
      <c r="A31" s="158" t="s">
        <v>176</v>
      </c>
      <c r="B31" s="282" t="s">
        <v>182</v>
      </c>
      <c r="C31" s="160">
        <v>0</v>
      </c>
      <c r="D31" s="160">
        <v>0</v>
      </c>
    </row>
    <row r="32" spans="1:4" s="151" customFormat="1" ht="18" customHeight="1" thickBot="1">
      <c r="A32" s="161" t="s">
        <v>177</v>
      </c>
      <c r="B32" s="283" t="s">
        <v>183</v>
      </c>
      <c r="C32" s="164"/>
      <c r="D32" s="164"/>
    </row>
    <row r="33" spans="1:4" s="151" customFormat="1" ht="18" customHeight="1" thickBot="1">
      <c r="A33" s="152" t="s">
        <v>10</v>
      </c>
      <c r="B33" s="280" t="s">
        <v>184</v>
      </c>
      <c r="C33" s="154">
        <f>SUM(C34:C43)</f>
        <v>0</v>
      </c>
      <c r="D33" s="154">
        <f>SUM(D34:D43)</f>
        <v>0</v>
      </c>
    </row>
    <row r="34" spans="1:4" s="151" customFormat="1" ht="18" customHeight="1">
      <c r="A34" s="155" t="s">
        <v>56</v>
      </c>
      <c r="B34" s="281" t="s">
        <v>187</v>
      </c>
      <c r="C34" s="157"/>
      <c r="D34" s="157"/>
    </row>
    <row r="35" spans="1:4" s="151" customFormat="1" ht="18" customHeight="1">
      <c r="A35" s="158" t="s">
        <v>57</v>
      </c>
      <c r="B35" s="282" t="s">
        <v>188</v>
      </c>
      <c r="C35" s="160">
        <v>0</v>
      </c>
      <c r="D35" s="160">
        <v>0</v>
      </c>
    </row>
    <row r="36" spans="1:4" s="151" customFormat="1" ht="18" customHeight="1">
      <c r="A36" s="158" t="s">
        <v>58</v>
      </c>
      <c r="B36" s="282" t="s">
        <v>189</v>
      </c>
      <c r="C36" s="160"/>
      <c r="D36" s="160"/>
    </row>
    <row r="37" spans="1:4" s="151" customFormat="1" ht="18" customHeight="1">
      <c r="A37" s="158" t="s">
        <v>101</v>
      </c>
      <c r="B37" s="282" t="s">
        <v>190</v>
      </c>
      <c r="C37" s="160">
        <v>0</v>
      </c>
      <c r="D37" s="160">
        <v>0</v>
      </c>
    </row>
    <row r="38" spans="1:4" s="151" customFormat="1" ht="18" customHeight="1">
      <c r="A38" s="158" t="s">
        <v>102</v>
      </c>
      <c r="B38" s="282" t="s">
        <v>191</v>
      </c>
      <c r="C38" s="160">
        <v>0</v>
      </c>
      <c r="D38" s="160">
        <v>0</v>
      </c>
    </row>
    <row r="39" spans="1:4" s="151" customFormat="1" ht="18" customHeight="1">
      <c r="A39" s="158" t="s">
        <v>103</v>
      </c>
      <c r="B39" s="282" t="s">
        <v>192</v>
      </c>
      <c r="C39" s="160">
        <v>0</v>
      </c>
      <c r="D39" s="160">
        <v>0</v>
      </c>
    </row>
    <row r="40" spans="1:4" s="151" customFormat="1" ht="18" customHeight="1">
      <c r="A40" s="158" t="s">
        <v>104</v>
      </c>
      <c r="B40" s="282" t="s">
        <v>193</v>
      </c>
      <c r="C40" s="160">
        <v>0</v>
      </c>
      <c r="D40" s="160">
        <v>0</v>
      </c>
    </row>
    <row r="41" spans="1:4" s="151" customFormat="1" ht="18" customHeight="1">
      <c r="A41" s="158" t="s">
        <v>105</v>
      </c>
      <c r="B41" s="282" t="s">
        <v>194</v>
      </c>
      <c r="C41" s="160"/>
      <c r="D41" s="160"/>
    </row>
    <row r="42" spans="1:4" s="151" customFormat="1" ht="18" customHeight="1">
      <c r="A42" s="158" t="s">
        <v>185</v>
      </c>
      <c r="B42" s="282" t="s">
        <v>195</v>
      </c>
      <c r="C42" s="167"/>
      <c r="D42" s="167"/>
    </row>
    <row r="43" spans="1:4" s="151" customFormat="1" ht="18" customHeight="1" thickBot="1">
      <c r="A43" s="161" t="s">
        <v>186</v>
      </c>
      <c r="B43" s="283" t="s">
        <v>196</v>
      </c>
      <c r="C43" s="168"/>
      <c r="D43" s="168"/>
    </row>
    <row r="44" spans="1:4" s="151" customFormat="1" ht="18" customHeight="1" thickBot="1">
      <c r="A44" s="152" t="s">
        <v>11</v>
      </c>
      <c r="B44" s="280" t="s">
        <v>197</v>
      </c>
      <c r="C44" s="154">
        <f>SUM(C45:C49)</f>
        <v>0</v>
      </c>
      <c r="D44" s="154">
        <f>SUM(D45:D49)</f>
        <v>0</v>
      </c>
    </row>
    <row r="45" spans="1:4" s="151" customFormat="1" ht="18" customHeight="1">
      <c r="A45" s="155" t="s">
        <v>59</v>
      </c>
      <c r="B45" s="281" t="s">
        <v>201</v>
      </c>
      <c r="C45" s="169"/>
      <c r="D45" s="169"/>
    </row>
    <row r="46" spans="1:4" s="151" customFormat="1" ht="18" customHeight="1">
      <c r="A46" s="158" t="s">
        <v>60</v>
      </c>
      <c r="B46" s="282" t="s">
        <v>202</v>
      </c>
      <c r="C46" s="167"/>
      <c r="D46" s="167"/>
    </row>
    <row r="47" spans="1:4" s="151" customFormat="1" ht="18" customHeight="1">
      <c r="A47" s="158" t="s">
        <v>198</v>
      </c>
      <c r="B47" s="282" t="s">
        <v>203</v>
      </c>
      <c r="C47" s="167"/>
      <c r="D47" s="167"/>
    </row>
    <row r="48" spans="1:4" s="151" customFormat="1" ht="18" customHeight="1">
      <c r="A48" s="158" t="s">
        <v>199</v>
      </c>
      <c r="B48" s="282" t="s">
        <v>204</v>
      </c>
      <c r="C48" s="167"/>
      <c r="D48" s="167"/>
    </row>
    <row r="49" spans="1:4" s="151" customFormat="1" ht="18" customHeight="1" thickBot="1">
      <c r="A49" s="161" t="s">
        <v>200</v>
      </c>
      <c r="B49" s="283" t="s">
        <v>205</v>
      </c>
      <c r="C49" s="168"/>
      <c r="D49" s="168"/>
    </row>
    <row r="50" spans="1:4" s="151" customFormat="1" ht="18" customHeight="1" thickBot="1">
      <c r="A50" s="152" t="s">
        <v>106</v>
      </c>
      <c r="B50" s="280" t="s">
        <v>206</v>
      </c>
      <c r="C50" s="154">
        <f>SUM(C51:C53)</f>
        <v>0</v>
      </c>
      <c r="D50" s="154">
        <f>SUM(D51:D53)</f>
        <v>0</v>
      </c>
    </row>
    <row r="51" spans="1:4" s="151" customFormat="1" ht="18" customHeight="1">
      <c r="A51" s="155" t="s">
        <v>61</v>
      </c>
      <c r="B51" s="281" t="s">
        <v>207</v>
      </c>
      <c r="C51" s="157"/>
      <c r="D51" s="157"/>
    </row>
    <row r="52" spans="1:4" s="151" customFormat="1" ht="18" customHeight="1">
      <c r="A52" s="158" t="s">
        <v>62</v>
      </c>
      <c r="B52" s="282" t="s">
        <v>385</v>
      </c>
      <c r="C52" s="160"/>
      <c r="D52" s="160"/>
    </row>
    <row r="53" spans="1:4" s="151" customFormat="1" ht="18" customHeight="1">
      <c r="A53" s="158" t="s">
        <v>211</v>
      </c>
      <c r="B53" s="282" t="s">
        <v>209</v>
      </c>
      <c r="C53" s="160">
        <v>0</v>
      </c>
      <c r="D53" s="160">
        <v>0</v>
      </c>
    </row>
    <row r="54" spans="1:4" s="151" customFormat="1" ht="18" customHeight="1" thickBot="1">
      <c r="A54" s="161" t="s">
        <v>212</v>
      </c>
      <c r="B54" s="283" t="s">
        <v>210</v>
      </c>
      <c r="C54" s="164"/>
      <c r="D54" s="164"/>
    </row>
    <row r="55" spans="1:4" s="151" customFormat="1" ht="18" customHeight="1" thickBot="1">
      <c r="A55" s="152" t="s">
        <v>13</v>
      </c>
      <c r="B55" s="284" t="s">
        <v>213</v>
      </c>
      <c r="C55" s="154">
        <f>SUM(C56:C58)</f>
        <v>0</v>
      </c>
      <c r="D55" s="154">
        <f>SUM(D56:D58)</f>
        <v>0</v>
      </c>
    </row>
    <row r="56" spans="1:4" s="151" customFormat="1" ht="18" customHeight="1">
      <c r="A56" s="155" t="s">
        <v>107</v>
      </c>
      <c r="B56" s="281" t="s">
        <v>215</v>
      </c>
      <c r="C56" s="167"/>
      <c r="D56" s="167"/>
    </row>
    <row r="57" spans="1:4" s="151" customFormat="1" ht="18" customHeight="1">
      <c r="A57" s="158" t="s">
        <v>108</v>
      </c>
      <c r="B57" s="282" t="s">
        <v>386</v>
      </c>
      <c r="C57" s="167"/>
      <c r="D57" s="167"/>
    </row>
    <row r="58" spans="1:4" s="151" customFormat="1" ht="18" customHeight="1">
      <c r="A58" s="158" t="s">
        <v>132</v>
      </c>
      <c r="B58" s="282" t="s">
        <v>216</v>
      </c>
      <c r="C58" s="167"/>
      <c r="D58" s="167"/>
    </row>
    <row r="59" spans="1:4" s="151" customFormat="1" ht="18" customHeight="1" thickBot="1">
      <c r="A59" s="161" t="s">
        <v>214</v>
      </c>
      <c r="B59" s="283" t="s">
        <v>217</v>
      </c>
      <c r="C59" s="167"/>
      <c r="D59" s="167"/>
    </row>
    <row r="60" spans="1:4" s="151" customFormat="1" ht="18" customHeight="1" thickBot="1">
      <c r="A60" s="152" t="s">
        <v>14</v>
      </c>
      <c r="B60" s="280" t="s">
        <v>218</v>
      </c>
      <c r="C60" s="165">
        <f>+C5+C12+C19+C26+C33+C44+C50+C55</f>
        <v>0</v>
      </c>
      <c r="D60" s="165">
        <f>+D5+D12+D19+D26+D33+D44+D50+D55</f>
        <v>0</v>
      </c>
    </row>
    <row r="61" spans="1:4" s="151" customFormat="1" ht="18" customHeight="1" thickBot="1">
      <c r="A61" s="170" t="s">
        <v>219</v>
      </c>
      <c r="B61" s="284" t="s">
        <v>220</v>
      </c>
      <c r="C61" s="154">
        <f>SUM(C62:C64)</f>
        <v>0</v>
      </c>
      <c r="D61" s="154">
        <f>SUM(D62:D64)</f>
        <v>0</v>
      </c>
    </row>
    <row r="62" spans="1:4" s="151" customFormat="1" ht="18" customHeight="1">
      <c r="A62" s="155" t="s">
        <v>253</v>
      </c>
      <c r="B62" s="281" t="s">
        <v>221</v>
      </c>
      <c r="C62" s="167"/>
      <c r="D62" s="167"/>
    </row>
    <row r="63" spans="1:4" s="151" customFormat="1" ht="18" customHeight="1">
      <c r="A63" s="158" t="s">
        <v>262</v>
      </c>
      <c r="B63" s="282" t="s">
        <v>222</v>
      </c>
      <c r="C63" s="167"/>
      <c r="D63" s="167"/>
    </row>
    <row r="64" spans="1:4" s="151" customFormat="1" ht="18" customHeight="1" thickBot="1">
      <c r="A64" s="161" t="s">
        <v>263</v>
      </c>
      <c r="B64" s="285" t="s">
        <v>223</v>
      </c>
      <c r="C64" s="167"/>
      <c r="D64" s="167"/>
    </row>
    <row r="65" spans="1:4" s="151" customFormat="1" ht="18" customHeight="1" thickBot="1">
      <c r="A65" s="170" t="s">
        <v>224</v>
      </c>
      <c r="B65" s="284" t="s">
        <v>225</v>
      </c>
      <c r="C65" s="154">
        <f>SUM(C66:C69)</f>
        <v>0</v>
      </c>
      <c r="D65" s="154">
        <f>SUM(D66:D69)</f>
        <v>0</v>
      </c>
    </row>
    <row r="66" spans="1:4" s="151" customFormat="1" ht="18" customHeight="1">
      <c r="A66" s="155" t="s">
        <v>84</v>
      </c>
      <c r="B66" s="281" t="s">
        <v>226</v>
      </c>
      <c r="C66" s="167"/>
      <c r="D66" s="167"/>
    </row>
    <row r="67" spans="1:4" s="151" customFormat="1" ht="18" customHeight="1">
      <c r="A67" s="158" t="s">
        <v>85</v>
      </c>
      <c r="B67" s="282" t="s">
        <v>227</v>
      </c>
      <c r="C67" s="167"/>
      <c r="D67" s="167"/>
    </row>
    <row r="68" spans="1:4" s="151" customFormat="1" ht="18" customHeight="1">
      <c r="A68" s="158" t="s">
        <v>254</v>
      </c>
      <c r="B68" s="282" t="s">
        <v>228</v>
      </c>
      <c r="C68" s="167"/>
      <c r="D68" s="167"/>
    </row>
    <row r="69" spans="1:4" s="151" customFormat="1" ht="18" customHeight="1" thickBot="1">
      <c r="A69" s="161" t="s">
        <v>255</v>
      </c>
      <c r="B69" s="283" t="s">
        <v>229</v>
      </c>
      <c r="C69" s="167"/>
      <c r="D69" s="167"/>
    </row>
    <row r="70" spans="1:4" s="151" customFormat="1" ht="18" customHeight="1" thickBot="1">
      <c r="A70" s="170" t="s">
        <v>230</v>
      </c>
      <c r="B70" s="284" t="s">
        <v>231</v>
      </c>
      <c r="C70" s="154">
        <f>SUM(C71:C72)</f>
        <v>3250</v>
      </c>
      <c r="D70" s="154">
        <f>SUM(D71:D72)</f>
        <v>3250</v>
      </c>
    </row>
    <row r="71" spans="1:4" s="151" customFormat="1" ht="18" customHeight="1">
      <c r="A71" s="155" t="s">
        <v>256</v>
      </c>
      <c r="B71" s="281" t="s">
        <v>232</v>
      </c>
      <c r="C71" s="167">
        <v>3250</v>
      </c>
      <c r="D71" s="167">
        <v>3250</v>
      </c>
    </row>
    <row r="72" spans="1:4" s="151" customFormat="1" ht="18" customHeight="1" thickBot="1">
      <c r="A72" s="161" t="s">
        <v>257</v>
      </c>
      <c r="B72" s="283" t="s">
        <v>233</v>
      </c>
      <c r="C72" s="167"/>
      <c r="D72" s="167"/>
    </row>
    <row r="73" spans="1:4" s="151" customFormat="1" ht="18" customHeight="1" thickBot="1">
      <c r="A73" s="170" t="s">
        <v>234</v>
      </c>
      <c r="B73" s="284" t="s">
        <v>235</v>
      </c>
      <c r="C73" s="154">
        <f>SUM(C74:C76)</f>
        <v>0</v>
      </c>
      <c r="D73" s="154">
        <f>SUM(D74:D76)</f>
        <v>0</v>
      </c>
    </row>
    <row r="74" spans="1:4" s="151" customFormat="1" ht="18" customHeight="1">
      <c r="A74" s="155" t="s">
        <v>258</v>
      </c>
      <c r="B74" s="281" t="s">
        <v>236</v>
      </c>
      <c r="C74" s="167"/>
      <c r="D74" s="167"/>
    </row>
    <row r="75" spans="1:4" s="151" customFormat="1" ht="18" customHeight="1">
      <c r="A75" s="158" t="s">
        <v>259</v>
      </c>
      <c r="B75" s="282" t="s">
        <v>237</v>
      </c>
      <c r="C75" s="167"/>
      <c r="D75" s="167"/>
    </row>
    <row r="76" spans="1:4" s="151" customFormat="1" ht="18" customHeight="1" thickBot="1">
      <c r="A76" s="161" t="s">
        <v>260</v>
      </c>
      <c r="B76" s="283" t="s">
        <v>238</v>
      </c>
      <c r="C76" s="167"/>
      <c r="D76" s="167"/>
    </row>
    <row r="77" spans="1:4" s="151" customFormat="1" ht="18" customHeight="1" thickBot="1">
      <c r="A77" s="170" t="s">
        <v>239</v>
      </c>
      <c r="B77" s="284" t="s">
        <v>261</v>
      </c>
      <c r="C77" s="154">
        <f>SUM(C78:C81)</f>
        <v>0</v>
      </c>
      <c r="D77" s="154">
        <f>SUM(D78:D81)</f>
        <v>0</v>
      </c>
    </row>
    <row r="78" spans="1:4" s="151" customFormat="1" ht="18" customHeight="1">
      <c r="A78" s="172" t="s">
        <v>240</v>
      </c>
      <c r="B78" s="281" t="s">
        <v>241</v>
      </c>
      <c r="C78" s="167"/>
      <c r="D78" s="167"/>
    </row>
    <row r="79" spans="1:4" s="151" customFormat="1" ht="18" customHeight="1">
      <c r="A79" s="173" t="s">
        <v>242</v>
      </c>
      <c r="B79" s="282" t="s">
        <v>243</v>
      </c>
      <c r="C79" s="167"/>
      <c r="D79" s="167"/>
    </row>
    <row r="80" spans="1:4" s="151" customFormat="1" ht="18" customHeight="1">
      <c r="A80" s="173" t="s">
        <v>244</v>
      </c>
      <c r="B80" s="282" t="s">
        <v>245</v>
      </c>
      <c r="C80" s="167"/>
      <c r="D80" s="167"/>
    </row>
    <row r="81" spans="1:4" s="151" customFormat="1" ht="18" customHeight="1" thickBot="1">
      <c r="A81" s="174" t="s">
        <v>246</v>
      </c>
      <c r="B81" s="283" t="s">
        <v>247</v>
      </c>
      <c r="C81" s="167"/>
      <c r="D81" s="167"/>
    </row>
    <row r="82" spans="1:4" s="151" customFormat="1" ht="18" customHeight="1" thickBot="1">
      <c r="A82" s="170" t="s">
        <v>248</v>
      </c>
      <c r="B82" s="284" t="s">
        <v>249</v>
      </c>
      <c r="C82" s="175"/>
      <c r="D82" s="175"/>
    </row>
    <row r="83" spans="1:4" s="151" customFormat="1" ht="18" customHeight="1" thickBot="1">
      <c r="A83" s="170" t="s">
        <v>250</v>
      </c>
      <c r="B83" s="286" t="s">
        <v>251</v>
      </c>
      <c r="C83" s="165">
        <f>+C61+C65+C70+C73+C77+C82</f>
        <v>3250</v>
      </c>
      <c r="D83" s="165">
        <f>+D61+D65+D70+D73+D77+D82</f>
        <v>3250</v>
      </c>
    </row>
    <row r="84" spans="1:4" s="151" customFormat="1" ht="18" customHeight="1" thickBot="1">
      <c r="A84" s="177" t="s">
        <v>264</v>
      </c>
      <c r="B84" s="287" t="s">
        <v>252</v>
      </c>
      <c r="C84" s="165">
        <f>+C60+C83</f>
        <v>3250</v>
      </c>
      <c r="D84" s="165">
        <f>+D60+D83</f>
        <v>3250</v>
      </c>
    </row>
    <row r="85" spans="1:3" s="151" customFormat="1" ht="18" customHeight="1">
      <c r="A85" s="179"/>
      <c r="B85" s="180"/>
      <c r="C85" s="181"/>
    </row>
    <row r="86" spans="1:3" s="143" customFormat="1" ht="18" customHeight="1">
      <c r="A86" s="398" t="s">
        <v>34</v>
      </c>
      <c r="B86" s="398"/>
      <c r="C86" s="398"/>
    </row>
    <row r="87" spans="1:3" s="183" customFormat="1" ht="18" customHeight="1" thickBot="1">
      <c r="A87" s="399" t="s">
        <v>88</v>
      </c>
      <c r="B87" s="399"/>
      <c r="C87" s="182" t="s">
        <v>131</v>
      </c>
    </row>
    <row r="88" spans="1:4" s="143" customFormat="1" ht="18" customHeight="1" thickBot="1">
      <c r="A88" s="145" t="s">
        <v>51</v>
      </c>
      <c r="B88" s="146" t="s">
        <v>35</v>
      </c>
      <c r="C88" s="147" t="s">
        <v>153</v>
      </c>
      <c r="D88" s="147" t="s">
        <v>153</v>
      </c>
    </row>
    <row r="89" spans="1:4" s="151" customFormat="1" ht="18" customHeight="1" thickBot="1">
      <c r="A89" s="145">
        <v>1</v>
      </c>
      <c r="B89" s="146">
        <v>2</v>
      </c>
      <c r="C89" s="147">
        <v>3</v>
      </c>
      <c r="D89" s="147">
        <v>3</v>
      </c>
    </row>
    <row r="90" spans="1:4" s="143" customFormat="1" ht="18" customHeight="1" thickBot="1">
      <c r="A90" s="184" t="s">
        <v>6</v>
      </c>
      <c r="B90" s="288" t="s">
        <v>399</v>
      </c>
      <c r="C90" s="186">
        <f>SUM(C91:C95)</f>
        <v>3250</v>
      </c>
      <c r="D90" s="186">
        <f>SUM(D91:D95)</f>
        <v>3250</v>
      </c>
    </row>
    <row r="91" spans="1:4" s="143" customFormat="1" ht="18" customHeight="1">
      <c r="A91" s="187" t="s">
        <v>63</v>
      </c>
      <c r="B91" s="289" t="s">
        <v>36</v>
      </c>
      <c r="C91" s="189">
        <v>0</v>
      </c>
      <c r="D91" s="189">
        <v>0</v>
      </c>
    </row>
    <row r="92" spans="1:4" s="143" customFormat="1" ht="18" customHeight="1">
      <c r="A92" s="158" t="s">
        <v>64</v>
      </c>
      <c r="B92" s="290" t="s">
        <v>109</v>
      </c>
      <c r="C92" s="160">
        <v>0</v>
      </c>
      <c r="D92" s="160">
        <v>0</v>
      </c>
    </row>
    <row r="93" spans="1:4" s="143" customFormat="1" ht="18" customHeight="1">
      <c r="A93" s="158" t="s">
        <v>65</v>
      </c>
      <c r="B93" s="290" t="s">
        <v>82</v>
      </c>
      <c r="C93" s="164">
        <v>1200</v>
      </c>
      <c r="D93" s="164">
        <v>1200</v>
      </c>
    </row>
    <row r="94" spans="1:4" s="143" customFormat="1" ht="18" customHeight="1">
      <c r="A94" s="158" t="s">
        <v>66</v>
      </c>
      <c r="B94" s="291" t="s">
        <v>110</v>
      </c>
      <c r="C94" s="164">
        <v>0</v>
      </c>
      <c r="D94" s="164">
        <v>0</v>
      </c>
    </row>
    <row r="95" spans="1:4" s="143" customFormat="1" ht="18" customHeight="1">
      <c r="A95" s="158" t="s">
        <v>74</v>
      </c>
      <c r="B95" s="292" t="s">
        <v>111</v>
      </c>
      <c r="C95" s="164">
        <v>2050</v>
      </c>
      <c r="D95" s="164">
        <v>2050</v>
      </c>
    </row>
    <row r="96" spans="1:4" s="143" customFormat="1" ht="18" customHeight="1">
      <c r="A96" s="158" t="s">
        <v>67</v>
      </c>
      <c r="B96" s="290" t="s">
        <v>267</v>
      </c>
      <c r="C96" s="164"/>
      <c r="D96" s="164"/>
    </row>
    <row r="97" spans="1:4" s="143" customFormat="1" ht="18" customHeight="1">
      <c r="A97" s="158" t="s">
        <v>68</v>
      </c>
      <c r="B97" s="293" t="s">
        <v>268</v>
      </c>
      <c r="C97" s="164"/>
      <c r="D97" s="164"/>
    </row>
    <row r="98" spans="1:4" s="143" customFormat="1" ht="18" customHeight="1">
      <c r="A98" s="158" t="s">
        <v>75</v>
      </c>
      <c r="B98" s="290" t="s">
        <v>269</v>
      </c>
      <c r="C98" s="164"/>
      <c r="D98" s="164"/>
    </row>
    <row r="99" spans="1:4" s="143" customFormat="1" ht="18" customHeight="1">
      <c r="A99" s="158" t="s">
        <v>76</v>
      </c>
      <c r="B99" s="290" t="s">
        <v>270</v>
      </c>
      <c r="C99" s="164"/>
      <c r="D99" s="164"/>
    </row>
    <row r="100" spans="1:4" s="143" customFormat="1" ht="18" customHeight="1">
      <c r="A100" s="158" t="s">
        <v>77</v>
      </c>
      <c r="B100" s="293" t="s">
        <v>271</v>
      </c>
      <c r="C100" s="164"/>
      <c r="D100" s="164"/>
    </row>
    <row r="101" spans="1:4" s="143" customFormat="1" ht="18" customHeight="1">
      <c r="A101" s="158" t="s">
        <v>78</v>
      </c>
      <c r="B101" s="293" t="s">
        <v>272</v>
      </c>
      <c r="C101" s="164"/>
      <c r="D101" s="164"/>
    </row>
    <row r="102" spans="1:4" s="143" customFormat="1" ht="18" customHeight="1">
      <c r="A102" s="158" t="s">
        <v>80</v>
      </c>
      <c r="B102" s="290" t="s">
        <v>273</v>
      </c>
      <c r="C102" s="164"/>
      <c r="D102" s="164"/>
    </row>
    <row r="103" spans="1:4" s="143" customFormat="1" ht="18" customHeight="1">
      <c r="A103" s="194" t="s">
        <v>112</v>
      </c>
      <c r="B103" s="294" t="s">
        <v>274</v>
      </c>
      <c r="C103" s="164"/>
      <c r="D103" s="164"/>
    </row>
    <row r="104" spans="1:4" s="143" customFormat="1" ht="18" customHeight="1">
      <c r="A104" s="158" t="s">
        <v>265</v>
      </c>
      <c r="B104" s="294" t="s">
        <v>275</v>
      </c>
      <c r="C104" s="164"/>
      <c r="D104" s="164"/>
    </row>
    <row r="105" spans="1:4" s="143" customFormat="1" ht="18" customHeight="1" thickBot="1">
      <c r="A105" s="196" t="s">
        <v>266</v>
      </c>
      <c r="B105" s="295" t="s">
        <v>276</v>
      </c>
      <c r="C105" s="198">
        <v>2050</v>
      </c>
      <c r="D105" s="198">
        <v>2050</v>
      </c>
    </row>
    <row r="106" spans="1:4" s="143" customFormat="1" ht="18" customHeight="1" thickBot="1">
      <c r="A106" s="152" t="s">
        <v>7</v>
      </c>
      <c r="B106" s="296" t="s">
        <v>400</v>
      </c>
      <c r="C106" s="154">
        <f>+C107+C109+C111</f>
        <v>0</v>
      </c>
      <c r="D106" s="154">
        <f>+D107+D109+D111</f>
        <v>0</v>
      </c>
    </row>
    <row r="107" spans="1:4" s="143" customFormat="1" ht="18" customHeight="1">
      <c r="A107" s="155" t="s">
        <v>69</v>
      </c>
      <c r="B107" s="290" t="s">
        <v>130</v>
      </c>
      <c r="C107" s="157">
        <v>0</v>
      </c>
      <c r="D107" s="157">
        <v>0</v>
      </c>
    </row>
    <row r="108" spans="1:4" s="143" customFormat="1" ht="18" customHeight="1">
      <c r="A108" s="155" t="s">
        <v>70</v>
      </c>
      <c r="B108" s="294" t="s">
        <v>280</v>
      </c>
      <c r="C108" s="157"/>
      <c r="D108" s="157"/>
    </row>
    <row r="109" spans="1:4" s="143" customFormat="1" ht="18" customHeight="1">
      <c r="A109" s="155" t="s">
        <v>71</v>
      </c>
      <c r="B109" s="294" t="s">
        <v>113</v>
      </c>
      <c r="C109" s="160"/>
      <c r="D109" s="160"/>
    </row>
    <row r="110" spans="1:4" s="143" customFormat="1" ht="18" customHeight="1">
      <c r="A110" s="155" t="s">
        <v>72</v>
      </c>
      <c r="B110" s="294" t="s">
        <v>281</v>
      </c>
      <c r="C110" s="201"/>
      <c r="D110" s="201"/>
    </row>
    <row r="111" spans="1:4" s="143" customFormat="1" ht="18" customHeight="1">
      <c r="A111" s="155" t="s">
        <v>73</v>
      </c>
      <c r="B111" s="297" t="s">
        <v>133</v>
      </c>
      <c r="C111" s="201"/>
      <c r="D111" s="201"/>
    </row>
    <row r="112" spans="1:4" s="143" customFormat="1" ht="18" customHeight="1">
      <c r="A112" s="155" t="s">
        <v>79</v>
      </c>
      <c r="B112" s="298" t="s">
        <v>387</v>
      </c>
      <c r="C112" s="201"/>
      <c r="D112" s="201"/>
    </row>
    <row r="113" spans="1:4" s="143" customFormat="1" ht="18" customHeight="1">
      <c r="A113" s="155" t="s">
        <v>81</v>
      </c>
      <c r="B113" s="299" t="s">
        <v>286</v>
      </c>
      <c r="C113" s="201"/>
      <c r="D113" s="201"/>
    </row>
    <row r="114" spans="1:4" s="143" customFormat="1" ht="18" customHeight="1">
      <c r="A114" s="155" t="s">
        <v>114</v>
      </c>
      <c r="B114" s="290" t="s">
        <v>270</v>
      </c>
      <c r="C114" s="201"/>
      <c r="D114" s="201"/>
    </row>
    <row r="115" spans="1:4" s="143" customFormat="1" ht="18" customHeight="1">
      <c r="A115" s="155" t="s">
        <v>115</v>
      </c>
      <c r="B115" s="290" t="s">
        <v>285</v>
      </c>
      <c r="C115" s="201"/>
      <c r="D115" s="201"/>
    </row>
    <row r="116" spans="1:4" s="143" customFormat="1" ht="18" customHeight="1">
      <c r="A116" s="155" t="s">
        <v>116</v>
      </c>
      <c r="B116" s="290" t="s">
        <v>284</v>
      </c>
      <c r="C116" s="201"/>
      <c r="D116" s="201"/>
    </row>
    <row r="117" spans="1:4" s="143" customFormat="1" ht="18" customHeight="1">
      <c r="A117" s="155" t="s">
        <v>277</v>
      </c>
      <c r="B117" s="290" t="s">
        <v>273</v>
      </c>
      <c r="C117" s="201"/>
      <c r="D117" s="201"/>
    </row>
    <row r="118" spans="1:4" s="143" customFormat="1" ht="18" customHeight="1">
      <c r="A118" s="155" t="s">
        <v>278</v>
      </c>
      <c r="B118" s="290" t="s">
        <v>283</v>
      </c>
      <c r="C118" s="201"/>
      <c r="D118" s="201"/>
    </row>
    <row r="119" spans="1:4" s="143" customFormat="1" ht="18" customHeight="1" thickBot="1">
      <c r="A119" s="194" t="s">
        <v>279</v>
      </c>
      <c r="B119" s="290" t="s">
        <v>282</v>
      </c>
      <c r="C119" s="205"/>
      <c r="D119" s="205"/>
    </row>
    <row r="120" spans="1:4" s="143" customFormat="1" ht="18" customHeight="1" thickBot="1">
      <c r="A120" s="152" t="s">
        <v>8</v>
      </c>
      <c r="B120" s="300" t="s">
        <v>287</v>
      </c>
      <c r="C120" s="154">
        <f>+C121+C122</f>
        <v>0</v>
      </c>
      <c r="D120" s="154">
        <f>+D121+D122</f>
        <v>0</v>
      </c>
    </row>
    <row r="121" spans="1:4" s="143" customFormat="1" ht="18" customHeight="1">
      <c r="A121" s="155" t="s">
        <v>52</v>
      </c>
      <c r="B121" s="299" t="s">
        <v>44</v>
      </c>
      <c r="C121" s="157">
        <v>0</v>
      </c>
      <c r="D121" s="157">
        <v>0</v>
      </c>
    </row>
    <row r="122" spans="1:4" s="143" customFormat="1" ht="18" customHeight="1" thickBot="1">
      <c r="A122" s="161" t="s">
        <v>53</v>
      </c>
      <c r="B122" s="294" t="s">
        <v>45</v>
      </c>
      <c r="C122" s="164"/>
      <c r="D122" s="164"/>
    </row>
    <row r="123" spans="1:4" s="143" customFormat="1" ht="18" customHeight="1" thickBot="1">
      <c r="A123" s="152" t="s">
        <v>9</v>
      </c>
      <c r="B123" s="300" t="s">
        <v>288</v>
      </c>
      <c r="C123" s="154">
        <f>+C90+C106+C120</f>
        <v>3250</v>
      </c>
      <c r="D123" s="154">
        <f>+D90+D106+D120</f>
        <v>3250</v>
      </c>
    </row>
    <row r="124" spans="1:4" s="143" customFormat="1" ht="18" customHeight="1" thickBot="1">
      <c r="A124" s="152" t="s">
        <v>10</v>
      </c>
      <c r="B124" s="300" t="s">
        <v>289</v>
      </c>
      <c r="C124" s="154">
        <f>+C125+C126+C127</f>
        <v>0</v>
      </c>
      <c r="D124" s="154">
        <f>+D125+D126+D127</f>
        <v>0</v>
      </c>
    </row>
    <row r="125" spans="1:4" s="143" customFormat="1" ht="18" customHeight="1">
      <c r="A125" s="155" t="s">
        <v>56</v>
      </c>
      <c r="B125" s="299" t="s">
        <v>290</v>
      </c>
      <c r="C125" s="201"/>
      <c r="D125" s="201"/>
    </row>
    <row r="126" spans="1:4" s="143" customFormat="1" ht="18" customHeight="1">
      <c r="A126" s="155" t="s">
        <v>57</v>
      </c>
      <c r="B126" s="299" t="s">
        <v>291</v>
      </c>
      <c r="C126" s="201"/>
      <c r="D126" s="201"/>
    </row>
    <row r="127" spans="1:4" s="143" customFormat="1" ht="18" customHeight="1" thickBot="1">
      <c r="A127" s="194" t="s">
        <v>58</v>
      </c>
      <c r="B127" s="301" t="s">
        <v>292</v>
      </c>
      <c r="C127" s="201"/>
      <c r="D127" s="201"/>
    </row>
    <row r="128" spans="1:4" s="143" customFormat="1" ht="18" customHeight="1" thickBot="1">
      <c r="A128" s="152" t="s">
        <v>11</v>
      </c>
      <c r="B128" s="300" t="s">
        <v>351</v>
      </c>
      <c r="C128" s="154">
        <f>+C129+C130+C131+C132</f>
        <v>0</v>
      </c>
      <c r="D128" s="154">
        <f>+D129+D130+D131+D132</f>
        <v>0</v>
      </c>
    </row>
    <row r="129" spans="1:4" s="143" customFormat="1" ht="18" customHeight="1">
      <c r="A129" s="155" t="s">
        <v>59</v>
      </c>
      <c r="B129" s="299" t="s">
        <v>293</v>
      </c>
      <c r="C129" s="201"/>
      <c r="D129" s="201"/>
    </row>
    <row r="130" spans="1:4" s="143" customFormat="1" ht="18" customHeight="1">
      <c r="A130" s="155" t="s">
        <v>60</v>
      </c>
      <c r="B130" s="299" t="s">
        <v>294</v>
      </c>
      <c r="C130" s="201"/>
      <c r="D130" s="201"/>
    </row>
    <row r="131" spans="1:4" s="143" customFormat="1" ht="18" customHeight="1">
      <c r="A131" s="155" t="s">
        <v>198</v>
      </c>
      <c r="B131" s="299" t="s">
        <v>295</v>
      </c>
      <c r="C131" s="201"/>
      <c r="D131" s="201"/>
    </row>
    <row r="132" spans="1:4" s="143" customFormat="1" ht="18" customHeight="1" thickBot="1">
      <c r="A132" s="194" t="s">
        <v>199</v>
      </c>
      <c r="B132" s="301" t="s">
        <v>296</v>
      </c>
      <c r="C132" s="201"/>
      <c r="D132" s="201"/>
    </row>
    <row r="133" spans="1:4" s="143" customFormat="1" ht="18" customHeight="1" thickBot="1">
      <c r="A133" s="152" t="s">
        <v>12</v>
      </c>
      <c r="B133" s="300" t="s">
        <v>297</v>
      </c>
      <c r="C133" s="165">
        <f>+C134+C135+C136+C137</f>
        <v>0</v>
      </c>
      <c r="D133" s="165">
        <f>+D134+D135+D136+D137</f>
        <v>0</v>
      </c>
    </row>
    <row r="134" spans="1:4" s="143" customFormat="1" ht="18" customHeight="1">
      <c r="A134" s="155" t="s">
        <v>61</v>
      </c>
      <c r="B134" s="299" t="s">
        <v>298</v>
      </c>
      <c r="C134" s="201"/>
      <c r="D134" s="201"/>
    </row>
    <row r="135" spans="1:4" s="143" customFormat="1" ht="18" customHeight="1">
      <c r="A135" s="155" t="s">
        <v>62</v>
      </c>
      <c r="B135" s="299" t="s">
        <v>308</v>
      </c>
      <c r="C135" s="201"/>
      <c r="D135" s="201"/>
    </row>
    <row r="136" spans="1:4" s="143" customFormat="1" ht="18" customHeight="1">
      <c r="A136" s="155" t="s">
        <v>211</v>
      </c>
      <c r="B136" s="299" t="s">
        <v>299</v>
      </c>
      <c r="C136" s="201"/>
      <c r="D136" s="201"/>
    </row>
    <row r="137" spans="1:4" s="143" customFormat="1" ht="18" customHeight="1" thickBot="1">
      <c r="A137" s="194" t="s">
        <v>212</v>
      </c>
      <c r="B137" s="301" t="s">
        <v>300</v>
      </c>
      <c r="C137" s="201"/>
      <c r="D137" s="201"/>
    </row>
    <row r="138" spans="1:4" s="143" customFormat="1" ht="18" customHeight="1" thickBot="1">
      <c r="A138" s="152" t="s">
        <v>13</v>
      </c>
      <c r="B138" s="300" t="s">
        <v>301</v>
      </c>
      <c r="C138" s="209">
        <f>+C139+C140+C141+C142</f>
        <v>0</v>
      </c>
      <c r="D138" s="209">
        <f>+D139+D140+D141+D142</f>
        <v>0</v>
      </c>
    </row>
    <row r="139" spans="1:4" s="143" customFormat="1" ht="18" customHeight="1">
      <c r="A139" s="155" t="s">
        <v>107</v>
      </c>
      <c r="B139" s="299" t="s">
        <v>302</v>
      </c>
      <c r="C139" s="201"/>
      <c r="D139" s="201"/>
    </row>
    <row r="140" spans="1:4" s="143" customFormat="1" ht="18" customHeight="1">
      <c r="A140" s="155" t="s">
        <v>108</v>
      </c>
      <c r="B140" s="299" t="s">
        <v>303</v>
      </c>
      <c r="C140" s="201"/>
      <c r="D140" s="201"/>
    </row>
    <row r="141" spans="1:4" s="143" customFormat="1" ht="18" customHeight="1">
      <c r="A141" s="155" t="s">
        <v>132</v>
      </c>
      <c r="B141" s="299" t="s">
        <v>304</v>
      </c>
      <c r="C141" s="201"/>
      <c r="D141" s="201"/>
    </row>
    <row r="142" spans="1:4" s="143" customFormat="1" ht="18" customHeight="1" thickBot="1">
      <c r="A142" s="155" t="s">
        <v>214</v>
      </c>
      <c r="B142" s="299" t="s">
        <v>305</v>
      </c>
      <c r="C142" s="201"/>
      <c r="D142" s="201"/>
    </row>
    <row r="143" spans="1:8" s="143" customFormat="1" ht="18" customHeight="1" thickBot="1">
      <c r="A143" s="152" t="s">
        <v>14</v>
      </c>
      <c r="B143" s="300" t="s">
        <v>306</v>
      </c>
      <c r="C143" s="210">
        <f>+C124+C128+C133+C138</f>
        <v>0</v>
      </c>
      <c r="D143" s="210">
        <f>+D124+D128+D133+D138</f>
        <v>0</v>
      </c>
      <c r="E143" s="211"/>
      <c r="F143" s="212"/>
      <c r="G143" s="212"/>
      <c r="H143" s="212"/>
    </row>
    <row r="144" spans="1:4" s="151" customFormat="1" ht="18" customHeight="1" thickBot="1">
      <c r="A144" s="213" t="s">
        <v>15</v>
      </c>
      <c r="B144" s="302" t="s">
        <v>307</v>
      </c>
      <c r="C144" s="210">
        <f>+C123+C143</f>
        <v>3250</v>
      </c>
      <c r="D144" s="210">
        <f>+D123+D143</f>
        <v>3250</v>
      </c>
    </row>
    <row r="145" s="143" customFormat="1" ht="18" customHeight="1">
      <c r="C145" s="215"/>
    </row>
    <row r="146" spans="1:3" s="143" customFormat="1" ht="18" customHeight="1">
      <c r="A146" s="400" t="s">
        <v>309</v>
      </c>
      <c r="B146" s="400"/>
      <c r="C146" s="400"/>
    </row>
    <row r="147" spans="1:3" s="143" customFormat="1" ht="18" customHeight="1" thickBot="1">
      <c r="A147" s="397" t="s">
        <v>89</v>
      </c>
      <c r="B147" s="397"/>
      <c r="C147" s="144" t="s">
        <v>131</v>
      </c>
    </row>
    <row r="148" spans="1:4" s="143" customFormat="1" ht="18" customHeight="1" thickBot="1">
      <c r="A148" s="152">
        <v>1</v>
      </c>
      <c r="B148" s="296" t="s">
        <v>310</v>
      </c>
      <c r="C148" s="154">
        <f>+C60-C123</f>
        <v>-3250</v>
      </c>
      <c r="D148" s="154">
        <f>+D60-D123</f>
        <v>-3250</v>
      </c>
    </row>
    <row r="149" spans="1:4" s="143" customFormat="1" ht="18" customHeight="1" thickBot="1">
      <c r="A149" s="152" t="s">
        <v>7</v>
      </c>
      <c r="B149" s="296" t="s">
        <v>311</v>
      </c>
      <c r="C149" s="154">
        <f>+C83-C143</f>
        <v>3250</v>
      </c>
      <c r="D149" s="154">
        <f>+D83-D143</f>
        <v>3250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önként vállalt feladatainak
2014. ÉVI KÖLTSÉGVETÉSÉNEK ÖSSZEVONT MÉRLEGE
06.30.&amp;10
&amp;R&amp;"Times New Roman CE,Félkövér dőlt"&amp;11 1.2. melléklet a 3/2014. (II.20.)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workbookViewId="0" topLeftCell="B1">
      <selection activeCell="E1" sqref="E1:E16384"/>
    </sheetView>
  </sheetViews>
  <sheetFormatPr defaultColWidth="9.00390625" defaultRowHeight="12.75"/>
  <cols>
    <col min="1" max="1" width="9.50390625" style="69" customWidth="1"/>
    <col min="2" max="2" width="71.125" style="69" customWidth="1"/>
    <col min="3" max="3" width="18.00390625" style="70" customWidth="1"/>
    <col min="4" max="4" width="16.125" style="74" customWidth="1"/>
    <col min="5" max="16384" width="9.375" style="74" customWidth="1"/>
  </cols>
  <sheetData>
    <row r="1" spans="1:3" s="143" customFormat="1" ht="18" customHeight="1">
      <c r="A1" s="398" t="s">
        <v>4</v>
      </c>
      <c r="B1" s="398"/>
      <c r="C1" s="398"/>
    </row>
    <row r="2" spans="1:3" s="143" customFormat="1" ht="18" customHeight="1" thickBot="1">
      <c r="A2" s="397" t="s">
        <v>87</v>
      </c>
      <c r="B2" s="397"/>
      <c r="C2" s="144" t="s">
        <v>131</v>
      </c>
    </row>
    <row r="3" spans="1:4" s="143" customFormat="1" ht="18" customHeight="1" thickBot="1">
      <c r="A3" s="145" t="s">
        <v>51</v>
      </c>
      <c r="B3" s="146" t="s">
        <v>5</v>
      </c>
      <c r="C3" s="147" t="s">
        <v>427</v>
      </c>
      <c r="D3" s="147" t="s">
        <v>425</v>
      </c>
    </row>
    <row r="4" spans="1:4" s="151" customFormat="1" ht="18" customHeight="1" thickBot="1">
      <c r="A4" s="148">
        <v>1</v>
      </c>
      <c r="B4" s="149">
        <v>2</v>
      </c>
      <c r="C4" s="150">
        <v>3</v>
      </c>
      <c r="D4" s="150">
        <v>4</v>
      </c>
    </row>
    <row r="5" spans="1:4" s="151" customFormat="1" ht="18" customHeight="1" thickBot="1">
      <c r="A5" s="152" t="s">
        <v>6</v>
      </c>
      <c r="B5" s="280" t="s">
        <v>154</v>
      </c>
      <c r="C5" s="154">
        <f>+C6+C7+C8+C9+C10+C11</f>
        <v>0</v>
      </c>
      <c r="D5" s="154">
        <f>+D6+D7+D8+D9+D10+D11</f>
        <v>0</v>
      </c>
    </row>
    <row r="6" spans="1:4" s="151" customFormat="1" ht="18" customHeight="1">
      <c r="A6" s="155" t="s">
        <v>63</v>
      </c>
      <c r="B6" s="281" t="s">
        <v>155</v>
      </c>
      <c r="C6" s="157"/>
      <c r="D6" s="157"/>
    </row>
    <row r="7" spans="1:4" s="151" customFormat="1" ht="18" customHeight="1">
      <c r="A7" s="158" t="s">
        <v>64</v>
      </c>
      <c r="B7" s="282" t="s">
        <v>156</v>
      </c>
      <c r="C7" s="160"/>
      <c r="D7" s="160"/>
    </row>
    <row r="8" spans="1:4" s="151" customFormat="1" ht="18" customHeight="1">
      <c r="A8" s="158" t="s">
        <v>65</v>
      </c>
      <c r="B8" s="282" t="s">
        <v>157</v>
      </c>
      <c r="C8" s="160"/>
      <c r="D8" s="160"/>
    </row>
    <row r="9" spans="1:4" s="151" customFormat="1" ht="18" customHeight="1">
      <c r="A9" s="158" t="s">
        <v>66</v>
      </c>
      <c r="B9" s="282" t="s">
        <v>158</v>
      </c>
      <c r="C9" s="160"/>
      <c r="D9" s="160"/>
    </row>
    <row r="10" spans="1:4" s="151" customFormat="1" ht="18" customHeight="1">
      <c r="A10" s="158" t="s">
        <v>83</v>
      </c>
      <c r="B10" s="282" t="s">
        <v>159</v>
      </c>
      <c r="C10" s="160"/>
      <c r="D10" s="160"/>
    </row>
    <row r="11" spans="1:4" s="151" customFormat="1" ht="18" customHeight="1" thickBot="1">
      <c r="A11" s="161" t="s">
        <v>67</v>
      </c>
      <c r="B11" s="283" t="s">
        <v>160</v>
      </c>
      <c r="C11" s="160"/>
      <c r="D11" s="160"/>
    </row>
    <row r="12" spans="1:4" s="151" customFormat="1" ht="18" customHeight="1" thickBot="1">
      <c r="A12" s="152" t="s">
        <v>7</v>
      </c>
      <c r="B12" s="284" t="s">
        <v>161</v>
      </c>
      <c r="C12" s="154">
        <f>+C13+C14+C15+C16+C17</f>
        <v>0</v>
      </c>
      <c r="D12" s="154">
        <f>+D13+D14+D15+D16+D17</f>
        <v>0</v>
      </c>
    </row>
    <row r="13" spans="1:4" s="151" customFormat="1" ht="18" customHeight="1">
      <c r="A13" s="155" t="s">
        <v>69</v>
      </c>
      <c r="B13" s="281" t="s">
        <v>162</v>
      </c>
      <c r="C13" s="157"/>
      <c r="D13" s="157"/>
    </row>
    <row r="14" spans="1:4" s="151" customFormat="1" ht="18" customHeight="1">
      <c r="A14" s="158" t="s">
        <v>70</v>
      </c>
      <c r="B14" s="282" t="s">
        <v>163</v>
      </c>
      <c r="C14" s="160"/>
      <c r="D14" s="160"/>
    </row>
    <row r="15" spans="1:4" s="151" customFormat="1" ht="18" customHeight="1">
      <c r="A15" s="158" t="s">
        <v>71</v>
      </c>
      <c r="B15" s="282" t="s">
        <v>381</v>
      </c>
      <c r="C15" s="160"/>
      <c r="D15" s="160"/>
    </row>
    <row r="16" spans="1:4" s="151" customFormat="1" ht="18" customHeight="1">
      <c r="A16" s="158" t="s">
        <v>72</v>
      </c>
      <c r="B16" s="282" t="s">
        <v>382</v>
      </c>
      <c r="C16" s="160"/>
      <c r="D16" s="160"/>
    </row>
    <row r="17" spans="1:4" s="151" customFormat="1" ht="18" customHeight="1">
      <c r="A17" s="158" t="s">
        <v>73</v>
      </c>
      <c r="B17" s="282" t="s">
        <v>164</v>
      </c>
      <c r="C17" s="160"/>
      <c r="D17" s="160"/>
    </row>
    <row r="18" spans="1:4" s="151" customFormat="1" ht="18" customHeight="1" thickBot="1">
      <c r="A18" s="161" t="s">
        <v>79</v>
      </c>
      <c r="B18" s="283" t="s">
        <v>165</v>
      </c>
      <c r="C18" s="164"/>
      <c r="D18" s="164"/>
    </row>
    <row r="19" spans="1:4" s="151" customFormat="1" ht="18" customHeight="1" thickBot="1">
      <c r="A19" s="152" t="s">
        <v>8</v>
      </c>
      <c r="B19" s="280" t="s">
        <v>166</v>
      </c>
      <c r="C19" s="154">
        <f>+C20+C21+C22+C23+C24</f>
        <v>0</v>
      </c>
      <c r="D19" s="154">
        <f>+D20+D21+D22+D23+D24</f>
        <v>0</v>
      </c>
    </row>
    <row r="20" spans="1:4" s="151" customFormat="1" ht="18" customHeight="1">
      <c r="A20" s="155" t="s">
        <v>52</v>
      </c>
      <c r="B20" s="281" t="s">
        <v>167</v>
      </c>
      <c r="C20" s="157"/>
      <c r="D20" s="157"/>
    </row>
    <row r="21" spans="1:4" s="151" customFormat="1" ht="18" customHeight="1">
      <c r="A21" s="158" t="s">
        <v>53</v>
      </c>
      <c r="B21" s="282" t="s">
        <v>168</v>
      </c>
      <c r="C21" s="160"/>
      <c r="D21" s="160"/>
    </row>
    <row r="22" spans="1:4" s="151" customFormat="1" ht="18" customHeight="1">
      <c r="A22" s="158" t="s">
        <v>54</v>
      </c>
      <c r="B22" s="282" t="s">
        <v>383</v>
      </c>
      <c r="C22" s="160"/>
      <c r="D22" s="160"/>
    </row>
    <row r="23" spans="1:4" s="151" customFormat="1" ht="18" customHeight="1">
      <c r="A23" s="158" t="s">
        <v>55</v>
      </c>
      <c r="B23" s="282" t="s">
        <v>384</v>
      </c>
      <c r="C23" s="160"/>
      <c r="D23" s="160"/>
    </row>
    <row r="24" spans="1:4" s="151" customFormat="1" ht="18" customHeight="1">
      <c r="A24" s="158" t="s">
        <v>97</v>
      </c>
      <c r="B24" s="282" t="s">
        <v>169</v>
      </c>
      <c r="C24" s="160"/>
      <c r="D24" s="160"/>
    </row>
    <row r="25" spans="1:4" s="151" customFormat="1" ht="18" customHeight="1" thickBot="1">
      <c r="A25" s="161" t="s">
        <v>98</v>
      </c>
      <c r="B25" s="283" t="s">
        <v>170</v>
      </c>
      <c r="C25" s="164"/>
      <c r="D25" s="164"/>
    </row>
    <row r="26" spans="1:4" s="151" customFormat="1" ht="18" customHeight="1" thickBot="1">
      <c r="A26" s="152" t="s">
        <v>99</v>
      </c>
      <c r="B26" s="280" t="s">
        <v>171</v>
      </c>
      <c r="C26" s="165">
        <f>+C27+C30+C31+C32</f>
        <v>0</v>
      </c>
      <c r="D26" s="165">
        <f>+D27+D30+D31+D32</f>
        <v>0</v>
      </c>
    </row>
    <row r="27" spans="1:4" s="151" customFormat="1" ht="18" customHeight="1">
      <c r="A27" s="155" t="s">
        <v>172</v>
      </c>
      <c r="B27" s="281" t="s">
        <v>178</v>
      </c>
      <c r="C27" s="166">
        <f>+C28+C29</f>
        <v>0</v>
      </c>
      <c r="D27" s="166">
        <f>+D28+D29</f>
        <v>0</v>
      </c>
    </row>
    <row r="28" spans="1:4" s="151" customFormat="1" ht="18" customHeight="1">
      <c r="A28" s="158" t="s">
        <v>173</v>
      </c>
      <c r="B28" s="282" t="s">
        <v>179</v>
      </c>
      <c r="C28" s="160"/>
      <c r="D28" s="160"/>
    </row>
    <row r="29" spans="1:4" s="151" customFormat="1" ht="18" customHeight="1">
      <c r="A29" s="158" t="s">
        <v>174</v>
      </c>
      <c r="B29" s="282" t="s">
        <v>180</v>
      </c>
      <c r="C29" s="160"/>
      <c r="D29" s="160"/>
    </row>
    <row r="30" spans="1:4" s="151" customFormat="1" ht="18" customHeight="1">
      <c r="A30" s="158" t="s">
        <v>175</v>
      </c>
      <c r="B30" s="282" t="s">
        <v>181</v>
      </c>
      <c r="C30" s="160"/>
      <c r="D30" s="160"/>
    </row>
    <row r="31" spans="1:4" s="151" customFormat="1" ht="18" customHeight="1">
      <c r="A31" s="158" t="s">
        <v>176</v>
      </c>
      <c r="B31" s="282" t="s">
        <v>182</v>
      </c>
      <c r="C31" s="160"/>
      <c r="D31" s="160"/>
    </row>
    <row r="32" spans="1:4" s="151" customFormat="1" ht="18" customHeight="1" thickBot="1">
      <c r="A32" s="161" t="s">
        <v>177</v>
      </c>
      <c r="B32" s="283" t="s">
        <v>183</v>
      </c>
      <c r="C32" s="164"/>
      <c r="D32" s="164"/>
    </row>
    <row r="33" spans="1:4" s="151" customFormat="1" ht="18" customHeight="1" thickBot="1">
      <c r="A33" s="152" t="s">
        <v>10</v>
      </c>
      <c r="B33" s="280" t="s">
        <v>184</v>
      </c>
      <c r="C33" s="154">
        <f>SUM(C34:C43)</f>
        <v>0</v>
      </c>
      <c r="D33" s="154">
        <f>SUM(D34:D43)</f>
        <v>0</v>
      </c>
    </row>
    <row r="34" spans="1:4" s="151" customFormat="1" ht="18" customHeight="1">
      <c r="A34" s="155" t="s">
        <v>56</v>
      </c>
      <c r="B34" s="281" t="s">
        <v>187</v>
      </c>
      <c r="C34" s="157"/>
      <c r="D34" s="157"/>
    </row>
    <row r="35" spans="1:4" s="151" customFormat="1" ht="18" customHeight="1">
      <c r="A35" s="158" t="s">
        <v>57</v>
      </c>
      <c r="B35" s="282" t="s">
        <v>188</v>
      </c>
      <c r="C35" s="160"/>
      <c r="D35" s="160"/>
    </row>
    <row r="36" spans="1:4" s="151" customFormat="1" ht="18" customHeight="1">
      <c r="A36" s="158" t="s">
        <v>58</v>
      </c>
      <c r="B36" s="282" t="s">
        <v>189</v>
      </c>
      <c r="C36" s="160"/>
      <c r="D36" s="160"/>
    </row>
    <row r="37" spans="1:4" s="151" customFormat="1" ht="18" customHeight="1">
      <c r="A37" s="158" t="s">
        <v>101</v>
      </c>
      <c r="B37" s="282" t="s">
        <v>190</v>
      </c>
      <c r="C37" s="160"/>
      <c r="D37" s="160"/>
    </row>
    <row r="38" spans="1:4" s="151" customFormat="1" ht="18" customHeight="1">
      <c r="A38" s="158" t="s">
        <v>102</v>
      </c>
      <c r="B38" s="282" t="s">
        <v>191</v>
      </c>
      <c r="C38" s="160"/>
      <c r="D38" s="160"/>
    </row>
    <row r="39" spans="1:4" s="151" customFormat="1" ht="18" customHeight="1">
      <c r="A39" s="158" t="s">
        <v>103</v>
      </c>
      <c r="B39" s="282" t="s">
        <v>192</v>
      </c>
      <c r="C39" s="160"/>
      <c r="D39" s="160"/>
    </row>
    <row r="40" spans="1:4" s="151" customFormat="1" ht="18" customHeight="1">
      <c r="A40" s="158" t="s">
        <v>104</v>
      </c>
      <c r="B40" s="282" t="s">
        <v>193</v>
      </c>
      <c r="C40" s="160"/>
      <c r="D40" s="160"/>
    </row>
    <row r="41" spans="1:4" s="151" customFormat="1" ht="18" customHeight="1">
      <c r="A41" s="158" t="s">
        <v>105</v>
      </c>
      <c r="B41" s="282" t="s">
        <v>194</v>
      </c>
      <c r="C41" s="160"/>
      <c r="D41" s="160"/>
    </row>
    <row r="42" spans="1:4" s="151" customFormat="1" ht="18" customHeight="1">
      <c r="A42" s="158" t="s">
        <v>185</v>
      </c>
      <c r="B42" s="282" t="s">
        <v>195</v>
      </c>
      <c r="C42" s="167"/>
      <c r="D42" s="167"/>
    </row>
    <row r="43" spans="1:4" s="151" customFormat="1" ht="18" customHeight="1" thickBot="1">
      <c r="A43" s="161" t="s">
        <v>186</v>
      </c>
      <c r="B43" s="283" t="s">
        <v>196</v>
      </c>
      <c r="C43" s="168"/>
      <c r="D43" s="168"/>
    </row>
    <row r="44" spans="1:4" s="151" customFormat="1" ht="18" customHeight="1" thickBot="1">
      <c r="A44" s="152" t="s">
        <v>11</v>
      </c>
      <c r="B44" s="280" t="s">
        <v>197</v>
      </c>
      <c r="C44" s="154">
        <f>SUM(C45:C49)</f>
        <v>0</v>
      </c>
      <c r="D44" s="154">
        <f>SUM(D45:D49)</f>
        <v>0</v>
      </c>
    </row>
    <row r="45" spans="1:4" s="151" customFormat="1" ht="18" customHeight="1">
      <c r="A45" s="155" t="s">
        <v>59</v>
      </c>
      <c r="B45" s="281" t="s">
        <v>201</v>
      </c>
      <c r="C45" s="169"/>
      <c r="D45" s="169"/>
    </row>
    <row r="46" spans="1:4" s="151" customFormat="1" ht="18" customHeight="1">
      <c r="A46" s="158" t="s">
        <v>60</v>
      </c>
      <c r="B46" s="282" t="s">
        <v>202</v>
      </c>
      <c r="C46" s="167"/>
      <c r="D46" s="167"/>
    </row>
    <row r="47" spans="1:4" s="151" customFormat="1" ht="18" customHeight="1">
      <c r="A47" s="158" t="s">
        <v>198</v>
      </c>
      <c r="B47" s="282" t="s">
        <v>203</v>
      </c>
      <c r="C47" s="167"/>
      <c r="D47" s="167"/>
    </row>
    <row r="48" spans="1:4" s="151" customFormat="1" ht="18" customHeight="1">
      <c r="A48" s="158" t="s">
        <v>199</v>
      </c>
      <c r="B48" s="282" t="s">
        <v>204</v>
      </c>
      <c r="C48" s="167"/>
      <c r="D48" s="167"/>
    </row>
    <row r="49" spans="1:4" s="151" customFormat="1" ht="18" customHeight="1" thickBot="1">
      <c r="A49" s="161" t="s">
        <v>200</v>
      </c>
      <c r="B49" s="283" t="s">
        <v>205</v>
      </c>
      <c r="C49" s="168"/>
      <c r="D49" s="168"/>
    </row>
    <row r="50" spans="1:4" s="151" customFormat="1" ht="18" customHeight="1" thickBot="1">
      <c r="A50" s="152" t="s">
        <v>106</v>
      </c>
      <c r="B50" s="280" t="s">
        <v>206</v>
      </c>
      <c r="C50" s="154">
        <f>SUM(C51:C53)</f>
        <v>0</v>
      </c>
      <c r="D50" s="154">
        <f>SUM(D51:D53)</f>
        <v>0</v>
      </c>
    </row>
    <row r="51" spans="1:4" s="151" customFormat="1" ht="18" customHeight="1">
      <c r="A51" s="155" t="s">
        <v>61</v>
      </c>
      <c r="B51" s="281" t="s">
        <v>207</v>
      </c>
      <c r="C51" s="157"/>
      <c r="D51" s="157"/>
    </row>
    <row r="52" spans="1:4" s="151" customFormat="1" ht="18" customHeight="1">
      <c r="A52" s="158" t="s">
        <v>62</v>
      </c>
      <c r="B52" s="282" t="s">
        <v>208</v>
      </c>
      <c r="C52" s="160"/>
      <c r="D52" s="160"/>
    </row>
    <row r="53" spans="1:4" s="151" customFormat="1" ht="18" customHeight="1">
      <c r="A53" s="158" t="s">
        <v>211</v>
      </c>
      <c r="B53" s="282" t="s">
        <v>209</v>
      </c>
      <c r="C53" s="160"/>
      <c r="D53" s="160"/>
    </row>
    <row r="54" spans="1:4" s="151" customFormat="1" ht="18" customHeight="1" thickBot="1">
      <c r="A54" s="161" t="s">
        <v>212</v>
      </c>
      <c r="B54" s="283" t="s">
        <v>210</v>
      </c>
      <c r="C54" s="164"/>
      <c r="D54" s="164"/>
    </row>
    <row r="55" spans="1:4" s="151" customFormat="1" ht="18" customHeight="1" thickBot="1">
      <c r="A55" s="152" t="s">
        <v>13</v>
      </c>
      <c r="B55" s="284" t="s">
        <v>213</v>
      </c>
      <c r="C55" s="154">
        <f>SUM(C56:C58)</f>
        <v>0</v>
      </c>
      <c r="D55" s="154">
        <f>SUM(D56:D58)</f>
        <v>0</v>
      </c>
    </row>
    <row r="56" spans="1:4" s="151" customFormat="1" ht="18" customHeight="1">
      <c r="A56" s="155" t="s">
        <v>107</v>
      </c>
      <c r="B56" s="281" t="s">
        <v>215</v>
      </c>
      <c r="C56" s="167"/>
      <c r="D56" s="167"/>
    </row>
    <row r="57" spans="1:4" s="151" customFormat="1" ht="18" customHeight="1">
      <c r="A57" s="158" t="s">
        <v>108</v>
      </c>
      <c r="B57" s="282" t="s">
        <v>386</v>
      </c>
      <c r="C57" s="167"/>
      <c r="D57" s="167"/>
    </row>
    <row r="58" spans="1:4" s="151" customFormat="1" ht="18" customHeight="1">
      <c r="A58" s="158" t="s">
        <v>132</v>
      </c>
      <c r="B58" s="282" t="s">
        <v>216</v>
      </c>
      <c r="C58" s="167"/>
      <c r="D58" s="167"/>
    </row>
    <row r="59" spans="1:4" s="151" customFormat="1" ht="18" customHeight="1" thickBot="1">
      <c r="A59" s="161" t="s">
        <v>214</v>
      </c>
      <c r="B59" s="283" t="s">
        <v>217</v>
      </c>
      <c r="C59" s="167"/>
      <c r="D59" s="167"/>
    </row>
    <row r="60" spans="1:4" s="151" customFormat="1" ht="18" customHeight="1" thickBot="1">
      <c r="A60" s="152" t="s">
        <v>14</v>
      </c>
      <c r="B60" s="280" t="s">
        <v>218</v>
      </c>
      <c r="C60" s="165">
        <f>+C5+C12+C19+C26+C33+C44+C50+C55</f>
        <v>0</v>
      </c>
      <c r="D60" s="165">
        <f>+D5+D12+D19+D26+D33+D44+D50+D55</f>
        <v>0</v>
      </c>
    </row>
    <row r="61" spans="1:4" s="151" customFormat="1" ht="18" customHeight="1" thickBot="1">
      <c r="A61" s="170" t="s">
        <v>219</v>
      </c>
      <c r="B61" s="284" t="s">
        <v>220</v>
      </c>
      <c r="C61" s="154">
        <f>SUM(C62:C64)</f>
        <v>0</v>
      </c>
      <c r="D61" s="154">
        <f>SUM(D62:D64)</f>
        <v>0</v>
      </c>
    </row>
    <row r="62" spans="1:4" s="151" customFormat="1" ht="18" customHeight="1">
      <c r="A62" s="155" t="s">
        <v>253</v>
      </c>
      <c r="B62" s="281" t="s">
        <v>221</v>
      </c>
      <c r="C62" s="167"/>
      <c r="D62" s="167"/>
    </row>
    <row r="63" spans="1:4" s="151" customFormat="1" ht="18" customHeight="1">
      <c r="A63" s="158" t="s">
        <v>262</v>
      </c>
      <c r="B63" s="282" t="s">
        <v>222</v>
      </c>
      <c r="C63" s="167"/>
      <c r="D63" s="167"/>
    </row>
    <row r="64" spans="1:4" s="151" customFormat="1" ht="18" customHeight="1" thickBot="1">
      <c r="A64" s="161" t="s">
        <v>263</v>
      </c>
      <c r="B64" s="285" t="s">
        <v>223</v>
      </c>
      <c r="C64" s="167"/>
      <c r="D64" s="167"/>
    </row>
    <row r="65" spans="1:4" s="151" customFormat="1" ht="18" customHeight="1" thickBot="1">
      <c r="A65" s="170" t="s">
        <v>224</v>
      </c>
      <c r="B65" s="284" t="s">
        <v>225</v>
      </c>
      <c r="C65" s="154">
        <f>SUM(C66:C69)</f>
        <v>0</v>
      </c>
      <c r="D65" s="154">
        <f>SUM(D66:D69)</f>
        <v>0</v>
      </c>
    </row>
    <row r="66" spans="1:4" s="151" customFormat="1" ht="18" customHeight="1">
      <c r="A66" s="155" t="s">
        <v>84</v>
      </c>
      <c r="B66" s="281" t="s">
        <v>226</v>
      </c>
      <c r="C66" s="167"/>
      <c r="D66" s="167"/>
    </row>
    <row r="67" spans="1:4" s="151" customFormat="1" ht="18" customHeight="1">
      <c r="A67" s="158" t="s">
        <v>85</v>
      </c>
      <c r="B67" s="282" t="s">
        <v>227</v>
      </c>
      <c r="C67" s="167"/>
      <c r="D67" s="167"/>
    </row>
    <row r="68" spans="1:4" s="151" customFormat="1" ht="18" customHeight="1">
      <c r="A68" s="158" t="s">
        <v>254</v>
      </c>
      <c r="B68" s="282" t="s">
        <v>228</v>
      </c>
      <c r="C68" s="167"/>
      <c r="D68" s="167"/>
    </row>
    <row r="69" spans="1:4" s="151" customFormat="1" ht="18" customHeight="1" thickBot="1">
      <c r="A69" s="161" t="s">
        <v>255</v>
      </c>
      <c r="B69" s="283" t="s">
        <v>229</v>
      </c>
      <c r="C69" s="167"/>
      <c r="D69" s="167"/>
    </row>
    <row r="70" spans="1:4" s="151" customFormat="1" ht="18" customHeight="1" thickBot="1">
      <c r="A70" s="170" t="s">
        <v>230</v>
      </c>
      <c r="B70" s="284" t="s">
        <v>231</v>
      </c>
      <c r="C70" s="154">
        <f>SUM(C71:C72)</f>
        <v>0</v>
      </c>
      <c r="D70" s="154">
        <f>SUM(D71:D72)</f>
        <v>0</v>
      </c>
    </row>
    <row r="71" spans="1:4" s="151" customFormat="1" ht="18" customHeight="1">
      <c r="A71" s="155" t="s">
        <v>256</v>
      </c>
      <c r="B71" s="281" t="s">
        <v>232</v>
      </c>
      <c r="C71" s="167"/>
      <c r="D71" s="167"/>
    </row>
    <row r="72" spans="1:4" s="151" customFormat="1" ht="18" customHeight="1" thickBot="1">
      <c r="A72" s="161" t="s">
        <v>257</v>
      </c>
      <c r="B72" s="283" t="s">
        <v>233</v>
      </c>
      <c r="C72" s="167"/>
      <c r="D72" s="167"/>
    </row>
    <row r="73" spans="1:4" s="151" customFormat="1" ht="18" customHeight="1" thickBot="1">
      <c r="A73" s="170" t="s">
        <v>234</v>
      </c>
      <c r="B73" s="284" t="s">
        <v>235</v>
      </c>
      <c r="C73" s="154">
        <f>SUM(C74:C76)</f>
        <v>0</v>
      </c>
      <c r="D73" s="154">
        <f>SUM(D74:D76)</f>
        <v>0</v>
      </c>
    </row>
    <row r="74" spans="1:4" s="151" customFormat="1" ht="18" customHeight="1">
      <c r="A74" s="155" t="s">
        <v>258</v>
      </c>
      <c r="B74" s="281" t="s">
        <v>236</v>
      </c>
      <c r="C74" s="167"/>
      <c r="D74" s="167"/>
    </row>
    <row r="75" spans="1:4" s="151" customFormat="1" ht="18" customHeight="1">
      <c r="A75" s="158" t="s">
        <v>259</v>
      </c>
      <c r="B75" s="282" t="s">
        <v>237</v>
      </c>
      <c r="C75" s="167"/>
      <c r="D75" s="167"/>
    </row>
    <row r="76" spans="1:4" s="151" customFormat="1" ht="18" customHeight="1" thickBot="1">
      <c r="A76" s="161" t="s">
        <v>260</v>
      </c>
      <c r="B76" s="283" t="s">
        <v>238</v>
      </c>
      <c r="C76" s="167"/>
      <c r="D76" s="167"/>
    </row>
    <row r="77" spans="1:4" s="151" customFormat="1" ht="18" customHeight="1" thickBot="1">
      <c r="A77" s="170" t="s">
        <v>239</v>
      </c>
      <c r="B77" s="284" t="s">
        <v>261</v>
      </c>
      <c r="C77" s="154">
        <f>SUM(C78:C81)</f>
        <v>0</v>
      </c>
      <c r="D77" s="154">
        <f>SUM(D78:D81)</f>
        <v>0</v>
      </c>
    </row>
    <row r="78" spans="1:4" s="151" customFormat="1" ht="18" customHeight="1">
      <c r="A78" s="172" t="s">
        <v>240</v>
      </c>
      <c r="B78" s="281" t="s">
        <v>241</v>
      </c>
      <c r="C78" s="167"/>
      <c r="D78" s="167"/>
    </row>
    <row r="79" spans="1:4" s="151" customFormat="1" ht="18" customHeight="1">
      <c r="A79" s="173" t="s">
        <v>242</v>
      </c>
      <c r="B79" s="282" t="s">
        <v>243</v>
      </c>
      <c r="C79" s="167"/>
      <c r="D79" s="167"/>
    </row>
    <row r="80" spans="1:4" s="151" customFormat="1" ht="18" customHeight="1">
      <c r="A80" s="173" t="s">
        <v>244</v>
      </c>
      <c r="B80" s="282" t="s">
        <v>245</v>
      </c>
      <c r="C80" s="167"/>
      <c r="D80" s="167"/>
    </row>
    <row r="81" spans="1:4" s="151" customFormat="1" ht="18" customHeight="1" thickBot="1">
      <c r="A81" s="174" t="s">
        <v>246</v>
      </c>
      <c r="B81" s="283" t="s">
        <v>247</v>
      </c>
      <c r="C81" s="167"/>
      <c r="D81" s="167"/>
    </row>
    <row r="82" spans="1:4" s="151" customFormat="1" ht="18" customHeight="1" thickBot="1">
      <c r="A82" s="170" t="s">
        <v>248</v>
      </c>
      <c r="B82" s="284" t="s">
        <v>249</v>
      </c>
      <c r="C82" s="175"/>
      <c r="D82" s="175"/>
    </row>
    <row r="83" spans="1:4" s="151" customFormat="1" ht="18" customHeight="1" thickBot="1">
      <c r="A83" s="170" t="s">
        <v>250</v>
      </c>
      <c r="B83" s="286" t="s">
        <v>251</v>
      </c>
      <c r="C83" s="165">
        <f>+C61+C65+C70+C73+C77+C82</f>
        <v>0</v>
      </c>
      <c r="D83" s="165">
        <f>+D61+D65+D70+D73+D77+D82</f>
        <v>0</v>
      </c>
    </row>
    <row r="84" spans="1:4" s="151" customFormat="1" ht="18" customHeight="1" thickBot="1">
      <c r="A84" s="177" t="s">
        <v>264</v>
      </c>
      <c r="B84" s="287" t="s">
        <v>252</v>
      </c>
      <c r="C84" s="165">
        <f>+C60+C83</f>
        <v>0</v>
      </c>
      <c r="D84" s="165">
        <f>+D60+D83</f>
        <v>0</v>
      </c>
    </row>
    <row r="85" spans="1:3" s="151" customFormat="1" ht="18" customHeight="1">
      <c r="A85" s="179"/>
      <c r="B85" s="180"/>
      <c r="C85" s="181"/>
    </row>
    <row r="86" spans="1:3" s="143" customFormat="1" ht="18" customHeight="1">
      <c r="A86" s="398" t="s">
        <v>34</v>
      </c>
      <c r="B86" s="398"/>
      <c r="C86" s="398"/>
    </row>
    <row r="87" spans="1:3" s="183" customFormat="1" ht="18" customHeight="1" thickBot="1">
      <c r="A87" s="399"/>
      <c r="B87" s="399"/>
      <c r="C87" s="182" t="s">
        <v>131</v>
      </c>
    </row>
    <row r="88" spans="1:4" s="143" customFormat="1" ht="18" customHeight="1" thickBot="1">
      <c r="A88" s="145" t="s">
        <v>51</v>
      </c>
      <c r="B88" s="146" t="s">
        <v>35</v>
      </c>
      <c r="C88" s="147" t="s">
        <v>427</v>
      </c>
      <c r="D88" s="147" t="s">
        <v>425</v>
      </c>
    </row>
    <row r="89" spans="1:4" s="151" customFormat="1" ht="18" customHeight="1" thickBot="1">
      <c r="A89" s="145">
        <v>1</v>
      </c>
      <c r="B89" s="146">
        <v>2</v>
      </c>
      <c r="C89" s="147">
        <v>3</v>
      </c>
      <c r="D89" s="147">
        <v>4</v>
      </c>
    </row>
    <row r="90" spans="1:4" s="143" customFormat="1" ht="18" customHeight="1" thickBot="1">
      <c r="A90" s="184" t="s">
        <v>6</v>
      </c>
      <c r="B90" s="288" t="s">
        <v>399</v>
      </c>
      <c r="C90" s="186">
        <f>SUM(C91:C95)</f>
        <v>0</v>
      </c>
      <c r="D90" s="186">
        <f>SUM(D91:D95)</f>
        <v>0</v>
      </c>
    </row>
    <row r="91" spans="1:4" s="143" customFormat="1" ht="18" customHeight="1">
      <c r="A91" s="187" t="s">
        <v>63</v>
      </c>
      <c r="B91" s="289" t="s">
        <v>36</v>
      </c>
      <c r="C91" s="189"/>
      <c r="D91" s="189"/>
    </row>
    <row r="92" spans="1:4" s="143" customFormat="1" ht="18" customHeight="1">
      <c r="A92" s="158" t="s">
        <v>64</v>
      </c>
      <c r="B92" s="290" t="s">
        <v>109</v>
      </c>
      <c r="C92" s="160"/>
      <c r="D92" s="160"/>
    </row>
    <row r="93" spans="1:4" s="143" customFormat="1" ht="18" customHeight="1">
      <c r="A93" s="158" t="s">
        <v>65</v>
      </c>
      <c r="B93" s="290" t="s">
        <v>82</v>
      </c>
      <c r="C93" s="164"/>
      <c r="D93" s="164"/>
    </row>
    <row r="94" spans="1:4" s="143" customFormat="1" ht="18" customHeight="1">
      <c r="A94" s="158" t="s">
        <v>66</v>
      </c>
      <c r="B94" s="291" t="s">
        <v>110</v>
      </c>
      <c r="C94" s="164"/>
      <c r="D94" s="164"/>
    </row>
    <row r="95" spans="1:4" s="143" customFormat="1" ht="18" customHeight="1">
      <c r="A95" s="158" t="s">
        <v>74</v>
      </c>
      <c r="B95" s="292" t="s">
        <v>111</v>
      </c>
      <c r="C95" s="164"/>
      <c r="D95" s="164"/>
    </row>
    <row r="96" spans="1:4" s="143" customFormat="1" ht="18" customHeight="1">
      <c r="A96" s="158" t="s">
        <v>67</v>
      </c>
      <c r="B96" s="290" t="s">
        <v>267</v>
      </c>
      <c r="C96" s="164"/>
      <c r="D96" s="164"/>
    </row>
    <row r="97" spans="1:4" s="143" customFormat="1" ht="18" customHeight="1">
      <c r="A97" s="158" t="s">
        <v>68</v>
      </c>
      <c r="B97" s="293" t="s">
        <v>268</v>
      </c>
      <c r="C97" s="164"/>
      <c r="D97" s="164"/>
    </row>
    <row r="98" spans="1:4" s="143" customFormat="1" ht="18" customHeight="1">
      <c r="A98" s="158" t="s">
        <v>75</v>
      </c>
      <c r="B98" s="290" t="s">
        <v>269</v>
      </c>
      <c r="C98" s="164"/>
      <c r="D98" s="164"/>
    </row>
    <row r="99" spans="1:4" s="143" customFormat="1" ht="18" customHeight="1">
      <c r="A99" s="158" t="s">
        <v>76</v>
      </c>
      <c r="B99" s="290" t="s">
        <v>270</v>
      </c>
      <c r="C99" s="164"/>
      <c r="D99" s="164"/>
    </row>
    <row r="100" spans="1:4" s="143" customFormat="1" ht="18" customHeight="1">
      <c r="A100" s="158" t="s">
        <v>77</v>
      </c>
      <c r="B100" s="293" t="s">
        <v>271</v>
      </c>
      <c r="C100" s="164"/>
      <c r="D100" s="164"/>
    </row>
    <row r="101" spans="1:4" s="143" customFormat="1" ht="18" customHeight="1">
      <c r="A101" s="158" t="s">
        <v>78</v>
      </c>
      <c r="B101" s="293" t="s">
        <v>272</v>
      </c>
      <c r="C101" s="164"/>
      <c r="D101" s="164"/>
    </row>
    <row r="102" spans="1:4" s="143" customFormat="1" ht="18" customHeight="1">
      <c r="A102" s="158" t="s">
        <v>80</v>
      </c>
      <c r="B102" s="290" t="s">
        <v>273</v>
      </c>
      <c r="C102" s="164"/>
      <c r="D102" s="164"/>
    </row>
    <row r="103" spans="1:4" s="143" customFormat="1" ht="18" customHeight="1">
      <c r="A103" s="194" t="s">
        <v>112</v>
      </c>
      <c r="B103" s="294" t="s">
        <v>274</v>
      </c>
      <c r="C103" s="164"/>
      <c r="D103" s="164"/>
    </row>
    <row r="104" spans="1:4" s="143" customFormat="1" ht="18" customHeight="1">
      <c r="A104" s="158" t="s">
        <v>265</v>
      </c>
      <c r="B104" s="294" t="s">
        <v>275</v>
      </c>
      <c r="C104" s="164"/>
      <c r="D104" s="164"/>
    </row>
    <row r="105" spans="1:4" s="143" customFormat="1" ht="18" customHeight="1" thickBot="1">
      <c r="A105" s="196" t="s">
        <v>266</v>
      </c>
      <c r="B105" s="295" t="s">
        <v>276</v>
      </c>
      <c r="C105" s="198"/>
      <c r="D105" s="198"/>
    </row>
    <row r="106" spans="1:4" s="143" customFormat="1" ht="18" customHeight="1" thickBot="1">
      <c r="A106" s="152" t="s">
        <v>7</v>
      </c>
      <c r="B106" s="296" t="s">
        <v>400</v>
      </c>
      <c r="C106" s="154">
        <f>+C107+C109+C111</f>
        <v>0</v>
      </c>
      <c r="D106" s="154">
        <f>+D107+D109+D111</f>
        <v>0</v>
      </c>
    </row>
    <row r="107" spans="1:4" s="143" customFormat="1" ht="18" customHeight="1">
      <c r="A107" s="155" t="s">
        <v>69</v>
      </c>
      <c r="B107" s="290" t="s">
        <v>130</v>
      </c>
      <c r="C107" s="157"/>
      <c r="D107" s="157"/>
    </row>
    <row r="108" spans="1:4" s="143" customFormat="1" ht="18" customHeight="1">
      <c r="A108" s="155" t="s">
        <v>70</v>
      </c>
      <c r="B108" s="294" t="s">
        <v>280</v>
      </c>
      <c r="C108" s="157"/>
      <c r="D108" s="157"/>
    </row>
    <row r="109" spans="1:4" s="143" customFormat="1" ht="18" customHeight="1">
      <c r="A109" s="155" t="s">
        <v>71</v>
      </c>
      <c r="B109" s="294" t="s">
        <v>113</v>
      </c>
      <c r="C109" s="160"/>
      <c r="D109" s="160"/>
    </row>
    <row r="110" spans="1:4" s="143" customFormat="1" ht="18" customHeight="1">
      <c r="A110" s="155" t="s">
        <v>72</v>
      </c>
      <c r="B110" s="294" t="s">
        <v>281</v>
      </c>
      <c r="C110" s="201"/>
      <c r="D110" s="201"/>
    </row>
    <row r="111" spans="1:4" s="143" customFormat="1" ht="18" customHeight="1">
      <c r="A111" s="155" t="s">
        <v>73</v>
      </c>
      <c r="B111" s="297" t="s">
        <v>133</v>
      </c>
      <c r="C111" s="201"/>
      <c r="D111" s="201"/>
    </row>
    <row r="112" spans="1:4" s="143" customFormat="1" ht="18" customHeight="1">
      <c r="A112" s="155" t="s">
        <v>79</v>
      </c>
      <c r="B112" s="298" t="s">
        <v>387</v>
      </c>
      <c r="C112" s="201"/>
      <c r="D112" s="201"/>
    </row>
    <row r="113" spans="1:4" s="143" customFormat="1" ht="18" customHeight="1">
      <c r="A113" s="155" t="s">
        <v>81</v>
      </c>
      <c r="B113" s="299" t="s">
        <v>286</v>
      </c>
      <c r="C113" s="201"/>
      <c r="D113" s="201"/>
    </row>
    <row r="114" spans="1:4" s="143" customFormat="1" ht="18" customHeight="1">
      <c r="A114" s="155" t="s">
        <v>114</v>
      </c>
      <c r="B114" s="290" t="s">
        <v>270</v>
      </c>
      <c r="C114" s="201"/>
      <c r="D114" s="201"/>
    </row>
    <row r="115" spans="1:4" s="143" customFormat="1" ht="18" customHeight="1">
      <c r="A115" s="155" t="s">
        <v>115</v>
      </c>
      <c r="B115" s="290" t="s">
        <v>285</v>
      </c>
      <c r="C115" s="201"/>
      <c r="D115" s="201"/>
    </row>
    <row r="116" spans="1:4" s="143" customFormat="1" ht="18" customHeight="1">
      <c r="A116" s="155" t="s">
        <v>116</v>
      </c>
      <c r="B116" s="290" t="s">
        <v>284</v>
      </c>
      <c r="C116" s="201"/>
      <c r="D116" s="201"/>
    </row>
    <row r="117" spans="1:4" s="143" customFormat="1" ht="18" customHeight="1">
      <c r="A117" s="155" t="s">
        <v>277</v>
      </c>
      <c r="B117" s="290" t="s">
        <v>273</v>
      </c>
      <c r="C117" s="201"/>
      <c r="D117" s="201"/>
    </row>
    <row r="118" spans="1:4" s="143" customFormat="1" ht="18" customHeight="1">
      <c r="A118" s="155" t="s">
        <v>278</v>
      </c>
      <c r="B118" s="290" t="s">
        <v>283</v>
      </c>
      <c r="C118" s="201"/>
      <c r="D118" s="201"/>
    </row>
    <row r="119" spans="1:4" s="143" customFormat="1" ht="18" customHeight="1" thickBot="1">
      <c r="A119" s="194" t="s">
        <v>279</v>
      </c>
      <c r="B119" s="290" t="s">
        <v>282</v>
      </c>
      <c r="C119" s="205"/>
      <c r="D119" s="205"/>
    </row>
    <row r="120" spans="1:4" s="143" customFormat="1" ht="18" customHeight="1" thickBot="1">
      <c r="A120" s="152" t="s">
        <v>8</v>
      </c>
      <c r="B120" s="300" t="s">
        <v>287</v>
      </c>
      <c r="C120" s="154">
        <f>+C121+C122</f>
        <v>0</v>
      </c>
      <c r="D120" s="154">
        <f>+D121+D122</f>
        <v>0</v>
      </c>
    </row>
    <row r="121" spans="1:4" s="143" customFormat="1" ht="18" customHeight="1">
      <c r="A121" s="155" t="s">
        <v>52</v>
      </c>
      <c r="B121" s="299" t="s">
        <v>44</v>
      </c>
      <c r="C121" s="157"/>
      <c r="D121" s="157"/>
    </row>
    <row r="122" spans="1:4" s="143" customFormat="1" ht="18" customHeight="1" thickBot="1">
      <c r="A122" s="161" t="s">
        <v>53</v>
      </c>
      <c r="B122" s="294" t="s">
        <v>45</v>
      </c>
      <c r="C122" s="164"/>
      <c r="D122" s="164"/>
    </row>
    <row r="123" spans="1:4" s="143" customFormat="1" ht="18" customHeight="1" thickBot="1">
      <c r="A123" s="152" t="s">
        <v>9</v>
      </c>
      <c r="B123" s="300" t="s">
        <v>288</v>
      </c>
      <c r="C123" s="154">
        <f>+C90+C106+C120</f>
        <v>0</v>
      </c>
      <c r="D123" s="154">
        <f>+D90+D106+D120</f>
        <v>0</v>
      </c>
    </row>
    <row r="124" spans="1:4" s="143" customFormat="1" ht="18" customHeight="1" thickBot="1">
      <c r="A124" s="152" t="s">
        <v>10</v>
      </c>
      <c r="B124" s="300" t="s">
        <v>289</v>
      </c>
      <c r="C124" s="154">
        <f>+C125+C126+C127</f>
        <v>0</v>
      </c>
      <c r="D124" s="154">
        <f>+D125+D126+D127</f>
        <v>0</v>
      </c>
    </row>
    <row r="125" spans="1:4" s="143" customFormat="1" ht="18" customHeight="1">
      <c r="A125" s="155" t="s">
        <v>56</v>
      </c>
      <c r="B125" s="299" t="s">
        <v>290</v>
      </c>
      <c r="C125" s="201"/>
      <c r="D125" s="201"/>
    </row>
    <row r="126" spans="1:4" s="143" customFormat="1" ht="18" customHeight="1">
      <c r="A126" s="155" t="s">
        <v>57</v>
      </c>
      <c r="B126" s="299" t="s">
        <v>291</v>
      </c>
      <c r="C126" s="201"/>
      <c r="D126" s="201"/>
    </row>
    <row r="127" spans="1:4" s="143" customFormat="1" ht="18" customHeight="1" thickBot="1">
      <c r="A127" s="194" t="s">
        <v>58</v>
      </c>
      <c r="B127" s="301" t="s">
        <v>292</v>
      </c>
      <c r="C127" s="201"/>
      <c r="D127" s="201"/>
    </row>
    <row r="128" spans="1:4" s="143" customFormat="1" ht="18" customHeight="1" thickBot="1">
      <c r="A128" s="152" t="s">
        <v>11</v>
      </c>
      <c r="B128" s="300" t="s">
        <v>351</v>
      </c>
      <c r="C128" s="154">
        <f>+C129+C130+C131+C132</f>
        <v>0</v>
      </c>
      <c r="D128" s="154">
        <f>+D129+D130+D131+D132</f>
        <v>0</v>
      </c>
    </row>
    <row r="129" spans="1:4" s="143" customFormat="1" ht="18" customHeight="1">
      <c r="A129" s="155" t="s">
        <v>59</v>
      </c>
      <c r="B129" s="299" t="s">
        <v>293</v>
      </c>
      <c r="C129" s="201"/>
      <c r="D129" s="201"/>
    </row>
    <row r="130" spans="1:4" s="143" customFormat="1" ht="18" customHeight="1">
      <c r="A130" s="155" t="s">
        <v>60</v>
      </c>
      <c r="B130" s="299" t="s">
        <v>294</v>
      </c>
      <c r="C130" s="201"/>
      <c r="D130" s="201"/>
    </row>
    <row r="131" spans="1:4" s="143" customFormat="1" ht="18" customHeight="1">
      <c r="A131" s="155" t="s">
        <v>198</v>
      </c>
      <c r="B131" s="299" t="s">
        <v>295</v>
      </c>
      <c r="C131" s="201"/>
      <c r="D131" s="201"/>
    </row>
    <row r="132" spans="1:4" s="143" customFormat="1" ht="18" customHeight="1" thickBot="1">
      <c r="A132" s="194" t="s">
        <v>199</v>
      </c>
      <c r="B132" s="301" t="s">
        <v>296</v>
      </c>
      <c r="C132" s="201"/>
      <c r="D132" s="201"/>
    </row>
    <row r="133" spans="1:4" s="143" customFormat="1" ht="18" customHeight="1" thickBot="1">
      <c r="A133" s="152" t="s">
        <v>12</v>
      </c>
      <c r="B133" s="300" t="s">
        <v>297</v>
      </c>
      <c r="C133" s="165">
        <f>+C134+C135+C136+C137</f>
        <v>0</v>
      </c>
      <c r="D133" s="165">
        <f>+D134+D135+D136+D137</f>
        <v>0</v>
      </c>
    </row>
    <row r="134" spans="1:4" s="143" customFormat="1" ht="18" customHeight="1">
      <c r="A134" s="155" t="s">
        <v>61</v>
      </c>
      <c r="B134" s="299" t="s">
        <v>298</v>
      </c>
      <c r="C134" s="201"/>
      <c r="D134" s="201"/>
    </row>
    <row r="135" spans="1:4" s="143" customFormat="1" ht="18" customHeight="1">
      <c r="A135" s="155" t="s">
        <v>62</v>
      </c>
      <c r="B135" s="299" t="s">
        <v>308</v>
      </c>
      <c r="C135" s="201"/>
      <c r="D135" s="201"/>
    </row>
    <row r="136" spans="1:4" s="143" customFormat="1" ht="18" customHeight="1">
      <c r="A136" s="155" t="s">
        <v>211</v>
      </c>
      <c r="B136" s="299" t="s">
        <v>299</v>
      </c>
      <c r="C136" s="201"/>
      <c r="D136" s="201"/>
    </row>
    <row r="137" spans="1:4" s="143" customFormat="1" ht="18" customHeight="1" thickBot="1">
      <c r="A137" s="194" t="s">
        <v>212</v>
      </c>
      <c r="B137" s="301" t="s">
        <v>300</v>
      </c>
      <c r="C137" s="201"/>
      <c r="D137" s="201"/>
    </row>
    <row r="138" spans="1:4" s="143" customFormat="1" ht="18" customHeight="1" thickBot="1">
      <c r="A138" s="152" t="s">
        <v>13</v>
      </c>
      <c r="B138" s="300" t="s">
        <v>301</v>
      </c>
      <c r="C138" s="209">
        <f>+C139+C140+C141+C142</f>
        <v>0</v>
      </c>
      <c r="D138" s="209">
        <f>+D139+D140+D141+D142</f>
        <v>0</v>
      </c>
    </row>
    <row r="139" spans="1:4" s="143" customFormat="1" ht="18" customHeight="1">
      <c r="A139" s="155" t="s">
        <v>107</v>
      </c>
      <c r="B139" s="299" t="s">
        <v>302</v>
      </c>
      <c r="C139" s="201"/>
      <c r="D139" s="201"/>
    </row>
    <row r="140" spans="1:4" s="143" customFormat="1" ht="18" customHeight="1">
      <c r="A140" s="155" t="s">
        <v>108</v>
      </c>
      <c r="B140" s="299" t="s">
        <v>303</v>
      </c>
      <c r="C140" s="201"/>
      <c r="D140" s="201"/>
    </row>
    <row r="141" spans="1:4" s="143" customFormat="1" ht="18" customHeight="1">
      <c r="A141" s="155" t="s">
        <v>132</v>
      </c>
      <c r="B141" s="299" t="s">
        <v>304</v>
      </c>
      <c r="C141" s="201"/>
      <c r="D141" s="201"/>
    </row>
    <row r="142" spans="1:4" s="143" customFormat="1" ht="18" customHeight="1" thickBot="1">
      <c r="A142" s="155" t="s">
        <v>214</v>
      </c>
      <c r="B142" s="299" t="s">
        <v>305</v>
      </c>
      <c r="C142" s="201"/>
      <c r="D142" s="201"/>
    </row>
    <row r="143" spans="1:8" s="143" customFormat="1" ht="18" customHeight="1" thickBot="1">
      <c r="A143" s="152" t="s">
        <v>14</v>
      </c>
      <c r="B143" s="300" t="s">
        <v>306</v>
      </c>
      <c r="C143" s="210">
        <f>+C124+C128+C133+C138</f>
        <v>0</v>
      </c>
      <c r="D143" s="210">
        <f>+D124+D128+D133+D138</f>
        <v>0</v>
      </c>
      <c r="E143" s="211"/>
      <c r="F143" s="212"/>
      <c r="G143" s="212"/>
      <c r="H143" s="212"/>
    </row>
    <row r="144" spans="1:4" s="151" customFormat="1" ht="18" customHeight="1" thickBot="1">
      <c r="A144" s="213" t="s">
        <v>15</v>
      </c>
      <c r="B144" s="302" t="s">
        <v>307</v>
      </c>
      <c r="C144" s="210">
        <f>+C123+C143</f>
        <v>0</v>
      </c>
      <c r="D144" s="210">
        <f>+D123+D143</f>
        <v>0</v>
      </c>
    </row>
    <row r="145" s="143" customFormat="1" ht="18" customHeight="1">
      <c r="C145" s="215"/>
    </row>
    <row r="146" spans="1:3" s="143" customFormat="1" ht="18" customHeight="1">
      <c r="A146" s="400" t="s">
        <v>309</v>
      </c>
      <c r="B146" s="400"/>
      <c r="C146" s="400"/>
    </row>
    <row r="147" spans="1:3" s="143" customFormat="1" ht="18" customHeight="1" thickBot="1">
      <c r="A147" s="397"/>
      <c r="B147" s="397"/>
      <c r="C147" s="144" t="s">
        <v>131</v>
      </c>
    </row>
    <row r="148" spans="1:4" s="143" customFormat="1" ht="18" customHeight="1" thickBot="1">
      <c r="A148" s="152">
        <v>1</v>
      </c>
      <c r="B148" s="296" t="s">
        <v>310</v>
      </c>
      <c r="C148" s="154">
        <f>+C60-C123</f>
        <v>0</v>
      </c>
      <c r="D148" s="154">
        <f>+D60-D123</f>
        <v>0</v>
      </c>
    </row>
    <row r="149" spans="1:4" s="143" customFormat="1" ht="18" customHeight="1" thickBot="1">
      <c r="A149" s="152" t="s">
        <v>7</v>
      </c>
      <c r="B149" s="296" t="s">
        <v>311</v>
      </c>
      <c r="C149" s="154">
        <f>+C83-C143</f>
        <v>0</v>
      </c>
      <c r="D149" s="154">
        <f>+D83-D143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államigazgatási feladatainak
2014. ÉVI KÖLTSÉGVETÉSI MÉRLEGE 
2014.06.30.&amp;R&amp;"Times New Roman CE,Félkövér dőlt"&amp;11 1.3. melléklet a 3/2014. (II.20.)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5" customWidth="1"/>
    <col min="2" max="2" width="28.00390625" style="27" customWidth="1"/>
    <col min="3" max="4" width="13.50390625" style="5" customWidth="1"/>
    <col min="5" max="5" width="33.12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9.75" customHeight="1">
      <c r="B1" s="217" t="s">
        <v>93</v>
      </c>
      <c r="C1" s="218"/>
      <c r="D1" s="218"/>
      <c r="E1" s="218"/>
      <c r="F1" s="218"/>
      <c r="G1" s="218"/>
      <c r="H1" s="403" t="s">
        <v>408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8" customHeight="1" thickBot="1">
      <c r="A3" s="401" t="s">
        <v>51</v>
      </c>
      <c r="B3" s="221" t="s">
        <v>41</v>
      </c>
      <c r="C3" s="222"/>
      <c r="D3" s="303"/>
      <c r="E3" s="221" t="s">
        <v>42</v>
      </c>
      <c r="F3" s="223"/>
      <c r="G3" s="313"/>
      <c r="H3" s="403"/>
    </row>
    <row r="4" spans="1:8" s="142" customFormat="1" ht="35.25" customHeight="1" thickBot="1">
      <c r="A4" s="402"/>
      <c r="B4" s="224" t="s">
        <v>49</v>
      </c>
      <c r="C4" s="225" t="s">
        <v>427</v>
      </c>
      <c r="D4" s="225" t="s">
        <v>425</v>
      </c>
      <c r="E4" s="224" t="s">
        <v>49</v>
      </c>
      <c r="F4" s="225" t="s">
        <v>427</v>
      </c>
      <c r="G4" s="225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 t="s">
        <v>8</v>
      </c>
      <c r="D5" s="225">
        <v>4</v>
      </c>
      <c r="E5" s="224">
        <v>6</v>
      </c>
      <c r="F5" s="226">
        <v>7</v>
      </c>
      <c r="G5" s="226">
        <v>8</v>
      </c>
      <c r="H5" s="403"/>
    </row>
    <row r="6" spans="1:8" s="216" customFormat="1" ht="15.75">
      <c r="A6" s="228" t="s">
        <v>6</v>
      </c>
      <c r="B6" s="305" t="s">
        <v>312</v>
      </c>
      <c r="C6" s="229">
        <v>132668</v>
      </c>
      <c r="D6" s="229">
        <v>135397</v>
      </c>
      <c r="E6" s="305" t="s">
        <v>50</v>
      </c>
      <c r="F6" s="230">
        <v>122269</v>
      </c>
      <c r="G6" s="230">
        <v>123252</v>
      </c>
      <c r="H6" s="403"/>
    </row>
    <row r="7" spans="1:8" s="216" customFormat="1" ht="15.75">
      <c r="A7" s="231" t="s">
        <v>7</v>
      </c>
      <c r="B7" s="306" t="s">
        <v>313</v>
      </c>
      <c r="C7" s="232">
        <v>23315</v>
      </c>
      <c r="D7" s="232">
        <v>24103</v>
      </c>
      <c r="E7" s="306" t="s">
        <v>109</v>
      </c>
      <c r="F7" s="233">
        <v>32368</v>
      </c>
      <c r="G7" s="233">
        <v>32367</v>
      </c>
      <c r="H7" s="403"/>
    </row>
    <row r="8" spans="1:8" s="216" customFormat="1" ht="15.75">
      <c r="A8" s="231" t="s">
        <v>8</v>
      </c>
      <c r="B8" s="306" t="s">
        <v>353</v>
      </c>
      <c r="C8" s="232"/>
      <c r="D8" s="232"/>
      <c r="E8" s="306" t="s">
        <v>136</v>
      </c>
      <c r="F8" s="233">
        <v>71569</v>
      </c>
      <c r="G8" s="233">
        <v>71355</v>
      </c>
      <c r="H8" s="403"/>
    </row>
    <row r="9" spans="1:8" s="216" customFormat="1" ht="15.75">
      <c r="A9" s="231" t="s">
        <v>9</v>
      </c>
      <c r="B9" s="306" t="s">
        <v>100</v>
      </c>
      <c r="C9" s="232">
        <v>21500</v>
      </c>
      <c r="D9" s="232">
        <v>21500</v>
      </c>
      <c r="E9" s="306" t="s">
        <v>110</v>
      </c>
      <c r="F9" s="233">
        <v>15040</v>
      </c>
      <c r="G9" s="233">
        <v>14846</v>
      </c>
      <c r="H9" s="403"/>
    </row>
    <row r="10" spans="1:8" s="216" customFormat="1" ht="15.75">
      <c r="A10" s="231" t="s">
        <v>10</v>
      </c>
      <c r="B10" s="307" t="s">
        <v>314</v>
      </c>
      <c r="C10" s="232">
        <v>12075</v>
      </c>
      <c r="D10" s="232">
        <v>9346</v>
      </c>
      <c r="E10" s="306" t="s">
        <v>111</v>
      </c>
      <c r="F10" s="233">
        <v>2050</v>
      </c>
      <c r="G10" s="233">
        <v>2050</v>
      </c>
      <c r="H10" s="403"/>
    </row>
    <row r="11" spans="1:8" s="216" customFormat="1" ht="15.75">
      <c r="A11" s="231" t="s">
        <v>11</v>
      </c>
      <c r="B11" s="306" t="s">
        <v>315</v>
      </c>
      <c r="C11" s="234">
        <v>0</v>
      </c>
      <c r="D11" s="234">
        <v>0</v>
      </c>
      <c r="E11" s="306" t="s">
        <v>37</v>
      </c>
      <c r="F11" s="233">
        <v>1000</v>
      </c>
      <c r="G11" s="233">
        <v>6951</v>
      </c>
      <c r="H11" s="403"/>
    </row>
    <row r="12" spans="1:8" s="216" customFormat="1" ht="12.75" customHeight="1">
      <c r="A12" s="231" t="s">
        <v>12</v>
      </c>
      <c r="B12" s="306" t="s">
        <v>196</v>
      </c>
      <c r="C12" s="232">
        <v>15328</v>
      </c>
      <c r="D12" s="232">
        <v>15328</v>
      </c>
      <c r="E12" s="308"/>
      <c r="F12" s="233"/>
      <c r="G12" s="233"/>
      <c r="H12" s="403"/>
    </row>
    <row r="13" spans="1:8" s="216" customFormat="1" ht="12.75" customHeight="1">
      <c r="A13" s="231" t="s">
        <v>13</v>
      </c>
      <c r="B13" s="308"/>
      <c r="C13" s="232"/>
      <c r="D13" s="232"/>
      <c r="E13" s="308"/>
      <c r="F13" s="233"/>
      <c r="G13" s="233"/>
      <c r="H13" s="403"/>
    </row>
    <row r="14" spans="1:8" s="216" customFormat="1" ht="12.75" customHeight="1">
      <c r="A14" s="231" t="s">
        <v>14</v>
      </c>
      <c r="B14" s="309"/>
      <c r="C14" s="234"/>
      <c r="D14" s="234"/>
      <c r="E14" s="308"/>
      <c r="F14" s="233"/>
      <c r="G14" s="233"/>
      <c r="H14" s="403"/>
    </row>
    <row r="15" spans="1:8" s="216" customFormat="1" ht="12.75" customHeight="1">
      <c r="A15" s="231" t="s">
        <v>15</v>
      </c>
      <c r="B15" s="308"/>
      <c r="C15" s="232"/>
      <c r="D15" s="232"/>
      <c r="E15" s="308"/>
      <c r="F15" s="233"/>
      <c r="G15" s="233"/>
      <c r="H15" s="403"/>
    </row>
    <row r="16" spans="1:8" s="216" customFormat="1" ht="12.75" customHeight="1">
      <c r="A16" s="231" t="s">
        <v>16</v>
      </c>
      <c r="B16" s="308"/>
      <c r="C16" s="232"/>
      <c r="D16" s="232"/>
      <c r="E16" s="308"/>
      <c r="F16" s="233"/>
      <c r="G16" s="233"/>
      <c r="H16" s="403"/>
    </row>
    <row r="17" spans="1:8" s="216" customFormat="1" ht="12.75" customHeight="1" thickBot="1">
      <c r="A17" s="231" t="s">
        <v>17</v>
      </c>
      <c r="B17" s="310"/>
      <c r="C17" s="235"/>
      <c r="D17" s="235"/>
      <c r="E17" s="308"/>
      <c r="F17" s="236"/>
      <c r="G17" s="236"/>
      <c r="H17" s="403"/>
    </row>
    <row r="18" spans="1:8" s="216" customFormat="1" ht="15.75" customHeight="1" thickBot="1">
      <c r="A18" s="237" t="s">
        <v>18</v>
      </c>
      <c r="B18" s="311" t="s">
        <v>354</v>
      </c>
      <c r="C18" s="239">
        <f>+C6+C7+C9+C10+C12+C13+C14+C15+C16+C17</f>
        <v>204886</v>
      </c>
      <c r="D18" s="239">
        <f>+D6+D7+D9+D10+D12+D13+D14+D15+D16+D17</f>
        <v>205674</v>
      </c>
      <c r="E18" s="311" t="s">
        <v>323</v>
      </c>
      <c r="F18" s="240">
        <f>SUM(F6:F17)</f>
        <v>244296</v>
      </c>
      <c r="G18" s="240">
        <f>SUM(G6:G17)</f>
        <v>250821</v>
      </c>
      <c r="H18" s="403"/>
    </row>
    <row r="19" spans="1:8" s="216" customFormat="1" ht="15.75">
      <c r="A19" s="241" t="s">
        <v>19</v>
      </c>
      <c r="B19" s="312" t="s">
        <v>318</v>
      </c>
      <c r="C19" s="242">
        <f>+C20+C21+C22+C23</f>
        <v>39410</v>
      </c>
      <c r="D19" s="242">
        <f>+D20+D21+D22+D23</f>
        <v>45147</v>
      </c>
      <c r="E19" s="306" t="s">
        <v>117</v>
      </c>
      <c r="F19" s="243"/>
      <c r="G19" s="243"/>
      <c r="H19" s="403"/>
    </row>
    <row r="20" spans="1:8" s="216" customFormat="1" ht="15.75">
      <c r="A20" s="231" t="s">
        <v>20</v>
      </c>
      <c r="B20" s="306" t="s">
        <v>128</v>
      </c>
      <c r="C20" s="232">
        <v>39410</v>
      </c>
      <c r="D20" s="232">
        <v>45147</v>
      </c>
      <c r="E20" s="306" t="s">
        <v>322</v>
      </c>
      <c r="F20" s="233"/>
      <c r="G20" s="233"/>
      <c r="H20" s="403"/>
    </row>
    <row r="21" spans="1:8" s="216" customFormat="1" ht="15.75">
      <c r="A21" s="231" t="s">
        <v>21</v>
      </c>
      <c r="B21" s="306" t="s">
        <v>129</v>
      </c>
      <c r="C21" s="232"/>
      <c r="D21" s="232"/>
      <c r="E21" s="306" t="s">
        <v>91</v>
      </c>
      <c r="F21" s="233"/>
      <c r="G21" s="233"/>
      <c r="H21" s="403"/>
    </row>
    <row r="22" spans="1:8" s="216" customFormat="1" ht="15.75">
      <c r="A22" s="231" t="s">
        <v>22</v>
      </c>
      <c r="B22" s="306" t="s">
        <v>134</v>
      </c>
      <c r="C22" s="232"/>
      <c r="D22" s="232"/>
      <c r="E22" s="306" t="s">
        <v>92</v>
      </c>
      <c r="F22" s="233"/>
      <c r="G22" s="233"/>
      <c r="H22" s="403"/>
    </row>
    <row r="23" spans="1:8" s="216" customFormat="1" ht="15.75">
      <c r="A23" s="231" t="s">
        <v>23</v>
      </c>
      <c r="B23" s="306" t="s">
        <v>135</v>
      </c>
      <c r="C23" s="232"/>
      <c r="D23" s="232"/>
      <c r="E23" s="312" t="s">
        <v>137</v>
      </c>
      <c r="F23" s="233"/>
      <c r="G23" s="233"/>
      <c r="H23" s="403"/>
    </row>
    <row r="24" spans="1:8" s="216" customFormat="1" ht="15.75">
      <c r="A24" s="231" t="s">
        <v>24</v>
      </c>
      <c r="B24" s="306" t="s">
        <v>319</v>
      </c>
      <c r="C24" s="244">
        <f>+C25+C26</f>
        <v>0</v>
      </c>
      <c r="D24" s="244">
        <f>+D25+D26</f>
        <v>0</v>
      </c>
      <c r="E24" s="306" t="s">
        <v>118</v>
      </c>
      <c r="F24" s="233"/>
      <c r="G24" s="233"/>
      <c r="H24" s="403"/>
    </row>
    <row r="25" spans="1:8" s="216" customFormat="1" ht="15.75">
      <c r="A25" s="241" t="s">
        <v>25</v>
      </c>
      <c r="B25" s="312" t="s">
        <v>316</v>
      </c>
      <c r="C25" s="245"/>
      <c r="D25" s="245"/>
      <c r="E25" s="305" t="s">
        <v>119</v>
      </c>
      <c r="F25" s="243"/>
      <c r="G25" s="243"/>
      <c r="H25" s="403"/>
    </row>
    <row r="26" spans="1:8" s="216" customFormat="1" ht="16.5" thickBot="1">
      <c r="A26" s="231" t="s">
        <v>26</v>
      </c>
      <c r="B26" s="306" t="s">
        <v>317</v>
      </c>
      <c r="C26" s="232"/>
      <c r="D26" s="232"/>
      <c r="E26" s="308"/>
      <c r="F26" s="233"/>
      <c r="G26" s="233"/>
      <c r="H26" s="403"/>
    </row>
    <row r="27" spans="1:8" s="216" customFormat="1" ht="16.5" thickBot="1">
      <c r="A27" s="237" t="s">
        <v>27</v>
      </c>
      <c r="B27" s="311" t="s">
        <v>320</v>
      </c>
      <c r="C27" s="239">
        <f>+C19+C24</f>
        <v>39410</v>
      </c>
      <c r="D27" s="239">
        <f>+D19+D24</f>
        <v>45147</v>
      </c>
      <c r="E27" s="311" t="s">
        <v>324</v>
      </c>
      <c r="F27" s="240">
        <f>SUM(F19:F26)</f>
        <v>0</v>
      </c>
      <c r="G27" s="240">
        <f>SUM(G19:G26)</f>
        <v>0</v>
      </c>
      <c r="H27" s="403"/>
    </row>
    <row r="28" spans="1:8" s="216" customFormat="1" ht="16.5" thickBot="1">
      <c r="A28" s="237" t="s">
        <v>28</v>
      </c>
      <c r="B28" s="311" t="s">
        <v>321</v>
      </c>
      <c r="C28" s="246">
        <f>+C18+C27</f>
        <v>244296</v>
      </c>
      <c r="D28" s="246">
        <f>+D18+D27</f>
        <v>250821</v>
      </c>
      <c r="E28" s="311" t="s">
        <v>325</v>
      </c>
      <c r="F28" s="246">
        <f>+F18+F27</f>
        <v>244296</v>
      </c>
      <c r="G28" s="246">
        <f>+G18+G27</f>
        <v>250821</v>
      </c>
      <c r="H28" s="403"/>
    </row>
    <row r="29" spans="1:8" s="216" customFormat="1" ht="16.5" thickBot="1">
      <c r="A29" s="237" t="s">
        <v>29</v>
      </c>
      <c r="B29" s="311" t="s">
        <v>95</v>
      </c>
      <c r="C29" s="246">
        <f>IF(C18-F18&lt;0,F18-C18,"-")</f>
        <v>39410</v>
      </c>
      <c r="D29" s="246">
        <f>IF(D18-G18&lt;0,G18-D18,"-")</f>
        <v>45147</v>
      </c>
      <c r="E29" s="311" t="s">
        <v>96</v>
      </c>
      <c r="F29" s="246" t="str">
        <f>IF(C18-F18&gt;0,C18-F18,"-")</f>
        <v>-</v>
      </c>
      <c r="G29" s="246" t="str">
        <f>IF(D18-G18&gt;0,D18-G18,"-")</f>
        <v>-</v>
      </c>
      <c r="H29" s="403"/>
    </row>
    <row r="30" spans="1:8" s="216" customFormat="1" ht="16.5" thickBot="1">
      <c r="A30" s="237" t="s">
        <v>30</v>
      </c>
      <c r="B30" s="311" t="s">
        <v>138</v>
      </c>
      <c r="C30" s="246" t="str">
        <f>IF(C18+C19-F28&lt;0,F28-(C18+C19),"-")</f>
        <v>-</v>
      </c>
      <c r="D30" s="246" t="str">
        <f>IF(D18+D19-G28&lt;0,G28-(D18+D19),"-")</f>
        <v>-</v>
      </c>
      <c r="E30" s="311" t="s">
        <v>139</v>
      </c>
      <c r="F30" s="246" t="str">
        <f>IF(C18+C19-F28&gt;0,C18+C19-F28,"-")</f>
        <v>-</v>
      </c>
      <c r="G30" s="246" t="str">
        <f>IF(D18+D19-G28&gt;0,D18+D19-G28,"-")</f>
        <v>-</v>
      </c>
      <c r="H30" s="403"/>
    </row>
    <row r="31" spans="2:5" ht="18.75">
      <c r="B31" s="404"/>
      <c r="C31" s="404"/>
      <c r="D31" s="404"/>
      <c r="E31" s="404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C1">
      <selection activeCell="H1" sqref="H1:H16384"/>
    </sheetView>
  </sheetViews>
  <sheetFormatPr defaultColWidth="9.00390625" defaultRowHeight="12.75"/>
  <cols>
    <col min="1" max="1" width="6.875" style="5" customWidth="1"/>
    <col min="2" max="2" width="35.125" style="27" customWidth="1"/>
    <col min="3" max="4" width="16.375" style="5" customWidth="1"/>
    <col min="5" max="5" width="32.37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1.5">
      <c r="B1" s="217" t="s">
        <v>94</v>
      </c>
      <c r="C1" s="218"/>
      <c r="D1" s="218"/>
      <c r="E1" s="218"/>
      <c r="F1" s="218"/>
      <c r="G1" s="218"/>
      <c r="H1" s="403" t="s">
        <v>409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6.5" thickBot="1">
      <c r="A3" s="405" t="s">
        <v>51</v>
      </c>
      <c r="B3" s="221" t="s">
        <v>41</v>
      </c>
      <c r="C3" s="222"/>
      <c r="D3" s="303"/>
      <c r="E3" s="315" t="s">
        <v>42</v>
      </c>
      <c r="F3" s="316"/>
      <c r="G3" s="313"/>
      <c r="H3" s="403"/>
    </row>
    <row r="4" spans="1:8" s="142" customFormat="1" ht="16.5" thickBot="1">
      <c r="A4" s="406"/>
      <c r="B4" s="224" t="s">
        <v>49</v>
      </c>
      <c r="C4" s="225" t="s">
        <v>427</v>
      </c>
      <c r="D4" s="225" t="s">
        <v>425</v>
      </c>
      <c r="E4" s="224" t="s">
        <v>49</v>
      </c>
      <c r="F4" s="225" t="s">
        <v>427</v>
      </c>
      <c r="G4" s="225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>
        <v>3</v>
      </c>
      <c r="D5" s="225">
        <v>4</v>
      </c>
      <c r="E5" s="224">
        <v>6</v>
      </c>
      <c r="F5" s="226">
        <v>7</v>
      </c>
      <c r="G5" s="226">
        <v>8</v>
      </c>
      <c r="H5" s="403"/>
    </row>
    <row r="6" spans="1:8" s="216" customFormat="1" ht="15.75">
      <c r="A6" s="228" t="s">
        <v>6</v>
      </c>
      <c r="B6" s="317" t="s">
        <v>326</v>
      </c>
      <c r="C6" s="318"/>
      <c r="D6" s="318"/>
      <c r="E6" s="317" t="s">
        <v>130</v>
      </c>
      <c r="F6" s="230">
        <v>590</v>
      </c>
      <c r="G6" s="230">
        <v>1601</v>
      </c>
      <c r="H6" s="403"/>
    </row>
    <row r="7" spans="1:8" s="216" customFormat="1" ht="15.75">
      <c r="A7" s="231" t="s">
        <v>7</v>
      </c>
      <c r="B7" s="319" t="s">
        <v>327</v>
      </c>
      <c r="C7" s="320"/>
      <c r="D7" s="320"/>
      <c r="E7" s="319" t="s">
        <v>332</v>
      </c>
      <c r="F7" s="233"/>
      <c r="G7" s="233"/>
      <c r="H7" s="403"/>
    </row>
    <row r="8" spans="1:8" s="216" customFormat="1" ht="15.75">
      <c r="A8" s="231" t="s">
        <v>8</v>
      </c>
      <c r="B8" s="319" t="s">
        <v>3</v>
      </c>
      <c r="C8" s="320"/>
      <c r="D8" s="320"/>
      <c r="E8" s="319" t="s">
        <v>113</v>
      </c>
      <c r="F8" s="233"/>
      <c r="G8" s="233">
        <v>2818</v>
      </c>
      <c r="H8" s="403"/>
    </row>
    <row r="9" spans="1:8" s="216" customFormat="1" ht="15.75">
      <c r="A9" s="231" t="s">
        <v>9</v>
      </c>
      <c r="B9" s="319" t="s">
        <v>328</v>
      </c>
      <c r="C9" s="320"/>
      <c r="D9" s="320"/>
      <c r="E9" s="319" t="s">
        <v>333</v>
      </c>
      <c r="F9" s="233"/>
      <c r="G9" s="233"/>
      <c r="H9" s="403"/>
    </row>
    <row r="10" spans="1:8" s="216" customFormat="1" ht="15.75">
      <c r="A10" s="231" t="s">
        <v>10</v>
      </c>
      <c r="B10" s="319" t="s">
        <v>329</v>
      </c>
      <c r="C10" s="320"/>
      <c r="D10" s="320"/>
      <c r="E10" s="319" t="s">
        <v>133</v>
      </c>
      <c r="F10" s="233"/>
      <c r="G10" s="233"/>
      <c r="H10" s="403"/>
    </row>
    <row r="11" spans="1:8" s="216" customFormat="1" ht="15.75">
      <c r="A11" s="231" t="s">
        <v>11</v>
      </c>
      <c r="B11" s="319" t="s">
        <v>330</v>
      </c>
      <c r="C11" s="321"/>
      <c r="D11" s="321"/>
      <c r="E11" s="322"/>
      <c r="F11" s="233"/>
      <c r="G11" s="233"/>
      <c r="H11" s="403"/>
    </row>
    <row r="12" spans="1:8" s="216" customFormat="1" ht="15.75">
      <c r="A12" s="231" t="s">
        <v>12</v>
      </c>
      <c r="B12" s="322"/>
      <c r="C12" s="320"/>
      <c r="D12" s="320"/>
      <c r="E12" s="322"/>
      <c r="F12" s="233"/>
      <c r="G12" s="233"/>
      <c r="H12" s="403"/>
    </row>
    <row r="13" spans="1:8" s="216" customFormat="1" ht="15.75">
      <c r="A13" s="231" t="s">
        <v>13</v>
      </c>
      <c r="B13" s="322"/>
      <c r="C13" s="320"/>
      <c r="D13" s="320"/>
      <c r="E13" s="322"/>
      <c r="F13" s="233"/>
      <c r="G13" s="233"/>
      <c r="H13" s="403"/>
    </row>
    <row r="14" spans="1:8" s="216" customFormat="1" ht="15.75">
      <c r="A14" s="231" t="s">
        <v>14</v>
      </c>
      <c r="B14" s="322"/>
      <c r="C14" s="321"/>
      <c r="D14" s="321"/>
      <c r="E14" s="322"/>
      <c r="F14" s="233"/>
      <c r="G14" s="233"/>
      <c r="H14" s="403"/>
    </row>
    <row r="15" spans="1:8" s="216" customFormat="1" ht="15.75">
      <c r="A15" s="231" t="s">
        <v>15</v>
      </c>
      <c r="B15" s="322"/>
      <c r="C15" s="321"/>
      <c r="D15" s="321"/>
      <c r="E15" s="322"/>
      <c r="F15" s="233"/>
      <c r="G15" s="233"/>
      <c r="H15" s="403"/>
    </row>
    <row r="16" spans="1:8" s="216" customFormat="1" ht="16.5" thickBot="1">
      <c r="A16" s="241" t="s">
        <v>16</v>
      </c>
      <c r="B16" s="323"/>
      <c r="C16" s="324"/>
      <c r="D16" s="324"/>
      <c r="E16" s="325" t="s">
        <v>37</v>
      </c>
      <c r="F16" s="243"/>
      <c r="G16" s="243"/>
      <c r="H16" s="403"/>
    </row>
    <row r="17" spans="1:8" s="216" customFormat="1" ht="16.5" thickBot="1">
      <c r="A17" s="237" t="s">
        <v>17</v>
      </c>
      <c r="B17" s="326" t="s">
        <v>355</v>
      </c>
      <c r="C17" s="327">
        <f>+C6+C8+C9+C11+C12+C13+C14+C15+C16</f>
        <v>0</v>
      </c>
      <c r="D17" s="327">
        <f>+D6+D8+D9+D11+D12+D13+D14+D15+D16</f>
        <v>0</v>
      </c>
      <c r="E17" s="326" t="s">
        <v>356</v>
      </c>
      <c r="F17" s="240">
        <f>+F6+F8+F10+F11+F12+F13+F14+F15+F16</f>
        <v>590</v>
      </c>
      <c r="G17" s="240">
        <f>+G6+G8+G10+G11+G12+G13+G14+G15+G16</f>
        <v>4419</v>
      </c>
      <c r="H17" s="403"/>
    </row>
    <row r="18" spans="1:8" s="216" customFormat="1" ht="15.75">
      <c r="A18" s="228" t="s">
        <v>18</v>
      </c>
      <c r="B18" s="328" t="s">
        <v>151</v>
      </c>
      <c r="C18" s="329">
        <f>+C19+C20+C21+C22+C23</f>
        <v>590</v>
      </c>
      <c r="D18" s="329">
        <f>+D19+D20+D21+D22+D23</f>
        <v>4419</v>
      </c>
      <c r="E18" s="319" t="s">
        <v>117</v>
      </c>
      <c r="F18" s="230"/>
      <c r="G18" s="230"/>
      <c r="H18" s="403"/>
    </row>
    <row r="19" spans="1:8" s="216" customFormat="1" ht="15.75">
      <c r="A19" s="231" t="s">
        <v>19</v>
      </c>
      <c r="B19" s="319" t="s">
        <v>140</v>
      </c>
      <c r="C19" s="320">
        <v>590</v>
      </c>
      <c r="D19" s="320">
        <v>4419</v>
      </c>
      <c r="E19" s="319" t="s">
        <v>120</v>
      </c>
      <c r="F19" s="233"/>
      <c r="G19" s="233"/>
      <c r="H19" s="403"/>
    </row>
    <row r="20" spans="1:8" s="216" customFormat="1" ht="15.75">
      <c r="A20" s="228" t="s">
        <v>20</v>
      </c>
      <c r="B20" s="319" t="s">
        <v>141</v>
      </c>
      <c r="C20" s="320"/>
      <c r="D20" s="320"/>
      <c r="E20" s="319" t="s">
        <v>91</v>
      </c>
      <c r="F20" s="233"/>
      <c r="G20" s="233"/>
      <c r="H20" s="403"/>
    </row>
    <row r="21" spans="1:8" s="216" customFormat="1" ht="15.75">
      <c r="A21" s="231" t="s">
        <v>21</v>
      </c>
      <c r="B21" s="319" t="s">
        <v>142</v>
      </c>
      <c r="C21" s="320"/>
      <c r="D21" s="320"/>
      <c r="E21" s="319" t="s">
        <v>92</v>
      </c>
      <c r="F21" s="233"/>
      <c r="G21" s="233"/>
      <c r="H21" s="403"/>
    </row>
    <row r="22" spans="1:8" s="216" customFormat="1" ht="15.75">
      <c r="A22" s="228" t="s">
        <v>22</v>
      </c>
      <c r="B22" s="319" t="s">
        <v>143</v>
      </c>
      <c r="C22" s="320"/>
      <c r="D22" s="320"/>
      <c r="E22" s="325" t="s">
        <v>137</v>
      </c>
      <c r="F22" s="233"/>
      <c r="G22" s="233"/>
      <c r="H22" s="403"/>
    </row>
    <row r="23" spans="1:8" s="216" customFormat="1" ht="15.75">
      <c r="A23" s="231" t="s">
        <v>23</v>
      </c>
      <c r="B23" s="330" t="s">
        <v>144</v>
      </c>
      <c r="C23" s="320"/>
      <c r="D23" s="320"/>
      <c r="E23" s="319" t="s">
        <v>121</v>
      </c>
      <c r="F23" s="233"/>
      <c r="G23" s="233"/>
      <c r="H23" s="403"/>
    </row>
    <row r="24" spans="1:8" s="216" customFormat="1" ht="15.75">
      <c r="A24" s="228" t="s">
        <v>24</v>
      </c>
      <c r="B24" s="331" t="s">
        <v>145</v>
      </c>
      <c r="C24" s="332">
        <f>+C25+C26+C27+C28+C29</f>
        <v>0</v>
      </c>
      <c r="D24" s="332">
        <f>+D25+D26+D27+D28+D29</f>
        <v>0</v>
      </c>
      <c r="E24" s="317" t="s">
        <v>119</v>
      </c>
      <c r="F24" s="233"/>
      <c r="G24" s="233"/>
      <c r="H24" s="403"/>
    </row>
    <row r="25" spans="1:8" s="216" customFormat="1" ht="15.75">
      <c r="A25" s="231" t="s">
        <v>25</v>
      </c>
      <c r="B25" s="330" t="s">
        <v>146</v>
      </c>
      <c r="C25" s="320"/>
      <c r="D25" s="320"/>
      <c r="E25" s="317" t="s">
        <v>334</v>
      </c>
      <c r="F25" s="233"/>
      <c r="G25" s="233"/>
      <c r="H25" s="403"/>
    </row>
    <row r="26" spans="1:8" s="216" customFormat="1" ht="15.75">
      <c r="A26" s="228" t="s">
        <v>26</v>
      </c>
      <c r="B26" s="330" t="s">
        <v>147</v>
      </c>
      <c r="C26" s="320"/>
      <c r="D26" s="320"/>
      <c r="E26" s="333"/>
      <c r="F26" s="233"/>
      <c r="G26" s="233"/>
      <c r="H26" s="403"/>
    </row>
    <row r="27" spans="1:8" s="216" customFormat="1" ht="15.75">
      <c r="A27" s="231" t="s">
        <v>27</v>
      </c>
      <c r="B27" s="319" t="s">
        <v>148</v>
      </c>
      <c r="C27" s="320"/>
      <c r="D27" s="320"/>
      <c r="E27" s="333"/>
      <c r="F27" s="233"/>
      <c r="G27" s="233"/>
      <c r="H27" s="403"/>
    </row>
    <row r="28" spans="1:8" s="216" customFormat="1" ht="15.75">
      <c r="A28" s="228" t="s">
        <v>28</v>
      </c>
      <c r="B28" s="317" t="s">
        <v>149</v>
      </c>
      <c r="C28" s="320"/>
      <c r="D28" s="320"/>
      <c r="E28" s="322"/>
      <c r="F28" s="233"/>
      <c r="G28" s="233"/>
      <c r="H28" s="403"/>
    </row>
    <row r="29" spans="1:8" s="216" customFormat="1" ht="16.5" thickBot="1">
      <c r="A29" s="231" t="s">
        <v>29</v>
      </c>
      <c r="B29" s="334" t="s">
        <v>150</v>
      </c>
      <c r="C29" s="320"/>
      <c r="D29" s="320"/>
      <c r="E29" s="333"/>
      <c r="F29" s="233"/>
      <c r="G29" s="233"/>
      <c r="H29" s="403"/>
    </row>
    <row r="30" spans="1:8" s="216" customFormat="1" ht="16.5" thickBot="1">
      <c r="A30" s="237" t="s">
        <v>30</v>
      </c>
      <c r="B30" s="326" t="s">
        <v>331</v>
      </c>
      <c r="C30" s="327">
        <f>+C18+C24</f>
        <v>590</v>
      </c>
      <c r="D30" s="327">
        <f>+D18+D24</f>
        <v>4419</v>
      </c>
      <c r="E30" s="326" t="s">
        <v>335</v>
      </c>
      <c r="F30" s="240">
        <f>SUM(F18:F29)</f>
        <v>0</v>
      </c>
      <c r="G30" s="240">
        <f>SUM(G18:G29)</f>
        <v>0</v>
      </c>
      <c r="H30" s="403"/>
    </row>
    <row r="31" spans="1:8" s="216" customFormat="1" ht="16.5" thickBot="1">
      <c r="A31" s="237" t="s">
        <v>31</v>
      </c>
      <c r="B31" s="326" t="s">
        <v>336</v>
      </c>
      <c r="C31" s="335">
        <f>+C17+C30</f>
        <v>590</v>
      </c>
      <c r="D31" s="335">
        <f>+D17+D30</f>
        <v>4419</v>
      </c>
      <c r="E31" s="326" t="s">
        <v>337</v>
      </c>
      <c r="F31" s="246">
        <f>+F17+F30</f>
        <v>590</v>
      </c>
      <c r="G31" s="246">
        <f>+G17+G30</f>
        <v>4419</v>
      </c>
      <c r="H31" s="403"/>
    </row>
    <row r="32" spans="1:8" s="216" customFormat="1" ht="16.5" thickBot="1">
      <c r="A32" s="237" t="s">
        <v>32</v>
      </c>
      <c r="B32" s="326" t="s">
        <v>95</v>
      </c>
      <c r="C32" s="335">
        <f>IF(C17-F17&lt;0,F17-C17,"-")</f>
        <v>590</v>
      </c>
      <c r="D32" s="335">
        <f>IF(D17-G17&lt;0,G17-D17,"-")</f>
        <v>4419</v>
      </c>
      <c r="E32" s="326" t="s">
        <v>96</v>
      </c>
      <c r="F32" s="246" t="str">
        <f>IF(C17-F17&gt;0,C17-F17,"-")</f>
        <v>-</v>
      </c>
      <c r="G32" s="246" t="str">
        <f>IF(D17-G17&gt;0,D17-G17,"-")</f>
        <v>-</v>
      </c>
      <c r="H32" s="403"/>
    </row>
    <row r="33" spans="1:8" s="216" customFormat="1" ht="16.5" thickBot="1">
      <c r="A33" s="237" t="s">
        <v>33</v>
      </c>
      <c r="B33" s="326" t="s">
        <v>138</v>
      </c>
      <c r="C33" s="335" t="str">
        <f>IF(C17+C18-F31&lt;0,F31-(C17+C18),"-")</f>
        <v>-</v>
      </c>
      <c r="D33" s="335" t="str">
        <f>IF(D17+D18-G31&lt;0,G31-(D17+D18),"-")</f>
        <v>-</v>
      </c>
      <c r="E33" s="326" t="s">
        <v>139</v>
      </c>
      <c r="F33" s="246" t="str">
        <f>IF(C17+C18-F31&gt;0,C17+C18-F31,"-")</f>
        <v>-</v>
      </c>
      <c r="G33" s="246" t="str">
        <f>IF(D17+D18-G31&gt;0,D17+D18-G31,"-")</f>
        <v>-</v>
      </c>
      <c r="H33" s="40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C6">
      <selection activeCell="H1" sqref="H1:H16384"/>
    </sheetView>
  </sheetViews>
  <sheetFormatPr defaultColWidth="9.00390625" defaultRowHeight="12.75"/>
  <cols>
    <col min="1" max="1" width="6.875" style="5" customWidth="1"/>
    <col min="2" max="2" width="37.50390625" style="27" customWidth="1"/>
    <col min="3" max="4" width="16.125" style="5" customWidth="1"/>
    <col min="5" max="5" width="33.875" style="5" customWidth="1"/>
    <col min="6" max="7" width="16.375" style="5" customWidth="1"/>
    <col min="8" max="8" width="4.875" style="5" customWidth="1"/>
    <col min="9" max="16384" width="9.375" style="5" customWidth="1"/>
  </cols>
  <sheetData>
    <row r="1" spans="2:8" s="216" customFormat="1" ht="39.75" customHeight="1">
      <c r="B1" s="407" t="s">
        <v>396</v>
      </c>
      <c r="C1" s="407"/>
      <c r="D1" s="407"/>
      <c r="E1" s="407"/>
      <c r="F1" s="407"/>
      <c r="G1" s="142"/>
      <c r="H1" s="403" t="s">
        <v>410</v>
      </c>
    </row>
    <row r="2" spans="2:8" s="216" customFormat="1" ht="16.5" thickBot="1">
      <c r="B2" s="219"/>
      <c r="F2" s="220" t="s">
        <v>48</v>
      </c>
      <c r="G2" s="220"/>
      <c r="H2" s="403"/>
    </row>
    <row r="3" spans="1:8" s="216" customFormat="1" ht="18" customHeight="1" thickBot="1">
      <c r="A3" s="401" t="s">
        <v>51</v>
      </c>
      <c r="B3" s="221" t="s">
        <v>41</v>
      </c>
      <c r="C3" s="222"/>
      <c r="D3" s="303"/>
      <c r="E3" s="221" t="s">
        <v>42</v>
      </c>
      <c r="F3" s="223"/>
      <c r="G3" s="304"/>
      <c r="H3" s="403"/>
    </row>
    <row r="4" spans="1:8" s="142" customFormat="1" ht="35.25" customHeight="1" thickBot="1">
      <c r="A4" s="402"/>
      <c r="B4" s="224" t="s">
        <v>49</v>
      </c>
      <c r="C4" s="225" t="s">
        <v>427</v>
      </c>
      <c r="D4" s="225" t="s">
        <v>425</v>
      </c>
      <c r="E4" s="224" t="s">
        <v>49</v>
      </c>
      <c r="F4" s="226" t="s">
        <v>427</v>
      </c>
      <c r="G4" s="226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 t="s">
        <v>8</v>
      </c>
      <c r="D5" s="225">
        <v>4</v>
      </c>
      <c r="E5" s="224">
        <v>6</v>
      </c>
      <c r="F5" s="226">
        <v>7</v>
      </c>
      <c r="G5" s="226">
        <v>8</v>
      </c>
      <c r="H5" s="403"/>
    </row>
    <row r="6" spans="1:8" s="216" customFormat="1" ht="15.75">
      <c r="A6" s="228" t="s">
        <v>6</v>
      </c>
      <c r="B6" s="317" t="s">
        <v>312</v>
      </c>
      <c r="C6" s="229">
        <v>132668</v>
      </c>
      <c r="D6" s="229">
        <v>135397</v>
      </c>
      <c r="E6" s="317" t="s">
        <v>50</v>
      </c>
      <c r="F6" s="230">
        <v>122269</v>
      </c>
      <c r="G6" s="230">
        <v>122269</v>
      </c>
      <c r="H6" s="403"/>
    </row>
    <row r="7" spans="1:8" s="216" customFormat="1" ht="15.75">
      <c r="A7" s="231" t="s">
        <v>7</v>
      </c>
      <c r="B7" s="319" t="s">
        <v>313</v>
      </c>
      <c r="C7" s="232">
        <v>23315</v>
      </c>
      <c r="D7" s="232">
        <v>24103</v>
      </c>
      <c r="E7" s="319" t="s">
        <v>109</v>
      </c>
      <c r="F7" s="233">
        <v>32368</v>
      </c>
      <c r="G7" s="233">
        <v>32368</v>
      </c>
      <c r="H7" s="403"/>
    </row>
    <row r="8" spans="1:8" s="216" customFormat="1" ht="15.75">
      <c r="A8" s="231" t="s">
        <v>8</v>
      </c>
      <c r="B8" s="319" t="s">
        <v>353</v>
      </c>
      <c r="C8" s="232"/>
      <c r="D8" s="232"/>
      <c r="E8" s="319" t="s">
        <v>136</v>
      </c>
      <c r="F8" s="233">
        <v>70369</v>
      </c>
      <c r="G8" s="233">
        <v>70369</v>
      </c>
      <c r="H8" s="403"/>
    </row>
    <row r="9" spans="1:8" s="216" customFormat="1" ht="15.75">
      <c r="A9" s="231" t="s">
        <v>9</v>
      </c>
      <c r="B9" s="319" t="s">
        <v>100</v>
      </c>
      <c r="C9" s="232">
        <v>21500</v>
      </c>
      <c r="D9" s="232">
        <v>21500</v>
      </c>
      <c r="E9" s="319" t="s">
        <v>110</v>
      </c>
      <c r="F9" s="233">
        <v>15040</v>
      </c>
      <c r="G9" s="233">
        <v>15040</v>
      </c>
      <c r="H9" s="403"/>
    </row>
    <row r="10" spans="1:8" s="216" customFormat="1" ht="15.75">
      <c r="A10" s="231" t="s">
        <v>10</v>
      </c>
      <c r="B10" s="336" t="s">
        <v>314</v>
      </c>
      <c r="C10" s="232">
        <v>12075</v>
      </c>
      <c r="D10" s="232">
        <v>9346</v>
      </c>
      <c r="E10" s="319" t="s">
        <v>111</v>
      </c>
      <c r="F10" s="233">
        <v>0</v>
      </c>
      <c r="G10" s="233">
        <v>0</v>
      </c>
      <c r="H10" s="403"/>
    </row>
    <row r="11" spans="1:8" s="216" customFormat="1" ht="15.75">
      <c r="A11" s="231" t="s">
        <v>11</v>
      </c>
      <c r="B11" s="319" t="s">
        <v>315</v>
      </c>
      <c r="C11" s="234">
        <v>0</v>
      </c>
      <c r="D11" s="234">
        <v>0</v>
      </c>
      <c r="E11" s="319" t="s">
        <v>37</v>
      </c>
      <c r="F11" s="233">
        <v>1000</v>
      </c>
      <c r="G11" s="233">
        <v>1000</v>
      </c>
      <c r="H11" s="403"/>
    </row>
    <row r="12" spans="1:8" s="216" customFormat="1" ht="15.75">
      <c r="A12" s="231" t="s">
        <v>12</v>
      </c>
      <c r="B12" s="319" t="s">
        <v>196</v>
      </c>
      <c r="C12" s="232">
        <v>15328</v>
      </c>
      <c r="D12" s="232">
        <v>15328</v>
      </c>
      <c r="E12" s="322"/>
      <c r="F12" s="233"/>
      <c r="G12" s="233"/>
      <c r="H12" s="403"/>
    </row>
    <row r="13" spans="1:8" s="216" customFormat="1" ht="12.75" customHeight="1">
      <c r="A13" s="231" t="s">
        <v>13</v>
      </c>
      <c r="B13" s="322"/>
      <c r="C13" s="232"/>
      <c r="D13" s="232"/>
      <c r="E13" s="322"/>
      <c r="F13" s="233"/>
      <c r="G13" s="233"/>
      <c r="H13" s="403"/>
    </row>
    <row r="14" spans="1:8" s="216" customFormat="1" ht="12.75" customHeight="1">
      <c r="A14" s="231" t="s">
        <v>14</v>
      </c>
      <c r="B14" s="337"/>
      <c r="C14" s="234"/>
      <c r="D14" s="234"/>
      <c r="E14" s="322"/>
      <c r="F14" s="233"/>
      <c r="G14" s="233"/>
      <c r="H14" s="403"/>
    </row>
    <row r="15" spans="1:8" s="216" customFormat="1" ht="12.75" customHeight="1">
      <c r="A15" s="231" t="s">
        <v>15</v>
      </c>
      <c r="B15" s="322"/>
      <c r="C15" s="232"/>
      <c r="D15" s="232"/>
      <c r="E15" s="322"/>
      <c r="F15" s="233"/>
      <c r="G15" s="233"/>
      <c r="H15" s="403"/>
    </row>
    <row r="16" spans="1:8" s="216" customFormat="1" ht="12.75" customHeight="1">
      <c r="A16" s="231" t="s">
        <v>16</v>
      </c>
      <c r="B16" s="322"/>
      <c r="C16" s="232"/>
      <c r="D16" s="232"/>
      <c r="E16" s="322"/>
      <c r="F16" s="233"/>
      <c r="G16" s="233"/>
      <c r="H16" s="403"/>
    </row>
    <row r="17" spans="1:8" s="216" customFormat="1" ht="12.75" customHeight="1" thickBot="1">
      <c r="A17" s="231" t="s">
        <v>17</v>
      </c>
      <c r="B17" s="338"/>
      <c r="C17" s="235"/>
      <c r="D17" s="235"/>
      <c r="E17" s="322"/>
      <c r="F17" s="236"/>
      <c r="G17" s="236"/>
      <c r="H17" s="403"/>
    </row>
    <row r="18" spans="1:8" s="216" customFormat="1" ht="16.5" thickBot="1">
      <c r="A18" s="237" t="s">
        <v>18</v>
      </c>
      <c r="B18" s="326" t="s">
        <v>354</v>
      </c>
      <c r="C18" s="239">
        <f>+C6+C7+C9+C10+C12+C13+C14+C15+C16+C17</f>
        <v>204886</v>
      </c>
      <c r="D18" s="239">
        <f>+D6+D7+D9+D10+D12+D13+D14+D15+D16+D17</f>
        <v>205674</v>
      </c>
      <c r="E18" s="326" t="s">
        <v>323</v>
      </c>
      <c r="F18" s="240">
        <f>SUM(F6:F17)</f>
        <v>241046</v>
      </c>
      <c r="G18" s="240">
        <f>SUM(G6:G17)</f>
        <v>241046</v>
      </c>
      <c r="H18" s="403"/>
    </row>
    <row r="19" spans="1:8" s="216" customFormat="1" ht="15.75">
      <c r="A19" s="241" t="s">
        <v>19</v>
      </c>
      <c r="B19" s="325" t="s">
        <v>318</v>
      </c>
      <c r="C19" s="242">
        <f>+C20+C21+C22+C23</f>
        <v>39410</v>
      </c>
      <c r="D19" s="242">
        <f>+D20+D21+D22+D23</f>
        <v>45147</v>
      </c>
      <c r="E19" s="319" t="s">
        <v>117</v>
      </c>
      <c r="F19" s="243"/>
      <c r="G19" s="243"/>
      <c r="H19" s="403"/>
    </row>
    <row r="20" spans="1:8" s="216" customFormat="1" ht="15.75">
      <c r="A20" s="231" t="s">
        <v>20</v>
      </c>
      <c r="B20" s="319" t="s">
        <v>128</v>
      </c>
      <c r="C20" s="232">
        <v>39410</v>
      </c>
      <c r="D20" s="232">
        <v>45147</v>
      </c>
      <c r="E20" s="319" t="s">
        <v>322</v>
      </c>
      <c r="F20" s="233"/>
      <c r="G20" s="233"/>
      <c r="H20" s="403"/>
    </row>
    <row r="21" spans="1:8" s="216" customFormat="1" ht="14.25" customHeight="1">
      <c r="A21" s="231" t="s">
        <v>21</v>
      </c>
      <c r="B21" s="319" t="s">
        <v>129</v>
      </c>
      <c r="C21" s="232"/>
      <c r="D21" s="232"/>
      <c r="E21" s="319" t="s">
        <v>91</v>
      </c>
      <c r="F21" s="233"/>
      <c r="G21" s="233"/>
      <c r="H21" s="403"/>
    </row>
    <row r="22" spans="1:8" s="216" customFormat="1" ht="15.75">
      <c r="A22" s="231" t="s">
        <v>22</v>
      </c>
      <c r="B22" s="319" t="s">
        <v>134</v>
      </c>
      <c r="C22" s="232"/>
      <c r="D22" s="232"/>
      <c r="E22" s="319" t="s">
        <v>92</v>
      </c>
      <c r="F22" s="233"/>
      <c r="G22" s="233"/>
      <c r="H22" s="403"/>
    </row>
    <row r="23" spans="1:8" s="216" customFormat="1" ht="15.75">
      <c r="A23" s="231" t="s">
        <v>23</v>
      </c>
      <c r="B23" s="319" t="s">
        <v>135</v>
      </c>
      <c r="C23" s="232"/>
      <c r="D23" s="232"/>
      <c r="E23" s="325" t="s">
        <v>137</v>
      </c>
      <c r="F23" s="233"/>
      <c r="G23" s="233"/>
      <c r="H23" s="403"/>
    </row>
    <row r="24" spans="1:8" s="216" customFormat="1" ht="15.75">
      <c r="A24" s="231" t="s">
        <v>24</v>
      </c>
      <c r="B24" s="319" t="s">
        <v>319</v>
      </c>
      <c r="C24" s="244">
        <f>+C25+C26</f>
        <v>0</v>
      </c>
      <c r="D24" s="244">
        <f>+D25+D26</f>
        <v>0</v>
      </c>
      <c r="E24" s="319" t="s">
        <v>118</v>
      </c>
      <c r="F24" s="233"/>
      <c r="G24" s="233"/>
      <c r="H24" s="403"/>
    </row>
    <row r="25" spans="1:8" s="216" customFormat="1" ht="15.75">
      <c r="A25" s="241" t="s">
        <v>25</v>
      </c>
      <c r="B25" s="325" t="s">
        <v>316</v>
      </c>
      <c r="C25" s="245"/>
      <c r="D25" s="245"/>
      <c r="E25" s="317" t="s">
        <v>119</v>
      </c>
      <c r="F25" s="243"/>
      <c r="G25" s="243"/>
      <c r="H25" s="403"/>
    </row>
    <row r="26" spans="1:8" s="216" customFormat="1" ht="16.5" thickBot="1">
      <c r="A26" s="231" t="s">
        <v>26</v>
      </c>
      <c r="B26" s="319" t="s">
        <v>317</v>
      </c>
      <c r="C26" s="232"/>
      <c r="D26" s="232"/>
      <c r="E26" s="322"/>
      <c r="F26" s="233"/>
      <c r="G26" s="233"/>
      <c r="H26" s="403"/>
    </row>
    <row r="27" spans="1:8" s="216" customFormat="1" ht="16.5" thickBot="1">
      <c r="A27" s="237" t="s">
        <v>27</v>
      </c>
      <c r="B27" s="326" t="s">
        <v>320</v>
      </c>
      <c r="C27" s="239">
        <f>+C19+C24</f>
        <v>39410</v>
      </c>
      <c r="D27" s="239">
        <f>+D19+D24</f>
        <v>45147</v>
      </c>
      <c r="E27" s="326" t="s">
        <v>324</v>
      </c>
      <c r="F27" s="240">
        <f>SUM(F19:F26)</f>
        <v>0</v>
      </c>
      <c r="G27" s="240">
        <f>SUM(G19:G26)</f>
        <v>0</v>
      </c>
      <c r="H27" s="403"/>
    </row>
    <row r="28" spans="1:8" s="216" customFormat="1" ht="16.5" thickBot="1">
      <c r="A28" s="237" t="s">
        <v>28</v>
      </c>
      <c r="B28" s="326" t="s">
        <v>321</v>
      </c>
      <c r="C28" s="246">
        <f>+C18+C27</f>
        <v>244296</v>
      </c>
      <c r="D28" s="246">
        <f>+D18+D27</f>
        <v>250821</v>
      </c>
      <c r="E28" s="326" t="s">
        <v>325</v>
      </c>
      <c r="F28" s="246">
        <f>+F18+F27</f>
        <v>241046</v>
      </c>
      <c r="G28" s="246">
        <f>+G18+G27</f>
        <v>241046</v>
      </c>
      <c r="H28" s="403"/>
    </row>
    <row r="29" spans="1:8" s="216" customFormat="1" ht="16.5" thickBot="1">
      <c r="A29" s="237" t="s">
        <v>29</v>
      </c>
      <c r="B29" s="326" t="s">
        <v>95</v>
      </c>
      <c r="C29" s="246">
        <f>IF(C18-F18&lt;0,F18-C18,"-")</f>
        <v>36160</v>
      </c>
      <c r="D29" s="246">
        <f>IF(D18-G18&lt;0,G18-D18,"-")</f>
        <v>35372</v>
      </c>
      <c r="E29" s="326" t="s">
        <v>96</v>
      </c>
      <c r="F29" s="246" t="str">
        <f>IF(C18-F18&gt;0,C18-F18,"-")</f>
        <v>-</v>
      </c>
      <c r="G29" s="246" t="str">
        <f>IF(D18-G18&gt;0,D18-G18,"-")</f>
        <v>-</v>
      </c>
      <c r="H29" s="403"/>
    </row>
    <row r="30" spans="1:8" s="216" customFormat="1" ht="16.5" thickBot="1">
      <c r="A30" s="237" t="s">
        <v>30</v>
      </c>
      <c r="B30" s="326" t="s">
        <v>138</v>
      </c>
      <c r="C30" s="246" t="str">
        <f>IF(C18+C19-F28&lt;0,F28-(C18+C19),"-")</f>
        <v>-</v>
      </c>
      <c r="D30" s="246" t="str">
        <f>IF(D18+D19-G28&lt;0,G28-(D18+D19),"-")</f>
        <v>-</v>
      </c>
      <c r="E30" s="326" t="s">
        <v>139</v>
      </c>
      <c r="F30" s="246">
        <f>IF(C18+C19-F28&gt;0,C18+C19-F28,"-")</f>
        <v>3250</v>
      </c>
      <c r="G30" s="246">
        <f>IF(D18+D19-G28&gt;0,D18+D19-G28,"-")</f>
        <v>9775</v>
      </c>
      <c r="H30" s="403"/>
    </row>
    <row r="31" spans="2:5" ht="18.75">
      <c r="B31" s="404"/>
      <c r="C31" s="404"/>
      <c r="D31" s="404"/>
      <c r="E31" s="404"/>
    </row>
  </sheetData>
  <sheetProtection/>
  <mergeCells count="4">
    <mergeCell ref="H1:H30"/>
    <mergeCell ref="A3:A4"/>
    <mergeCell ref="B31:E31"/>
    <mergeCell ref="B1:F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B1">
      <selection activeCell="E1" sqref="E1"/>
    </sheetView>
  </sheetViews>
  <sheetFormatPr defaultColWidth="9.00390625" defaultRowHeight="12.75"/>
  <cols>
    <col min="1" max="1" width="6.875" style="5" customWidth="1"/>
    <col min="2" max="2" width="36.625" style="27" customWidth="1"/>
    <col min="3" max="4" width="16.375" style="5" customWidth="1"/>
    <col min="5" max="5" width="31.125" style="5" customWidth="1"/>
    <col min="6" max="6" width="14.00390625" style="5" bestFit="1" customWidth="1"/>
    <col min="7" max="7" width="15.00390625" style="5" customWidth="1"/>
    <col min="8" max="8" width="4.875" style="5" customWidth="1"/>
    <col min="9" max="16384" width="9.375" style="5" customWidth="1"/>
  </cols>
  <sheetData>
    <row r="1" spans="2:8" s="216" customFormat="1" ht="31.5">
      <c r="B1" s="217" t="s">
        <v>395</v>
      </c>
      <c r="C1" s="218"/>
      <c r="D1" s="218"/>
      <c r="E1" s="218"/>
      <c r="F1" s="218"/>
      <c r="G1" s="218"/>
      <c r="H1" s="403" t="s">
        <v>428</v>
      </c>
    </row>
    <row r="2" spans="2:8" s="216" customFormat="1" ht="16.5" thickBot="1">
      <c r="B2" s="219"/>
      <c r="H2" s="403"/>
    </row>
    <row r="3" spans="1:8" s="216" customFormat="1" ht="16.5" thickBot="1">
      <c r="A3" s="405" t="s">
        <v>51</v>
      </c>
      <c r="B3" s="221" t="s">
        <v>41</v>
      </c>
      <c r="C3" s="222"/>
      <c r="D3" s="303"/>
      <c r="E3" s="221" t="s">
        <v>42</v>
      </c>
      <c r="F3" s="313"/>
      <c r="G3" s="313"/>
      <c r="H3" s="403"/>
    </row>
    <row r="4" spans="1:8" s="142" customFormat="1" ht="16.5" thickBot="1">
      <c r="A4" s="406"/>
      <c r="B4" s="224" t="s">
        <v>49</v>
      </c>
      <c r="C4" s="225" t="s">
        <v>427</v>
      </c>
      <c r="D4" s="225" t="s">
        <v>425</v>
      </c>
      <c r="E4" s="224" t="s">
        <v>49</v>
      </c>
      <c r="F4" s="225" t="s">
        <v>427</v>
      </c>
      <c r="G4" s="225" t="s">
        <v>425</v>
      </c>
      <c r="H4" s="403"/>
    </row>
    <row r="5" spans="1:8" s="142" customFormat="1" ht="16.5" thickBot="1">
      <c r="A5" s="227">
        <v>1</v>
      </c>
      <c r="B5" s="224">
        <v>2</v>
      </c>
      <c r="C5" s="225">
        <v>3</v>
      </c>
      <c r="D5" s="225">
        <v>4</v>
      </c>
      <c r="E5" s="224">
        <v>6</v>
      </c>
      <c r="F5" s="226">
        <v>7</v>
      </c>
      <c r="G5" s="226">
        <v>8</v>
      </c>
      <c r="H5" s="403"/>
    </row>
    <row r="6" spans="1:8" s="216" customFormat="1" ht="15.75">
      <c r="A6" s="228" t="s">
        <v>6</v>
      </c>
      <c r="B6" s="317" t="s">
        <v>326</v>
      </c>
      <c r="C6" s="318"/>
      <c r="D6" s="318"/>
      <c r="E6" s="317" t="s">
        <v>130</v>
      </c>
      <c r="F6" s="230">
        <v>590</v>
      </c>
      <c r="G6" s="230">
        <v>1601</v>
      </c>
      <c r="H6" s="403"/>
    </row>
    <row r="7" spans="1:8" s="216" customFormat="1" ht="15.75">
      <c r="A7" s="231" t="s">
        <v>7</v>
      </c>
      <c r="B7" s="319" t="s">
        <v>327</v>
      </c>
      <c r="C7" s="320"/>
      <c r="D7" s="320"/>
      <c r="E7" s="319" t="s">
        <v>332</v>
      </c>
      <c r="F7" s="233"/>
      <c r="G7" s="233"/>
      <c r="H7" s="403"/>
    </row>
    <row r="8" spans="1:8" s="216" customFormat="1" ht="15.75">
      <c r="A8" s="231" t="s">
        <v>8</v>
      </c>
      <c r="B8" s="319" t="s">
        <v>3</v>
      </c>
      <c r="C8" s="320"/>
      <c r="D8" s="320"/>
      <c r="E8" s="319" t="s">
        <v>113</v>
      </c>
      <c r="F8" s="233"/>
      <c r="G8" s="233">
        <v>2818</v>
      </c>
      <c r="H8" s="403"/>
    </row>
    <row r="9" spans="1:8" s="216" customFormat="1" ht="15.75">
      <c r="A9" s="231" t="s">
        <v>9</v>
      </c>
      <c r="B9" s="319" t="s">
        <v>328</v>
      </c>
      <c r="C9" s="320"/>
      <c r="D9" s="320"/>
      <c r="E9" s="319" t="s">
        <v>333</v>
      </c>
      <c r="F9" s="233"/>
      <c r="G9" s="233"/>
      <c r="H9" s="403"/>
    </row>
    <row r="10" spans="1:8" s="216" customFormat="1" ht="15.75">
      <c r="A10" s="231" t="s">
        <v>10</v>
      </c>
      <c r="B10" s="319" t="s">
        <v>329</v>
      </c>
      <c r="C10" s="320"/>
      <c r="D10" s="320"/>
      <c r="E10" s="319" t="s">
        <v>133</v>
      </c>
      <c r="F10" s="233"/>
      <c r="G10" s="233"/>
      <c r="H10" s="403"/>
    </row>
    <row r="11" spans="1:8" s="216" customFormat="1" ht="15.75">
      <c r="A11" s="231" t="s">
        <v>11</v>
      </c>
      <c r="B11" s="319" t="s">
        <v>330</v>
      </c>
      <c r="C11" s="321"/>
      <c r="D11" s="321"/>
      <c r="E11" s="322"/>
      <c r="F11" s="233"/>
      <c r="G11" s="233"/>
      <c r="H11" s="403"/>
    </row>
    <row r="12" spans="1:8" s="216" customFormat="1" ht="15.75">
      <c r="A12" s="231" t="s">
        <v>12</v>
      </c>
      <c r="B12" s="322"/>
      <c r="C12" s="320"/>
      <c r="D12" s="320"/>
      <c r="E12" s="322"/>
      <c r="F12" s="233"/>
      <c r="G12" s="233"/>
      <c r="H12" s="403"/>
    </row>
    <row r="13" spans="1:8" s="216" customFormat="1" ht="15.75">
      <c r="A13" s="231" t="s">
        <v>13</v>
      </c>
      <c r="B13" s="322"/>
      <c r="C13" s="320"/>
      <c r="D13" s="320"/>
      <c r="E13" s="322"/>
      <c r="F13" s="233"/>
      <c r="G13" s="233"/>
      <c r="H13" s="403"/>
    </row>
    <row r="14" spans="1:8" s="216" customFormat="1" ht="15.75">
      <c r="A14" s="231" t="s">
        <v>14</v>
      </c>
      <c r="B14" s="322"/>
      <c r="C14" s="321"/>
      <c r="D14" s="321"/>
      <c r="E14" s="322"/>
      <c r="F14" s="233"/>
      <c r="G14" s="233"/>
      <c r="H14" s="403"/>
    </row>
    <row r="15" spans="1:8" s="216" customFormat="1" ht="15.75">
      <c r="A15" s="231" t="s">
        <v>15</v>
      </c>
      <c r="B15" s="322"/>
      <c r="C15" s="321"/>
      <c r="D15" s="321"/>
      <c r="E15" s="322"/>
      <c r="F15" s="233"/>
      <c r="G15" s="233"/>
      <c r="H15" s="403"/>
    </row>
    <row r="16" spans="1:8" s="216" customFormat="1" ht="16.5" thickBot="1">
      <c r="A16" s="241" t="s">
        <v>16</v>
      </c>
      <c r="B16" s="323"/>
      <c r="C16" s="324"/>
      <c r="D16" s="324"/>
      <c r="E16" s="325" t="s">
        <v>37</v>
      </c>
      <c r="F16" s="243"/>
      <c r="G16" s="243"/>
      <c r="H16" s="403"/>
    </row>
    <row r="17" spans="1:8" s="216" customFormat="1" ht="16.5" thickBot="1">
      <c r="A17" s="237" t="s">
        <v>17</v>
      </c>
      <c r="B17" s="326" t="s">
        <v>355</v>
      </c>
      <c r="C17" s="327">
        <f>+C6+C8+C9+C11+C12+C13+C14+C15+C16</f>
        <v>0</v>
      </c>
      <c r="D17" s="327">
        <f>+D6+D8+D9+D11+D12+D13+D14+D15+D16</f>
        <v>0</v>
      </c>
      <c r="E17" s="326" t="s">
        <v>356</v>
      </c>
      <c r="F17" s="240">
        <f>+F6+F8+F10+F11+F12+F13+F14+F15+F16</f>
        <v>590</v>
      </c>
      <c r="G17" s="240">
        <f>+G6+G8+G10+G11+G12+G13+G14+G15+G16</f>
        <v>4419</v>
      </c>
      <c r="H17" s="403"/>
    </row>
    <row r="18" spans="1:8" s="216" customFormat="1" ht="15.75">
      <c r="A18" s="228" t="s">
        <v>18</v>
      </c>
      <c r="B18" s="328" t="s">
        <v>151</v>
      </c>
      <c r="C18" s="329">
        <f>+C19+C20+C21+C22+C23</f>
        <v>590</v>
      </c>
      <c r="D18" s="329">
        <f>+D19+D20+D21+D22+D23</f>
        <v>4419</v>
      </c>
      <c r="E18" s="319" t="s">
        <v>117</v>
      </c>
      <c r="F18" s="230"/>
      <c r="G18" s="230"/>
      <c r="H18" s="403"/>
    </row>
    <row r="19" spans="1:8" s="216" customFormat="1" ht="15.75">
      <c r="A19" s="231" t="s">
        <v>19</v>
      </c>
      <c r="B19" s="319" t="s">
        <v>140</v>
      </c>
      <c r="C19" s="320">
        <v>590</v>
      </c>
      <c r="D19" s="320">
        <v>4419</v>
      </c>
      <c r="E19" s="319" t="s">
        <v>120</v>
      </c>
      <c r="F19" s="233"/>
      <c r="G19" s="233"/>
      <c r="H19" s="403"/>
    </row>
    <row r="20" spans="1:8" s="216" customFormat="1" ht="15.75">
      <c r="A20" s="228" t="s">
        <v>20</v>
      </c>
      <c r="B20" s="319" t="s">
        <v>141</v>
      </c>
      <c r="C20" s="320"/>
      <c r="D20" s="320"/>
      <c r="E20" s="319" t="s">
        <v>91</v>
      </c>
      <c r="F20" s="233"/>
      <c r="G20" s="233"/>
      <c r="H20" s="403"/>
    </row>
    <row r="21" spans="1:8" s="216" customFormat="1" ht="15.75">
      <c r="A21" s="231" t="s">
        <v>21</v>
      </c>
      <c r="B21" s="319" t="s">
        <v>142</v>
      </c>
      <c r="C21" s="320"/>
      <c r="D21" s="320"/>
      <c r="E21" s="319" t="s">
        <v>92</v>
      </c>
      <c r="F21" s="233"/>
      <c r="G21" s="233"/>
      <c r="H21" s="403"/>
    </row>
    <row r="22" spans="1:8" s="216" customFormat="1" ht="15.75">
      <c r="A22" s="228" t="s">
        <v>22</v>
      </c>
      <c r="B22" s="319" t="s">
        <v>143</v>
      </c>
      <c r="C22" s="320"/>
      <c r="D22" s="320"/>
      <c r="E22" s="325" t="s">
        <v>137</v>
      </c>
      <c r="F22" s="233"/>
      <c r="G22" s="233"/>
      <c r="H22" s="403"/>
    </row>
    <row r="23" spans="1:8" s="216" customFormat="1" ht="15.75">
      <c r="A23" s="231" t="s">
        <v>23</v>
      </c>
      <c r="B23" s="330" t="s">
        <v>144</v>
      </c>
      <c r="C23" s="320"/>
      <c r="D23" s="320"/>
      <c r="E23" s="319" t="s">
        <v>121</v>
      </c>
      <c r="F23" s="233"/>
      <c r="G23" s="233"/>
      <c r="H23" s="403"/>
    </row>
    <row r="24" spans="1:8" s="216" customFormat="1" ht="15.75">
      <c r="A24" s="228" t="s">
        <v>24</v>
      </c>
      <c r="B24" s="331" t="s">
        <v>145</v>
      </c>
      <c r="C24" s="332">
        <f>+C25+C26+C27+C28+C29</f>
        <v>0</v>
      </c>
      <c r="D24" s="332">
        <f>+D25+D26+D27+D28+D29</f>
        <v>0</v>
      </c>
      <c r="E24" s="317" t="s">
        <v>119</v>
      </c>
      <c r="F24" s="233"/>
      <c r="G24" s="233"/>
      <c r="H24" s="403"/>
    </row>
    <row r="25" spans="1:8" s="216" customFormat="1" ht="15.75">
      <c r="A25" s="231" t="s">
        <v>25</v>
      </c>
      <c r="B25" s="330" t="s">
        <v>146</v>
      </c>
      <c r="C25" s="320"/>
      <c r="D25" s="320"/>
      <c r="E25" s="317" t="s">
        <v>334</v>
      </c>
      <c r="F25" s="233"/>
      <c r="G25" s="233"/>
      <c r="H25" s="403"/>
    </row>
    <row r="26" spans="1:8" s="216" customFormat="1" ht="15.75">
      <c r="A26" s="228" t="s">
        <v>26</v>
      </c>
      <c r="B26" s="330" t="s">
        <v>147</v>
      </c>
      <c r="C26" s="320"/>
      <c r="D26" s="320"/>
      <c r="E26" s="333"/>
      <c r="F26" s="233"/>
      <c r="G26" s="233"/>
      <c r="H26" s="403"/>
    </row>
    <row r="27" spans="1:8" s="216" customFormat="1" ht="15.75">
      <c r="A27" s="231" t="s">
        <v>27</v>
      </c>
      <c r="B27" s="319" t="s">
        <v>148</v>
      </c>
      <c r="C27" s="320"/>
      <c r="D27" s="320"/>
      <c r="E27" s="333"/>
      <c r="F27" s="233"/>
      <c r="G27" s="233"/>
      <c r="H27" s="403"/>
    </row>
    <row r="28" spans="1:8" s="216" customFormat="1" ht="15.75">
      <c r="A28" s="228" t="s">
        <v>28</v>
      </c>
      <c r="B28" s="317" t="s">
        <v>149</v>
      </c>
      <c r="C28" s="320"/>
      <c r="D28" s="320"/>
      <c r="E28" s="322"/>
      <c r="F28" s="233"/>
      <c r="G28" s="233"/>
      <c r="H28" s="403"/>
    </row>
    <row r="29" spans="1:8" s="216" customFormat="1" ht="16.5" thickBot="1">
      <c r="A29" s="231" t="s">
        <v>29</v>
      </c>
      <c r="B29" s="334" t="s">
        <v>150</v>
      </c>
      <c r="C29" s="320"/>
      <c r="D29" s="320"/>
      <c r="E29" s="333"/>
      <c r="F29" s="233"/>
      <c r="G29" s="233"/>
      <c r="H29" s="403"/>
    </row>
    <row r="30" spans="1:8" s="216" customFormat="1" ht="16.5" thickBot="1">
      <c r="A30" s="237" t="s">
        <v>30</v>
      </c>
      <c r="B30" s="326" t="s">
        <v>331</v>
      </c>
      <c r="C30" s="327">
        <f>+C18+C24</f>
        <v>590</v>
      </c>
      <c r="D30" s="327">
        <f>+D18+D24</f>
        <v>4419</v>
      </c>
      <c r="E30" s="326" t="s">
        <v>335</v>
      </c>
      <c r="F30" s="240">
        <f>SUM(F18:F29)</f>
        <v>0</v>
      </c>
      <c r="G30" s="240">
        <f>SUM(G18:G29)</f>
        <v>0</v>
      </c>
      <c r="H30" s="403"/>
    </row>
    <row r="31" spans="1:8" s="216" customFormat="1" ht="16.5" thickBot="1">
      <c r="A31" s="237" t="s">
        <v>31</v>
      </c>
      <c r="B31" s="326" t="s">
        <v>336</v>
      </c>
      <c r="C31" s="335">
        <f>+C17+C30</f>
        <v>590</v>
      </c>
      <c r="D31" s="335">
        <f>+D17+D30</f>
        <v>4419</v>
      </c>
      <c r="E31" s="326" t="s">
        <v>337</v>
      </c>
      <c r="F31" s="246">
        <f>+F17+F30</f>
        <v>590</v>
      </c>
      <c r="G31" s="246">
        <f>+G17+G30</f>
        <v>4419</v>
      </c>
      <c r="H31" s="403"/>
    </row>
    <row r="32" spans="1:8" s="216" customFormat="1" ht="16.5" thickBot="1">
      <c r="A32" s="237" t="s">
        <v>32</v>
      </c>
      <c r="B32" s="326" t="s">
        <v>95</v>
      </c>
      <c r="C32" s="335">
        <f>IF(C17-F17&lt;0,F17-C17,"-")</f>
        <v>590</v>
      </c>
      <c r="D32" s="335">
        <f>IF(D17-G17&lt;0,G17-D17,"-")</f>
        <v>4419</v>
      </c>
      <c r="E32" s="326" t="s">
        <v>96</v>
      </c>
      <c r="F32" s="246"/>
      <c r="G32" s="246"/>
      <c r="H32" s="403"/>
    </row>
    <row r="33" spans="1:8" s="216" customFormat="1" ht="16.5" thickBot="1">
      <c r="A33" s="237" t="s">
        <v>33</v>
      </c>
      <c r="B33" s="326" t="s">
        <v>138</v>
      </c>
      <c r="C33" s="335" t="str">
        <f>IF(C17+C18-F31&lt;0,F31-(C17+C18),"-")</f>
        <v>-</v>
      </c>
      <c r="D33" s="335" t="str">
        <f>IF(D17+D18-G31&lt;0,G31-(D17+D18),"-")</f>
        <v>-</v>
      </c>
      <c r="E33" s="326" t="s">
        <v>139</v>
      </c>
      <c r="F33" s="246"/>
      <c r="G33" s="246"/>
      <c r="H33" s="403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Fábiánné Klem Franciska</cp:lastModifiedBy>
  <cp:lastPrinted>2014-09-05T06:05:54Z</cp:lastPrinted>
  <dcterms:created xsi:type="dcterms:W3CDTF">1999-10-30T10:30:45Z</dcterms:created>
  <dcterms:modified xsi:type="dcterms:W3CDTF">2014-09-05T06:10:41Z</dcterms:modified>
  <cp:category/>
  <cp:version/>
  <cp:contentType/>
  <cp:contentStatus/>
</cp:coreProperties>
</file>