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 tájékoztató" sheetId="1" r:id="rId1"/>
  </sheets>
  <definedNames>
    <definedName name="Print_Area" localSheetId="0">'9. tájékoztató'!$A$1:$E$146</definedName>
  </definedNames>
  <calcPr calcId="124519"/>
</workbook>
</file>

<file path=xl/calcChain.xml><?xml version="1.0" encoding="utf-8"?>
<calcChain xmlns="http://schemas.openxmlformats.org/spreadsheetml/2006/main">
  <c r="E140" i="1"/>
  <c r="D140"/>
  <c r="C140"/>
  <c r="E135"/>
  <c r="D135"/>
  <c r="C135"/>
  <c r="E130"/>
  <c r="D130"/>
  <c r="C130"/>
  <c r="E126"/>
  <c r="E145" s="1"/>
  <c r="D126"/>
  <c r="D145" s="1"/>
  <c r="C126"/>
  <c r="C145" s="1"/>
  <c r="E122"/>
  <c r="D122"/>
  <c r="C122"/>
  <c r="E110"/>
  <c r="D110"/>
  <c r="D125" s="1"/>
  <c r="D146" s="1"/>
  <c r="C110"/>
  <c r="E93"/>
  <c r="E125" s="1"/>
  <c r="D93"/>
  <c r="C93"/>
  <c r="C125" s="1"/>
  <c r="D90"/>
  <c r="C90"/>
  <c r="E80"/>
  <c r="D80"/>
  <c r="C80"/>
  <c r="E76"/>
  <c r="D76"/>
  <c r="C76"/>
  <c r="E73"/>
  <c r="D73"/>
  <c r="C73"/>
  <c r="E68"/>
  <c r="E86" s="1"/>
  <c r="D68"/>
  <c r="C68"/>
  <c r="C86" s="1"/>
  <c r="E64"/>
  <c r="D64"/>
  <c r="D86" s="1"/>
  <c r="C64"/>
  <c r="E58"/>
  <c r="D58"/>
  <c r="C58"/>
  <c r="E53"/>
  <c r="D53"/>
  <c r="C53"/>
  <c r="E47"/>
  <c r="D47"/>
  <c r="C47"/>
  <c r="E35"/>
  <c r="D35"/>
  <c r="C35"/>
  <c r="E28"/>
  <c r="D28"/>
  <c r="D27" s="1"/>
  <c r="C28"/>
  <c r="E27"/>
  <c r="C27"/>
  <c r="E20"/>
  <c r="D20"/>
  <c r="C20"/>
  <c r="E13"/>
  <c r="D13"/>
  <c r="C13"/>
  <c r="E6"/>
  <c r="E63" s="1"/>
  <c r="E87" s="1"/>
  <c r="D6"/>
  <c r="C6"/>
  <c r="C63" s="1"/>
  <c r="C87" s="1"/>
  <c r="D63" l="1"/>
  <c r="D87" s="1"/>
  <c r="C146"/>
  <c r="E146"/>
</calcChain>
</file>

<file path=xl/sharedStrings.xml><?xml version="1.0" encoding="utf-8"?>
<sst xmlns="http://schemas.openxmlformats.org/spreadsheetml/2006/main" count="298" uniqueCount="253">
  <si>
    <t>B E V É T E L E K</t>
  </si>
  <si>
    <t>1. sz. táblázat</t>
  </si>
  <si>
    <t>Forintban</t>
  </si>
  <si>
    <t>Sor-
szám</t>
  </si>
  <si>
    <t>Bevételi jogcím</t>
  </si>
  <si>
    <t>2016. évi tény</t>
  </si>
  <si>
    <t>2017. évi</t>
  </si>
  <si>
    <t>Módosított előirányzat</t>
  </si>
  <si>
    <t>Teljesítés</t>
  </si>
  <si>
    <t>A</t>
  </si>
  <si>
    <t>B</t>
  </si>
  <si>
    <t>C</t>
  </si>
  <si>
    <t>E</t>
  </si>
  <si>
    <t>F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</si>
  <si>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</si>
  <si>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</si>
  <si>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</si>
  <si>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</si>
  <si>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</si>
  <si>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</si>
  <si>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</si>
  <si>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</si>
  <si>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</si>
  <si>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</si>
  <si>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</si>
  <si>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Elszámolásból származó bevételek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</si>
  <si>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</si>
  <si>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</si>
  <si>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</si>
  <si>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</si>
  <si>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</si>
  <si>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</si>
  <si>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</si>
  <si>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</si>
  <si>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</si>
  <si>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</si>
  <si>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</si>
  <si>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</si>
  <si>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</si>
  <si>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</si>
  <si>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</si>
  <si>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</si>
  <si>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</si>
  <si>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</si>
  <si>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</si>
  <si>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</si>
  <si>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</si>
  <si>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</si>
  <si>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</si>
  <si>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</si>
  <si>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</si>
  <si>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</si>
  <si>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</si>
  <si>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</si>
  <si>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</si>
  <si>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</si>
  <si>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</si>
  <si>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(4.1.+...+4.4.)</t>
  </si>
  <si>
    <t>4.1.</t>
  </si>
  <si>
    <t>Helyi adók  (4.1.1.+4.1.2.+4.1.3.+4.1.4.)</t>
  </si>
  <si>
    <t>4.1.1.</t>
  </si>
  <si>
    <t>- Vagyoni típusú adók</t>
  </si>
  <si>
    <t>4.1.2.</t>
  </si>
  <si>
    <t xml:space="preserve">  Értékesítési és forgalmi adó</t>
  </si>
  <si>
    <t>4.2</t>
  </si>
  <si>
    <t xml:space="preserve">  Jövedelemadó</t>
  </si>
  <si>
    <t>4.3</t>
  </si>
  <si>
    <t>Gépjárműadó</t>
  </si>
  <si>
    <t>4.4</t>
  </si>
  <si>
    <t>Egyéb áruhasználati és szolgáltatási adók</t>
  </si>
  <si>
    <t>4.5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</si>
  <si>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</si>
  <si>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</si>
  <si>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</si>
  <si>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</si>
  <si>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</si>
  <si>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</si>
  <si>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</si>
  <si>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</si>
  <si>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</si>
  <si>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</si>
  <si>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</si>
  <si>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</si>
  <si>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</si>
  <si>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</si>
  <si>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</si>
  <si>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</si>
  <si>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</si>
  <si>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</si>
  <si>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</si>
  <si>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</si>
  <si>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</si>
  <si>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</si>
  <si>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</si>
  <si>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</si>
  <si>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</si>
  <si>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</si>
  <si>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</si>
  <si>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</si>
  <si>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</si>
  <si>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</si>
  <si>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</si>
  <si>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</si>
  <si>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</si>
  <si>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</si>
  <si>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</si>
  <si>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</si>
  <si>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</si>
  <si>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</si>
  <si>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</si>
  <si>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</si>
  <si>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</si>
  <si>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</si>
  <si>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</si>
  <si>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</si>
  <si>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</si>
  <si>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</si>
  <si>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</si>
  <si>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</si>
  <si>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</si>
  <si>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</si>
  <si>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</si>
  <si>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</si>
  <si>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</si>
  <si>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</si>
  <si>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</si>
  <si>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</si>
  <si>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</si>
  <si>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</si>
  <si>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</si>
  <si>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</si>
  <si>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</si>
  <si>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</si>
  <si>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</si>
  <si>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</si>
  <si>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</si>
  <si>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</si>
  <si>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</si>
  <si>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</si>
  <si>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</si>
  <si>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</si>
  <si>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</si>
  <si>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</si>
  <si>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</si>
  <si>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</si>
  <si>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</si>
  <si>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</si>
  <si>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</si>
  <si>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</si>
  <si>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</si>
  <si>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</si>
  <si>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</si>
  <si>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</si>
  <si>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</si>
  <si>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</si>
  <si>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</si>
  <si>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</si>
  <si>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</si>
  <si>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</si>
  <si>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</si>
  <si>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</si>
  <si>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</si>
  <si>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</si>
  <si>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</si>
  <si>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</si>
  <si>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</si>
  <si>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</si>
  <si>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</si>
  <si>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</si>
  <si>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</si>
  <si>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</si>
  <si>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</si>
  <si>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</si>
  <si>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</si>
  <si>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</si>
  <si>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</si>
  <si>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</si>
  <si>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</si>
  <si>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</si>
  <si>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</si>
  <si>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Ezer forintban</t>
  </si>
  <si>
    <t>Kiadási jogcím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</si>
  <si>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</si>
  <si>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</si>
  <si>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</si>
  <si>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</si>
  <si>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</si>
  <si>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</si>
  <si>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</si>
  <si>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</si>
  <si>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</si>
  <si>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</si>
  <si>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</si>
  <si>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</si>
  <si>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</si>
  <si>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</si>
  <si>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</si>
  <si>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</si>
  <si>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</si>
  <si>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</si>
  <si>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</si>
  <si>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</si>
  <si>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</si>
  <si>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</si>
  <si>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</si>
  <si>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Előző évi elszámolásból származó befizetések</t>
  </si>
  <si>
    <t>1.15.</t>
  </si>
  <si>
    <t xml:space="preserve">   - Kamattámogatások</t>
  </si>
  <si>
    <t>1.16.</t>
  </si>
  <si>
    <t xml:space="preserve">   - Egyéb működési célú támogatások államháztartáson kívülre</t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</si>
  <si>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</si>
  <si>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</si>
  <si>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Felújítások</t>
  </si>
  <si>
    <t>Egyéb felhalmozási kiadások</t>
  </si>
  <si>
    <t>2.3.-ből        - Garancia- és kezességvállalásból kifizetés ÁH-n belülre</t>
  </si>
  <si>
    <t xml:space="preserve">   - Visszatérítendő támogatások, kölcsönök nyújtása ÁH-n belülre</t>
  </si>
  <si>
    <t>2.7.</t>
  </si>
  <si>
    <t xml:space="preserve">   - Egyéb felhalmozási célú támogatások ÁH-n belülre</t>
  </si>
  <si>
    <t>2.8.</t>
  </si>
  <si>
    <t xml:space="preserve">   - Garancia- és kezességvállalásból kifizetés ÁH-n kívülre</t>
  </si>
  <si>
    <t>2.9.</t>
  </si>
  <si>
    <t>2.10.</t>
  </si>
  <si>
    <t xml:space="preserve">   - Lakástámogatás</t>
  </si>
  <si>
    <t>2.11.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</si>
  <si>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</si>
  <si>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</si>
  <si>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</si>
  <si>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</si>
  <si>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</si>
  <si>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</si>
  <si>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</si>
  <si>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</si>
  <si>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</si>
  <si>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</si>
  <si>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(6.1. + … + 6.4.)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</si>
  <si>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</si>
  <si>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</si>
  <si>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</si>
  <si>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</si>
  <si>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</si>
  <si>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</si>
  <si>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</si>
  <si>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</si>
  <si>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Pénzeszközök betétként elhelyezése </t>
  </si>
  <si>
    <t>Pénzügyi lízing kiadásai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</si>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</sst>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4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6"/>
      </patternFill>
    </fill>
    <fill>
      <patternFill patternType="solid">
        <fgColor indexed="50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8">
    <xf numFmtId="0" fontId="0" fillId="0" borderId="0"/>
    <xf numFmtId="0" fontId="1" fillId="0" borderId="0"/>
    <xf numFmtId="0" fontId="4" fillId="0" borderId="0"/>
    <xf numFmtId="0" fontId="4" fillId="0" borderId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1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3" borderId="0" applyNumberFormat="0" applyBorder="0" applyAlignment="0" applyProtection="0"/>
    <xf numFmtId="0" fontId="18" fillId="6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3" borderId="0" applyNumberFormat="0" applyBorder="0" applyAlignment="0" applyProtection="0"/>
    <xf numFmtId="0" fontId="18" fillId="6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0" fillId="19" borderId="0" applyNumberFormat="0" applyBorder="0" applyAlignment="0" applyProtection="0"/>
    <xf numFmtId="0" fontId="21" fillId="20" borderId="31" applyNumberFormat="0" applyAlignment="0" applyProtection="0"/>
    <xf numFmtId="0" fontId="22" fillId="15" borderId="32" applyNumberFormat="0" applyAlignment="0" applyProtection="0"/>
    <xf numFmtId="0" fontId="2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5" fillId="21" borderId="0" applyNumberFormat="0" applyBorder="0" applyAlignment="0" applyProtection="0"/>
    <xf numFmtId="0" fontId="26" fillId="0" borderId="33" applyNumberFormat="0" applyFill="0" applyAlignment="0" applyProtection="0"/>
    <xf numFmtId="0" fontId="27" fillId="0" borderId="34" applyNumberFormat="0" applyFill="0" applyAlignment="0" applyProtection="0"/>
    <xf numFmtId="0" fontId="28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12" borderId="31" applyNumberFormat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3" borderId="0" applyNumberFormat="0" applyBorder="0" applyAlignment="0" applyProtection="0"/>
    <xf numFmtId="0" fontId="18" fillId="14" borderId="0" applyNumberFormat="0" applyBorder="0" applyAlignment="0" applyProtection="0"/>
    <xf numFmtId="0" fontId="32" fillId="0" borderId="36" applyNumberFormat="0" applyFill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12" borderId="0" applyNumberFormat="0" applyBorder="0" applyAlignment="0" applyProtection="0"/>
    <xf numFmtId="0" fontId="19" fillId="0" borderId="0"/>
    <xf numFmtId="0" fontId="4" fillId="0" borderId="0"/>
    <xf numFmtId="0" fontId="24" fillId="0" borderId="0"/>
    <xf numFmtId="0" fontId="24" fillId="0" borderId="0"/>
    <xf numFmtId="0" fontId="35" fillId="0" borderId="0"/>
    <xf numFmtId="0" fontId="4" fillId="7" borderId="37" applyNumberFormat="0" applyFont="0" applyAlignment="0" applyProtection="0"/>
    <xf numFmtId="0" fontId="37" fillId="20" borderId="38" applyNumberFormat="0" applyAlignment="0" applyProtection="0"/>
    <xf numFmtId="0" fontId="38" fillId="0" borderId="0" applyNumberFormat="0" applyFill="0" applyBorder="0" applyAlignment="0" applyProtection="0"/>
    <xf numFmtId="0" fontId="39" fillId="0" borderId="39" applyNumberFormat="0" applyFill="0" applyAlignment="0" applyProtection="0"/>
    <xf numFmtId="0" fontId="40" fillId="0" borderId="0" applyNumberFormat="0" applyFill="0" applyBorder="0" applyAlignment="0" applyProtection="0"/>
  </cellStyleXfs>
  <cellXfs count="107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vertical="center"/>
    </xf>
    <xf numFmtId="0" fontId="5" fillId="0" borderId="1" xfId="2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164" fontId="7" fillId="0" borderId="3" xfId="1" applyNumberFormat="1" applyFont="1" applyFill="1" applyBorder="1" applyAlignment="1" applyProtection="1">
      <alignment horizontal="center" vertical="center"/>
    </xf>
    <xf numFmtId="164" fontId="7" fillId="0" borderId="5" xfId="1" applyNumberFormat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8" fillId="0" borderId="10" xfId="1" applyFont="1" applyFill="1" applyBorder="1" applyAlignment="1" applyProtection="1">
      <alignment horizontal="left" vertical="center" wrapText="1" indent="1"/>
    </xf>
    <xf numFmtId="0" fontId="8" fillId="0" borderId="11" xfId="1" applyFont="1" applyFill="1" applyBorder="1" applyAlignment="1" applyProtection="1">
      <alignment horizontal="left" vertical="center" wrapText="1"/>
    </xf>
    <xf numFmtId="164" fontId="8" fillId="0" borderId="11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0" fontId="10" fillId="0" borderId="0" xfId="1" applyFont="1" applyFill="1" applyProtection="1"/>
    <xf numFmtId="49" fontId="9" fillId="0" borderId="13" xfId="1" applyNumberFormat="1" applyFont="1" applyFill="1" applyBorder="1" applyAlignment="1" applyProtection="1">
      <alignment horizontal="left" vertical="center" wrapText="1" indent="1"/>
    </xf>
    <xf numFmtId="0" fontId="11" fillId="0" borderId="14" xfId="2" applyFont="1" applyBorder="1" applyAlignment="1" applyProtection="1">
      <alignment horizontal="left" vertical="center" wrapText="1"/>
    </xf>
    <xf numFmtId="164" fontId="9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6" xfId="1" applyNumberFormat="1" applyFont="1" applyFill="1" applyBorder="1" applyAlignment="1" applyProtection="1">
      <alignment horizontal="left" vertical="center" wrapText="1" indent="1"/>
    </xf>
    <xf numFmtId="0" fontId="11" fillId="0" borderId="17" xfId="2" applyFont="1" applyBorder="1" applyAlignment="1" applyProtection="1">
      <alignment horizontal="left" vertical="center" wrapText="1"/>
    </xf>
    <xf numFmtId="164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2" borderId="17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9" xfId="1" applyNumberFormat="1" applyFont="1" applyFill="1" applyBorder="1" applyAlignment="1" applyProtection="1">
      <alignment horizontal="left" vertical="center" wrapText="1" indent="1"/>
    </xf>
    <xf numFmtId="0" fontId="11" fillId="0" borderId="20" xfId="2" applyFont="1" applyBorder="1" applyAlignment="1" applyProtection="1">
      <alignment horizontal="left" vertical="center" wrapText="1"/>
    </xf>
    <xf numFmtId="164" fontId="9" fillId="2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1" xfId="2" applyFont="1" applyBorder="1" applyAlignment="1" applyProtection="1">
      <alignment horizontal="left" vertical="center" wrapText="1"/>
    </xf>
    <xf numFmtId="164" fontId="8" fillId="0" borderId="22" xfId="1" applyNumberFormat="1" applyFont="1" applyFill="1" applyBorder="1" applyAlignment="1" applyProtection="1">
      <alignment horizontal="right" vertical="center" wrapText="1" indent="1"/>
    </xf>
    <xf numFmtId="0" fontId="8" fillId="0" borderId="2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left" vertical="center" wrapText="1" indent="1"/>
    </xf>
    <xf numFmtId="164" fontId="13" fillId="0" borderId="4" xfId="1" applyNumberFormat="1" applyFont="1" applyFill="1" applyBorder="1" applyAlignment="1" applyProtection="1">
      <alignment horizontal="right" vertical="center" wrapText="1" indent="1"/>
    </xf>
    <xf numFmtId="49" fontId="9" fillId="0" borderId="2" xfId="1" applyNumberFormat="1" applyFont="1" applyFill="1" applyBorder="1" applyAlignment="1" applyProtection="1">
      <alignment horizontal="left" vertical="center" wrapText="1" indent="1"/>
    </xf>
    <xf numFmtId="0" fontId="11" fillId="0" borderId="3" xfId="3" applyFont="1" applyBorder="1" applyAlignment="1" applyProtection="1">
      <alignment horizontal="left" wrapText="1" indent="1"/>
    </xf>
    <xf numFmtId="164" fontId="14" fillId="0" borderId="3" xfId="1" applyNumberFormat="1" applyFont="1" applyFill="1" applyBorder="1" applyAlignment="1" applyProtection="1">
      <alignment horizontal="right" vertical="center" wrapText="1" indent="1"/>
    </xf>
    <xf numFmtId="164" fontId="14" fillId="0" borderId="24" xfId="1" applyNumberFormat="1" applyFont="1" applyFill="1" applyBorder="1" applyAlignment="1" applyProtection="1">
      <alignment horizontal="right" vertical="center" wrapText="1" indent="1"/>
    </xf>
    <xf numFmtId="0" fontId="11" fillId="0" borderId="17" xfId="3" applyFont="1" applyBorder="1" applyAlignment="1" applyProtection="1">
      <alignment horizontal="left" wrapText="1" indent="1"/>
    </xf>
    <xf numFmtId="164" fontId="14" fillId="0" borderId="17" xfId="1" applyNumberFormat="1" applyFont="1" applyFill="1" applyBorder="1" applyAlignment="1" applyProtection="1">
      <alignment horizontal="right" vertical="center" wrapText="1" indent="1"/>
    </xf>
    <xf numFmtId="49" fontId="9" fillId="0" borderId="6" xfId="1" applyNumberFormat="1" applyFont="1" applyFill="1" applyBorder="1" applyAlignment="1" applyProtection="1">
      <alignment horizontal="left" vertical="center" wrapText="1" indent="1"/>
    </xf>
    <xf numFmtId="0" fontId="11" fillId="0" borderId="7" xfId="3" applyFont="1" applyBorder="1" applyAlignment="1" applyProtection="1">
      <alignment horizontal="left" wrapText="1" indent="1"/>
    </xf>
    <xf numFmtId="164" fontId="14" fillId="0" borderId="9" xfId="1" applyNumberFormat="1" applyFont="1" applyFill="1" applyBorder="1" applyAlignment="1" applyProtection="1">
      <alignment horizontal="right" vertical="center" wrapText="1" indent="1"/>
    </xf>
    <xf numFmtId="164" fontId="9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1" xfId="1" applyNumberFormat="1" applyFont="1" applyFill="1" applyBorder="1" applyAlignment="1" applyProtection="1">
      <alignment horizontal="right" vertical="center" wrapText="1" indent="1"/>
    </xf>
    <xf numFmtId="164" fontId="13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10" xfId="2" applyFont="1" applyBorder="1" applyAlignment="1" applyProtection="1">
      <alignment vertical="center" wrapText="1"/>
    </xf>
    <xf numFmtId="0" fontId="11" fillId="0" borderId="20" xfId="2" applyFont="1" applyBorder="1" applyAlignment="1" applyProtection="1">
      <alignment vertical="center" wrapText="1"/>
    </xf>
    <xf numFmtId="0" fontId="11" fillId="0" borderId="13" xfId="2" applyFont="1" applyBorder="1" applyAlignment="1" applyProtection="1">
      <alignment vertical="center" wrapText="1"/>
    </xf>
    <xf numFmtId="0" fontId="11" fillId="0" borderId="16" xfId="2" applyFont="1" applyBorder="1" applyAlignment="1" applyProtection="1">
      <alignment vertical="center" wrapText="1"/>
    </xf>
    <xf numFmtId="0" fontId="11" fillId="0" borderId="19" xfId="2" applyFont="1" applyBorder="1" applyAlignment="1" applyProtection="1">
      <alignment vertical="center" wrapText="1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1" xfId="2" applyFont="1" applyBorder="1" applyAlignment="1" applyProtection="1">
      <alignment vertical="center" wrapText="1"/>
    </xf>
    <xf numFmtId="0" fontId="12" fillId="0" borderId="25" xfId="2" applyFont="1" applyBorder="1" applyAlignment="1" applyProtection="1">
      <alignment vertical="center" wrapText="1"/>
    </xf>
    <xf numFmtId="0" fontId="12" fillId="0" borderId="8" xfId="2" applyFont="1" applyBorder="1" applyAlignment="1" applyProtection="1">
      <alignment vertical="center" wrapText="1"/>
    </xf>
    <xf numFmtId="164" fontId="3" fillId="0" borderId="1" xfId="1" applyNumberFormat="1" applyFont="1" applyFill="1" applyBorder="1" applyAlignment="1" applyProtection="1"/>
    <xf numFmtId="0" fontId="5" fillId="0" borderId="1" xfId="2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8" fillId="0" borderId="22" xfId="1" applyFont="1" applyFill="1" applyBorder="1" applyAlignment="1" applyProtection="1">
      <alignment horizontal="center" vertical="center" wrapText="1"/>
    </xf>
    <xf numFmtId="0" fontId="8" fillId="0" borderId="23" xfId="1" applyFont="1" applyFill="1" applyBorder="1" applyAlignment="1" applyProtection="1">
      <alignment horizontal="left" vertical="center" wrapText="1" indent="1"/>
    </xf>
    <xf numFmtId="0" fontId="8" fillId="0" borderId="4" xfId="1" applyFont="1" applyFill="1" applyBorder="1" applyAlignment="1" applyProtection="1">
      <alignment vertical="center" wrapText="1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26" xfId="1" applyNumberFormat="1" applyFont="1" applyFill="1" applyBorder="1" applyAlignment="1" applyProtection="1">
      <alignment horizontal="right" vertical="center" wrapText="1" indent="1"/>
    </xf>
    <xf numFmtId="0" fontId="9" fillId="0" borderId="3" xfId="1" applyFont="1" applyFill="1" applyBorder="1" applyAlignment="1" applyProtection="1">
      <alignment horizontal="left" vertical="center" wrapText="1"/>
    </xf>
    <xf numFmtId="164" fontId="9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7" xfId="1" applyFont="1" applyFill="1" applyBorder="1" applyAlignment="1" applyProtection="1">
      <alignment horizontal="left" vertical="center" wrapText="1"/>
    </xf>
    <xf numFmtId="0" fontId="9" fillId="0" borderId="27" xfId="1" applyFont="1" applyFill="1" applyBorder="1" applyAlignment="1" applyProtection="1">
      <alignment horizontal="left" vertical="center" wrapText="1"/>
    </xf>
    <xf numFmtId="0" fontId="9" fillId="0" borderId="0" xfId="1" applyFont="1" applyFill="1" applyBorder="1" applyAlignment="1" applyProtection="1">
      <alignment horizontal="left" vertical="center" wrapText="1"/>
    </xf>
    <xf numFmtId="0" fontId="9" fillId="0" borderId="17" xfId="1" applyFont="1" applyFill="1" applyBorder="1" applyAlignment="1" applyProtection="1">
      <alignment horizontal="left" vertical="center"/>
    </xf>
    <xf numFmtId="49" fontId="9" fillId="0" borderId="17" xfId="1" applyNumberFormat="1" applyFont="1" applyFill="1" applyBorder="1" applyAlignment="1" applyProtection="1">
      <alignment horizontal="left" vertical="center" wrapText="1" indent="1"/>
    </xf>
    <xf numFmtId="0" fontId="9" fillId="0" borderId="20" xfId="1" applyFont="1" applyFill="1" applyBorder="1" applyAlignment="1" applyProtection="1">
      <alignment horizontal="left" vertical="center" wrapText="1"/>
    </xf>
    <xf numFmtId="0" fontId="9" fillId="0" borderId="7" xfId="1" applyFont="1" applyFill="1" applyBorder="1" applyAlignment="1" applyProtection="1">
      <alignment horizontal="left" vertical="center" wrapText="1"/>
    </xf>
    <xf numFmtId="164" fontId="9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 applyProtection="1">
      <alignment vertical="center" wrapText="1"/>
    </xf>
    <xf numFmtId="0" fontId="9" fillId="0" borderId="14" xfId="1" applyFont="1" applyFill="1" applyBorder="1" applyAlignment="1" applyProtection="1">
      <alignment horizontal="left" vertical="center" wrapText="1"/>
    </xf>
    <xf numFmtId="0" fontId="1" fillId="0" borderId="0" xfId="1" applyFill="1" applyAlignment="1" applyProtection="1">
      <alignment horizontal="left" vertical="center" indent="1"/>
    </xf>
    <xf numFmtId="0" fontId="13" fillId="0" borderId="11" xfId="1" applyFont="1" applyFill="1" applyBorder="1" applyAlignment="1" applyProtection="1">
      <alignment horizontal="left" vertical="center" wrapText="1"/>
    </xf>
    <xf numFmtId="49" fontId="9" fillId="0" borderId="29" xfId="1" applyNumberFormat="1" applyFont="1" applyFill="1" applyBorder="1" applyAlignment="1" applyProtection="1">
      <alignment horizontal="left" vertical="center" wrapText="1" indent="1"/>
    </xf>
    <xf numFmtId="0" fontId="9" fillId="0" borderId="30" xfId="1" applyFont="1" applyFill="1" applyBorder="1" applyAlignment="1" applyProtection="1">
      <alignment horizontal="left" vertical="center" wrapText="1"/>
    </xf>
    <xf numFmtId="164" fontId="12" fillId="0" borderId="11" xfId="2" applyNumberFormat="1" applyFont="1" applyBorder="1" applyAlignment="1" applyProtection="1">
      <alignment horizontal="right" vertical="center" wrapText="1" indent="1"/>
    </xf>
    <xf numFmtId="164" fontId="12" fillId="0" borderId="22" xfId="2" applyNumberFormat="1" applyFont="1" applyBorder="1" applyAlignment="1" applyProtection="1">
      <alignment horizontal="right" vertical="center" wrapText="1" indent="1"/>
    </xf>
    <xf numFmtId="0" fontId="15" fillId="0" borderId="0" xfId="1" applyFont="1" applyFill="1" applyProtection="1"/>
    <xf numFmtId="0" fontId="16" fillId="0" borderId="0" xfId="1" applyFont="1" applyFill="1" applyProtection="1"/>
    <xf numFmtId="164" fontId="17" fillId="0" borderId="11" xfId="2" quotePrefix="1" applyNumberFormat="1" applyFont="1" applyBorder="1" applyAlignment="1" applyProtection="1">
      <alignment horizontal="right" vertical="center" wrapText="1" indent="1"/>
    </xf>
    <xf numFmtId="164" fontId="17" fillId="0" borderId="22" xfId="2" quotePrefix="1" applyNumberFormat="1" applyFont="1" applyBorder="1" applyAlignment="1" applyProtection="1">
      <alignment horizontal="right" vertical="center" wrapText="1" indent="1"/>
    </xf>
    <xf numFmtId="0" fontId="12" fillId="0" borderId="25" xfId="2" applyFont="1" applyBorder="1" applyAlignment="1" applyProtection="1">
      <alignment horizontal="left" vertical="center" wrapText="1" indent="1"/>
    </xf>
    <xf numFmtId="0" fontId="17" fillId="0" borderId="8" xfId="2" applyFont="1" applyBorder="1" applyAlignment="1" applyProtection="1">
      <alignment horizontal="left" vertical="center" wrapTex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</cellXfs>
  <cellStyles count="78">
    <cellStyle name="1. jelölőszín" xfId="4"/>
    <cellStyle name="1. jelölőszín 2" xfId="5"/>
    <cellStyle name="2. jelölőszín" xfId="6"/>
    <cellStyle name="2. jelölőszín 2" xfId="7"/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3. jelölőszín" xfId="14"/>
    <cellStyle name="3. jelölőszín 2" xfId="15"/>
    <cellStyle name="4. jelölőszín" xfId="16"/>
    <cellStyle name="4. jelölőszín 2" xfId="17"/>
    <cellStyle name="40% - Accent1" xfId="18"/>
    <cellStyle name="40% - Accent2" xfId="19"/>
    <cellStyle name="40% - Accent3" xfId="20"/>
    <cellStyle name="40% - Accent4" xfId="21"/>
    <cellStyle name="40% - Accent5" xfId="22"/>
    <cellStyle name="40% - Accent6" xfId="23"/>
    <cellStyle name="5. jelölőszín" xfId="24"/>
    <cellStyle name="5. jelölőszín 2" xfId="25"/>
    <cellStyle name="6. jelölőszín" xfId="26"/>
    <cellStyle name="6. jelölőszín 2" xfId="27"/>
    <cellStyle name="60% - Accent1" xfId="28"/>
    <cellStyle name="60% - Accent2" xfId="29"/>
    <cellStyle name="60% - Accent3" xfId="30"/>
    <cellStyle name="60% - Accent4" xfId="31"/>
    <cellStyle name="60% - Accent5" xfId="32"/>
    <cellStyle name="60% - Accent6" xfId="33"/>
    <cellStyle name="Accent1" xfId="34"/>
    <cellStyle name="Accent2" xfId="35"/>
    <cellStyle name="Accent3" xfId="36"/>
    <cellStyle name="Accent4" xfId="37"/>
    <cellStyle name="Accent5" xfId="38"/>
    <cellStyle name="Accent6" xfId="39"/>
    <cellStyle name="Bad" xfId="40"/>
    <cellStyle name="Calculation" xfId="41"/>
    <cellStyle name="Check Cell" xfId="42"/>
    <cellStyle name="Explanatory Text" xfId="43"/>
    <cellStyle name="Ezres 2" xfId="44"/>
    <cellStyle name="Ezres 2 2" xfId="45"/>
    <cellStyle name="Ezres 3" xfId="46"/>
    <cellStyle name="Ezres 3 2" xfId="47"/>
    <cellStyle name="Ezres 4" xfId="48"/>
    <cellStyle name="Ezres 4 2" xfId="49"/>
    <cellStyle name="Ezres 4 2 2" xfId="50"/>
    <cellStyle name="Good" xfId="51"/>
    <cellStyle name="Heading 1" xfId="52"/>
    <cellStyle name="Heading 2" xfId="53"/>
    <cellStyle name="Heading 3" xfId="54"/>
    <cellStyle name="Heading 4" xfId="55"/>
    <cellStyle name="hetmál kút" xfId="56"/>
    <cellStyle name="Hiperhivatkozás" xfId="57"/>
    <cellStyle name="Input" xfId="58"/>
    <cellStyle name="Jelölőszín (1) 2" xfId="59"/>
    <cellStyle name="Jelölőszín (2) 2" xfId="60"/>
    <cellStyle name="Jelölőszín (3) 2" xfId="61"/>
    <cellStyle name="Jelölőszín (4) 2" xfId="62"/>
    <cellStyle name="Jelölőszín (5) 2" xfId="63"/>
    <cellStyle name="Jelölőszín (6) 2" xfId="64"/>
    <cellStyle name="Linked Cell" xfId="65"/>
    <cellStyle name="Már látott hiperhivatkozás" xfId="66"/>
    <cellStyle name="Neutral" xfId="67"/>
    <cellStyle name="Normál" xfId="0" builtinId="0"/>
    <cellStyle name="Normál 2" xfId="68"/>
    <cellStyle name="Normál 3" xfId="69"/>
    <cellStyle name="Normál 3 2" xfId="70"/>
    <cellStyle name="Normál 3 2 2" xfId="71"/>
    <cellStyle name="Normal_KARSZJ3" xfId="72"/>
    <cellStyle name="Normál_KVRENMUNKA" xfId="1"/>
    <cellStyle name="Normál_MINTA" xfId="2"/>
    <cellStyle name="Normál_ZARSZREND14" xfId="3"/>
    <cellStyle name="Note" xfId="73"/>
    <cellStyle name="Output" xfId="74"/>
    <cellStyle name="Title" xfId="75"/>
    <cellStyle name="Total" xfId="76"/>
    <cellStyle name="Warning Text" xfId="7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</sheetPr>
  <dimension ref="A1:I158"/>
  <sheetViews>
    <sheetView tabSelected="1" view="pageLayout" topLeftCell="A88" zoomScaleNormal="120" zoomScaleSheetLayoutView="100" workbookViewId="0">
      <selection activeCell="E138" sqref="E138"/>
    </sheetView>
  </sheetViews>
  <sheetFormatPr defaultColWidth="8" defaultRowHeight="15.75"/>
  <cols>
    <col min="1" max="1" width="7.7109375" style="105" customWidth="1"/>
    <col min="2" max="2" width="55.5703125" style="105" customWidth="1"/>
    <col min="3" max="3" width="14.85546875" style="105" customWidth="1"/>
    <col min="4" max="5" width="14.85546875" style="106" customWidth="1"/>
    <col min="6" max="16384" width="8" style="2"/>
  </cols>
  <sheetData>
    <row r="1" spans="1:5" ht="15.95" customHeight="1">
      <c r="A1" s="1" t="s">
        <v>0</v>
      </c>
      <c r="B1" s="1"/>
      <c r="C1" s="1"/>
      <c r="D1" s="1"/>
      <c r="E1" s="1"/>
    </row>
    <row r="2" spans="1:5" ht="15.95" customHeight="1" thickBot="1">
      <c r="A2" s="3" t="s">
        <v>1</v>
      </c>
      <c r="B2" s="3"/>
      <c r="C2" s="3"/>
      <c r="D2" s="4"/>
      <c r="E2" s="4" t="s">
        <v>2</v>
      </c>
    </row>
    <row r="3" spans="1:5" ht="15.95" customHeight="1">
      <c r="A3" s="5" t="s">
        <v>3</v>
      </c>
      <c r="B3" s="6" t="s">
        <v>4</v>
      </c>
      <c r="C3" s="7" t="s">
        <v>5</v>
      </c>
      <c r="D3" s="8" t="s">
        <v>6</v>
      </c>
      <c r="E3" s="9"/>
    </row>
    <row r="4" spans="1:5" ht="38.1" customHeight="1" thickBot="1">
      <c r="A4" s="10"/>
      <c r="B4" s="11"/>
      <c r="C4" s="12"/>
      <c r="D4" s="13" t="s">
        <v>7</v>
      </c>
      <c r="E4" s="14" t="s">
        <v>8</v>
      </c>
    </row>
    <row r="5" spans="1:5" s="18" customFormat="1" ht="12" customHeight="1" thickBot="1">
      <c r="A5" s="15" t="s">
        <v>9</v>
      </c>
      <c r="B5" s="16" t="s">
        <v>10</v>
      </c>
      <c r="C5" s="16" t="s">
        <v>11</v>
      </c>
      <c r="D5" s="16" t="s">
        <v>12</v>
      </c>
      <c r="E5" s="17" t="s">
        <v>13</v>
      </c>
    </row>
    <row r="6" spans="1:5" s="23" customFormat="1" ht="12" customHeight="1" thickBot="1">
      <c r="A6" s="19" t="s">
        <v>14</v>
      </c>
      <c r="B6" s="20" t="s">
        <v>15</v>
      </c>
      <c r="C6" s="21">
        <f>+C7+C8+C9+C10+C11+C12</f>
        <v>1024115149</v>
      </c>
      <c r="D6" s="21">
        <f>+D7+D8+D9+D10+D11+D12</f>
        <v>1136384587</v>
      </c>
      <c r="E6" s="22">
        <f>SUM(E7:E12)</f>
        <v>1136384587</v>
      </c>
    </row>
    <row r="7" spans="1:5" s="23" customFormat="1" ht="12" customHeight="1">
      <c r="A7" s="24" t="s">
        <v>16</v>
      </c>
      <c r="B7" s="25" t="s">
        <v>17</v>
      </c>
      <c r="C7" s="26">
        <v>231987612</v>
      </c>
      <c r="D7" s="26">
        <v>228418282</v>
      </c>
      <c r="E7" s="27">
        <v>228418282</v>
      </c>
    </row>
    <row r="8" spans="1:5" s="23" customFormat="1" ht="12" customHeight="1">
      <c r="A8" s="28" t="s">
        <v>18</v>
      </c>
      <c r="B8" s="29" t="s">
        <v>19</v>
      </c>
      <c r="C8" s="30">
        <v>218221810</v>
      </c>
      <c r="D8" s="30">
        <v>224090111</v>
      </c>
      <c r="E8" s="31">
        <v>224090111</v>
      </c>
    </row>
    <row r="9" spans="1:5" s="23" customFormat="1" ht="12" customHeight="1">
      <c r="A9" s="28" t="s">
        <v>20</v>
      </c>
      <c r="B9" s="29" t="s">
        <v>21</v>
      </c>
      <c r="C9" s="30">
        <v>534266192</v>
      </c>
      <c r="D9" s="30">
        <v>600182523</v>
      </c>
      <c r="E9" s="31">
        <v>600182523</v>
      </c>
    </row>
    <row r="10" spans="1:5" s="23" customFormat="1" ht="12" customHeight="1">
      <c r="A10" s="28" t="s">
        <v>22</v>
      </c>
      <c r="B10" s="29" t="s">
        <v>23</v>
      </c>
      <c r="C10" s="30">
        <v>26942276</v>
      </c>
      <c r="D10" s="30">
        <v>31318596</v>
      </c>
      <c r="E10" s="31">
        <v>31318596</v>
      </c>
    </row>
    <row r="11" spans="1:5" s="23" customFormat="1" ht="12" customHeight="1">
      <c r="A11" s="28" t="s">
        <v>24</v>
      </c>
      <c r="B11" s="29" t="s">
        <v>25</v>
      </c>
      <c r="C11" s="32">
        <v>1738907</v>
      </c>
      <c r="D11" s="30"/>
      <c r="E11" s="31"/>
    </row>
    <row r="12" spans="1:5" s="23" customFormat="1" ht="12" customHeight="1" thickBot="1">
      <c r="A12" s="33" t="s">
        <v>26</v>
      </c>
      <c r="B12" s="34" t="s">
        <v>27</v>
      </c>
      <c r="C12" s="35">
        <v>10958352</v>
      </c>
      <c r="D12" s="36">
        <v>52375075</v>
      </c>
      <c r="E12" s="37">
        <v>52375075</v>
      </c>
    </row>
    <row r="13" spans="1:5" s="23" customFormat="1" ht="12" customHeight="1" thickBot="1">
      <c r="A13" s="19" t="s">
        <v>28</v>
      </c>
      <c r="B13" s="38" t="s">
        <v>29</v>
      </c>
      <c r="C13" s="21">
        <f>+C14+C15+C16+C17+C18</f>
        <v>710827871</v>
      </c>
      <c r="D13" s="21">
        <f>+D14+D15+D16+D17+D18</f>
        <v>336112913</v>
      </c>
      <c r="E13" s="39">
        <f>SUM(E14:E18)</f>
        <v>329344570</v>
      </c>
    </row>
    <row r="14" spans="1:5" s="23" customFormat="1" ht="12" customHeight="1">
      <c r="A14" s="24" t="s">
        <v>30</v>
      </c>
      <c r="B14" s="25" t="s">
        <v>31</v>
      </c>
      <c r="C14" s="26"/>
      <c r="D14" s="26"/>
      <c r="E14" s="27"/>
    </row>
    <row r="15" spans="1:5" s="23" customFormat="1" ht="12" customHeight="1">
      <c r="A15" s="28" t="s">
        <v>32</v>
      </c>
      <c r="B15" s="29" t="s">
        <v>33</v>
      </c>
      <c r="C15" s="30"/>
      <c r="D15" s="30"/>
      <c r="E15" s="31"/>
    </row>
    <row r="16" spans="1:5" s="23" customFormat="1" ht="12" customHeight="1">
      <c r="A16" s="28" t="s">
        <v>34</v>
      </c>
      <c r="B16" s="29" t="s">
        <v>35</v>
      </c>
      <c r="C16" s="30"/>
      <c r="D16" s="30"/>
      <c r="E16" s="31"/>
    </row>
    <row r="17" spans="1:5" s="23" customFormat="1" ht="12" customHeight="1">
      <c r="A17" s="28" t="s">
        <v>36</v>
      </c>
      <c r="B17" s="29" t="s">
        <v>37</v>
      </c>
      <c r="C17" s="30"/>
      <c r="D17" s="30"/>
      <c r="E17" s="31"/>
    </row>
    <row r="18" spans="1:5" s="23" customFormat="1" ht="12" customHeight="1">
      <c r="A18" s="28" t="s">
        <v>38</v>
      </c>
      <c r="B18" s="29" t="s">
        <v>39</v>
      </c>
      <c r="C18" s="30">
        <v>710827871</v>
      </c>
      <c r="D18" s="30">
        <v>336112913</v>
      </c>
      <c r="E18" s="31">
        <v>329344570</v>
      </c>
    </row>
    <row r="19" spans="1:5" s="23" customFormat="1" ht="12" customHeight="1" thickBot="1">
      <c r="A19" s="33" t="s">
        <v>40</v>
      </c>
      <c r="B19" s="34" t="s">
        <v>41</v>
      </c>
      <c r="C19" s="36"/>
      <c r="D19" s="36">
        <v>16877134</v>
      </c>
      <c r="E19" s="37">
        <v>23612212</v>
      </c>
    </row>
    <row r="20" spans="1:5" s="23" customFormat="1" ht="12" customHeight="1" thickBot="1">
      <c r="A20" s="19" t="s">
        <v>42</v>
      </c>
      <c r="B20" s="20" t="s">
        <v>43</v>
      </c>
      <c r="C20" s="21">
        <f>+C21+C22+C23+C24+C25</f>
        <v>92052777</v>
      </c>
      <c r="D20" s="21">
        <f>+D21+D22+D23+D24+D25</f>
        <v>531996708</v>
      </c>
      <c r="E20" s="39">
        <f>SUM(E21:E25)</f>
        <v>519310318</v>
      </c>
    </row>
    <row r="21" spans="1:5" s="23" customFormat="1" ht="12" customHeight="1">
      <c r="A21" s="24" t="s">
        <v>44</v>
      </c>
      <c r="B21" s="25" t="s">
        <v>45</v>
      </c>
      <c r="C21" s="26">
        <v>20850665</v>
      </c>
      <c r="D21" s="26">
        <v>15690532</v>
      </c>
      <c r="E21" s="27">
        <v>15690532</v>
      </c>
    </row>
    <row r="22" spans="1:5" s="23" customFormat="1" ht="12" customHeight="1">
      <c r="A22" s="28" t="s">
        <v>46</v>
      </c>
      <c r="B22" s="29" t="s">
        <v>47</v>
      </c>
      <c r="C22" s="30"/>
      <c r="D22" s="30"/>
      <c r="E22" s="31"/>
    </row>
    <row r="23" spans="1:5" s="23" customFormat="1" ht="12" customHeight="1">
      <c r="A23" s="28" t="s">
        <v>48</v>
      </c>
      <c r="B23" s="29" t="s">
        <v>49</v>
      </c>
      <c r="C23" s="30"/>
      <c r="D23" s="30"/>
      <c r="E23" s="31"/>
    </row>
    <row r="24" spans="1:5" s="23" customFormat="1" ht="12" customHeight="1">
      <c r="A24" s="28" t="s">
        <v>50</v>
      </c>
      <c r="B24" s="29" t="s">
        <v>51</v>
      </c>
      <c r="C24" s="30"/>
      <c r="D24" s="30"/>
      <c r="E24" s="31"/>
    </row>
    <row r="25" spans="1:5" s="23" customFormat="1" ht="12" customHeight="1">
      <c r="A25" s="28" t="s">
        <v>52</v>
      </c>
      <c r="B25" s="29" t="s">
        <v>53</v>
      </c>
      <c r="C25" s="30">
        <v>71202112</v>
      </c>
      <c r="D25" s="30">
        <v>516306176</v>
      </c>
      <c r="E25" s="31">
        <v>503619786</v>
      </c>
    </row>
    <row r="26" spans="1:5" s="23" customFormat="1" ht="12" customHeight="1" thickBot="1">
      <c r="A26" s="33" t="s">
        <v>54</v>
      </c>
      <c r="B26" s="34" t="s">
        <v>55</v>
      </c>
      <c r="C26" s="36">
        <v>71202112</v>
      </c>
      <c r="D26" s="36">
        <v>511621609</v>
      </c>
      <c r="E26" s="37">
        <v>500338786</v>
      </c>
    </row>
    <row r="27" spans="1:5" s="23" customFormat="1" ht="12" customHeight="1" thickBot="1">
      <c r="A27" s="40" t="s">
        <v>56</v>
      </c>
      <c r="B27" s="41" t="s">
        <v>57</v>
      </c>
      <c r="C27" s="42">
        <f>C28+C33+C34+C31+C32</f>
        <v>356945262</v>
      </c>
      <c r="D27" s="42">
        <f t="shared" ref="D27:E27" si="0">D28+D33+D34+D31+D32</f>
        <v>366490000</v>
      </c>
      <c r="E27" s="42">
        <f t="shared" si="0"/>
        <v>359172384</v>
      </c>
    </row>
    <row r="28" spans="1:5" s="23" customFormat="1" ht="12" customHeight="1">
      <c r="A28" s="43" t="s">
        <v>58</v>
      </c>
      <c r="B28" s="44" t="s">
        <v>59</v>
      </c>
      <c r="C28" s="45">
        <f>SUM(C29:C30)</f>
        <v>320180889</v>
      </c>
      <c r="D28" s="45">
        <f>SUM(D29:D30)</f>
        <v>327830000</v>
      </c>
      <c r="E28" s="46">
        <f>SUM(E29:E30)</f>
        <v>324804247</v>
      </c>
    </row>
    <row r="29" spans="1:5" s="23" customFormat="1" ht="12" customHeight="1">
      <c r="A29" s="28" t="s">
        <v>60</v>
      </c>
      <c r="B29" s="47" t="s">
        <v>61</v>
      </c>
      <c r="C29" s="48">
        <v>78837793</v>
      </c>
      <c r="D29" s="30">
        <v>78990000</v>
      </c>
      <c r="E29" s="31">
        <v>71369224</v>
      </c>
    </row>
    <row r="30" spans="1:5" s="23" customFormat="1" ht="12" customHeight="1">
      <c r="A30" s="28" t="s">
        <v>62</v>
      </c>
      <c r="B30" s="47" t="s">
        <v>63</v>
      </c>
      <c r="C30" s="48">
        <v>241343096</v>
      </c>
      <c r="D30" s="30">
        <v>248840000</v>
      </c>
      <c r="E30" s="31">
        <v>253435023</v>
      </c>
    </row>
    <row r="31" spans="1:5" s="23" customFormat="1" ht="12" customHeight="1">
      <c r="A31" s="28" t="s">
        <v>64</v>
      </c>
      <c r="B31" s="47" t="s">
        <v>65</v>
      </c>
      <c r="C31" s="48">
        <v>185543</v>
      </c>
      <c r="D31" s="30"/>
      <c r="E31" s="31">
        <v>119318</v>
      </c>
    </row>
    <row r="32" spans="1:5" s="23" customFormat="1" ht="12" customHeight="1">
      <c r="A32" s="28" t="s">
        <v>66</v>
      </c>
      <c r="B32" s="47" t="s">
        <v>67</v>
      </c>
      <c r="C32" s="48">
        <v>27707080</v>
      </c>
      <c r="D32" s="30">
        <v>27000000</v>
      </c>
      <c r="E32" s="31">
        <v>26806717</v>
      </c>
    </row>
    <row r="33" spans="1:5" s="23" customFormat="1" ht="12" customHeight="1">
      <c r="A33" s="28" t="s">
        <v>68</v>
      </c>
      <c r="B33" s="47" t="s">
        <v>69</v>
      </c>
      <c r="C33" s="48">
        <v>3865671</v>
      </c>
      <c r="D33" s="30">
        <v>60000</v>
      </c>
      <c r="E33" s="31">
        <v>12050</v>
      </c>
    </row>
    <row r="34" spans="1:5" s="23" customFormat="1" ht="12" customHeight="1" thickBot="1">
      <c r="A34" s="49" t="s">
        <v>70</v>
      </c>
      <c r="B34" s="50" t="s">
        <v>71</v>
      </c>
      <c r="C34" s="51">
        <v>5006079</v>
      </c>
      <c r="D34" s="52">
        <v>11600000</v>
      </c>
      <c r="E34" s="53">
        <v>7430052</v>
      </c>
    </row>
    <row r="35" spans="1:5" s="23" customFormat="1" ht="12" customHeight="1" thickBot="1">
      <c r="A35" s="19" t="s">
        <v>72</v>
      </c>
      <c r="B35" s="20" t="s">
        <v>73</v>
      </c>
      <c r="C35" s="21">
        <f>SUM(C36:C46)</f>
        <v>438590106</v>
      </c>
      <c r="D35" s="21">
        <f>SUM(D36:D46)</f>
        <v>447749145</v>
      </c>
      <c r="E35" s="39">
        <f>SUM(E36:E46)</f>
        <v>420500148</v>
      </c>
    </row>
    <row r="36" spans="1:5" s="23" customFormat="1" ht="12" customHeight="1">
      <c r="A36" s="24" t="s">
        <v>74</v>
      </c>
      <c r="B36" s="25" t="s">
        <v>75</v>
      </c>
      <c r="C36" s="26">
        <v>13801743</v>
      </c>
      <c r="D36" s="26">
        <v>19744849</v>
      </c>
      <c r="E36" s="27">
        <v>14756313</v>
      </c>
    </row>
    <row r="37" spans="1:5" s="23" customFormat="1" ht="12" customHeight="1">
      <c r="A37" s="28" t="s">
        <v>76</v>
      </c>
      <c r="B37" s="29" t="s">
        <v>77</v>
      </c>
      <c r="C37" s="30">
        <v>92246962</v>
      </c>
      <c r="D37" s="30">
        <v>96485845</v>
      </c>
      <c r="E37" s="31">
        <v>97064914</v>
      </c>
    </row>
    <row r="38" spans="1:5" s="23" customFormat="1" ht="12" customHeight="1">
      <c r="A38" s="28" t="s">
        <v>78</v>
      </c>
      <c r="B38" s="29" t="s">
        <v>79</v>
      </c>
      <c r="C38" s="30">
        <v>87133464</v>
      </c>
      <c r="D38" s="30">
        <v>87080395</v>
      </c>
      <c r="E38" s="31">
        <v>72323829</v>
      </c>
    </row>
    <row r="39" spans="1:5" s="23" customFormat="1" ht="12" customHeight="1">
      <c r="A39" s="28" t="s">
        <v>80</v>
      </c>
      <c r="B39" s="29" t="s">
        <v>81</v>
      </c>
      <c r="C39" s="30">
        <v>7452660</v>
      </c>
      <c r="D39" s="30">
        <v>430000</v>
      </c>
      <c r="E39" s="31">
        <v>875976</v>
      </c>
    </row>
    <row r="40" spans="1:5" s="23" customFormat="1" ht="12" customHeight="1">
      <c r="A40" s="28" t="s">
        <v>82</v>
      </c>
      <c r="B40" s="29" t="s">
        <v>83</v>
      </c>
      <c r="C40" s="30">
        <v>175650577</v>
      </c>
      <c r="D40" s="30">
        <v>170588468</v>
      </c>
      <c r="E40" s="31">
        <v>170046831</v>
      </c>
    </row>
    <row r="41" spans="1:5" s="23" customFormat="1" ht="12" customHeight="1">
      <c r="A41" s="28" t="s">
        <v>84</v>
      </c>
      <c r="B41" s="29" t="s">
        <v>85</v>
      </c>
      <c r="C41" s="30">
        <v>40626143</v>
      </c>
      <c r="D41" s="30">
        <v>48441681</v>
      </c>
      <c r="E41" s="31">
        <v>42697431</v>
      </c>
    </row>
    <row r="42" spans="1:5" s="23" customFormat="1" ht="12" customHeight="1">
      <c r="A42" s="28" t="s">
        <v>86</v>
      </c>
      <c r="B42" s="29" t="s">
        <v>87</v>
      </c>
      <c r="C42" s="30">
        <v>19170000</v>
      </c>
      <c r="D42" s="30">
        <v>21600602</v>
      </c>
      <c r="E42" s="31">
        <v>17615000</v>
      </c>
    </row>
    <row r="43" spans="1:5" s="23" customFormat="1" ht="12" customHeight="1">
      <c r="A43" s="28" t="s">
        <v>88</v>
      </c>
      <c r="B43" s="29" t="s">
        <v>89</v>
      </c>
      <c r="C43" s="30">
        <v>132091</v>
      </c>
      <c r="D43" s="30">
        <v>40012</v>
      </c>
      <c r="E43" s="31">
        <v>147121</v>
      </c>
    </row>
    <row r="44" spans="1:5" s="23" customFormat="1" ht="12" customHeight="1">
      <c r="A44" s="28" t="s">
        <v>90</v>
      </c>
      <c r="B44" s="29" t="s">
        <v>91</v>
      </c>
      <c r="C44" s="54"/>
      <c r="D44" s="54"/>
      <c r="E44" s="55">
        <v>22033</v>
      </c>
    </row>
    <row r="45" spans="1:5" s="23" customFormat="1" ht="12" customHeight="1">
      <c r="A45" s="33" t="s">
        <v>92</v>
      </c>
      <c r="B45" s="34" t="s">
        <v>93</v>
      </c>
      <c r="C45" s="56">
        <v>812271</v>
      </c>
      <c r="D45" s="56">
        <v>500000</v>
      </c>
      <c r="E45" s="57">
        <v>722335</v>
      </c>
    </row>
    <row r="46" spans="1:5" s="23" customFormat="1" ht="12" customHeight="1" thickBot="1">
      <c r="A46" s="33" t="s">
        <v>94</v>
      </c>
      <c r="B46" s="34" t="s">
        <v>95</v>
      </c>
      <c r="C46" s="56">
        <v>1564195</v>
      </c>
      <c r="D46" s="56">
        <v>2837293</v>
      </c>
      <c r="E46" s="57">
        <v>4228365</v>
      </c>
    </row>
    <row r="47" spans="1:5" s="23" customFormat="1" ht="12" customHeight="1" thickBot="1">
      <c r="A47" s="19" t="s">
        <v>96</v>
      </c>
      <c r="B47" s="20" t="s">
        <v>97</v>
      </c>
      <c r="C47" s="21">
        <f>SUM(C48:C52)</f>
        <v>1786175</v>
      </c>
      <c r="D47" s="21">
        <f>SUM(D48:D52)</f>
        <v>47429000</v>
      </c>
      <c r="E47" s="39">
        <f>SUM(E48:E52)</f>
        <v>31376724</v>
      </c>
    </row>
    <row r="48" spans="1:5" s="23" customFormat="1" ht="12" customHeight="1">
      <c r="A48" s="24" t="s">
        <v>98</v>
      </c>
      <c r="B48" s="25" t="s">
        <v>99</v>
      </c>
      <c r="C48" s="58"/>
      <c r="D48" s="58"/>
      <c r="E48" s="59"/>
    </row>
    <row r="49" spans="1:5" s="23" customFormat="1" ht="12" customHeight="1">
      <c r="A49" s="28" t="s">
        <v>100</v>
      </c>
      <c r="B49" s="29" t="s">
        <v>101</v>
      </c>
      <c r="C49" s="54">
        <v>778000</v>
      </c>
      <c r="D49" s="54">
        <v>47179000</v>
      </c>
      <c r="E49" s="55">
        <v>31018499</v>
      </c>
    </row>
    <row r="50" spans="1:5" s="23" customFormat="1" ht="12" customHeight="1">
      <c r="A50" s="28" t="s">
        <v>102</v>
      </c>
      <c r="B50" s="29" t="s">
        <v>103</v>
      </c>
      <c r="C50" s="54">
        <v>1008175</v>
      </c>
      <c r="D50" s="54">
        <v>250000</v>
      </c>
      <c r="E50" s="55">
        <v>253700</v>
      </c>
    </row>
    <row r="51" spans="1:5" s="23" customFormat="1" ht="12" customHeight="1">
      <c r="A51" s="28" t="s">
        <v>104</v>
      </c>
      <c r="B51" s="29" t="s">
        <v>105</v>
      </c>
      <c r="C51" s="54"/>
      <c r="D51" s="54"/>
      <c r="E51" s="55">
        <v>100000</v>
      </c>
    </row>
    <row r="52" spans="1:5" s="23" customFormat="1" ht="12" customHeight="1" thickBot="1">
      <c r="A52" s="33" t="s">
        <v>106</v>
      </c>
      <c r="B52" s="34" t="s">
        <v>107</v>
      </c>
      <c r="C52" s="56"/>
      <c r="D52" s="56"/>
      <c r="E52" s="57">
        <v>4525</v>
      </c>
    </row>
    <row r="53" spans="1:5" s="23" customFormat="1" ht="13.5" thickBot="1">
      <c r="A53" s="19" t="s">
        <v>108</v>
      </c>
      <c r="B53" s="20" t="s">
        <v>109</v>
      </c>
      <c r="C53" s="21">
        <f>SUM(C54:C56)</f>
        <v>11113183</v>
      </c>
      <c r="D53" s="21">
        <f>SUM(D54:D56)</f>
        <v>24644433</v>
      </c>
      <c r="E53" s="39">
        <f>SUM(E54:E56)</f>
        <v>21824515</v>
      </c>
    </row>
    <row r="54" spans="1:5" s="23" customFormat="1" ht="12.75">
      <c r="A54" s="24" t="s">
        <v>110</v>
      </c>
      <c r="B54" s="25" t="s">
        <v>111</v>
      </c>
      <c r="C54" s="26"/>
      <c r="D54" s="26"/>
      <c r="E54" s="27"/>
    </row>
    <row r="55" spans="1:5" s="23" customFormat="1" ht="14.25" customHeight="1">
      <c r="A55" s="28" t="s">
        <v>112</v>
      </c>
      <c r="B55" s="29" t="s">
        <v>113</v>
      </c>
      <c r="C55" s="30">
        <v>1170155</v>
      </c>
      <c r="D55" s="30">
        <v>19949000</v>
      </c>
      <c r="E55" s="31">
        <v>18383349</v>
      </c>
    </row>
    <row r="56" spans="1:5" s="23" customFormat="1" ht="12.75">
      <c r="A56" s="28" t="s">
        <v>114</v>
      </c>
      <c r="B56" s="29" t="s">
        <v>115</v>
      </c>
      <c r="C56" s="30">
        <v>9943028</v>
      </c>
      <c r="D56" s="30">
        <v>4695433</v>
      </c>
      <c r="E56" s="31">
        <v>3441166</v>
      </c>
    </row>
    <row r="57" spans="1:5" s="23" customFormat="1" ht="13.5" thickBot="1">
      <c r="A57" s="33" t="s">
        <v>116</v>
      </c>
      <c r="B57" s="34" t="s">
        <v>117</v>
      </c>
      <c r="C57" s="36"/>
      <c r="D57" s="36"/>
      <c r="E57" s="37"/>
    </row>
    <row r="58" spans="1:5" s="23" customFormat="1" ht="13.5" thickBot="1">
      <c r="A58" s="19" t="s">
        <v>118</v>
      </c>
      <c r="B58" s="38" t="s">
        <v>119</v>
      </c>
      <c r="C58" s="21">
        <f>SUM(C59:C61)</f>
        <v>3841537</v>
      </c>
      <c r="D58" s="21">
        <f>SUM(D59:D61)</f>
        <v>1000000</v>
      </c>
      <c r="E58" s="39">
        <f>SUM(E59:E61)</f>
        <v>1000000</v>
      </c>
    </row>
    <row r="59" spans="1:5" s="23" customFormat="1" ht="12.75">
      <c r="A59" s="28" t="s">
        <v>120</v>
      </c>
      <c r="B59" s="25" t="s">
        <v>121</v>
      </c>
      <c r="C59" s="54"/>
      <c r="D59" s="54"/>
      <c r="E59" s="55"/>
    </row>
    <row r="60" spans="1:5" s="23" customFormat="1" ht="12.75" customHeight="1">
      <c r="A60" s="28" t="s">
        <v>122</v>
      </c>
      <c r="B60" s="29" t="s">
        <v>123</v>
      </c>
      <c r="C60" s="54">
        <v>13837</v>
      </c>
      <c r="D60" s="54"/>
      <c r="E60" s="55"/>
    </row>
    <row r="61" spans="1:5" s="23" customFormat="1" ht="12.75">
      <c r="A61" s="28" t="s">
        <v>124</v>
      </c>
      <c r="B61" s="29" t="s">
        <v>125</v>
      </c>
      <c r="C61" s="54">
        <v>3827700</v>
      </c>
      <c r="D61" s="54">
        <v>1000000</v>
      </c>
      <c r="E61" s="55">
        <v>1000000</v>
      </c>
    </row>
    <row r="62" spans="1:5" s="23" customFormat="1" ht="13.5" thickBot="1">
      <c r="A62" s="28" t="s">
        <v>126</v>
      </c>
      <c r="B62" s="34" t="s">
        <v>127</v>
      </c>
      <c r="C62" s="54"/>
      <c r="D62" s="54"/>
      <c r="E62" s="55"/>
    </row>
    <row r="63" spans="1:5" s="23" customFormat="1" ht="13.5" thickBot="1">
      <c r="A63" s="19" t="s">
        <v>128</v>
      </c>
      <c r="B63" s="20" t="s">
        <v>129</v>
      </c>
      <c r="C63" s="60">
        <f>+C6+C13+C20+C27+C35+C47+C53+C58</f>
        <v>2639272060</v>
      </c>
      <c r="D63" s="60">
        <f>+D6+D13+D20+D27+D35+D47+D53+D58</f>
        <v>2891806786</v>
      </c>
      <c r="E63" s="61">
        <f>+E6+E13+E20+E27+E35+E47+E53+E58</f>
        <v>2818913246</v>
      </c>
    </row>
    <row r="64" spans="1:5" s="23" customFormat="1" ht="13.5" thickBot="1">
      <c r="A64" s="62" t="s">
        <v>130</v>
      </c>
      <c r="B64" s="38" t="s">
        <v>131</v>
      </c>
      <c r="C64" s="21">
        <f>SUM(C65:C67)</f>
        <v>20303000</v>
      </c>
      <c r="D64" s="21">
        <f>SUM(D65:D67)</f>
        <v>187500000</v>
      </c>
      <c r="E64" s="39">
        <f>+E65+E66+E67</f>
        <v>23966616</v>
      </c>
    </row>
    <row r="65" spans="1:5" s="23" customFormat="1" ht="12.75">
      <c r="A65" s="28" t="s">
        <v>132</v>
      </c>
      <c r="B65" s="25" t="s">
        <v>133</v>
      </c>
      <c r="C65" s="54">
        <v>20303000</v>
      </c>
      <c r="D65" s="54">
        <v>87500000</v>
      </c>
      <c r="E65" s="55">
        <v>23966616</v>
      </c>
    </row>
    <row r="66" spans="1:5" s="23" customFormat="1" ht="12.75">
      <c r="A66" s="28" t="s">
        <v>134</v>
      </c>
      <c r="B66" s="29" t="s">
        <v>135</v>
      </c>
      <c r="C66" s="54"/>
      <c r="D66" s="54">
        <v>100000000</v>
      </c>
      <c r="E66" s="55"/>
    </row>
    <row r="67" spans="1:5" s="23" customFormat="1" ht="13.5" thickBot="1">
      <c r="A67" s="28" t="s">
        <v>136</v>
      </c>
      <c r="B67" s="63" t="s">
        <v>137</v>
      </c>
      <c r="C67" s="54"/>
      <c r="D67" s="54"/>
      <c r="E67" s="55"/>
    </row>
    <row r="68" spans="1:5" s="23" customFormat="1" ht="13.5" thickBot="1">
      <c r="A68" s="62" t="s">
        <v>138</v>
      </c>
      <c r="B68" s="38" t="s">
        <v>139</v>
      </c>
      <c r="C68" s="21">
        <f>SUM(C69:C72)</f>
        <v>0</v>
      </c>
      <c r="D68" s="21">
        <f>SUM(D69:D72)</f>
        <v>0</v>
      </c>
      <c r="E68" s="39">
        <f>+E69+E70+E71+E72</f>
        <v>0</v>
      </c>
    </row>
    <row r="69" spans="1:5" s="23" customFormat="1" ht="12.75">
      <c r="A69" s="28" t="s">
        <v>140</v>
      </c>
      <c r="B69" s="25" t="s">
        <v>141</v>
      </c>
      <c r="C69" s="54"/>
      <c r="D69" s="54"/>
      <c r="E69" s="55"/>
    </row>
    <row r="70" spans="1:5" s="23" customFormat="1" ht="12.75">
      <c r="A70" s="28" t="s">
        <v>142</v>
      </c>
      <c r="B70" s="29" t="s">
        <v>143</v>
      </c>
      <c r="C70" s="54"/>
      <c r="D70" s="54"/>
      <c r="E70" s="55"/>
    </row>
    <row r="71" spans="1:5" s="23" customFormat="1" ht="12" customHeight="1">
      <c r="A71" s="28" t="s">
        <v>144</v>
      </c>
      <c r="B71" s="29" t="s">
        <v>145</v>
      </c>
      <c r="C71" s="54"/>
      <c r="D71" s="54"/>
      <c r="E71" s="55"/>
    </row>
    <row r="72" spans="1:5" s="23" customFormat="1" ht="12" customHeight="1" thickBot="1">
      <c r="A72" s="28" t="s">
        <v>146</v>
      </c>
      <c r="B72" s="34" t="s">
        <v>147</v>
      </c>
      <c r="C72" s="54"/>
      <c r="D72" s="54"/>
      <c r="E72" s="55"/>
    </row>
    <row r="73" spans="1:5" s="23" customFormat="1" ht="12" customHeight="1" thickBot="1">
      <c r="A73" s="62" t="s">
        <v>148</v>
      </c>
      <c r="B73" s="38" t="s">
        <v>149</v>
      </c>
      <c r="C73" s="21">
        <f>SUM(C74:C75)</f>
        <v>264950190</v>
      </c>
      <c r="D73" s="21">
        <f>SUM(D74:D75)</f>
        <v>292999415</v>
      </c>
      <c r="E73" s="39">
        <f>+E74+E75</f>
        <v>292999415</v>
      </c>
    </row>
    <row r="74" spans="1:5" s="23" customFormat="1" ht="12" customHeight="1">
      <c r="A74" s="28" t="s">
        <v>150</v>
      </c>
      <c r="B74" s="25" t="s">
        <v>151</v>
      </c>
      <c r="C74" s="54">
        <v>264950190</v>
      </c>
      <c r="D74" s="54">
        <v>292999415</v>
      </c>
      <c r="E74" s="55">
        <v>292999415</v>
      </c>
    </row>
    <row r="75" spans="1:5" s="23" customFormat="1" ht="12" customHeight="1" thickBot="1">
      <c r="A75" s="28" t="s">
        <v>152</v>
      </c>
      <c r="B75" s="34" t="s">
        <v>153</v>
      </c>
      <c r="C75" s="54"/>
      <c r="D75" s="54"/>
      <c r="E75" s="55"/>
    </row>
    <row r="76" spans="1:5" s="23" customFormat="1" ht="12" customHeight="1" thickBot="1">
      <c r="A76" s="62" t="s">
        <v>154</v>
      </c>
      <c r="B76" s="38" t="s">
        <v>155</v>
      </c>
      <c r="C76" s="21">
        <f>SUM(C77:C79)</f>
        <v>35164932</v>
      </c>
      <c r="D76" s="21">
        <f>SUM(D77:D79)</f>
        <v>38167591</v>
      </c>
      <c r="E76" s="39">
        <f>+E77+E78+E79</f>
        <v>38167591</v>
      </c>
    </row>
    <row r="77" spans="1:5" s="23" customFormat="1" ht="12" customHeight="1">
      <c r="A77" s="28" t="s">
        <v>156</v>
      </c>
      <c r="B77" s="25" t="s">
        <v>157</v>
      </c>
      <c r="C77" s="54">
        <v>35164932</v>
      </c>
      <c r="D77" s="54">
        <v>38167591</v>
      </c>
      <c r="E77" s="55">
        <v>38167591</v>
      </c>
    </row>
    <row r="78" spans="1:5" s="23" customFormat="1" ht="12" customHeight="1">
      <c r="A78" s="28" t="s">
        <v>158</v>
      </c>
      <c r="B78" s="29" t="s">
        <v>159</v>
      </c>
      <c r="C78" s="54"/>
      <c r="D78" s="54"/>
      <c r="E78" s="55"/>
    </row>
    <row r="79" spans="1:5" s="23" customFormat="1" ht="12" customHeight="1" thickBot="1">
      <c r="A79" s="28" t="s">
        <v>160</v>
      </c>
      <c r="B79" s="34" t="s">
        <v>161</v>
      </c>
      <c r="C79" s="54"/>
      <c r="D79" s="54"/>
      <c r="E79" s="55"/>
    </row>
    <row r="80" spans="1:5" s="23" customFormat="1" ht="12" customHeight="1" thickBot="1">
      <c r="A80" s="62" t="s">
        <v>162</v>
      </c>
      <c r="B80" s="38" t="s">
        <v>163</v>
      </c>
      <c r="C80" s="21">
        <f>SUM(C81:C84)</f>
        <v>0</v>
      </c>
      <c r="D80" s="21">
        <f>SUM(D81:D84)</f>
        <v>0</v>
      </c>
      <c r="E80" s="39">
        <f>+E81+E82+E83+E84</f>
        <v>0</v>
      </c>
    </row>
    <row r="81" spans="1:5" s="23" customFormat="1" ht="12" customHeight="1">
      <c r="A81" s="64" t="s">
        <v>164</v>
      </c>
      <c r="B81" s="25" t="s">
        <v>165</v>
      </c>
      <c r="C81" s="54"/>
      <c r="D81" s="54"/>
      <c r="E81" s="55"/>
    </row>
    <row r="82" spans="1:5" s="23" customFormat="1" ht="12" customHeight="1">
      <c r="A82" s="65" t="s">
        <v>166</v>
      </c>
      <c r="B82" s="29" t="s">
        <v>167</v>
      </c>
      <c r="C82" s="54"/>
      <c r="D82" s="54"/>
      <c r="E82" s="55"/>
    </row>
    <row r="83" spans="1:5" s="23" customFormat="1" ht="12" customHeight="1">
      <c r="A83" s="65" t="s">
        <v>168</v>
      </c>
      <c r="B83" s="29" t="s">
        <v>169</v>
      </c>
      <c r="C83" s="54"/>
      <c r="D83" s="54"/>
      <c r="E83" s="55"/>
    </row>
    <row r="84" spans="1:5" s="23" customFormat="1" ht="12" customHeight="1" thickBot="1">
      <c r="A84" s="66" t="s">
        <v>170</v>
      </c>
      <c r="B84" s="34" t="s">
        <v>171</v>
      </c>
      <c r="C84" s="54"/>
      <c r="D84" s="54"/>
      <c r="E84" s="55"/>
    </row>
    <row r="85" spans="1:5" s="23" customFormat="1" ht="12" customHeight="1" thickBot="1">
      <c r="A85" s="62" t="s">
        <v>172</v>
      </c>
      <c r="B85" s="38" t="s">
        <v>173</v>
      </c>
      <c r="C85" s="67"/>
      <c r="D85" s="67"/>
      <c r="E85" s="68"/>
    </row>
    <row r="86" spans="1:5" s="23" customFormat="1" ht="13.5" customHeight="1" thickBot="1">
      <c r="A86" s="62" t="s">
        <v>174</v>
      </c>
      <c r="B86" s="69" t="s">
        <v>175</v>
      </c>
      <c r="C86" s="60">
        <f>+C64+C68+C73+C76+C80+C85</f>
        <v>320418122</v>
      </c>
      <c r="D86" s="60">
        <f>+D64+D68+D73+D76+D80+D85</f>
        <v>518667006</v>
      </c>
      <c r="E86" s="61">
        <f>+E64+E68+E73+E76+E80+E85</f>
        <v>355133622</v>
      </c>
    </row>
    <row r="87" spans="1:5" s="23" customFormat="1" ht="12" customHeight="1" thickBot="1">
      <c r="A87" s="70" t="s">
        <v>176</v>
      </c>
      <c r="B87" s="71" t="s">
        <v>177</v>
      </c>
      <c r="C87" s="60">
        <f>+C63+C86</f>
        <v>2959690182</v>
      </c>
      <c r="D87" s="60">
        <f>+D63+D86</f>
        <v>3410473792</v>
      </c>
      <c r="E87" s="61">
        <f>+E63+E86</f>
        <v>3174046868</v>
      </c>
    </row>
    <row r="88" spans="1:5" ht="16.5" customHeight="1">
      <c r="A88" s="1" t="s">
        <v>178</v>
      </c>
      <c r="B88" s="1"/>
      <c r="C88" s="1"/>
      <c r="D88" s="1"/>
      <c r="E88" s="1"/>
    </row>
    <row r="89" spans="1:5" s="74" customFormat="1" ht="16.5" customHeight="1" thickBot="1">
      <c r="A89" s="72" t="s">
        <v>179</v>
      </c>
      <c r="B89" s="72"/>
      <c r="C89" s="72"/>
      <c r="D89" s="73"/>
      <c r="E89" s="73" t="s">
        <v>180</v>
      </c>
    </row>
    <row r="90" spans="1:5" s="74" customFormat="1" ht="16.5" customHeight="1">
      <c r="A90" s="5" t="s">
        <v>3</v>
      </c>
      <c r="B90" s="6" t="s">
        <v>181</v>
      </c>
      <c r="C90" s="7" t="str">
        <f>+C3</f>
        <v>2016. évi tény</v>
      </c>
      <c r="D90" s="8" t="str">
        <f>+D3</f>
        <v>2017. évi</v>
      </c>
      <c r="E90" s="9"/>
    </row>
    <row r="91" spans="1:5" ht="38.1" customHeight="1" thickBot="1">
      <c r="A91" s="10"/>
      <c r="B91" s="11"/>
      <c r="C91" s="12"/>
      <c r="D91" s="13" t="s">
        <v>7</v>
      </c>
      <c r="E91" s="14" t="s">
        <v>8</v>
      </c>
    </row>
    <row r="92" spans="1:5" s="18" customFormat="1" ht="12" customHeight="1" thickBot="1">
      <c r="A92" s="15" t="s">
        <v>9</v>
      </c>
      <c r="B92" s="16" t="s">
        <v>10</v>
      </c>
      <c r="C92" s="16" t="s">
        <v>11</v>
      </c>
      <c r="D92" s="16" t="s">
        <v>12</v>
      </c>
      <c r="E92" s="75" t="s">
        <v>13</v>
      </c>
    </row>
    <row r="93" spans="1:5" ht="12" customHeight="1" thickBot="1">
      <c r="A93" s="76" t="s">
        <v>14</v>
      </c>
      <c r="B93" s="77" t="s">
        <v>182</v>
      </c>
      <c r="C93" s="78">
        <f>SUM(C94:C98)</f>
        <v>2510000576</v>
      </c>
      <c r="D93" s="78">
        <f>+D94+D95+D96+D97+D98</f>
        <v>2475208869</v>
      </c>
      <c r="E93" s="79">
        <f>+E94+E95+E96+E97+E98</f>
        <v>2320236612</v>
      </c>
    </row>
    <row r="94" spans="1:5" ht="12" customHeight="1">
      <c r="A94" s="43" t="s">
        <v>16</v>
      </c>
      <c r="B94" s="80" t="s">
        <v>183</v>
      </c>
      <c r="C94" s="81">
        <v>1207786084</v>
      </c>
      <c r="D94" s="81">
        <v>1094113234</v>
      </c>
      <c r="E94" s="82">
        <v>1063192965</v>
      </c>
    </row>
    <row r="95" spans="1:5" ht="12" customHeight="1">
      <c r="A95" s="28" t="s">
        <v>18</v>
      </c>
      <c r="B95" s="83" t="s">
        <v>184</v>
      </c>
      <c r="C95" s="30">
        <v>271747480</v>
      </c>
      <c r="D95" s="30">
        <v>230642127</v>
      </c>
      <c r="E95" s="31">
        <v>223000766</v>
      </c>
    </row>
    <row r="96" spans="1:5" ht="12" customHeight="1">
      <c r="A96" s="28" t="s">
        <v>20</v>
      </c>
      <c r="B96" s="83" t="s">
        <v>185</v>
      </c>
      <c r="C96" s="36">
        <v>776462763</v>
      </c>
      <c r="D96" s="36">
        <v>953501741</v>
      </c>
      <c r="E96" s="37">
        <v>840414038</v>
      </c>
    </row>
    <row r="97" spans="1:5" ht="12" customHeight="1">
      <c r="A97" s="28" t="s">
        <v>22</v>
      </c>
      <c r="B97" s="84" t="s">
        <v>186</v>
      </c>
      <c r="C97" s="36">
        <v>72060693</v>
      </c>
      <c r="D97" s="36">
        <v>78463740</v>
      </c>
      <c r="E97" s="37">
        <v>75302178</v>
      </c>
    </row>
    <row r="98" spans="1:5" ht="12" customHeight="1">
      <c r="A98" s="28" t="s">
        <v>187</v>
      </c>
      <c r="B98" s="85" t="s">
        <v>188</v>
      </c>
      <c r="C98" s="36">
        <v>181943556</v>
      </c>
      <c r="D98" s="36">
        <v>118488027</v>
      </c>
      <c r="E98" s="37">
        <v>118326665</v>
      </c>
    </row>
    <row r="99" spans="1:5" ht="12" customHeight="1">
      <c r="A99" s="28" t="s">
        <v>26</v>
      </c>
      <c r="B99" s="83" t="s">
        <v>189</v>
      </c>
      <c r="C99" s="36">
        <v>6261128</v>
      </c>
      <c r="D99" s="36">
        <v>10170027</v>
      </c>
      <c r="E99" s="37">
        <v>10168527</v>
      </c>
    </row>
    <row r="100" spans="1:5" ht="12" customHeight="1">
      <c r="A100" s="28" t="s">
        <v>190</v>
      </c>
      <c r="B100" s="86" t="s">
        <v>191</v>
      </c>
      <c r="C100" s="36"/>
      <c r="D100" s="36"/>
      <c r="E100" s="37"/>
    </row>
    <row r="101" spans="1:5" ht="12" customHeight="1">
      <c r="A101" s="28" t="s">
        <v>192</v>
      </c>
      <c r="B101" s="83" t="s">
        <v>193</v>
      </c>
      <c r="C101" s="36"/>
      <c r="D101" s="36"/>
      <c r="E101" s="37"/>
    </row>
    <row r="102" spans="1:5" ht="12" customHeight="1">
      <c r="A102" s="28" t="s">
        <v>194</v>
      </c>
      <c r="B102" s="83" t="s">
        <v>195</v>
      </c>
      <c r="C102" s="36"/>
      <c r="D102" s="36"/>
      <c r="E102" s="37"/>
    </row>
    <row r="103" spans="1:5" ht="12" customHeight="1">
      <c r="A103" s="28" t="s">
        <v>196</v>
      </c>
      <c r="B103" s="86" t="s">
        <v>197</v>
      </c>
      <c r="C103" s="36">
        <v>113441217</v>
      </c>
      <c r="D103" s="36">
        <v>785000</v>
      </c>
      <c r="E103" s="37">
        <v>785000</v>
      </c>
    </row>
    <row r="104" spans="1:5" ht="12" customHeight="1">
      <c r="A104" s="28" t="s">
        <v>198</v>
      </c>
      <c r="B104" s="86" t="s">
        <v>199</v>
      </c>
      <c r="C104" s="36"/>
      <c r="D104" s="36"/>
      <c r="E104" s="37"/>
    </row>
    <row r="105" spans="1:5" ht="12" customHeight="1">
      <c r="A105" s="28" t="s">
        <v>200</v>
      </c>
      <c r="B105" s="83" t="s">
        <v>201</v>
      </c>
      <c r="C105" s="36"/>
      <c r="D105" s="36"/>
      <c r="E105" s="37"/>
    </row>
    <row r="106" spans="1:5" ht="12" customHeight="1">
      <c r="A106" s="87" t="s">
        <v>202</v>
      </c>
      <c r="B106" s="88" t="s">
        <v>203</v>
      </c>
      <c r="C106" s="36"/>
      <c r="D106" s="36"/>
      <c r="E106" s="37"/>
    </row>
    <row r="107" spans="1:5" ht="12" customHeight="1">
      <c r="A107" s="87" t="s">
        <v>204</v>
      </c>
      <c r="B107" s="88" t="s">
        <v>205</v>
      </c>
      <c r="C107" s="36"/>
      <c r="D107" s="36"/>
      <c r="E107" s="37"/>
    </row>
    <row r="108" spans="1:5" ht="12" customHeight="1">
      <c r="A108" s="28" t="s">
        <v>206</v>
      </c>
      <c r="B108" s="88" t="s">
        <v>207</v>
      </c>
      <c r="C108" s="36"/>
      <c r="D108" s="36"/>
      <c r="E108" s="37"/>
    </row>
    <row r="109" spans="1:5" ht="12" customHeight="1" thickBot="1">
      <c r="A109" s="49" t="s">
        <v>208</v>
      </c>
      <c r="B109" s="89" t="s">
        <v>209</v>
      </c>
      <c r="C109" s="52">
        <v>62241211</v>
      </c>
      <c r="D109" s="52">
        <v>107533000</v>
      </c>
      <c r="E109" s="90">
        <v>107373138</v>
      </c>
    </row>
    <row r="110" spans="1:5" ht="12" customHeight="1" thickBot="1">
      <c r="A110" s="19" t="s">
        <v>28</v>
      </c>
      <c r="B110" s="91" t="s">
        <v>210</v>
      </c>
      <c r="C110" s="21">
        <f>+C111+C112+C113</f>
        <v>120343408</v>
      </c>
      <c r="D110" s="21">
        <f>+D111+D112+D113</f>
        <v>734391843</v>
      </c>
      <c r="E110" s="39">
        <f>+E111+E112+E113</f>
        <v>194808124</v>
      </c>
    </row>
    <row r="111" spans="1:5" ht="12" customHeight="1">
      <c r="A111" s="24" t="s">
        <v>30</v>
      </c>
      <c r="B111" s="83" t="s">
        <v>211</v>
      </c>
      <c r="C111" s="26">
        <v>64203415</v>
      </c>
      <c r="D111" s="26">
        <v>340602433</v>
      </c>
      <c r="E111" s="27">
        <v>41111560</v>
      </c>
    </row>
    <row r="112" spans="1:5">
      <c r="A112" s="24" t="s">
        <v>32</v>
      </c>
      <c r="B112" s="88" t="s">
        <v>212</v>
      </c>
      <c r="C112" s="30">
        <v>45795826</v>
      </c>
      <c r="D112" s="30">
        <v>345284910</v>
      </c>
      <c r="E112" s="31">
        <v>140483298</v>
      </c>
    </row>
    <row r="113" spans="1:5" ht="12" customHeight="1">
      <c r="A113" s="24" t="s">
        <v>34</v>
      </c>
      <c r="B113" s="34" t="s">
        <v>213</v>
      </c>
      <c r="C113" s="30">
        <v>10344167</v>
      </c>
      <c r="D113" s="30">
        <v>48504500</v>
      </c>
      <c r="E113" s="31">
        <v>13213266</v>
      </c>
    </row>
    <row r="114" spans="1:5">
      <c r="A114" s="24" t="s">
        <v>36</v>
      </c>
      <c r="B114" s="29" t="s">
        <v>214</v>
      </c>
      <c r="C114" s="30"/>
      <c r="D114" s="30"/>
      <c r="E114" s="31"/>
    </row>
    <row r="115" spans="1:5">
      <c r="A115" s="24" t="s">
        <v>38</v>
      </c>
      <c r="B115" s="92" t="s">
        <v>215</v>
      </c>
      <c r="C115" s="30"/>
      <c r="D115" s="30"/>
      <c r="E115" s="31"/>
    </row>
    <row r="116" spans="1:5" ht="12" customHeight="1">
      <c r="A116" s="24" t="s">
        <v>40</v>
      </c>
      <c r="B116" s="83" t="s">
        <v>195</v>
      </c>
      <c r="C116" s="30"/>
      <c r="D116" s="30"/>
      <c r="E116" s="31"/>
    </row>
    <row r="117" spans="1:5" ht="12" customHeight="1">
      <c r="A117" s="24" t="s">
        <v>216</v>
      </c>
      <c r="B117" s="83" t="s">
        <v>217</v>
      </c>
      <c r="C117" s="30"/>
      <c r="D117" s="30"/>
      <c r="E117" s="31"/>
    </row>
    <row r="118" spans="1:5" ht="12" customHeight="1">
      <c r="A118" s="24" t="s">
        <v>218</v>
      </c>
      <c r="B118" s="83" t="s">
        <v>219</v>
      </c>
      <c r="C118" s="30"/>
      <c r="D118" s="30"/>
      <c r="E118" s="31"/>
    </row>
    <row r="119" spans="1:5" s="93" customFormat="1" ht="12" customHeight="1">
      <c r="A119" s="24" t="s">
        <v>220</v>
      </c>
      <c r="B119" s="83" t="s">
        <v>201</v>
      </c>
      <c r="C119" s="30"/>
      <c r="D119" s="30">
        <v>5000</v>
      </c>
      <c r="E119" s="31">
        <v>1015</v>
      </c>
    </row>
    <row r="120" spans="1:5" ht="12" customHeight="1">
      <c r="A120" s="24" t="s">
        <v>221</v>
      </c>
      <c r="B120" s="83" t="s">
        <v>222</v>
      </c>
      <c r="C120" s="30"/>
      <c r="D120" s="30"/>
      <c r="E120" s="31"/>
    </row>
    <row r="121" spans="1:5" ht="12" customHeight="1" thickBot="1">
      <c r="A121" s="24" t="s">
        <v>223</v>
      </c>
      <c r="B121" s="83" t="s">
        <v>224</v>
      </c>
      <c r="C121" s="36">
        <v>10344167</v>
      </c>
      <c r="D121" s="36">
        <v>48499500</v>
      </c>
      <c r="E121" s="37">
        <v>13212251</v>
      </c>
    </row>
    <row r="122" spans="1:5" ht="12" customHeight="1" thickBot="1">
      <c r="A122" s="19" t="s">
        <v>42</v>
      </c>
      <c r="B122" s="94" t="s">
        <v>225</v>
      </c>
      <c r="C122" s="21">
        <f>+C123+C124</f>
        <v>0</v>
      </c>
      <c r="D122" s="21">
        <f>+D123+D124</f>
        <v>62547148</v>
      </c>
      <c r="E122" s="39">
        <f>+E123+E124</f>
        <v>0</v>
      </c>
    </row>
    <row r="123" spans="1:5" ht="12" customHeight="1">
      <c r="A123" s="24" t="s">
        <v>44</v>
      </c>
      <c r="B123" s="92" t="s">
        <v>226</v>
      </c>
      <c r="C123" s="26"/>
      <c r="D123" s="26">
        <v>2126916</v>
      </c>
      <c r="E123" s="27"/>
    </row>
    <row r="124" spans="1:5" ht="12" customHeight="1" thickBot="1">
      <c r="A124" s="33" t="s">
        <v>46</v>
      </c>
      <c r="B124" s="88" t="s">
        <v>227</v>
      </c>
      <c r="C124" s="36"/>
      <c r="D124" s="36">
        <v>60420232</v>
      </c>
      <c r="E124" s="37"/>
    </row>
    <row r="125" spans="1:5" ht="12" customHeight="1" thickBot="1">
      <c r="A125" s="19" t="s">
        <v>228</v>
      </c>
      <c r="B125" s="94" t="s">
        <v>229</v>
      </c>
      <c r="C125" s="21">
        <f>+C93+C110+C122</f>
        <v>2630343984</v>
      </c>
      <c r="D125" s="21">
        <f>+D93+D110+D122</f>
        <v>3272147860</v>
      </c>
      <c r="E125" s="39">
        <f>+E93+E110+E122</f>
        <v>2515044736</v>
      </c>
    </row>
    <row r="126" spans="1:5" ht="12" customHeight="1" thickBot="1">
      <c r="A126" s="19" t="s">
        <v>72</v>
      </c>
      <c r="B126" s="94" t="s">
        <v>230</v>
      </c>
      <c r="C126" s="21">
        <f>+C127+C128+C129</f>
        <v>3044789</v>
      </c>
      <c r="D126" s="21">
        <f>+D127+D128+D129</f>
        <v>103161000</v>
      </c>
      <c r="E126" s="39">
        <f>+E127+E128+E129</f>
        <v>3160000</v>
      </c>
    </row>
    <row r="127" spans="1:5" ht="12" customHeight="1">
      <c r="A127" s="24" t="s">
        <v>74</v>
      </c>
      <c r="B127" s="92" t="s">
        <v>231</v>
      </c>
      <c r="C127" s="30">
        <v>3044789</v>
      </c>
      <c r="D127" s="30">
        <v>3161000</v>
      </c>
      <c r="E127" s="31">
        <v>3160000</v>
      </c>
    </row>
    <row r="128" spans="1:5" ht="12" customHeight="1">
      <c r="A128" s="24" t="s">
        <v>76</v>
      </c>
      <c r="B128" s="92" t="s">
        <v>232</v>
      </c>
      <c r="C128" s="30"/>
      <c r="D128" s="30">
        <v>100000000</v>
      </c>
      <c r="E128" s="31"/>
    </row>
    <row r="129" spans="1:9" ht="12" customHeight="1" thickBot="1">
      <c r="A129" s="95" t="s">
        <v>78</v>
      </c>
      <c r="B129" s="96" t="s">
        <v>233</v>
      </c>
      <c r="C129" s="30"/>
      <c r="D129" s="30"/>
      <c r="E129" s="31"/>
    </row>
    <row r="130" spans="1:9" ht="12" customHeight="1" thickBot="1">
      <c r="A130" s="19" t="s">
        <v>96</v>
      </c>
      <c r="B130" s="94" t="s">
        <v>234</v>
      </c>
      <c r="C130" s="21">
        <f>+C131+C132+C133+C134</f>
        <v>0</v>
      </c>
      <c r="D130" s="21">
        <f>+D131+D132+D133+D134</f>
        <v>0</v>
      </c>
      <c r="E130" s="39">
        <f>+E131+E132+E133+E134</f>
        <v>0</v>
      </c>
    </row>
    <row r="131" spans="1:9" ht="12" customHeight="1">
      <c r="A131" s="24" t="s">
        <v>98</v>
      </c>
      <c r="B131" s="92" t="s">
        <v>235</v>
      </c>
      <c r="C131" s="30"/>
      <c r="D131" s="30"/>
      <c r="E131" s="31"/>
    </row>
    <row r="132" spans="1:9" ht="12" customHeight="1">
      <c r="A132" s="24" t="s">
        <v>100</v>
      </c>
      <c r="B132" s="92" t="s">
        <v>236</v>
      </c>
      <c r="C132" s="30"/>
      <c r="D132" s="30"/>
      <c r="E132" s="31"/>
    </row>
    <row r="133" spans="1:9" ht="12" customHeight="1">
      <c r="A133" s="24" t="s">
        <v>102</v>
      </c>
      <c r="B133" s="92" t="s">
        <v>237</v>
      </c>
      <c r="C133" s="30"/>
      <c r="D133" s="30"/>
      <c r="E133" s="31"/>
    </row>
    <row r="134" spans="1:9" ht="12" customHeight="1" thickBot="1">
      <c r="A134" s="95" t="s">
        <v>104</v>
      </c>
      <c r="B134" s="96" t="s">
        <v>238</v>
      </c>
      <c r="C134" s="30"/>
      <c r="D134" s="30"/>
      <c r="E134" s="31"/>
    </row>
    <row r="135" spans="1:9" ht="12" customHeight="1" thickBot="1">
      <c r="A135" s="19" t="s">
        <v>239</v>
      </c>
      <c r="B135" s="94" t="s">
        <v>240</v>
      </c>
      <c r="C135" s="60">
        <f>+C136+C137+C138+C139</f>
        <v>33301994</v>
      </c>
      <c r="D135" s="60">
        <f>+D136+D137+D138+D139</f>
        <v>35164932</v>
      </c>
      <c r="E135" s="61">
        <f>+E136+E137+E138+E139</f>
        <v>35164932</v>
      </c>
    </row>
    <row r="136" spans="1:9" ht="12" customHeight="1">
      <c r="A136" s="24" t="s">
        <v>110</v>
      </c>
      <c r="B136" s="92" t="s">
        <v>241</v>
      </c>
      <c r="C136" s="30"/>
      <c r="D136" s="30"/>
      <c r="E136" s="31"/>
    </row>
    <row r="137" spans="1:9" ht="12" customHeight="1">
      <c r="A137" s="24" t="s">
        <v>112</v>
      </c>
      <c r="B137" s="92" t="s">
        <v>242</v>
      </c>
      <c r="C137" s="30">
        <v>33301994</v>
      </c>
      <c r="D137" s="30">
        <v>35164932</v>
      </c>
      <c r="E137" s="31">
        <v>35164932</v>
      </c>
    </row>
    <row r="138" spans="1:9" ht="12" customHeight="1">
      <c r="A138" s="24" t="s">
        <v>114</v>
      </c>
      <c r="B138" s="92" t="s">
        <v>243</v>
      </c>
      <c r="C138" s="30"/>
      <c r="D138" s="30"/>
      <c r="E138" s="31"/>
    </row>
    <row r="139" spans="1:9" ht="12" customHeight="1" thickBot="1">
      <c r="A139" s="95" t="s">
        <v>116</v>
      </c>
      <c r="B139" s="96" t="s">
        <v>244</v>
      </c>
      <c r="C139" s="30"/>
      <c r="D139" s="30"/>
      <c r="E139" s="31"/>
    </row>
    <row r="140" spans="1:9" ht="15" customHeight="1" thickBot="1">
      <c r="A140" s="19" t="s">
        <v>118</v>
      </c>
      <c r="B140" s="94" t="s">
        <v>245</v>
      </c>
      <c r="C140" s="97">
        <f>+C141+C142+C143+C144</f>
        <v>0</v>
      </c>
      <c r="D140" s="97">
        <f>+D141+D142+D143+D144</f>
        <v>0</v>
      </c>
      <c r="E140" s="98">
        <f>+E141+E142+E143+E144</f>
        <v>0</v>
      </c>
      <c r="F140" s="99"/>
      <c r="G140" s="100"/>
      <c r="H140" s="100"/>
      <c r="I140" s="100"/>
    </row>
    <row r="141" spans="1:9" s="23" customFormat="1" ht="12.95" customHeight="1">
      <c r="A141" s="24" t="s">
        <v>120</v>
      </c>
      <c r="B141" s="92" t="s">
        <v>246</v>
      </c>
      <c r="C141" s="30"/>
      <c r="D141" s="30"/>
      <c r="E141" s="31"/>
    </row>
    <row r="142" spans="1:9" ht="13.5" customHeight="1">
      <c r="A142" s="24" t="s">
        <v>122</v>
      </c>
      <c r="B142" s="92" t="s">
        <v>247</v>
      </c>
      <c r="C142" s="30"/>
      <c r="D142" s="30"/>
      <c r="E142" s="31"/>
    </row>
    <row r="143" spans="1:9" ht="13.5" customHeight="1">
      <c r="A143" s="24" t="s">
        <v>124</v>
      </c>
      <c r="B143" s="92" t="s">
        <v>248</v>
      </c>
      <c r="C143" s="30"/>
      <c r="D143" s="30"/>
      <c r="E143" s="31"/>
    </row>
    <row r="144" spans="1:9" ht="13.5" customHeight="1" thickBot="1">
      <c r="A144" s="24" t="s">
        <v>126</v>
      </c>
      <c r="B144" s="92" t="s">
        <v>249</v>
      </c>
      <c r="C144" s="30"/>
      <c r="D144" s="30"/>
      <c r="E144" s="31"/>
    </row>
    <row r="145" spans="1:5" ht="12.75" customHeight="1" thickBot="1">
      <c r="A145" s="19" t="s">
        <v>128</v>
      </c>
      <c r="B145" s="94" t="s">
        <v>250</v>
      </c>
      <c r="C145" s="101">
        <f>+C126+C130+C135+C140</f>
        <v>36346783</v>
      </c>
      <c r="D145" s="101">
        <f>+D126+D130+D135+D140</f>
        <v>138325932</v>
      </c>
      <c r="E145" s="102">
        <f>+E126+E130+E135+E140</f>
        <v>38324932</v>
      </c>
    </row>
    <row r="146" spans="1:5" ht="13.5" customHeight="1" thickBot="1">
      <c r="A146" s="103" t="s">
        <v>251</v>
      </c>
      <c r="B146" s="104" t="s">
        <v>252</v>
      </c>
      <c r="C146" s="101">
        <f>+C125+C145</f>
        <v>2666690767</v>
      </c>
      <c r="D146" s="101">
        <f>+D125+D145</f>
        <v>3410473792</v>
      </c>
      <c r="E146" s="102">
        <f>+E125+E145</f>
        <v>2553369668</v>
      </c>
    </row>
    <row r="147" spans="1:5" ht="13.5" customHeight="1"/>
    <row r="148" spans="1:5" ht="13.5" customHeight="1"/>
    <row r="149" spans="1:5" ht="7.5" customHeight="1"/>
    <row r="151" spans="1:5" ht="12.75" customHeight="1"/>
    <row r="152" spans="1:5" ht="12.75" customHeight="1"/>
    <row r="153" spans="1:5" ht="12.7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</sheetData>
  <mergeCells count="10">
    <mergeCell ref="A90:A91"/>
    <mergeCell ref="B90:B91"/>
    <mergeCell ref="C90:C91"/>
    <mergeCell ref="D90:E90"/>
    <mergeCell ref="A1:E1"/>
    <mergeCell ref="A3:A4"/>
    <mergeCell ref="B3:B4"/>
    <mergeCell ref="C3:C4"/>
    <mergeCell ref="D3:E3"/>
    <mergeCell ref="A88:E88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1" fitToHeight="2" orientation="portrait" r:id="rId1"/>
  <headerFooter alignWithMargins="0">
    <oddHeader>&amp;C&amp;"Times New Roman CE,Félkövér"&amp;12
Tiszavasvári Város Önkormányzata
2016. ÉVI ZÁRSZÁMADÁSÁNAK PÉNZÜGYI MÉRLEGE&amp;10
&amp;R&amp;"Times New Roman CE,Félkövér dőlt"&amp;11 9. tájékoztató tábla a 12/2018. (V.31.) önkormányzati rendelethez</oddHeader>
  </headerFooter>
  <rowBreaks count="1" manualBreakCount="1">
    <brk id="8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 tájékoztató</vt:lpstr>
      <vt:lpstr>'9. tájékoztató'!Print_Area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2018-06-04T12:32:42Z</dcterms:created>
  <dcterms:modified xsi:type="dcterms:W3CDTF">2018-06-04T12:32:42Z</dcterms:modified>
</cp:coreProperties>
</file>