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<sst xmlns="http://schemas.openxmlformats.org/spreadsheetml/2006/main" count="309" uniqueCount="271">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</sst>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7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7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7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7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70" applyFont="1" applyFill="1" applyBorder="1" applyAlignment="1" applyProtection="1">
      <alignment horizontal="center" vertical="center" wrapText="1"/>
      <protection/>
    </xf>
    <xf numFmtId="0" fontId="25" fillId="0" borderId="17" xfId="70" applyFont="1" applyFill="1" applyBorder="1" applyAlignment="1" applyProtection="1">
      <alignment vertical="center" wrapText="1"/>
      <protection/>
    </xf>
    <xf numFmtId="164" fontId="25" fillId="0" borderId="18" xfId="7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49" fontId="26" fillId="0" borderId="39" xfId="70" applyNumberFormat="1" applyFont="1" applyFill="1" applyBorder="1" applyAlignment="1" applyProtection="1">
      <alignment horizontal="center" vertical="center" wrapText="1"/>
      <protection/>
    </xf>
    <xf numFmtId="0" fontId="26" fillId="0" borderId="11" xfId="70" applyFont="1" applyFill="1" applyBorder="1" applyAlignment="1" applyProtection="1">
      <alignment horizontal="left" vertical="center" wrapText="1" indent="1"/>
      <protection/>
    </xf>
    <xf numFmtId="164" fontId="57" fillId="0" borderId="12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70" applyFont="1" applyFill="1" applyBorder="1" applyAlignment="1" applyProtection="1">
      <alignment horizontal="left" vertical="center" wrapText="1" indent="1"/>
      <protection/>
    </xf>
    <xf numFmtId="164" fontId="57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70" applyFont="1" applyFill="1" applyBorder="1" applyAlignment="1" applyProtection="1">
      <alignment horizontal="left" vertical="center" wrapText="1" indent="1"/>
      <protection/>
    </xf>
    <xf numFmtId="0" fontId="26" fillId="0" borderId="0" xfId="70" applyFont="1" applyFill="1" applyBorder="1" applyAlignment="1" applyProtection="1">
      <alignment horizontal="left" vertical="center" wrapText="1" indent="1"/>
      <protection/>
    </xf>
    <xf numFmtId="0" fontId="26" fillId="0" borderId="29" xfId="70" applyFont="1" applyFill="1" applyBorder="1" applyAlignment="1" applyProtection="1">
      <alignment horizontal="left" indent="6"/>
      <protection/>
    </xf>
    <xf numFmtId="0" fontId="26" fillId="0" borderId="29" xfId="70" applyFont="1" applyFill="1" applyBorder="1" applyAlignment="1" applyProtection="1">
      <alignment horizontal="left" vertical="center" wrapText="1" indent="6"/>
      <protection/>
    </xf>
    <xf numFmtId="49" fontId="26" fillId="0" borderId="41" xfId="70" applyNumberFormat="1" applyFont="1" applyFill="1" applyBorder="1" applyAlignment="1" applyProtection="1">
      <alignment horizontal="center" vertical="center" wrapText="1"/>
      <protection/>
    </xf>
    <xf numFmtId="0" fontId="26" fillId="0" borderId="32" xfId="70" applyFont="1" applyFill="1" applyBorder="1" applyAlignment="1" applyProtection="1">
      <alignment horizontal="left" vertical="center" wrapText="1" indent="6"/>
      <protection/>
    </xf>
    <xf numFmtId="49" fontId="26" fillId="0" borderId="42" xfId="70" applyNumberFormat="1" applyFont="1" applyFill="1" applyBorder="1" applyAlignment="1" applyProtection="1">
      <alignment horizontal="center" vertical="center" wrapText="1"/>
      <protection/>
    </xf>
    <xf numFmtId="0" fontId="26" fillId="0" borderId="14" xfId="70" applyFont="1" applyFill="1" applyBorder="1" applyAlignment="1" applyProtection="1">
      <alignment horizontal="left" vertical="center" wrapText="1" indent="6"/>
      <protection/>
    </xf>
    <xf numFmtId="164" fontId="26" fillId="0" borderId="43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0" applyFont="1" applyFill="1" applyBorder="1" applyAlignment="1" applyProtection="1">
      <alignment vertical="center" wrapText="1"/>
      <protection/>
    </xf>
    <xf numFmtId="0" fontId="26" fillId="0" borderId="32" xfId="70" applyFont="1" applyFill="1" applyBorder="1" applyAlignment="1" applyProtection="1">
      <alignment horizontal="left" vertical="center" wrapText="1" indent="1"/>
      <protection/>
    </xf>
    <xf numFmtId="164" fontId="26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70" applyFont="1" applyFill="1" applyBorder="1" applyAlignment="1" applyProtection="1">
      <alignment horizontal="left" vertical="center" wrapText="1" indent="6"/>
      <protection/>
    </xf>
    <xf numFmtId="164" fontId="33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0" fontId="26" fillId="0" borderId="26" xfId="70" applyFont="1" applyFill="1" applyBorder="1" applyAlignment="1" applyProtection="1">
      <alignment horizontal="left" vertical="center" wrapText="1" indent="1"/>
      <protection/>
    </xf>
    <xf numFmtId="164" fontId="26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7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70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K158"/>
  <sheetViews>
    <sheetView tabSelected="1" view="pageLayout" zoomScaleNormal="130" zoomScaleSheetLayoutView="85" workbookViewId="0" topLeftCell="A1">
      <selection activeCell="D7" sqref="D7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143500069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f>118423160+15562200</f>
        <v>133985360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f>9514709</f>
        <v>9514709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115842000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7"/>
    </row>
    <row r="20" spans="1:3" s="32" customFormat="1" ht="12" customHeight="1">
      <c r="A20" s="33" t="s">
        <v>38</v>
      </c>
      <c r="B20" s="34" t="s">
        <v>39</v>
      </c>
      <c r="C20" s="37">
        <f>2285000+110446000+3111000</f>
        <v>115842000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42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12219000</v>
      </c>
    </row>
    <row r="38" spans="1:3" s="36" customFormat="1" ht="12" customHeight="1">
      <c r="A38" s="29" t="s">
        <v>74</v>
      </c>
      <c r="B38" s="30" t="s">
        <v>75</v>
      </c>
      <c r="C38" s="46">
        <f>3937000+5500000</f>
        <v>9437000</v>
      </c>
    </row>
    <row r="39" spans="1:3" s="36" customFormat="1" ht="12" customHeight="1">
      <c r="A39" s="33" t="s">
        <v>76</v>
      </c>
      <c r="B39" s="34" t="s">
        <v>77</v>
      </c>
      <c r="C39" s="37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7"/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f>1063000+44000+1485000</f>
        <v>2592000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>
        <v>30000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1566000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273127069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182000000</v>
      </c>
    </row>
    <row r="67" spans="1:3" s="36" customFormat="1" ht="12" customHeight="1">
      <c r="A67" s="29" t="s">
        <v>132</v>
      </c>
      <c r="B67" s="30" t="s">
        <v>133</v>
      </c>
      <c r="C67" s="37">
        <f>44100000+37900000</f>
        <v>82000000</v>
      </c>
    </row>
    <row r="68" spans="1:3" s="36" customFormat="1" ht="12" customHeight="1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>
      <c r="A69" s="38" t="s">
        <v>136</v>
      </c>
      <c r="B69" s="48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49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49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182000000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455127069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81773805</v>
      </c>
    </row>
    <row r="94" spans="1:3" ht="12" customHeight="1">
      <c r="A94" s="67" t="s">
        <v>16</v>
      </c>
      <c r="B94" s="68" t="s">
        <v>182</v>
      </c>
      <c r="C94" s="69">
        <f>310000+175000+172000+24000+3882000+3749000-282000+589000+24000+76000+2550000+481496</f>
        <v>11750496</v>
      </c>
    </row>
    <row r="95" spans="1:3" ht="12" customHeight="1">
      <c r="A95" s="33" t="s">
        <v>18</v>
      </c>
      <c r="B95" s="70" t="s">
        <v>183</v>
      </c>
      <c r="C95" s="71">
        <f>62000+33000+48000+808000+1652000-63900+117000+10800+37984+561000+210221</f>
        <v>3476105</v>
      </c>
    </row>
    <row r="96" spans="1:3" ht="12" customHeight="1">
      <c r="A96" s="33" t="s">
        <v>20</v>
      </c>
      <c r="B96" s="70" t="s">
        <v>184</v>
      </c>
      <c r="C96" s="72">
        <f>4801000+800001+376000+120000+386000+50000+18800+32000+22000+11212000+1682000+295900+401000+411000+1600000+26600000+7585000+80000-800001+143504</f>
        <v>55816204</v>
      </c>
    </row>
    <row r="97" spans="1:3" ht="12" customHeight="1">
      <c r="A97" s="33" t="s">
        <v>22</v>
      </c>
      <c r="B97" s="73" t="s">
        <v>185</v>
      </c>
      <c r="C97" s="41"/>
    </row>
    <row r="98" spans="1:3" ht="12" customHeight="1">
      <c r="A98" s="33" t="s">
        <v>186</v>
      </c>
      <c r="B98" s="74" t="s">
        <v>187</v>
      </c>
      <c r="C98" s="41">
        <f>SUM(C99:C110)</f>
        <v>10731000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/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/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/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71">
        <f>5000000+800000+150000+50000+163000+4568000</f>
        <v>10731000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43954853</v>
      </c>
    </row>
    <row r="115" spans="1:3" ht="12" customHeight="1">
      <c r="A115" s="29" t="s">
        <v>30</v>
      </c>
      <c r="B115" s="70" t="s">
        <v>218</v>
      </c>
      <c r="C115" s="46">
        <f>2963001+300001+90200+301000-300001</f>
        <v>3354201</v>
      </c>
    </row>
    <row r="116" spans="1:3" ht="12" customHeight="1">
      <c r="A116" s="29" t="s">
        <v>32</v>
      </c>
      <c r="B116" s="83" t="s">
        <v>219</v>
      </c>
      <c r="C116" s="46"/>
    </row>
    <row r="117" spans="1:3" ht="12" customHeight="1">
      <c r="A117" s="29" t="s">
        <v>34</v>
      </c>
      <c r="B117" s="83" t="s">
        <v>220</v>
      </c>
      <c r="C117" s="71">
        <f>21000000+300001+18700651</f>
        <v>40000652</v>
      </c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4">
        <f>SUM(C120:C127)</f>
        <v>600000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6" t="s">
        <v>198</v>
      </c>
      <c r="C122" s="88"/>
    </row>
    <row r="123" spans="1:3" ht="12" customHeight="1">
      <c r="A123" s="29" t="s">
        <v>227</v>
      </c>
      <c r="B123" s="76" t="s">
        <v>228</v>
      </c>
      <c r="C123" s="88"/>
    </row>
    <row r="124" spans="1:3" ht="12" customHeight="1">
      <c r="A124" s="29" t="s">
        <v>229</v>
      </c>
      <c r="B124" s="76" t="s">
        <v>230</v>
      </c>
      <c r="C124" s="88"/>
    </row>
    <row r="125" spans="1:3" ht="12" customHeight="1">
      <c r="A125" s="29" t="s">
        <v>231</v>
      </c>
      <c r="B125" s="76" t="s">
        <v>204</v>
      </c>
      <c r="C125" s="88"/>
    </row>
    <row r="126" spans="1:3" ht="12" customHeight="1">
      <c r="A126" s="29" t="s">
        <v>232</v>
      </c>
      <c r="B126" s="76" t="s">
        <v>233</v>
      </c>
      <c r="C126" s="88"/>
    </row>
    <row r="127" spans="1:3" ht="12" customHeight="1" thickBot="1">
      <c r="A127" s="77" t="s">
        <v>234</v>
      </c>
      <c r="B127" s="76" t="s">
        <v>235</v>
      </c>
      <c r="C127" s="89">
        <v>600000</v>
      </c>
    </row>
    <row r="128" spans="1:3" ht="12" customHeight="1" thickBot="1">
      <c r="A128" s="26" t="s">
        <v>42</v>
      </c>
      <c r="B128" s="90" t="s">
        <v>236</v>
      </c>
      <c r="C128" s="28">
        <f>+C93+C114</f>
        <v>125728658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103161000</v>
      </c>
    </row>
    <row r="130" spans="1:3" s="66" customFormat="1" ht="12" customHeight="1">
      <c r="A130" s="29" t="s">
        <v>58</v>
      </c>
      <c r="B130" s="91" t="s">
        <v>239</v>
      </c>
      <c r="C130" s="84">
        <v>3161000</v>
      </c>
    </row>
    <row r="131" spans="1:3" ht="12" customHeight="1">
      <c r="A131" s="29" t="s">
        <v>66</v>
      </c>
      <c r="B131" s="91" t="s">
        <v>240</v>
      </c>
      <c r="C131" s="92">
        <v>100000000</v>
      </c>
    </row>
    <row r="132" spans="1:3" ht="12" customHeight="1" thickBot="1">
      <c r="A132" s="77" t="s">
        <v>68</v>
      </c>
      <c r="B132" s="93" t="s">
        <v>241</v>
      </c>
      <c r="C132" s="92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92"/>
    </row>
    <row r="135" spans="1:3" ht="12" customHeight="1">
      <c r="A135" s="29" t="s">
        <v>76</v>
      </c>
      <c r="B135" s="91" t="s">
        <v>244</v>
      </c>
      <c r="C135" s="92"/>
    </row>
    <row r="136" spans="1:3" ht="12" customHeight="1">
      <c r="A136" s="29" t="s">
        <v>78</v>
      </c>
      <c r="B136" s="91" t="s">
        <v>245</v>
      </c>
      <c r="C136" s="92"/>
    </row>
    <row r="137" spans="1:3" ht="12" customHeight="1">
      <c r="A137" s="29" t="s">
        <v>80</v>
      </c>
      <c r="B137" s="91" t="s">
        <v>246</v>
      </c>
      <c r="C137" s="92"/>
    </row>
    <row r="138" spans="1:3" ht="12" customHeight="1">
      <c r="A138" s="29" t="s">
        <v>82</v>
      </c>
      <c r="B138" s="91" t="s">
        <v>247</v>
      </c>
      <c r="C138" s="92"/>
    </row>
    <row r="139" spans="1:3" s="66" customFormat="1" ht="12" customHeight="1" thickBot="1">
      <c r="A139" s="77" t="s">
        <v>84</v>
      </c>
      <c r="B139" s="93" t="s">
        <v>248</v>
      </c>
      <c r="C139" s="92"/>
    </row>
    <row r="140" spans="1:11" ht="12" customHeight="1" thickBot="1">
      <c r="A140" s="26" t="s">
        <v>96</v>
      </c>
      <c r="B140" s="90" t="s">
        <v>249</v>
      </c>
      <c r="C140" s="42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92"/>
    </row>
    <row r="142" spans="1:3" ht="12" customHeight="1">
      <c r="A142" s="29" t="s">
        <v>100</v>
      </c>
      <c r="B142" s="91" t="s">
        <v>251</v>
      </c>
      <c r="C142" s="92"/>
    </row>
    <row r="143" spans="1:3" s="66" customFormat="1" ht="12" customHeight="1">
      <c r="A143" s="29" t="s">
        <v>102</v>
      </c>
      <c r="B143" s="91" t="s">
        <v>252</v>
      </c>
      <c r="C143" s="92"/>
    </row>
    <row r="144" spans="1:3" s="66" customFormat="1" ht="12" customHeight="1">
      <c r="A144" s="29" t="s">
        <v>104</v>
      </c>
      <c r="B144" s="91" t="s">
        <v>253</v>
      </c>
      <c r="C144" s="92"/>
    </row>
    <row r="145" spans="1:3" s="66" customFormat="1" ht="12" customHeight="1" thickBot="1">
      <c r="A145" s="77" t="s">
        <v>106</v>
      </c>
      <c r="B145" s="93" t="s">
        <v>254</v>
      </c>
      <c r="C145" s="92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92"/>
    </row>
    <row r="148" spans="1:3" s="66" customFormat="1" ht="12" customHeight="1">
      <c r="A148" s="29" t="s">
        <v>112</v>
      </c>
      <c r="B148" s="91" t="s">
        <v>258</v>
      </c>
      <c r="C148" s="92"/>
    </row>
    <row r="149" spans="1:3" s="66" customFormat="1" ht="12" customHeight="1">
      <c r="A149" s="29" t="s">
        <v>114</v>
      </c>
      <c r="B149" s="91" t="s">
        <v>259</v>
      </c>
      <c r="C149" s="92"/>
    </row>
    <row r="150" spans="1:3" ht="12.75" customHeight="1">
      <c r="A150" s="29" t="s">
        <v>116</v>
      </c>
      <c r="B150" s="91" t="s">
        <v>260</v>
      </c>
      <c r="C150" s="92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103161000</v>
      </c>
    </row>
    <row r="155" spans="1:3" ht="13.5" thickBot="1">
      <c r="A155" s="99" t="s">
        <v>267</v>
      </c>
      <c r="B155" s="100" t="s">
        <v>268</v>
      </c>
      <c r="C155" s="98">
        <f>+C128+C154</f>
        <v>228889658</v>
      </c>
    </row>
    <row r="156" ht="15" customHeight="1" thickBot="1"/>
    <row r="157" spans="1:3" ht="14.25" customHeight="1" thickBot="1">
      <c r="A157" s="104" t="s">
        <v>269</v>
      </c>
      <c r="B157" s="105"/>
      <c r="C157" s="106"/>
    </row>
    <row r="158" spans="1:3" ht="13.5" thickBot="1">
      <c r="A158" s="104" t="s">
        <v>270</v>
      </c>
      <c r="B158" s="105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15. melléklet a 22/2017.(VII.28.)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2017-07-28T07:33:23Z</dcterms:created>
  <dcterms:modified xsi:type="dcterms:W3CDTF">2017-07-28T07:33:24Z</dcterms:modified>
  <cp:category/>
  <cp:version/>
  <cp:contentType/>
  <cp:contentStatus/>
</cp:coreProperties>
</file>