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9" activeTab="0"/>
  </bookViews>
  <sheets>
    <sheet name="12" sheetId="1" r:id="rId1"/>
    <sheet name="Munka1" sheetId="2" r:id="rId2"/>
  </sheets>
  <definedNames>
    <definedName name="_xlnm.Print_Titles" localSheetId="0">'12'!$1:$3</definedName>
    <definedName name="_xlnm.Print_Area" localSheetId="0">'12'!$A$1:$AO$259</definedName>
  </definedNames>
  <calcPr fullCalcOnLoad="1"/>
</workbook>
</file>

<file path=xl/sharedStrings.xml><?xml version="1.0" encoding="utf-8"?>
<sst xmlns="http://schemas.openxmlformats.org/spreadsheetml/2006/main" count="521" uniqueCount="521">
  <si>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</si>
  <si>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</si>
  <si>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</si>
  <si>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</si>
  <si>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</si>
  <si>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</si>
  <si>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</si>
  <si>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</si>
  <si>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</si>
  <si>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</si>
  <si>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</si>
  <si>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</si>
  <si>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</si>
  <si>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</si>
  <si>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</si>
  <si>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</si>
  <si>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</si>
  <si>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</si>
  <si>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</si>
  <si>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</si>
  <si>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</si>
  <si>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</si>
  <si>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</si>
  <si>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</si>
  <si>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</si>
  <si>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</si>
  <si>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</si>
  <si>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</si>
  <si>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</si>
  <si>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</si>
  <si>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</si>
  <si>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</si>
  <si>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</si>
  <si>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</si>
  <si>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</si>
  <si>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</si>
  <si>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5.</t>
  </si>
  <si>
    <t>4.</t>
  </si>
  <si>
    <t>3.</t>
  </si>
  <si>
    <t>2.</t>
  </si>
  <si>
    <t>1.</t>
  </si>
  <si>
    <t>Sor-szám</t>
  </si>
  <si>
    <t>forintban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</si>
  <si>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</si>
  <si>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</si>
  <si>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</si>
  <si>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</si>
  <si>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</si>
  <si>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</si>
  <si>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</si>
  <si>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</si>
  <si>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</si>
  <si>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</si>
  <si>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</si>
  <si>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</si>
  <si>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127</t>
  </si>
  <si>
    <t>126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</si>
  <si>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</si>
  <si>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</si>
  <si>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</si>
  <si>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</si>
  <si>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</si>
  <si>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</si>
  <si>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</si>
  <si>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</si>
  <si>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</si>
  <si>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</si>
  <si>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</si>
  <si>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</si>
  <si>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</si>
  <si>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</si>
  <si>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</si>
  <si>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</si>
  <si>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</si>
  <si>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</si>
  <si>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</si>
  <si>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</si>
  <si>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</si>
  <si>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</si>
  <si>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</si>
  <si>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</si>
  <si>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</si>
  <si>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</si>
  <si>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</si>
  <si>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</si>
  <si>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</si>
  <si>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</si>
  <si>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</si>
  <si>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</si>
  <si>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</si>
  <si>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</si>
  <si>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</si>
  <si>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</si>
  <si>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</si>
  <si>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</si>
  <si>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</si>
  <si>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</si>
  <si>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</si>
  <si>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</si>
  <si>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</si>
  <si>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</si>
  <si>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</si>
  <si>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</si>
  <si>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</si>
  <si>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</si>
  <si>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</si>
  <si>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</si>
  <si>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</si>
  <si>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</si>
  <si>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</si>
  <si>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</si>
  <si>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</si>
  <si>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</si>
  <si>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</si>
  <si>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</si>
  <si>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</si>
  <si>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</si>
  <si>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</si>
  <si>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</si>
  <si>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</si>
  <si>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</si>
  <si>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</si>
  <si>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</si>
  <si>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</si>
  <si>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</si>
  <si>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</si>
  <si>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28</t>
  </si>
  <si>
    <t>27</t>
  </si>
  <si>
    <t>26</t>
  </si>
  <si>
    <t>25</t>
  </si>
  <si>
    <t>24</t>
  </si>
  <si>
    <t>23</t>
  </si>
  <si>
    <t>22</t>
  </si>
  <si>
    <t>21</t>
  </si>
  <si>
    <t>FORRÁSOK ÖSSZESEN (=G+H+I+J)</t>
  </si>
  <si>
    <t>254</t>
  </si>
  <si>
    <t>J) PASSZÍV IDŐBELI ELHATÁROLÁSOK (=J/1+J/2+J/3)</t>
  </si>
  <si>
    <t>253</t>
  </si>
  <si>
    <t>J/3 Halasztott eredményszemléletű bevételek</t>
  </si>
  <si>
    <t>252</t>
  </si>
  <si>
    <t>J/2 Költségek, ráfordítások passzív időbeli elhatárolása</t>
  </si>
  <si>
    <t>251</t>
  </si>
  <si>
    <t>J/1 Eredményszemléletű bevételek passzív időbeli elhatárolása</t>
  </si>
  <si>
    <t>250</t>
  </si>
  <si>
    <t xml:space="preserve">I) KINCSTÁRI SZÁMLAVEZETÉSSEL KAPCSOLATOS ELSZÁMOLÁSOK </t>
  </si>
  <si>
    <t>249</t>
  </si>
  <si>
    <t>H) KÖTELEZETTSÉGEK (=H/I+H/II+H/III)</t>
  </si>
  <si>
    <t>248</t>
  </si>
  <si>
    <t>H/III Kötelezettség jellegű sajátos elszámolások (=H/III/1+…+H/III/10)</t>
  </si>
  <si>
    <t>247</t>
  </si>
  <si>
    <t>H/III/10 Államadósság Kezelő Központ Zrt.-nél elhelyezett fedezeti betétek</t>
  </si>
  <si>
    <t>246</t>
  </si>
  <si>
    <t>H/III/9 Nemzetközi támogatási programok pénzeszközei</t>
  </si>
  <si>
    <t>245</t>
  </si>
  <si>
    <t>H/III/8 Letétre, megőrzésre, fedezetkezelésre átvett pénzeszközök, biztosítékok</t>
  </si>
  <si>
    <t>244</t>
  </si>
  <si>
    <t>H/III/7 Munkáltató által korengedményes nyugdíjhoz megfizetett hozzájárulás elszámolása</t>
  </si>
  <si>
    <t>243</t>
  </si>
  <si>
    <t>H/III/6 Nem társadalombiztosítás pénzügyi alapjait terhelő kifizetett ellátások megtérítésének elszámolása</t>
  </si>
  <si>
    <t>242</t>
  </si>
  <si>
    <t>H/III/5 Nemzeti vagyonba tartozó befektetett eszközökkel kapcsolatos egyes kötelezettség jellegű sajátos elszámolások</t>
  </si>
  <si>
    <t>241</t>
  </si>
  <si>
    <t>H/III/4 Forgótőke elszámolása (Kincstár)</t>
  </si>
  <si>
    <t>240</t>
  </si>
  <si>
    <t>H/III/3 Más szervezetet megillető bevételek elszámolása</t>
  </si>
  <si>
    <t>239</t>
  </si>
  <si>
    <t>H/III/2 Továbbadási célból folyósított támogatások, ellátások elszámolása</t>
  </si>
  <si>
    <t>238</t>
  </si>
  <si>
    <t>H/III/1 Kapott előlegek</t>
  </si>
  <si>
    <t>237</t>
  </si>
  <si>
    <t>H/II Költségvetési évet követően esedékes kötelezettségek (=H/II/1+…+H/II/9)</t>
  </si>
  <si>
    <t>236</t>
  </si>
  <si>
    <t>H/II/9j - ebből: költségvetési évet követően esedékes kötelezettségek váltókiadásokra</t>
  </si>
  <si>
    <t>235</t>
  </si>
  <si>
    <t>H/II/9i - ebből: költségvetési évet követően esedékes kötelezettségek külföldi hitelek, kölcsönök törlesztésére külföldi pénzintézeteknek</t>
  </si>
  <si>
    <t>234</t>
  </si>
  <si>
    <t>H/II/9h - ebből: költségvetési évet követően esedékes kötelezettségek hitelek, kölcsönök törlesztésére külföldi kormányoknak és nemzetközi szervezeteknek</t>
  </si>
  <si>
    <t>233</t>
  </si>
  <si>
    <t>H/II/9g - ebből: költségvetési évet követően esedékes kötelezettségek külföldi értékpapírok beváltására</t>
  </si>
  <si>
    <t>232</t>
  </si>
  <si>
    <t>H/II/9f - ebből: költségvetési évet követően esedékes kötelezettségek pénzügyi lízing kiadásaira</t>
  </si>
  <si>
    <t>231</t>
  </si>
  <si>
    <t>H/II/9e - ebből: költségvetési évet követően esedékes kötelezettségek államháztartáson belüli megelőlegezések visszafizetésére</t>
  </si>
  <si>
    <t>230</t>
  </si>
  <si>
    <t>H/II/9d - ebből: költségvetési évet követően esedékes kötelezettségek éven túli lejáratú belföldi értékpapírok beváltására</t>
  </si>
  <si>
    <t>229</t>
  </si>
  <si>
    <t>H/II/9c - ebből: költségvetési évet követően esedékes kötelezettségek belföldi kötvények beváltására</t>
  </si>
  <si>
    <t>228</t>
  </si>
  <si>
    <t>H/II/9b - ebből: költségvetési évet követően esedékes kötelezettségek kincstárjegyek beváltására</t>
  </si>
  <si>
    <t>227</t>
  </si>
  <si>
    <t>H/II/9a - ebből: költségvetési évet követően esedékes kötelezettségek hosszú lejáratú hitelek, kölcsönök törlesztésére pénzügyi vállalkozásnak</t>
  </si>
  <si>
    <t>226</t>
  </si>
  <si>
    <t>H/II/9 Költségvetési évet követően esedékes kötelezettségek finanszírozási kiadásokra (&gt;=H/II/9a+…+H/II/9j)</t>
  </si>
  <si>
    <t>225</t>
  </si>
  <si>
    <t>H/II/8b - ebből: költségvetési évet követően esedékes kötelezettségek felhalmozási célú támogatásokra az Európai Uniónak</t>
  </si>
  <si>
    <t>224</t>
  </si>
  <si>
    <t>H/II/8a - ebből: költségvetési évet követően esedékes kötelezettségek felhalmozási célú visszatérítendő támogatások, kölcsönök törlesztésére államháztartáson belülre</t>
  </si>
  <si>
    <t>223</t>
  </si>
  <si>
    <t>H/II/8 Költségvetési évet követően esedékes kötelezettségek egyéb felhalmozási célú kiadásokra (&gt;=H/II/8a+H/II/8b)</t>
  </si>
  <si>
    <t>222</t>
  </si>
  <si>
    <t>H/II/7 Költségvetési évet követően esedékes kötelezettségek felújításokra</t>
  </si>
  <si>
    <t>221</t>
  </si>
  <si>
    <t>H/II/6 Költségvetési évet követően esedékes kötelezettségek beruházásokra</t>
  </si>
  <si>
    <t>220</t>
  </si>
  <si>
    <t>H/II/5b - ebből: költségvetési évet követően esedékes kötelezettségek működési célú támogatásokra az Európai Uniónak</t>
  </si>
  <si>
    <t>219</t>
  </si>
  <si>
    <t>H/II/5a - ebből: költségvetési évet követően esedékes kötelezettségek működési célú visszatérítendő támogatások, kölcsönök törlesztésére államháztartáson belülre</t>
  </si>
  <si>
    <t>218</t>
  </si>
  <si>
    <t>H/II/5 Költségvetési évet követően esedékes kötelezettségek egyéb működési célú kiadásokra (&gt;=H/II/5a+H/II/5b)</t>
  </si>
  <si>
    <t>217</t>
  </si>
  <si>
    <t>H/II/4 Költségvetési évet követően esedékes kötelezettségek ellátottak pénzbeli juttatásaira</t>
  </si>
  <si>
    <t>216</t>
  </si>
  <si>
    <t>H/II/3 Költségvetési évet követően esedékes kötelezettségek dologi kiadásokra</t>
  </si>
  <si>
    <t>215</t>
  </si>
  <si>
    <t>H/II/2 Költségvetési évet követően esedékes kötelezettségek munkaadókat terhelő járulékokra és szociális hozzájárulási adóra</t>
  </si>
  <si>
    <t>214</t>
  </si>
  <si>
    <t>H/II/1 Költségvetési évet követően esedékes kötelezettségek személyi juttatásokra</t>
  </si>
  <si>
    <t>213</t>
  </si>
  <si>
    <t>H/I Költségvetési évben esedékes kötelezettségek (=H/I/1+…+H/I/9)</t>
  </si>
  <si>
    <t>212</t>
  </si>
  <si>
    <t>H/I/9l - ebből: költségvetési évben esedékes kötelezettségek váltókiadásokra</t>
  </si>
  <si>
    <t>211</t>
  </si>
  <si>
    <t>H/I/9k - ebből: költségvetési évben esedékes kötelezettségek hitelek, kölcsönök törlesztésére külföldi pénzintézeteknek</t>
  </si>
  <si>
    <t>210</t>
  </si>
  <si>
    <t>H/I/9j - ebből: költségvetési évben esedékes kötelezettségek hitelek, kölcsönök törlesztésére külföldi kormányoknak és nemzetközi szervezeteknek</t>
  </si>
  <si>
    <t>209</t>
  </si>
  <si>
    <t>H/I/9i - ebből: költségvetési évben esedékes kötelezettségek külföldi értékpapírok beváltására</t>
  </si>
  <si>
    <t>208</t>
  </si>
  <si>
    <t>H/I/9h - ebből: költségvetési évben esedékes kötelezettségek pénzügyi lízing kiadásaira</t>
  </si>
  <si>
    <t>207</t>
  </si>
  <si>
    <t>H/I/9g - ebből: költségvetési évben esedékes kötelezettségek államháztartáson belüli megelőlegezések visszafizetésére</t>
  </si>
  <si>
    <t>206</t>
  </si>
  <si>
    <t>H/I/9f - ebből: költségvetési évben esedékes kötelezettségek éven túli lejáratú belföldi értékpapírok beváltására</t>
  </si>
  <si>
    <t>205</t>
  </si>
  <si>
    <t>H/I/9e - ebből: költségvetési évben esedékes kötelezettségek belföldi kötvények beváltására</t>
  </si>
  <si>
    <t>204</t>
  </si>
  <si>
    <t>H/I/9d - ebből: költségvetési évben esedékes kötelezettségek éven belüli lejáratú belföldi értékpapírok beváltására</t>
  </si>
  <si>
    <t>203</t>
  </si>
  <si>
    <t>H/I/9c - ebből: költségvetési évben esedékes kötelezettségek kincstárjegyek beváltására</t>
  </si>
  <si>
    <t>202</t>
  </si>
  <si>
    <t>H/I/9b - ebből: költségvetési évben esedékes kötelezettségek rövid lejáratú hitelek, kölcsönök törlesztésére pénzügyi vállalkozásnak</t>
  </si>
  <si>
    <t>201</t>
  </si>
  <si>
    <t>H/I/9a - ebből: költségvetési évben esedékes kötelezettségek hosszú lejáratú hitelek, kölcsönök törlesztésére pénzügyi vállalkozásnak</t>
  </si>
  <si>
    <t>200</t>
  </si>
  <si>
    <t>H/I/9 Költségvetési évben esedékes kötelezettségek finanszírozási kiadásokra (&gt;=H/I/9a+…+H/I/9l)</t>
  </si>
  <si>
    <t>199</t>
  </si>
  <si>
    <t>H/I/8b - ebből: költségvetési évben esedékes kötelezettségek felhalmozási célú támogatásokra az Európai Uniónak</t>
  </si>
  <si>
    <t>198</t>
  </si>
  <si>
    <t>H/I/8a - ebből: költségvetési évben esedékes kötelezettségek felhalmozási célú visszatérítendő támogatások, kölcsönök törlesztésére államháztartáson belülre</t>
  </si>
  <si>
    <t>197</t>
  </si>
  <si>
    <t>H/I/8 Költségvetési évben esedékes kötelezettségek egyéb felhalmozási célú kiadásokra (&gt;=H/I/8a+H/I/8b)</t>
  </si>
  <si>
    <t>196</t>
  </si>
  <si>
    <t>H/I/7 Költségvetési évben esedékes kötelezettségek felújításokra</t>
  </si>
  <si>
    <t>195</t>
  </si>
  <si>
    <t>H/I/6 Költségvetési évben esedékes kötelezettségek beruházásokra</t>
  </si>
  <si>
    <t>194</t>
  </si>
  <si>
    <t>H/I/5b - ebből: költségvetési évben esedékes kötelezettségek működési célú támogatásokra az Európai Uniónak</t>
  </si>
  <si>
    <t>193</t>
  </si>
  <si>
    <t>H/I/5a - ebből: költségvetési évben esedékes kötelezettségek működési célú visszatérítendő támogatások, kölcsönök törlesztésére államháztartáson belülre</t>
  </si>
  <si>
    <t>192</t>
  </si>
  <si>
    <t>H/I/5 Költségvetési évben esedékes kötelezettségek egyéb működési célú kiadásokra (&gt;=H/I/5a+H/I/5b)</t>
  </si>
  <si>
    <t>191</t>
  </si>
  <si>
    <t>H/I/4 Költségvetési évben esedékes kötelezettségek ellátottak pénzbeli juttatásaira</t>
  </si>
  <si>
    <t>190</t>
  </si>
  <si>
    <t>H/I/3 Költségvetési évben esedékes kötelezettségek dologi kiadásokra</t>
  </si>
  <si>
    <t>189</t>
  </si>
  <si>
    <t>H/I/2 Költségvetési évben esedékes kötelezettségek munkaadókat terhelő járulékokra és szociális hozzájárulási adóra</t>
  </si>
  <si>
    <t>188</t>
  </si>
  <si>
    <t>H/I/1 Költségvetési évben esedékes kötelezettségek személyi juttatásokra</t>
  </si>
  <si>
    <t>187</t>
  </si>
  <si>
    <t>G/ SAJÁT TŐKE  (= G/I+…+G/VI)</t>
  </si>
  <si>
    <t>186</t>
  </si>
  <si>
    <t>G/VI Mérleg szerinti eredmény</t>
  </si>
  <si>
    <t>185</t>
  </si>
  <si>
    <t>G/V Eszközök értékhelyesbítésének forrása</t>
  </si>
  <si>
    <t>184</t>
  </si>
  <si>
    <t>G/IV Felhalmozott eredmény</t>
  </si>
  <si>
    <t>183</t>
  </si>
  <si>
    <t>G/III Egyéb eszközök induláskori értéke és változásai (=G/III/1+G/III/2+G/III/3)</t>
  </si>
  <si>
    <t>182</t>
  </si>
  <si>
    <t>G/III/3 Pénzeszközön kívüli egyéb eszközök induláskori értéke és változásai</t>
  </si>
  <si>
    <t>181</t>
  </si>
  <si>
    <t>G/III/2 Megszűnés miatt átvett egyéb pénzeszközök könyv szerinti értéke és változása</t>
  </si>
  <si>
    <t>180</t>
  </si>
  <si>
    <t>G/III/1 Megszűnés miatt átvett lekötött betétek könyv szerinti értéke és változása</t>
  </si>
  <si>
    <t>179</t>
  </si>
  <si>
    <t>G/II Nemzeti vagyon változásai</t>
  </si>
  <si>
    <t>178</t>
  </si>
  <si>
    <t>G/I  Nemzeti vagyon induláskori értéke</t>
  </si>
  <si>
    <t>177</t>
  </si>
  <si>
    <t>ESZKÖZÖK ÖSSZESEN (=A+B+C+D+E+F)</t>
  </si>
  <si>
    <t>176</t>
  </si>
  <si>
    <t>F) AKTÍV IDŐBELI  ELHATÁROLÁSOK  (=F/1+F/2+F/3)</t>
  </si>
  <si>
    <t>175</t>
  </si>
  <si>
    <t>F/3 Halasztott ráfordítások</t>
  </si>
  <si>
    <t>174</t>
  </si>
  <si>
    <t>F/2 Költségek, ráfordítások aktív időbeli elhatárolása</t>
  </si>
  <si>
    <t>173</t>
  </si>
  <si>
    <t>F/1  Eredményszemléletű bevételek aktív időbeli elhatárolása</t>
  </si>
  <si>
    <t>172</t>
  </si>
  <si>
    <t>E) EGYÉB SAJÁTOS ELSZÁMOLÁSOK (=E/I+E/II+E/III)</t>
  </si>
  <si>
    <t>171</t>
  </si>
  <si>
    <t>E/III Egyéb sajátos eszközoldali elszámolások (=E/III/1+E/III/2)</t>
  </si>
  <si>
    <t>170</t>
  </si>
  <si>
    <t>E/III/2 Utalványok, bérletek és más hasonló, készpénz-helyettesítő fizetési eszköznek nem minősülő eszközök elszámolásai</t>
  </si>
  <si>
    <t>169</t>
  </si>
  <si>
    <t>E/III/1 December havi illetmények, munkabérek elszámolása</t>
  </si>
  <si>
    <t>168</t>
  </si>
  <si>
    <t>E/II Fizetendő általános forgalmi adó elszámolása (=E/II/1+E/II/2)</t>
  </si>
  <si>
    <t>167</t>
  </si>
  <si>
    <t>E/II/2 Más fizetendő általános forgalmi adó</t>
  </si>
  <si>
    <t>166</t>
  </si>
  <si>
    <t>E/II/1 Kapott előleghez kapcsolódó fizetendő általános forgalmi adó</t>
  </si>
  <si>
    <t>165</t>
  </si>
  <si>
    <t>E/I Előzetesen felszámított általános forgalmi adó elszámolása (=E/I/1+…+E/I/4)</t>
  </si>
  <si>
    <t>164</t>
  </si>
  <si>
    <t>E/I/4 Más előzetesen felszámított nem levonható általános forgalmi adó</t>
  </si>
  <si>
    <t>163</t>
  </si>
  <si>
    <t>E/I/3 Adott előleghez kapcsolódó előzetesen felszámított nem levonható általános forgalmi adó</t>
  </si>
  <si>
    <t>162</t>
  </si>
  <si>
    <t>E/I/2 Más előzetesen felszámított levonható általános forgalmi adó</t>
  </si>
  <si>
    <t>161</t>
  </si>
  <si>
    <t>E/I/1 Adott előleghez kapcsolódó előzetesen felszámított levonható általános forgalmi adó</t>
  </si>
  <si>
    <t>160</t>
  </si>
  <si>
    <t>D) KÖVETELÉSEK  (=D/I+D/II+D/III)</t>
  </si>
  <si>
    <t>159</t>
  </si>
  <si>
    <t>D/III Követelés jellegű sajátos elszámolások (=D/III/1+…+D/III/9)</t>
  </si>
  <si>
    <t>158</t>
  </si>
  <si>
    <t>D/III/9 Letétre, megőrzésre, fedezetkezelésre átadott pénzeszközök, biztosítékok</t>
  </si>
  <si>
    <t>157</t>
  </si>
  <si>
    <t>D/III/8 Részesedésszerzés esetén átadott eszközök</t>
  </si>
  <si>
    <t>156</t>
  </si>
  <si>
    <t>D/III/7 Folyósított, megelőlegezett társadalombiztosítási és családtámogatási ellátások elszámolása</t>
  </si>
  <si>
    <t>155</t>
  </si>
  <si>
    <t>D/III/6 Nem társadalombiztosítás pénzügyi alapjait terhelő kifizetett ellátások megtérítésének elszámolása</t>
  </si>
  <si>
    <t>154</t>
  </si>
  <si>
    <t>D/III/5 Vagyonkezelésbe adott eszközökkel kapcsolatos visszapótlási követelés elszámolása</t>
  </si>
  <si>
    <t>153</t>
  </si>
  <si>
    <t>D/III/4 Forgótőke elszámolása</t>
  </si>
  <si>
    <t>152</t>
  </si>
  <si>
    <t>D/III/3 Más által beszedett bevételek elszámolása</t>
  </si>
  <si>
    <t>151</t>
  </si>
  <si>
    <t>D/III/2 Továbbadási célból folyósított támogatások, ellátások elszámolása</t>
  </si>
  <si>
    <t>150</t>
  </si>
  <si>
    <t>D/III/1f - ebből: túlfizetések, téves és visszajáró kifizetések</t>
  </si>
  <si>
    <t>149</t>
  </si>
  <si>
    <t>D/III/1e - ebből: foglalkoztatottaknak adott előlegek</t>
  </si>
  <si>
    <t>148</t>
  </si>
  <si>
    <t>D/III/1d - ebből: igénybe vett szolgáltatásra adott előlegek</t>
  </si>
  <si>
    <t>147</t>
  </si>
  <si>
    <t>D/III/1c - ebből: készletekre adott előlegek</t>
  </si>
  <si>
    <t>146</t>
  </si>
  <si>
    <t>D/III/1b - ebből: beruházásokra, felújításokra adott előlegek</t>
  </si>
  <si>
    <t>145</t>
  </si>
  <si>
    <t>D/III/1a - ebből: immateriális javakra adott előlegek</t>
  </si>
  <si>
    <t>144</t>
  </si>
  <si>
    <t>D/III/1 Adott előlegek (=D/III/1a+…+D/III/1f)</t>
  </si>
  <si>
    <t>143</t>
  </si>
  <si>
    <t>D/II Költségvetési évet követően esedékes követelések (=D/II/1+…+D/II/8)</t>
  </si>
  <si>
    <t>142</t>
  </si>
  <si>
    <t>D/II8d - ebből: költségvetési évet követően esedékes követelések befektetési célú külföldi értékpapírok beváltásából, értékesítéséből</t>
  </si>
  <si>
    <t>141</t>
  </si>
  <si>
    <t>D/II8c - ebből: költségvetési évet követően esedékes követelések hosszú lejáratú tulajdonosi kölcsönök bevételeire</t>
  </si>
  <si>
    <t>140</t>
  </si>
  <si>
    <t>D/II8b - ebből: költségvetési évet követően esedékes követelések államháztartáson belüli megelőlegezések törlesztésére</t>
  </si>
  <si>
    <t>D/II8a - ebből: költségvetési évet követően esedékes követelések befektetési célú belföldi értékpapírok beváltásából, értékesítéséből</t>
  </si>
  <si>
    <t>D/II/8 Költségvetési évet követően esedékes követelések finanszírozási bevételekre (=D/II/8a+D/II/8b+D/II/8c+D/II/8d)</t>
  </si>
  <si>
    <t>D/II/7c - ebből: költségvetési évet követően esedékes követelések felhalmozási célú visszatérítendő támogatások, kölcsönök visszatérülésére államháztartáson kívülről</t>
  </si>
  <si>
    <t>D/II/7b - ebből: költségvetési évet követően esedékes követelések felhalmozási célú visszatérítendő támogatások, kölcsönök visszatérülése kormányoktól és más nemzetközi szervezetektől</t>
  </si>
  <si>
    <t>D/II/7a - ebből: költségvetési évet követően esedékes követelések felhalmozási célú visszatérítendő támogatások, kölcsönök visszatérülése az Európai Uniótól</t>
  </si>
  <si>
    <t>D/II/7 Költségvetési évet követően esedékes követelések felhalmozási célú átvett pénzeszközre (&gt;=D/II/7a+D/II/7b+D/II/7c)</t>
  </si>
  <si>
    <t>D/II/6c - ebből: költségvetési évet követően esedékes követelések működési célú visszatérítendő támogatások, kölcsönök visszatérülésére államháztartáson kívülről</t>
  </si>
  <si>
    <t>D/II/6b - ebből: költségvetési évet követően esedékes követelések működési célú visszatérítendő támogatások, kölcsönök visszatérülése kormányoktól és más nemzetközi szervezetektől</t>
  </si>
  <si>
    <t>D/II/6a - ebből: költségvetési évet követően esedékes követelések működési célú visszatérítendő támogatások, kölcsönök visszatérülése az Európai Uniótól</t>
  </si>
  <si>
    <t>D/II/6 Költségvetési évet követően esedékes követelések működési célú átvett pénzeszközre (&gt;=D/II/6a+D/II/6b+D/II/6c)</t>
  </si>
  <si>
    <t>D/II/5e - ebből: költségvetési évet követően esedékes követelések részesedések megszűnéséhez kapcsolódó bevételekre</t>
  </si>
  <si>
    <t>D/II/5d - ebből: költségvetési évet követően esedékes követelések részesedések értékesítésére</t>
  </si>
  <si>
    <t>D/II/5c - ebből: költségvetési évet követően esedékes követelések egyéb tárgyi eszközök értékesítésére</t>
  </si>
  <si>
    <t>D/II/5b - ebből: költségvetési évet követően esedékes követelések ingatlanok értékesítésére</t>
  </si>
  <si>
    <t>D/II/5a - ebből: költségvetési évet követően esedékes követelések immateriális javak értékesítésére</t>
  </si>
  <si>
    <t>D/II/5 Költségvetési évet követően esedékes követelések felhalmozási bevételre (=D/II/5a+…+D/II/5e)</t>
  </si>
  <si>
    <t>D/II/4i - ebből: költségvetési évet követően esedékes követelések egyéb működési bevételekre</t>
  </si>
  <si>
    <t>D/II/4h - ebből: költségvetési évet követően esedékes követelések biztosító által fizetett kártérítésre</t>
  </si>
  <si>
    <t>D/II/4g - ebből: költségvetési évet követően esedékes követelések egyéb pénzügyi műveletek bevételeire</t>
  </si>
  <si>
    <t>D/II/4f - ebből: költségvetési évet követően esedékes követelések kamatbevételekre és más nyereségjellegű bevételekre</t>
  </si>
  <si>
    <t>D/II/4e - ebből: költségvetési évet követően esedékes követelések általános forgalmi adó visszatérítésére</t>
  </si>
  <si>
    <t>D/II/4d - ebből: költségvetési évet követően esedékes követelések kiszámlázott általános forgalmi adóra</t>
  </si>
  <si>
    <t>D/II/4c - ebből: költségvetési évet követően esedékes követelések ellátási díjakra</t>
  </si>
  <si>
    <t>116</t>
  </si>
  <si>
    <t>D/II/4b - ebből: költségvetési évet követően esedékes követelések tulajdonosi bevételekre</t>
  </si>
  <si>
    <t>115</t>
  </si>
  <si>
    <t>D/II/4a - ebből: költségvetési évet követően esedékes követelések készletértékesítés ellenértékére, szolgáltatások ellenértékére, közvetített szolgáltatások ellenértékére</t>
  </si>
  <si>
    <t>114</t>
  </si>
  <si>
    <t>D/II/4 Költségvetési évet követően esedékes követelések működési bevételre (=D/II/4a+…+D/II/4i)</t>
  </si>
  <si>
    <t>113</t>
  </si>
  <si>
    <t>D/II/3f - ebből: költségvetési évet követően esedékes követelések egyéb közhatalmi bevételekre</t>
  </si>
  <si>
    <t>112</t>
  </si>
  <si>
    <t>D/II/3e - ebből: költségvetési évet követően esedékes követelések termékek és szolgáltatások adóira</t>
  </si>
  <si>
    <t>111</t>
  </si>
  <si>
    <t>D/II/3d - ebből: költségvetési évet követően esedékes követelések vagyoni típusú adókra</t>
  </si>
  <si>
    <t>110</t>
  </si>
  <si>
    <t>D/II/3c - ebből: költségvetési évet követően esedékes követelések bérhez és foglalkoztatáshoz kapcsolódó adókra</t>
  </si>
  <si>
    <t>109</t>
  </si>
  <si>
    <t>D/II/3b - ebből: költségvetési évet követően esedékes követelések szociális hozzájárulási adóra és járulékokra</t>
  </si>
  <si>
    <t>108</t>
  </si>
  <si>
    <t>D/II/3a - ebből: költségvetési évet követően esedékes követelések jövedelemadókra</t>
  </si>
  <si>
    <t>107</t>
  </si>
  <si>
    <t>D/II/3 Költségvetési évet követően esedékes követelések közhatalmi bevételre (=D/II/3a+…+D/II/3f)</t>
  </si>
  <si>
    <t>106</t>
  </si>
  <si>
    <t>D/II/2a - ebből: költségvetési évet követően esedékes követelések felhalmozási célú visszatérítendő támogatások, kölcsönök visszatérülésére államháztartáson belülről</t>
  </si>
  <si>
    <t>105</t>
  </si>
  <si>
    <t>D/II/2 Költségvetési évet követően esedékes követelések felhalmozási célú támogatások bevételeire államháztartáson belülről (&gt;=D/II/2a)</t>
  </si>
  <si>
    <t>D/II/1a - ebből: költségvetési évet követően esedékes követelések működési célú visszatérítendő támogatások, kölcsönök visszatérülésére államháztartáson belülről</t>
  </si>
  <si>
    <t>D/II/1 Költségvetési évet követően esedékes követelések működési célú támogatások bevételeire államháztartáson belülről (&gt;=D/II/1a)</t>
  </si>
  <si>
    <t>D/I Költségvetési évben esedékes követelések (=D/I/1+…+D/I/8)</t>
  </si>
  <si>
    <t>D/I/8g - ebből: költségvetési évben esedékes követelések befektetési célú külföldi értékpapírok beváltásából, értékesítéséből</t>
  </si>
  <si>
    <t>D/I/8f - ebből: költségvetési évben esedékes követelések forgatási célú külföldi értékpapírok beváltásából, értékesítéséből</t>
  </si>
  <si>
    <t>D/I/8e - ebből: költségvetési évben esedékes követelések rövid lejáratú tulajdonosi kölcsönök bevételeire</t>
  </si>
  <si>
    <t>D/I/8d - ebből: költségvetési évben esedékes követelések hosszú lejáratú tulajdonosi kölcsönök bevételeire</t>
  </si>
  <si>
    <t>D/I/8c - ebből: költségvetési évben esedékes követelések államháztartáson belüli megelőlegezések törlesztésére</t>
  </si>
  <si>
    <t>D/I/8b - ebből: költségvetési évben esedékes követelések befektetési célú belföldi értékpapírok beváltásából, értékesítéséből</t>
  </si>
  <si>
    <t>D/I/8a - ebből: költségvetési évben esedékes követelések forgatási célú belföldi értékpapírok beváltásából, értékesítéséből</t>
  </si>
  <si>
    <t>D/I/8 Költségvetési évben esedékes követelések finanszírozási bevételekre (&gt;=D/I/8a+…+D/I/8g)</t>
  </si>
  <si>
    <t>D/I/7c - ebből: költségvetési évben esedékes követelések felhalmozási célú visszatérítendő támogatások, kölcsönök visszatérülésére államháztartáson kívülről</t>
  </si>
  <si>
    <t>D/I/7b - ebből: költségvetési évben esedékes követelések felhalmozási célú visszatérítendő támogatások, kölcsönök visszatérülése kormányoktól és más nemzetközi szervezetektől</t>
  </si>
  <si>
    <t>D/I/7a - ebből: költségvetési évben esedékes követelések felhalmozási célú visszatérítendő támogatások, kölcsönök visszatérülése az Európai Uniótól</t>
  </si>
  <si>
    <t>D/I/7 Költségvetési évben esedékes követelések felhalmozási célú átvett pénzeszközre (&gt;=D/I/7a+D/I/7b+D/I/7c)</t>
  </si>
  <si>
    <t>D/I/6c - ebből: költségvetési évben esedékes követelések működési célú visszatérítendő támogatások, kölcsönök visszatérülésére államháztartáson kívülről</t>
  </si>
  <si>
    <t>D/I/6b - ebből: költségvetési évben esedékes követelések működési célú visszatérítendő támogatások, kölcsönök visszatérülése kormányoktól és más nemzetközi szervezetektől</t>
  </si>
  <si>
    <t>D/I/6a - ebből: költségvetési évben esedékes követelések működési célú visszatérítendő támogatások, kölcsönök visszatérülése az Európai Uniótól</t>
  </si>
  <si>
    <t>D/I/6 Költségvetési évben esedékes követelések működési célú átvett pénzeszközre (&gt;=D/I/6a+D/I/6b+D/I/6c)</t>
  </si>
  <si>
    <t>D/I/5e - ebből: költségvetési évben esedékes követelések részesedések megszűnéséhez kapcsolódó bevételekre</t>
  </si>
  <si>
    <t>D/I/5d - ebből: költségvetési évben esedékes követelések részesedések értékesítésére</t>
  </si>
  <si>
    <t>D/I/5c - ebből: költségvetési évben esedékes követelések egyéb tárgyi eszközök értékesítésére</t>
  </si>
  <si>
    <t>D/I/5b - ebből: költségvetési évben esedékes követelések ingatlanok értékesítésére</t>
  </si>
  <si>
    <t>D/I/5a - ebből: költségvetési évben esedékes követelések immateriális javak értékesítésére</t>
  </si>
  <si>
    <t>D/I/5 Költségvetési évben esedékes követelések felhalmozási bevételre (=D/I/5a+…+D/I/5e)</t>
  </si>
  <si>
    <t>D/I/4i - ebből: költségvetési évben esedékes követelések egyéb működési bevételekre</t>
  </si>
  <si>
    <t>D/I/4h - ebből: költségvetési évben esedékes követelések biztosító által fizetett kártérítésre</t>
  </si>
  <si>
    <t>D/I/4g - ebből: költségvetési évben esedékes követelések egyéb pénzügyi műveletek bevételeire</t>
  </si>
  <si>
    <t>D/I/4f - ebből: költségvetési évben esedékes követelések kamatbevételekre és más nyereségjellegű bevételekre</t>
  </si>
  <si>
    <t>D/I/4e - ebből: költségvetési évben esedékes követelések általános forgalmi adó visszatérítésére</t>
  </si>
  <si>
    <t>D/I/4d - ebből: költségvetési évben esedékes követelések kiszámlázott általános forgalmi adóra</t>
  </si>
  <si>
    <t>D/I/4c - ebből: költségvetési évben esedékes követelések ellátási díjakra</t>
  </si>
  <si>
    <t>D/I/4b - ebből: költségvetési évben esedékes követelések tulajdonosi bevételekre</t>
  </si>
  <si>
    <t>D/I/4a - ebből: költségvetési évben esedékes követelések készletértékesítés ellenértékére, szolgáltatások ellenértékére, közvetített szolgáltatások ellenértékére</t>
  </si>
  <si>
    <t>D/I/4 Költségvetési évben esedékes követelések működési bevételre (=D/I/4a+…+D/I/4i)</t>
  </si>
  <si>
    <t>D/I/3f - ebből: költségvetési évben esedékes követelések egyéb közhatalmi bevételekre</t>
  </si>
  <si>
    <t>D/I/3e - ebből: költségvetési évben esedékes követelések termékek és szolgáltatások adóira</t>
  </si>
  <si>
    <t>D/I/3d - ebből: költségvetési évben esedékes követelések vagyoni típusú adókra</t>
  </si>
  <si>
    <t>D/I/3c - ebből: költségvetési évben esedékes követelések bérhez és foglalkoztatáshoz kapcsolódó adókra</t>
  </si>
  <si>
    <t>D/I/3b - ebből: költségvetési évben esedékes követelések szociális hozzájárulási adóra és járulékokra</t>
  </si>
  <si>
    <t>D/I/3a  - ebből: költségvetési évben esedékes követelések jövedelemadókra</t>
  </si>
  <si>
    <t>D/I/3 Költségvetési évben esedékes követelések közhatalmi bevételre (=D/I/3a+…+D/I/3f)</t>
  </si>
  <si>
    <t>D/I/2a - ebből: költségvetési évben esedékes követelések felhalmozási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</si>
  <si>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</si>
  <si>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D/I/1a - ebből: költségvetési évben esedékes követelések működési célú visszatérítendő támogatások, kölcsönök visszatérülésére államháztartáson belülről</t>
  </si>
  <si>
    <t>D/I/1 Költségvetési évben esedékes követelések működési célú támogatások bevételeire államháztartáson belülről (&gt;=D/I/1a)</t>
  </si>
  <si>
    <t>C) PÉNZESZKÖZÖK (=C/I+…+C/IV)</t>
  </si>
  <si>
    <t>C/IV Devizaszámlák (=CIV/1+C/IV/2)</t>
  </si>
  <si>
    <t>C/IV/2 Kincstárban vezetett devizaszámlák</t>
  </si>
  <si>
    <t>C/IV/1 Kincstáron kívüli devizaszámlák</t>
  </si>
  <si>
    <t>C/III Forintszámlák (=C/III/1+C/III/2)</t>
  </si>
  <si>
    <t>C/III/2 Kincstárban vezetett forintszámlák</t>
  </si>
  <si>
    <t>C/III/1 Kincstáron kívüli forintszámlák</t>
  </si>
  <si>
    <t>C/II Pénztárak, csekkek, betétkönyvek (=C/II/1+C/II/2+C/II/3)</t>
  </si>
  <si>
    <t>C/II/3 Betétkönyvek, csekkek, elektronikus pénzeszközök</t>
  </si>
  <si>
    <t>C/II/2 Valutapénztár</t>
  </si>
  <si>
    <t>C/II/1 Forintpénztár</t>
  </si>
  <si>
    <t>C/I Lekötött bankbetétek (=C/I/1+…+C/I/2)</t>
  </si>
  <si>
    <t>C/I/2 Éven túli lejáratú deviza lekötött bankbetétek</t>
  </si>
  <si>
    <t>C/I/1 Éven túli lejáratú forint lekötött bankbetétek</t>
  </si>
  <si>
    <t>B) NEMZETI VAGYONBA TARTOZÓ FORGÓESZKÖZÖK (= B/I+B/II)</t>
  </si>
  <si>
    <t>B/II Értékpapírok (=B/II/1+B/II/2)</t>
  </si>
  <si>
    <t>B/II/2e - ebből: befektetési jegyek</t>
  </si>
  <si>
    <t>B/II/2d - ebből: helyi önkormányzatok kötvényei</t>
  </si>
  <si>
    <t>B/II/2c - ebből: államkötvények</t>
  </si>
  <si>
    <t>B/II/2b - ebből: kincstárjegyek</t>
  </si>
  <si>
    <t>B/II/2a - ebből: kárpótlási jegyek</t>
  </si>
  <si>
    <t>B/II/2 Forgatási célú hitelviszonyt megtestesítő értékpapírok (&gt;=B/II/2a+…+B/II/2e)</t>
  </si>
  <si>
    <t>B/II/1 Nem tartós részesedések</t>
  </si>
  <si>
    <t>B/I Készletek (=B/I/1+…+B/I/5)</t>
  </si>
  <si>
    <t xml:space="preserve">B/I/5 Növendék-, hízó és egyéb állatok </t>
  </si>
  <si>
    <t>B/I/4  Befejezetlen termelés, félkész termékek, késztermékek</t>
  </si>
  <si>
    <t>B/I/3 Egyéb készletek</t>
  </si>
  <si>
    <t>B/I/2 Átsorolt, követelés fejében átvett készletek</t>
  </si>
  <si>
    <t>B/I/1 Vásárolt készletek</t>
  </si>
  <si>
    <t>A) NEMZETI VAGYONBA TARTOZÓ BEFEKTETETT ESZKÖZÖK (=A/I+A/II+A/III+A/IV)</t>
  </si>
  <si>
    <t>A/IV Koncesszióba, vagyonkezelésbe adott eszközök (=A/IV/1+A/IV/2)</t>
  </si>
  <si>
    <t>A/IV/2 Koncesszióba, vagyonkezelésbe adott eszközök értékhelyesbítése</t>
  </si>
  <si>
    <t>A/IV/1c - ebből: tartós részesedések, tartós hitelviszonyt megtestesítő értékpapírok</t>
  </si>
  <si>
    <t>A/IV/1b - ebből: tárgyi eszközök</t>
  </si>
  <si>
    <t>A/IV/1a - ebből: immateriális javak</t>
  </si>
  <si>
    <t>A/IV/1 Koncesszióba, vagyonkezelésbe adott eszközök (=A/IV/1a+A/IV/1b+A/IV/1c)</t>
  </si>
  <si>
    <t>A/III Befektetett pénzügyi eszközök (=A/III/1+A/III/2+A/III/3)</t>
  </si>
  <si>
    <t xml:space="preserve">A/III/3 Befektetett pénzügyi eszközök értékhelyesbítése </t>
  </si>
  <si>
    <t>A/III/2b - ebből: helyi önkormányzatok kötvényei</t>
  </si>
  <si>
    <t>A/III/2a - ebből: államkötvények</t>
  </si>
  <si>
    <t>A/III/2 Tartós hitelviszonyt megtestesítő értékpapírok (&gt;=A/III/2a+A/III/2/b)</t>
  </si>
  <si>
    <t>A/III/1e - ebből: egyéb tartós részesedések</t>
  </si>
  <si>
    <t>A/III/1d - ebből: tartós részesedések társulásban</t>
  </si>
  <si>
    <t>A/III/1c - ebből: tartós részesedésel pénzügyi vállalkozásban</t>
  </si>
  <si>
    <t>A/III/1b - ebből: tartós részesedések nem pénzügyi vállalkozásban</t>
  </si>
  <si>
    <t>A/III/1a - ebből: tartós részesedések jegybankban</t>
  </si>
  <si>
    <t>A/III/1 Tartós részesedések (=A/III/1a+…+A/III/1e)</t>
  </si>
  <si>
    <t>A/II Tárgyi eszközök  (=A/II/1+...+A/II/5)</t>
  </si>
  <si>
    <t>A/II/5 Tárgyi eszközök értékhelyesbítése</t>
  </si>
  <si>
    <t xml:space="preserve">A/II/4 Beruházások, felújítások </t>
  </si>
  <si>
    <t xml:space="preserve">A/II/3 Tenyészállatok </t>
  </si>
  <si>
    <t xml:space="preserve">A/II/2 Gépek, berendezések, felszerelések, járművek </t>
  </si>
  <si>
    <t xml:space="preserve">A/II/1 Ingatlanok és a kapcsolódó vagyoni értékű jogok </t>
  </si>
  <si>
    <t>A/I Immateriális javak (=A/I/1+A/I/2+A/I/3)</t>
  </si>
  <si>
    <t xml:space="preserve">A/I/3 Immateriális javak értékhelyesbítése </t>
  </si>
  <si>
    <t>A/I/2 Szellemi termékek</t>
  </si>
  <si>
    <t xml:space="preserve">A/I/1 Vagyoni értékű jogok </t>
  </si>
  <si>
    <t>Tárgyidőszak</t>
  </si>
  <si>
    <t>Módosítások
( +/- )</t>
  </si>
  <si>
    <t>Előző időszak</t>
  </si>
  <si>
    <t>ESZKÖZÖK/FORRÁSOK</t>
  </si>
  <si>
    <t>Mérleg</t>
  </si>
  <si>
    <t>Fertőrákos Községi Önkormányzat összesített (konszolídált) mérlege 2016. december 31.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</si>
</sst>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00"/>
    <numFmt numFmtId="181" formatCode="0__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59" applyFont="1" applyFill="1" applyAlignment="1">
      <alignment wrapText="1"/>
      <protection/>
    </xf>
    <xf numFmtId="0" fontId="8" fillId="0" borderId="0" xfId="59" applyFont="1" applyFill="1" applyAlignment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Border="1" applyAlignment="1">
      <alignment horizontal="center"/>
      <protection/>
    </xf>
    <xf numFmtId="0" fontId="8" fillId="0" borderId="0" xfId="59" applyFont="1">
      <alignment/>
      <protection/>
    </xf>
    <xf numFmtId="0" fontId="9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0" fontId="9" fillId="0" borderId="0" xfId="59" applyFont="1" applyFill="1">
      <alignment/>
      <protection/>
    </xf>
    <xf numFmtId="0" fontId="7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9" fillId="33" borderId="0" xfId="59" applyFont="1" applyFill="1">
      <alignment/>
      <protection/>
    </xf>
    <xf numFmtId="0" fontId="9" fillId="0" borderId="0" xfId="59" applyFont="1">
      <alignment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horizontal="center" vertical="center"/>
      <protection/>
    </xf>
    <xf numFmtId="3" fontId="8" fillId="0" borderId="10" xfId="59" applyNumberFormat="1" applyFont="1" applyBorder="1" applyAlignment="1">
      <alignment horizontal="right" vertical="center"/>
      <protection/>
    </xf>
    <xf numFmtId="3" fontId="4" fillId="34" borderId="10" xfId="63" applyNumberFormat="1" applyFont="1" applyFill="1" applyBorder="1" applyAlignment="1">
      <alignment horizontal="right" vertical="center" wrapText="1"/>
      <protection/>
    </xf>
    <xf numFmtId="3" fontId="6" fillId="0" borderId="10" xfId="59" applyNumberFormat="1" applyFont="1" applyBorder="1" applyAlignment="1">
      <alignment horizontal="right" vertical="center" wrapText="1"/>
      <protection/>
    </xf>
    <xf numFmtId="3" fontId="4" fillId="0" borderId="10" xfId="59" applyNumberFormat="1" applyFont="1" applyBorder="1" applyAlignment="1">
      <alignment horizontal="righ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3" fontId="8" fillId="0" borderId="10" xfId="59" applyNumberFormat="1" applyFont="1" applyFill="1" applyBorder="1" applyAlignment="1">
      <alignment horizontal="right" vertical="center"/>
      <protection/>
    </xf>
    <xf numFmtId="3" fontId="9" fillId="0" borderId="10" xfId="59" applyNumberFormat="1" applyFont="1" applyFill="1" applyBorder="1" applyAlignment="1">
      <alignment horizontal="right" vertical="center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8" fillId="0" borderId="10" xfId="59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9" fillId="0" borderId="10" xfId="62" applyFont="1" applyFill="1" applyBorder="1" applyAlignment="1">
      <alignment horizontal="left" vertical="center" wrapText="1"/>
      <protection/>
    </xf>
    <xf numFmtId="3" fontId="4" fillId="34" borderId="10" xfId="63" applyNumberFormat="1" applyFont="1" applyFill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right"/>
      <protection/>
    </xf>
    <xf numFmtId="0" fontId="4" fillId="0" borderId="10" xfId="59" applyFont="1" applyBorder="1" applyAlignment="1">
      <alignment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" xfId="58"/>
    <cellStyle name="Normál 4" xfId="59"/>
    <cellStyle name="Normál 4 2" xfId="60"/>
    <cellStyle name="Normál 5" xfId="61"/>
    <cellStyle name="Normál_12_urlap_Mérleg_MJEL 01R_ABCDEF_2014re_nov19 2" xfId="62"/>
    <cellStyle name="Normál_12dmelléklet" xfId="63"/>
    <cellStyle name="Normal_KTRSZJ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9"/>
  <sheetViews>
    <sheetView tabSelected="1"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K260" sqref="AK260"/>
    </sheetView>
  </sheetViews>
  <sheetFormatPr defaultColWidth="2.7109375" defaultRowHeight="12.75"/>
  <cols>
    <col min="1" max="1" width="5.7109375" style="5" customWidth="1"/>
    <col min="2" max="23" width="3.421875" style="5" customWidth="1"/>
    <col min="24" max="25" width="3.28125" style="5" customWidth="1"/>
    <col min="26" max="41" width="3.421875" style="5" customWidth="1"/>
    <col min="42" max="16384" width="2.7109375" style="5" customWidth="1"/>
  </cols>
  <sheetData>
    <row r="1" spans="1:41" s="1" customFormat="1" ht="39" customHeight="1">
      <c r="A1" s="40" t="s">
        <v>519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/>
    </row>
    <row r="2" spans="1:42" s="3" customFormat="1" ht="49.5" customHeight="1">
      <c r="A2" s="45" t="s">
        <v>520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7"/>
      <c r="AP2" s="2"/>
    </row>
    <row r="3" spans="1:42" ht="12.75" customHeight="1">
      <c r="A3" s="43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"/>
    </row>
    <row r="4" spans="1:41" s="7" customFormat="1" ht="25.5" customHeight="1">
      <c r="A4" s="6" t="s">
        <v>41</v>
      </c>
      <c r="B4" s="39" t="s">
        <v>518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8" t="s">
        <v>517</v>
      </c>
      <c r="AB4" s="38"/>
      <c r="AC4" s="38"/>
      <c r="AD4" s="38"/>
      <c r="AE4" s="38"/>
      <c r="AF4" s="39" t="s">
        <v>516</v>
      </c>
      <c r="AG4" s="39"/>
      <c r="AH4" s="39"/>
      <c r="AI4" s="39"/>
      <c r="AJ4" s="39"/>
      <c r="AK4" s="38" t="s">
        <v>515</v>
      </c>
      <c r="AL4" s="38"/>
      <c r="AM4" s="38"/>
      <c r="AN4" s="38"/>
      <c r="AO4" s="38"/>
    </row>
    <row r="5" spans="1:41" ht="12.75">
      <c r="A5" s="8" t="s">
        <v>40</v>
      </c>
      <c r="B5" s="48" t="s">
        <v>39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19" t="s">
        <v>38</v>
      </c>
      <c r="AB5" s="19"/>
      <c r="AC5" s="19"/>
      <c r="AD5" s="19"/>
      <c r="AE5" s="19"/>
      <c r="AF5" s="19" t="s">
        <v>37</v>
      </c>
      <c r="AG5" s="19"/>
      <c r="AH5" s="19"/>
      <c r="AI5" s="19"/>
      <c r="AJ5" s="19"/>
      <c r="AK5" s="19" t="s">
        <v>36</v>
      </c>
      <c r="AL5" s="19"/>
      <c r="AM5" s="19"/>
      <c r="AN5" s="19"/>
      <c r="AO5" s="19"/>
    </row>
    <row r="6" spans="1:41" ht="12.75" customHeight="1">
      <c r="A6" s="9" t="s">
        <v>35</v>
      </c>
      <c r="B6" s="37" t="s">
        <v>514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20">
        <v>101915</v>
      </c>
      <c r="AB6" s="20"/>
      <c r="AC6" s="20"/>
      <c r="AD6" s="20"/>
      <c r="AE6" s="20"/>
      <c r="AF6" s="20"/>
      <c r="AG6" s="20"/>
      <c r="AH6" s="20"/>
      <c r="AI6" s="20"/>
      <c r="AJ6" s="20"/>
      <c r="AK6" s="20">
        <v>782502</v>
      </c>
      <c r="AL6" s="20"/>
      <c r="AM6" s="20"/>
      <c r="AN6" s="20"/>
      <c r="AO6" s="20"/>
    </row>
    <row r="7" spans="1:41" ht="12.75" customHeight="1">
      <c r="A7" s="9" t="s">
        <v>34</v>
      </c>
      <c r="B7" s="37" t="s">
        <v>513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12.75" customHeight="1">
      <c r="A8" s="9" t="s">
        <v>33</v>
      </c>
      <c r="B8" s="37" t="s">
        <v>512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0" t="s">
        <v>32</v>
      </c>
      <c r="B9" s="25" t="s">
        <v>511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1">
        <v>101915</v>
      </c>
      <c r="AB9" s="22"/>
      <c r="AC9" s="22"/>
      <c r="AD9" s="22"/>
      <c r="AE9" s="23"/>
      <c r="AF9" s="21"/>
      <c r="AG9" s="22"/>
      <c r="AH9" s="22"/>
      <c r="AI9" s="22"/>
      <c r="AJ9" s="23"/>
      <c r="AK9" s="21">
        <v>782502</v>
      </c>
      <c r="AL9" s="22"/>
      <c r="AM9" s="22"/>
      <c r="AN9" s="22"/>
      <c r="AO9" s="23"/>
    </row>
    <row r="10" spans="1:41" ht="12.75" customHeight="1">
      <c r="A10" s="9" t="s">
        <v>31</v>
      </c>
      <c r="B10" s="32" t="s">
        <v>510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20">
        <f>1437340941+795868</f>
        <v>1438136809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>
        <v>1827484455</v>
      </c>
      <c r="AL10" s="20"/>
      <c r="AM10" s="20"/>
      <c r="AN10" s="20"/>
      <c r="AO10" s="20"/>
    </row>
    <row r="11" spans="1:41" ht="12.75" customHeight="1">
      <c r="A11" s="9" t="s">
        <v>30</v>
      </c>
      <c r="B11" s="32" t="s">
        <v>509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20">
        <f>5750192+555577</f>
        <v>6305769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>
        <f>47993268+649556+17050</f>
        <v>48659874</v>
      </c>
      <c r="AL11" s="20"/>
      <c r="AM11" s="20"/>
      <c r="AN11" s="20"/>
      <c r="AO11" s="20"/>
    </row>
    <row r="12" spans="1:41" ht="12.75" customHeight="1">
      <c r="A12" s="9" t="s">
        <v>29</v>
      </c>
      <c r="B12" s="32" t="s">
        <v>508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12.75" customHeight="1">
      <c r="A13" s="9" t="s">
        <v>28</v>
      </c>
      <c r="B13" s="32" t="s">
        <v>507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0">
        <v>6876750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>
        <v>9503200</v>
      </c>
      <c r="AL13" s="20"/>
      <c r="AM13" s="20"/>
      <c r="AN13" s="20"/>
      <c r="AO13" s="20"/>
    </row>
    <row r="14" spans="1:41" ht="12.75" customHeight="1">
      <c r="A14" s="9" t="s">
        <v>27</v>
      </c>
      <c r="B14" s="32" t="s">
        <v>506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12.75" customHeight="1">
      <c r="A15" s="10" t="s">
        <v>26</v>
      </c>
      <c r="B15" s="25" t="s">
        <v>505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1">
        <f>1449967883+1351445</f>
        <v>1451319328</v>
      </c>
      <c r="AB15" s="22"/>
      <c r="AC15" s="22"/>
      <c r="AD15" s="22"/>
      <c r="AE15" s="23"/>
      <c r="AF15" s="21"/>
      <c r="AG15" s="22"/>
      <c r="AH15" s="22"/>
      <c r="AI15" s="22"/>
      <c r="AJ15" s="23"/>
      <c r="AK15" s="21">
        <f>1884980923+649556+17050</f>
        <v>1885647529</v>
      </c>
      <c r="AL15" s="22"/>
      <c r="AM15" s="22"/>
      <c r="AN15" s="22"/>
      <c r="AO15" s="23"/>
    </row>
    <row r="16" spans="1:41" ht="12.75" customHeight="1">
      <c r="A16" s="9" t="s">
        <v>25</v>
      </c>
      <c r="B16" s="18" t="s">
        <v>504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21"/>
      <c r="AB16" s="22"/>
      <c r="AC16" s="22"/>
      <c r="AD16" s="22"/>
      <c r="AE16" s="23"/>
      <c r="AF16" s="21"/>
      <c r="AG16" s="22"/>
      <c r="AH16" s="22"/>
      <c r="AI16" s="22"/>
      <c r="AJ16" s="23"/>
      <c r="AK16" s="21">
        <v>7609000</v>
      </c>
      <c r="AL16" s="22"/>
      <c r="AM16" s="22"/>
      <c r="AN16" s="22"/>
      <c r="AO16" s="23"/>
    </row>
    <row r="17" spans="1:41" ht="12.75" customHeight="1">
      <c r="A17" s="9" t="s">
        <v>24</v>
      </c>
      <c r="B17" s="18" t="s">
        <v>503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9" t="s">
        <v>23</v>
      </c>
      <c r="B18" s="18" t="s">
        <v>502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>
        <v>7609000</v>
      </c>
      <c r="AL18" s="20"/>
      <c r="AM18" s="20"/>
      <c r="AN18" s="20"/>
      <c r="AO18" s="20"/>
    </row>
    <row r="19" spans="1:41" ht="12.75" customHeight="1">
      <c r="A19" s="9" t="s">
        <v>22</v>
      </c>
      <c r="B19" s="18" t="s">
        <v>501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9" t="s">
        <v>21</v>
      </c>
      <c r="B20" s="18" t="s">
        <v>500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9" t="s">
        <v>20</v>
      </c>
      <c r="B21" s="18" t="s">
        <v>499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9" t="s">
        <v>19</v>
      </c>
      <c r="B22" s="18" t="s">
        <v>498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9" t="s">
        <v>18</v>
      </c>
      <c r="B23" s="18" t="s">
        <v>497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9" t="s">
        <v>17</v>
      </c>
      <c r="B24" s="18" t="s">
        <v>496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9" t="s">
        <v>16</v>
      </c>
      <c r="B25" s="18" t="s">
        <v>495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11" customFormat="1" ht="12.75" customHeight="1">
      <c r="A26" s="10" t="s">
        <v>133</v>
      </c>
      <c r="B26" s="25" t="s">
        <v>494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1"/>
      <c r="AB26" s="22"/>
      <c r="AC26" s="22"/>
      <c r="AD26" s="22"/>
      <c r="AE26" s="23"/>
      <c r="AF26" s="21"/>
      <c r="AG26" s="22"/>
      <c r="AH26" s="22"/>
      <c r="AI26" s="22"/>
      <c r="AJ26" s="23"/>
      <c r="AK26" s="21">
        <v>7609000</v>
      </c>
      <c r="AL26" s="22"/>
      <c r="AM26" s="22"/>
      <c r="AN26" s="22"/>
      <c r="AO26" s="23"/>
    </row>
    <row r="27" spans="1:41" ht="12.75" customHeight="1">
      <c r="A27" s="9" t="s">
        <v>132</v>
      </c>
      <c r="B27" s="18" t="s">
        <v>493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21"/>
      <c r="AB27" s="22"/>
      <c r="AC27" s="22"/>
      <c r="AD27" s="22"/>
      <c r="AE27" s="23"/>
      <c r="AF27" s="21"/>
      <c r="AG27" s="22"/>
      <c r="AH27" s="22"/>
      <c r="AI27" s="22"/>
      <c r="AJ27" s="23"/>
      <c r="AK27" s="21"/>
      <c r="AL27" s="22"/>
      <c r="AM27" s="22"/>
      <c r="AN27" s="22"/>
      <c r="AO27" s="23"/>
    </row>
    <row r="28" spans="1:41" ht="12.75" customHeight="1">
      <c r="A28" s="9" t="s">
        <v>131</v>
      </c>
      <c r="B28" s="18" t="s">
        <v>492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9" t="s">
        <v>130</v>
      </c>
      <c r="B29" s="18" t="s">
        <v>491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9" t="s">
        <v>129</v>
      </c>
      <c r="B30" s="18" t="s">
        <v>490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9" t="s">
        <v>128</v>
      </c>
      <c r="B31" s="32" t="s">
        <v>489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11" customFormat="1" ht="12.75" customHeight="1">
      <c r="A32" s="10" t="s">
        <v>127</v>
      </c>
      <c r="B32" s="25" t="s">
        <v>488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1"/>
      <c r="AB32" s="22"/>
      <c r="AC32" s="22"/>
      <c r="AD32" s="22"/>
      <c r="AE32" s="23"/>
      <c r="AF32" s="21"/>
      <c r="AG32" s="22"/>
      <c r="AH32" s="22"/>
      <c r="AI32" s="22"/>
      <c r="AJ32" s="23"/>
      <c r="AK32" s="21"/>
      <c r="AL32" s="22"/>
      <c r="AM32" s="22"/>
      <c r="AN32" s="22"/>
      <c r="AO32" s="23"/>
    </row>
    <row r="33" spans="1:41" ht="12.75" customHeight="1">
      <c r="A33" s="12" t="s">
        <v>126</v>
      </c>
      <c r="B33" s="25" t="s">
        <v>487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1">
        <f>1450069798+1351445</f>
        <v>1451421243</v>
      </c>
      <c r="AB33" s="22"/>
      <c r="AC33" s="22"/>
      <c r="AD33" s="22"/>
      <c r="AE33" s="23"/>
      <c r="AF33" s="21"/>
      <c r="AG33" s="22"/>
      <c r="AH33" s="22"/>
      <c r="AI33" s="22"/>
      <c r="AJ33" s="23"/>
      <c r="AK33" s="21">
        <f>1893372425+649556+17050</f>
        <v>1894039031</v>
      </c>
      <c r="AL33" s="22"/>
      <c r="AM33" s="22"/>
      <c r="AN33" s="22"/>
      <c r="AO33" s="23"/>
    </row>
    <row r="34" spans="1:41" ht="12.75" customHeight="1">
      <c r="A34" s="13" t="s">
        <v>15</v>
      </c>
      <c r="B34" s="32" t="s">
        <v>486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2.75" customHeight="1">
      <c r="A35" s="13" t="s">
        <v>14</v>
      </c>
      <c r="B35" s="32" t="s">
        <v>485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2.75" customHeight="1">
      <c r="A36" s="13" t="s">
        <v>13</v>
      </c>
      <c r="B36" s="32" t="s">
        <v>484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2.75" customHeight="1">
      <c r="A37" s="13" t="s">
        <v>12</v>
      </c>
      <c r="B37" s="32" t="s">
        <v>483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2.75" customHeight="1">
      <c r="A38" s="13" t="s">
        <v>11</v>
      </c>
      <c r="B38" s="32" t="s">
        <v>482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14" customFormat="1" ht="12.75" customHeight="1">
      <c r="A39" s="12" t="s">
        <v>10</v>
      </c>
      <c r="B39" s="25" t="s">
        <v>481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34"/>
      <c r="AB39" s="35"/>
      <c r="AC39" s="35"/>
      <c r="AD39" s="35"/>
      <c r="AE39" s="36"/>
      <c r="AF39" s="34"/>
      <c r="AG39" s="35"/>
      <c r="AH39" s="35"/>
      <c r="AI39" s="35"/>
      <c r="AJ39" s="36"/>
      <c r="AK39" s="34"/>
      <c r="AL39" s="35"/>
      <c r="AM39" s="35"/>
      <c r="AN39" s="35"/>
      <c r="AO39" s="36"/>
    </row>
    <row r="40" spans="1:41" ht="12.75" customHeight="1">
      <c r="A40" s="13" t="s">
        <v>9</v>
      </c>
      <c r="B40" s="32" t="s">
        <v>480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2.75" customHeight="1">
      <c r="A41" s="13" t="s">
        <v>8</v>
      </c>
      <c r="B41" s="18" t="s">
        <v>479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>
        <v>100000000</v>
      </c>
      <c r="AL41" s="20"/>
      <c r="AM41" s="20"/>
      <c r="AN41" s="20"/>
      <c r="AO41" s="20"/>
    </row>
    <row r="42" spans="1:41" ht="12.75" customHeight="1">
      <c r="A42" s="13" t="s">
        <v>7</v>
      </c>
      <c r="B42" s="18" t="s">
        <v>478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2.75" customHeight="1">
      <c r="A43" s="13" t="s">
        <v>6</v>
      </c>
      <c r="B43" s="18" t="s">
        <v>477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>
        <v>100000000</v>
      </c>
      <c r="AL43" s="20"/>
      <c r="AM43" s="20"/>
      <c r="AN43" s="20"/>
      <c r="AO43" s="20"/>
    </row>
    <row r="44" spans="1:41" ht="12.75" customHeight="1">
      <c r="A44" s="13" t="s">
        <v>5</v>
      </c>
      <c r="B44" s="18" t="s">
        <v>476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2.75" customHeight="1">
      <c r="A45" s="13" t="s">
        <v>4</v>
      </c>
      <c r="B45" s="18" t="s">
        <v>475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2.75" customHeight="1">
      <c r="A46" s="13" t="s">
        <v>3</v>
      </c>
      <c r="B46" s="18" t="s">
        <v>474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15" customFormat="1" ht="12.75" customHeight="1">
      <c r="A47" s="12" t="s">
        <v>2</v>
      </c>
      <c r="B47" s="24" t="s">
        <v>473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1"/>
      <c r="AB47" s="22"/>
      <c r="AC47" s="22"/>
      <c r="AD47" s="22"/>
      <c r="AE47" s="23"/>
      <c r="AF47" s="21"/>
      <c r="AG47" s="22"/>
      <c r="AH47" s="22"/>
      <c r="AI47" s="22"/>
      <c r="AJ47" s="23"/>
      <c r="AK47" s="21">
        <v>100000000</v>
      </c>
      <c r="AL47" s="22"/>
      <c r="AM47" s="22"/>
      <c r="AN47" s="22"/>
      <c r="AO47" s="23"/>
    </row>
    <row r="48" spans="1:41" s="11" customFormat="1" ht="12.75" customHeight="1">
      <c r="A48" s="12" t="s">
        <v>1</v>
      </c>
      <c r="B48" s="24" t="s">
        <v>472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1"/>
      <c r="AB48" s="22"/>
      <c r="AC48" s="22"/>
      <c r="AD48" s="22"/>
      <c r="AE48" s="23"/>
      <c r="AF48" s="21"/>
      <c r="AG48" s="22"/>
      <c r="AH48" s="22"/>
      <c r="AI48" s="22"/>
      <c r="AJ48" s="23"/>
      <c r="AK48" s="21">
        <v>100000000</v>
      </c>
      <c r="AL48" s="22"/>
      <c r="AM48" s="22"/>
      <c r="AN48" s="22"/>
      <c r="AO48" s="23"/>
    </row>
    <row r="49" spans="1:41" s="11" customFormat="1" ht="12.75" customHeight="1">
      <c r="A49" s="13" t="s">
        <v>0</v>
      </c>
      <c r="B49" s="18" t="s">
        <v>471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11" customFormat="1" ht="12.75" customHeight="1">
      <c r="A50" s="13" t="s">
        <v>125</v>
      </c>
      <c r="B50" s="18" t="s">
        <v>470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12.75" customHeight="1">
      <c r="A51" s="12" t="s">
        <v>124</v>
      </c>
      <c r="B51" s="24" t="s">
        <v>469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34"/>
      <c r="AB51" s="35"/>
      <c r="AC51" s="35"/>
      <c r="AD51" s="35"/>
      <c r="AE51" s="36"/>
      <c r="AF51" s="34"/>
      <c r="AG51" s="35"/>
      <c r="AH51" s="35"/>
      <c r="AI51" s="35"/>
      <c r="AJ51" s="36"/>
      <c r="AK51" s="34"/>
      <c r="AL51" s="35"/>
      <c r="AM51" s="35"/>
      <c r="AN51" s="35"/>
      <c r="AO51" s="36"/>
    </row>
    <row r="52" spans="1:41" ht="12.75" customHeight="1">
      <c r="A52" s="13" t="s">
        <v>123</v>
      </c>
      <c r="B52" s="18" t="s">
        <v>468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20">
        <f>86630+66800+54530</f>
        <v>207960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>
        <f>69340+66465+82400</f>
        <v>218205</v>
      </c>
      <c r="AL52" s="20"/>
      <c r="AM52" s="20"/>
      <c r="AN52" s="20"/>
      <c r="AO52" s="20"/>
    </row>
    <row r="53" spans="1:41" ht="12.75" customHeight="1">
      <c r="A53" s="13" t="s">
        <v>122</v>
      </c>
      <c r="B53" s="18" t="s">
        <v>467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2.75" customHeight="1">
      <c r="A54" s="13" t="s">
        <v>121</v>
      </c>
      <c r="B54" s="18" t="s">
        <v>466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2.75" customHeight="1">
      <c r="A55" s="12" t="s">
        <v>120</v>
      </c>
      <c r="B55" s="24" t="s">
        <v>465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1">
        <f>86630+66800+54530</f>
        <v>207960</v>
      </c>
      <c r="AB55" s="22"/>
      <c r="AC55" s="22"/>
      <c r="AD55" s="22"/>
      <c r="AE55" s="23"/>
      <c r="AF55" s="21"/>
      <c r="AG55" s="22"/>
      <c r="AH55" s="22"/>
      <c r="AI55" s="22"/>
      <c r="AJ55" s="23"/>
      <c r="AK55" s="21">
        <f>69340+66465+82400</f>
        <v>218205</v>
      </c>
      <c r="AL55" s="22"/>
      <c r="AM55" s="22"/>
      <c r="AN55" s="22"/>
      <c r="AO55" s="23"/>
    </row>
    <row r="56" spans="1:41" ht="12.75" customHeight="1">
      <c r="A56" s="13" t="s">
        <v>119</v>
      </c>
      <c r="B56" s="18" t="s">
        <v>464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20">
        <f>187336759+340134+56962</f>
        <v>187733855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>
        <f>153261791+197314+195756</f>
        <v>153654861</v>
      </c>
      <c r="AL56" s="20"/>
      <c r="AM56" s="20"/>
      <c r="AN56" s="20"/>
      <c r="AO56" s="20"/>
    </row>
    <row r="57" spans="1:41" ht="12.75" customHeight="1">
      <c r="A57" s="13" t="s">
        <v>118</v>
      </c>
      <c r="B57" s="18" t="s">
        <v>463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.75" customHeight="1">
      <c r="A58" s="12" t="s">
        <v>117</v>
      </c>
      <c r="B58" s="24" t="s">
        <v>462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1">
        <f>187336759+340134+56962</f>
        <v>187733855</v>
      </c>
      <c r="AB58" s="22"/>
      <c r="AC58" s="22"/>
      <c r="AD58" s="22"/>
      <c r="AE58" s="23"/>
      <c r="AF58" s="21"/>
      <c r="AG58" s="22"/>
      <c r="AH58" s="22"/>
      <c r="AI58" s="22"/>
      <c r="AJ58" s="23"/>
      <c r="AK58" s="21">
        <f>153261791+197314+195756</f>
        <v>153654861</v>
      </c>
      <c r="AL58" s="22"/>
      <c r="AM58" s="22"/>
      <c r="AN58" s="22"/>
      <c r="AO58" s="23"/>
    </row>
    <row r="59" spans="1:41" ht="12.75" customHeight="1">
      <c r="A59" s="13" t="s">
        <v>116</v>
      </c>
      <c r="B59" s="18" t="s">
        <v>461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2.75" customHeight="1">
      <c r="A60" s="13" t="s">
        <v>115</v>
      </c>
      <c r="B60" s="18" t="s">
        <v>460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2.75" customHeight="1">
      <c r="A61" s="12" t="s">
        <v>114</v>
      </c>
      <c r="B61" s="24" t="s">
        <v>459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1"/>
      <c r="AB61" s="22"/>
      <c r="AC61" s="22"/>
      <c r="AD61" s="22"/>
      <c r="AE61" s="23"/>
      <c r="AF61" s="21"/>
      <c r="AG61" s="22"/>
      <c r="AH61" s="22"/>
      <c r="AI61" s="22"/>
      <c r="AJ61" s="23"/>
      <c r="AK61" s="21"/>
      <c r="AL61" s="22"/>
      <c r="AM61" s="22"/>
      <c r="AN61" s="22"/>
      <c r="AO61" s="23"/>
    </row>
    <row r="62" spans="1:41" s="15" customFormat="1" ht="12.75" customHeight="1">
      <c r="A62" s="12" t="s">
        <v>113</v>
      </c>
      <c r="B62" s="25" t="s">
        <v>458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1">
        <f>187423389+406934+111492</f>
        <v>187941815</v>
      </c>
      <c r="AB62" s="22"/>
      <c r="AC62" s="22"/>
      <c r="AD62" s="22"/>
      <c r="AE62" s="23"/>
      <c r="AF62" s="21"/>
      <c r="AG62" s="22"/>
      <c r="AH62" s="22"/>
      <c r="AI62" s="22"/>
      <c r="AJ62" s="23"/>
      <c r="AK62" s="21">
        <f>153331131+263779+278156</f>
        <v>153873066</v>
      </c>
      <c r="AL62" s="22"/>
      <c r="AM62" s="22"/>
      <c r="AN62" s="22"/>
      <c r="AO62" s="23"/>
    </row>
    <row r="63" spans="1:41" ht="25.5" customHeight="1">
      <c r="A63" s="13" t="s">
        <v>112</v>
      </c>
      <c r="B63" s="18" t="s">
        <v>457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25.5" customHeight="1">
      <c r="A64" s="13" t="s">
        <v>111</v>
      </c>
      <c r="B64" s="18" t="s">
        <v>456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25.5" customHeight="1">
      <c r="A65" s="13" t="s">
        <v>110</v>
      </c>
      <c r="B65" s="18" t="s">
        <v>455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25.5" customHeight="1">
      <c r="A66" s="13" t="s">
        <v>109</v>
      </c>
      <c r="B66" s="18" t="s">
        <v>454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2.75" customHeight="1">
      <c r="A67" s="13" t="s">
        <v>108</v>
      </c>
      <c r="B67" s="18" t="s">
        <v>453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21">
        <v>5189820</v>
      </c>
      <c r="AB67" s="22"/>
      <c r="AC67" s="22"/>
      <c r="AD67" s="22"/>
      <c r="AE67" s="23"/>
      <c r="AF67" s="21"/>
      <c r="AG67" s="22"/>
      <c r="AH67" s="22"/>
      <c r="AI67" s="22"/>
      <c r="AJ67" s="23"/>
      <c r="AK67" s="21">
        <v>31964572</v>
      </c>
      <c r="AL67" s="22"/>
      <c r="AM67" s="22"/>
      <c r="AN67" s="22"/>
      <c r="AO67" s="23"/>
    </row>
    <row r="68" spans="1:41" ht="12.75" customHeight="1">
      <c r="A68" s="13" t="s">
        <v>107</v>
      </c>
      <c r="B68" s="18" t="s">
        <v>452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2.75" customHeight="1">
      <c r="A69" s="13" t="s">
        <v>106</v>
      </c>
      <c r="B69" s="18" t="s">
        <v>451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25.5" customHeight="1">
      <c r="A70" s="13" t="s">
        <v>105</v>
      </c>
      <c r="B70" s="18" t="s">
        <v>450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2.75" customHeight="1">
      <c r="A71" s="13" t="s">
        <v>104</v>
      </c>
      <c r="B71" s="18" t="s">
        <v>449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20">
        <v>1091213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>
        <v>28719373</v>
      </c>
      <c r="AL71" s="20"/>
      <c r="AM71" s="20"/>
      <c r="AN71" s="20"/>
      <c r="AO71" s="20"/>
    </row>
    <row r="72" spans="1:41" ht="12.75" customHeight="1">
      <c r="A72" s="13" t="s">
        <v>103</v>
      </c>
      <c r="B72" s="18" t="s">
        <v>448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20">
        <v>2496424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>
        <v>2843863</v>
      </c>
      <c r="AL72" s="20"/>
      <c r="AM72" s="20"/>
      <c r="AN72" s="20"/>
      <c r="AO72" s="20"/>
    </row>
    <row r="73" spans="1:41" ht="12.75" customHeight="1">
      <c r="A73" s="13" t="s">
        <v>102</v>
      </c>
      <c r="B73" s="18" t="s">
        <v>447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20">
        <v>1602183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>
        <v>401336</v>
      </c>
      <c r="AL73" s="20"/>
      <c r="AM73" s="20"/>
      <c r="AN73" s="20"/>
      <c r="AO73" s="20"/>
    </row>
    <row r="74" spans="1:41" ht="12.75" customHeight="1">
      <c r="A74" s="13" t="s">
        <v>101</v>
      </c>
      <c r="B74" s="18" t="s">
        <v>446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21">
        <v>290628</v>
      </c>
      <c r="AB74" s="22"/>
      <c r="AC74" s="22"/>
      <c r="AD74" s="22"/>
      <c r="AE74" s="23"/>
      <c r="AF74" s="21"/>
      <c r="AG74" s="22"/>
      <c r="AH74" s="22"/>
      <c r="AI74" s="22"/>
      <c r="AJ74" s="23"/>
      <c r="AK74" s="21">
        <v>96779</v>
      </c>
      <c r="AL74" s="22"/>
      <c r="AM74" s="22"/>
      <c r="AN74" s="22"/>
      <c r="AO74" s="23"/>
    </row>
    <row r="75" spans="1:41" ht="25.5" customHeight="1">
      <c r="A75" s="13" t="s">
        <v>100</v>
      </c>
      <c r="B75" s="18" t="s">
        <v>445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20">
        <v>228840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>
        <v>76204</v>
      </c>
      <c r="AL75" s="20"/>
      <c r="AM75" s="20"/>
      <c r="AN75" s="20"/>
      <c r="AO75" s="20"/>
    </row>
    <row r="76" spans="1:41" ht="12.75" customHeight="1">
      <c r="A76" s="13" t="s">
        <v>99</v>
      </c>
      <c r="B76" s="18" t="s">
        <v>444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2.75" customHeight="1">
      <c r="A77" s="13" t="s">
        <v>98</v>
      </c>
      <c r="B77" s="18" t="s">
        <v>443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ht="12.75" customHeight="1">
      <c r="A78" s="13" t="s">
        <v>97</v>
      </c>
      <c r="B78" s="18" t="s">
        <v>442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20">
        <v>61788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>
        <v>20575</v>
      </c>
      <c r="AL78" s="20"/>
      <c r="AM78" s="20"/>
      <c r="AN78" s="20"/>
      <c r="AO78" s="20"/>
    </row>
    <row r="79" spans="1:41" ht="12.75" customHeight="1">
      <c r="A79" s="13" t="s">
        <v>96</v>
      </c>
      <c r="B79" s="18" t="s">
        <v>441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25.5" customHeight="1">
      <c r="A80" s="13" t="s">
        <v>95</v>
      </c>
      <c r="B80" s="18" t="s">
        <v>440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2.75" customHeight="1">
      <c r="A81" s="13" t="s">
        <v>94</v>
      </c>
      <c r="B81" s="18" t="s">
        <v>439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2.75" customHeight="1">
      <c r="A82" s="13" t="s">
        <v>93</v>
      </c>
      <c r="B82" s="18" t="s">
        <v>438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2.75" customHeight="1">
      <c r="A83" s="13" t="s">
        <v>92</v>
      </c>
      <c r="B83" s="18" t="s">
        <v>437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2.75" customHeight="1">
      <c r="A84" s="13" t="s">
        <v>91</v>
      </c>
      <c r="B84" s="18" t="s">
        <v>436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21">
        <v>900000</v>
      </c>
      <c r="AB84" s="22"/>
      <c r="AC84" s="22"/>
      <c r="AD84" s="22"/>
      <c r="AE84" s="23"/>
      <c r="AF84" s="21"/>
      <c r="AG84" s="22"/>
      <c r="AH84" s="22"/>
      <c r="AI84" s="22"/>
      <c r="AJ84" s="23"/>
      <c r="AK84" s="21">
        <v>600000</v>
      </c>
      <c r="AL84" s="22"/>
      <c r="AM84" s="22"/>
      <c r="AN84" s="22"/>
      <c r="AO84" s="23"/>
    </row>
    <row r="85" spans="1:41" ht="12.75" customHeight="1">
      <c r="A85" s="13" t="s">
        <v>90</v>
      </c>
      <c r="B85" s="18" t="s">
        <v>435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2.75" customHeight="1">
      <c r="A86" s="13" t="s">
        <v>89</v>
      </c>
      <c r="B86" s="18" t="s">
        <v>434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20">
        <v>900000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v>600000</v>
      </c>
      <c r="AL86" s="20"/>
      <c r="AM86" s="20"/>
      <c r="AN86" s="20"/>
      <c r="AO86" s="20"/>
    </row>
    <row r="87" spans="1:41" ht="12.75" customHeight="1">
      <c r="A87" s="13" t="s">
        <v>88</v>
      </c>
      <c r="B87" s="18" t="s">
        <v>433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2.75" customHeight="1">
      <c r="A88" s="13" t="s">
        <v>87</v>
      </c>
      <c r="B88" s="18" t="s">
        <v>432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25.5" customHeight="1">
      <c r="A89" s="13" t="s">
        <v>86</v>
      </c>
      <c r="B89" s="18" t="s">
        <v>431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25.5" customHeight="1">
      <c r="A90" s="13" t="s">
        <v>85</v>
      </c>
      <c r="B90" s="18" t="s">
        <v>430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25.5" customHeight="1">
      <c r="A91" s="13" t="s">
        <v>84</v>
      </c>
      <c r="B91" s="18" t="s">
        <v>429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25.5" customHeight="1">
      <c r="A92" s="13" t="s">
        <v>83</v>
      </c>
      <c r="B92" s="18" t="s">
        <v>428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25.5" customHeight="1">
      <c r="A93" s="13" t="s">
        <v>82</v>
      </c>
      <c r="B93" s="18" t="s">
        <v>427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25.5" customHeight="1">
      <c r="A94" s="13" t="s">
        <v>81</v>
      </c>
      <c r="B94" s="18" t="s">
        <v>426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25.5" customHeight="1">
      <c r="A95" s="13" t="s">
        <v>80</v>
      </c>
      <c r="B95" s="18" t="s">
        <v>425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25.5" customHeight="1">
      <c r="A96" s="13" t="s">
        <v>79</v>
      </c>
      <c r="B96" s="18" t="s">
        <v>424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25.5" customHeight="1">
      <c r="A97" s="13" t="s">
        <v>78</v>
      </c>
      <c r="B97" s="18" t="s">
        <v>423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2.75" customHeight="1">
      <c r="A98" s="13" t="s">
        <v>77</v>
      </c>
      <c r="B98" s="18" t="s">
        <v>422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ht="25.5" customHeight="1">
      <c r="A99" s="13" t="s">
        <v>76</v>
      </c>
      <c r="B99" s="18" t="s">
        <v>421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ht="25.5" customHeight="1">
      <c r="A100" s="13" t="s">
        <v>75</v>
      </c>
      <c r="B100" s="18" t="s">
        <v>420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ht="25.5" customHeight="1">
      <c r="A101" s="13" t="s">
        <v>74</v>
      </c>
      <c r="B101" s="18" t="s">
        <v>419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ht="25.5" customHeight="1">
      <c r="A102" s="13" t="s">
        <v>73</v>
      </c>
      <c r="B102" s="18" t="s">
        <v>418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ht="25.5" customHeight="1">
      <c r="A103" s="13" t="s">
        <v>72</v>
      </c>
      <c r="B103" s="18" t="s">
        <v>417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ht="25.5" customHeight="1">
      <c r="A104" s="13" t="s">
        <v>71</v>
      </c>
      <c r="B104" s="18" t="s">
        <v>416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ht="25.5" customHeight="1">
      <c r="A105" s="13" t="s">
        <v>70</v>
      </c>
      <c r="B105" s="18" t="s">
        <v>415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s="15" customFormat="1" ht="12.75" customHeight="1">
      <c r="A106" s="12" t="s">
        <v>69</v>
      </c>
      <c r="B106" s="24" t="s">
        <v>414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1">
        <v>6380448</v>
      </c>
      <c r="AB106" s="22"/>
      <c r="AC106" s="22"/>
      <c r="AD106" s="22"/>
      <c r="AE106" s="23"/>
      <c r="AF106" s="21"/>
      <c r="AG106" s="22"/>
      <c r="AH106" s="22"/>
      <c r="AI106" s="22"/>
      <c r="AJ106" s="23"/>
      <c r="AK106" s="21">
        <v>32661351</v>
      </c>
      <c r="AL106" s="22"/>
      <c r="AM106" s="22"/>
      <c r="AN106" s="22"/>
      <c r="AO106" s="23"/>
    </row>
    <row r="107" spans="1:41" ht="25.5" customHeight="1">
      <c r="A107" s="13" t="s">
        <v>68</v>
      </c>
      <c r="B107" s="18" t="s">
        <v>413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25.5" customHeight="1">
      <c r="A108" s="13" t="s">
        <v>67</v>
      </c>
      <c r="B108" s="18" t="s">
        <v>412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25.5" customHeight="1">
      <c r="A109" s="13" t="s">
        <v>66</v>
      </c>
      <c r="B109" s="18" t="s">
        <v>411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>
        <v>965086</v>
      </c>
      <c r="AL109" s="20"/>
      <c r="AM109" s="20"/>
      <c r="AN109" s="20"/>
      <c r="AO109" s="20"/>
    </row>
    <row r="110" spans="1:41" ht="25.5" customHeight="1">
      <c r="A110" s="13" t="s">
        <v>410</v>
      </c>
      <c r="B110" s="18" t="s">
        <v>409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>
        <v>965086</v>
      </c>
      <c r="AL110" s="20"/>
      <c r="AM110" s="20"/>
      <c r="AN110" s="20"/>
      <c r="AO110" s="20"/>
    </row>
    <row r="111" spans="1:41" ht="12.75" customHeight="1">
      <c r="A111" s="13" t="s">
        <v>408</v>
      </c>
      <c r="B111" s="18" t="s">
        <v>407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21"/>
      <c r="AB111" s="22"/>
      <c r="AC111" s="22"/>
      <c r="AD111" s="22"/>
      <c r="AE111" s="23"/>
      <c r="AF111" s="21"/>
      <c r="AG111" s="22"/>
      <c r="AH111" s="22"/>
      <c r="AI111" s="22"/>
      <c r="AJ111" s="23"/>
      <c r="AK111" s="21"/>
      <c r="AL111" s="22"/>
      <c r="AM111" s="22"/>
      <c r="AN111" s="22"/>
      <c r="AO111" s="23"/>
    </row>
    <row r="112" spans="1:41" ht="12.75" customHeight="1">
      <c r="A112" s="13" t="s">
        <v>406</v>
      </c>
      <c r="B112" s="18" t="s">
        <v>405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25.5" customHeight="1">
      <c r="A113" s="13" t="s">
        <v>404</v>
      </c>
      <c r="B113" s="18" t="s">
        <v>403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25.5" customHeight="1">
      <c r="A114" s="13" t="s">
        <v>402</v>
      </c>
      <c r="B114" s="18" t="s">
        <v>401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2.75" customHeight="1">
      <c r="A115" s="13" t="s">
        <v>400</v>
      </c>
      <c r="B115" s="18" t="s">
        <v>399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2.75" customHeight="1">
      <c r="A116" s="13" t="s">
        <v>398</v>
      </c>
      <c r="B116" s="18" t="s">
        <v>397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2.75" customHeight="1">
      <c r="A117" s="13" t="s">
        <v>396</v>
      </c>
      <c r="B117" s="18" t="s">
        <v>395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2.75" customHeight="1">
      <c r="A118" s="13" t="s">
        <v>394</v>
      </c>
      <c r="B118" s="18" t="s">
        <v>393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21"/>
      <c r="AB118" s="22"/>
      <c r="AC118" s="22"/>
      <c r="AD118" s="22"/>
      <c r="AE118" s="23"/>
      <c r="AF118" s="21"/>
      <c r="AG118" s="22"/>
      <c r="AH118" s="22"/>
      <c r="AI118" s="22"/>
      <c r="AJ118" s="23"/>
      <c r="AK118" s="21"/>
      <c r="AL118" s="22"/>
      <c r="AM118" s="22"/>
      <c r="AN118" s="22"/>
      <c r="AO118" s="23"/>
    </row>
    <row r="119" spans="1:41" ht="25.5" customHeight="1">
      <c r="A119" s="13" t="s">
        <v>392</v>
      </c>
      <c r="B119" s="18" t="s">
        <v>391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2.75" customHeight="1">
      <c r="A120" s="13" t="s">
        <v>390</v>
      </c>
      <c r="B120" s="18" t="s">
        <v>389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2.75" customHeight="1">
      <c r="A121" s="13" t="s">
        <v>388</v>
      </c>
      <c r="B121" s="18" t="s">
        <v>387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25.5" customHeight="1">
      <c r="A122" s="13" t="s">
        <v>65</v>
      </c>
      <c r="B122" s="18" t="s">
        <v>386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25.5" customHeight="1">
      <c r="A123" s="13" t="s">
        <v>64</v>
      </c>
      <c r="B123" s="18" t="s">
        <v>385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25.5" customHeight="1">
      <c r="A124" s="13" t="s">
        <v>63</v>
      </c>
      <c r="B124" s="18" t="s">
        <v>384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25.5" customHeight="1">
      <c r="A125" s="13" t="s">
        <v>62</v>
      </c>
      <c r="B125" s="18" t="s">
        <v>383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2.75" customHeight="1">
      <c r="A126" s="13" t="s">
        <v>61</v>
      </c>
      <c r="B126" s="18" t="s">
        <v>382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2.75" customHeight="1">
      <c r="A127" s="13" t="s">
        <v>60</v>
      </c>
      <c r="B127" s="18" t="s">
        <v>381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ht="12.75" customHeight="1">
      <c r="A128" s="13" t="s">
        <v>59</v>
      </c>
      <c r="B128" s="18" t="s">
        <v>380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34"/>
      <c r="AB128" s="35"/>
      <c r="AC128" s="35"/>
      <c r="AD128" s="35"/>
      <c r="AE128" s="36"/>
      <c r="AF128" s="34"/>
      <c r="AG128" s="35"/>
      <c r="AH128" s="35"/>
      <c r="AI128" s="35"/>
      <c r="AJ128" s="36"/>
      <c r="AK128" s="34"/>
      <c r="AL128" s="35"/>
      <c r="AM128" s="35"/>
      <c r="AN128" s="35"/>
      <c r="AO128" s="36"/>
    </row>
    <row r="129" spans="1:41" ht="12.75" customHeight="1">
      <c r="A129" s="13" t="s">
        <v>58</v>
      </c>
      <c r="B129" s="18" t="s">
        <v>379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ht="12.75" customHeight="1">
      <c r="A130" s="13" t="s">
        <v>57</v>
      </c>
      <c r="B130" s="18" t="s">
        <v>378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ht="25.5" customHeight="1">
      <c r="A131" s="13" t="s">
        <v>56</v>
      </c>
      <c r="B131" s="18" t="s">
        <v>377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ht="12.75" customHeight="1">
      <c r="A132" s="13" t="s">
        <v>55</v>
      </c>
      <c r="B132" s="18" t="s">
        <v>376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ht="25.5" customHeight="1">
      <c r="A133" s="13" t="s">
        <v>54</v>
      </c>
      <c r="B133" s="18" t="s">
        <v>375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ht="25.5" customHeight="1">
      <c r="A134" s="13" t="s">
        <v>53</v>
      </c>
      <c r="B134" s="18" t="s">
        <v>374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ht="25.5" customHeight="1">
      <c r="A135" s="13" t="s">
        <v>52</v>
      </c>
      <c r="B135" s="18" t="s">
        <v>373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ht="25.5" customHeight="1">
      <c r="A136" s="13" t="s">
        <v>51</v>
      </c>
      <c r="B136" s="18" t="s">
        <v>372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ht="25.5" customHeight="1">
      <c r="A137" s="13" t="s">
        <v>50</v>
      </c>
      <c r="B137" s="18" t="s">
        <v>371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ht="25.5" customHeight="1">
      <c r="A138" s="13" t="s">
        <v>49</v>
      </c>
      <c r="B138" s="18" t="s">
        <v>370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25.5" customHeight="1">
      <c r="A139" s="13" t="s">
        <v>48</v>
      </c>
      <c r="B139" s="18" t="s">
        <v>369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ht="25.5" customHeight="1">
      <c r="A140" s="13" t="s">
        <v>47</v>
      </c>
      <c r="B140" s="18" t="s">
        <v>368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ht="25.5" customHeight="1">
      <c r="A141" s="13" t="s">
        <v>46</v>
      </c>
      <c r="B141" s="18" t="s">
        <v>367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ht="25.5" customHeight="1">
      <c r="A142" s="13" t="s">
        <v>45</v>
      </c>
      <c r="B142" s="18" t="s">
        <v>366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34"/>
      <c r="AB142" s="35"/>
      <c r="AC142" s="35"/>
      <c r="AD142" s="35"/>
      <c r="AE142" s="36"/>
      <c r="AF142" s="34"/>
      <c r="AG142" s="35"/>
      <c r="AH142" s="35"/>
      <c r="AI142" s="35"/>
      <c r="AJ142" s="36"/>
      <c r="AK142" s="34"/>
      <c r="AL142" s="35"/>
      <c r="AM142" s="35"/>
      <c r="AN142" s="35"/>
      <c r="AO142" s="36"/>
    </row>
    <row r="143" spans="1:41" ht="25.5" customHeight="1">
      <c r="A143" s="13" t="s">
        <v>44</v>
      </c>
      <c r="B143" s="18" t="s">
        <v>365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ht="25.5" customHeight="1">
      <c r="A144" s="13" t="s">
        <v>43</v>
      </c>
      <c r="B144" s="18" t="s">
        <v>364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ht="25.5" customHeight="1">
      <c r="A145" s="13" t="s">
        <v>363</v>
      </c>
      <c r="B145" s="18" t="s">
        <v>362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ht="25.5" customHeight="1">
      <c r="A146" s="13" t="s">
        <v>361</v>
      </c>
      <c r="B146" s="18" t="s">
        <v>360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ht="12.75" customHeight="1">
      <c r="A147" s="12" t="s">
        <v>359</v>
      </c>
      <c r="B147" s="24" t="s">
        <v>358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34"/>
      <c r="AB147" s="35"/>
      <c r="AC147" s="35"/>
      <c r="AD147" s="35"/>
      <c r="AE147" s="36"/>
      <c r="AF147" s="34"/>
      <c r="AG147" s="35"/>
      <c r="AH147" s="35"/>
      <c r="AI147" s="35"/>
      <c r="AJ147" s="36"/>
      <c r="AK147" s="21">
        <v>965086</v>
      </c>
      <c r="AL147" s="22"/>
      <c r="AM147" s="22"/>
      <c r="AN147" s="22"/>
      <c r="AO147" s="23"/>
    </row>
    <row r="148" spans="1:41" ht="12.75" customHeight="1">
      <c r="A148" s="13" t="s">
        <v>357</v>
      </c>
      <c r="B148" s="18" t="s">
        <v>356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26">
        <f>30000+150000+70009</f>
        <v>250009</v>
      </c>
      <c r="AB148" s="26"/>
      <c r="AC148" s="26"/>
      <c r="AD148" s="26"/>
      <c r="AE148" s="26"/>
      <c r="AF148" s="26"/>
      <c r="AG148" s="26"/>
      <c r="AH148" s="26"/>
      <c r="AI148" s="26"/>
      <c r="AJ148" s="26"/>
      <c r="AK148" s="26">
        <f>205790+64999</f>
        <v>270789</v>
      </c>
      <c r="AL148" s="26"/>
      <c r="AM148" s="26"/>
      <c r="AN148" s="26"/>
      <c r="AO148" s="26"/>
    </row>
    <row r="149" spans="1:41" ht="12.75" customHeight="1">
      <c r="A149" s="13" t="s">
        <v>355</v>
      </c>
      <c r="B149" s="18" t="s">
        <v>354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</row>
    <row r="150" spans="1:41" ht="12.75" customHeight="1">
      <c r="A150" s="13" t="s">
        <v>353</v>
      </c>
      <c r="B150" s="18" t="s">
        <v>352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</row>
    <row r="151" spans="1:41" ht="12.75" customHeight="1">
      <c r="A151" s="13" t="s">
        <v>351</v>
      </c>
      <c r="B151" s="18" t="s">
        <v>350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>
        <v>175790</v>
      </c>
      <c r="AL151" s="26"/>
      <c r="AM151" s="26"/>
      <c r="AN151" s="26"/>
      <c r="AO151" s="26"/>
    </row>
    <row r="152" spans="1:41" ht="12.75" customHeight="1">
      <c r="A152" s="13" t="s">
        <v>349</v>
      </c>
      <c r="B152" s="18" t="s">
        <v>348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</row>
    <row r="153" spans="1:41" ht="12.75" customHeight="1">
      <c r="A153" s="13" t="s">
        <v>347</v>
      </c>
      <c r="B153" s="18" t="s">
        <v>346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26">
        <f>30000+150000+70009</f>
        <v>250009</v>
      </c>
      <c r="AB153" s="26"/>
      <c r="AC153" s="26"/>
      <c r="AD153" s="26"/>
      <c r="AE153" s="26"/>
      <c r="AF153" s="26"/>
      <c r="AG153" s="26"/>
      <c r="AH153" s="26"/>
      <c r="AI153" s="26"/>
      <c r="AJ153" s="26"/>
      <c r="AK153" s="26">
        <f>30000+64999</f>
        <v>94999</v>
      </c>
      <c r="AL153" s="26"/>
      <c r="AM153" s="26"/>
      <c r="AN153" s="26"/>
      <c r="AO153" s="26"/>
    </row>
    <row r="154" spans="1:41" ht="12.75" customHeight="1">
      <c r="A154" s="13" t="s">
        <v>345</v>
      </c>
      <c r="B154" s="18" t="s">
        <v>344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</row>
    <row r="155" spans="1:41" ht="12.75" customHeight="1">
      <c r="A155" s="13" t="s">
        <v>343</v>
      </c>
      <c r="B155" s="18" t="s">
        <v>342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</row>
    <row r="156" spans="1:41" ht="12.75" customHeight="1">
      <c r="A156" s="13" t="s">
        <v>341</v>
      </c>
      <c r="B156" s="18" t="s">
        <v>340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</row>
    <row r="157" spans="1:41" ht="12.75" customHeight="1">
      <c r="A157" s="13" t="s">
        <v>339</v>
      </c>
      <c r="B157" s="18" t="s">
        <v>338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26">
        <v>20000</v>
      </c>
      <c r="AB157" s="26"/>
      <c r="AC157" s="26"/>
      <c r="AD157" s="26"/>
      <c r="AE157" s="26"/>
      <c r="AF157" s="26"/>
      <c r="AG157" s="26"/>
      <c r="AH157" s="26"/>
      <c r="AI157" s="26"/>
      <c r="AJ157" s="26"/>
      <c r="AK157" s="26">
        <v>20000</v>
      </c>
      <c r="AL157" s="26"/>
      <c r="AM157" s="26"/>
      <c r="AN157" s="26"/>
      <c r="AO157" s="26"/>
    </row>
    <row r="158" spans="1:41" ht="12.75" customHeight="1">
      <c r="A158" s="13" t="s">
        <v>337</v>
      </c>
      <c r="B158" s="18" t="s">
        <v>336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</row>
    <row r="159" spans="1:41" ht="25.5" customHeight="1">
      <c r="A159" s="13" t="s">
        <v>335</v>
      </c>
      <c r="B159" s="18" t="s">
        <v>334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</row>
    <row r="160" spans="1:41" ht="12.75" customHeight="1">
      <c r="A160" s="13" t="s">
        <v>333</v>
      </c>
      <c r="B160" s="18" t="s">
        <v>332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</row>
    <row r="161" spans="1:41" ht="12.75">
      <c r="A161" s="13" t="s">
        <v>331</v>
      </c>
      <c r="B161" s="18" t="s">
        <v>330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</row>
    <row r="162" spans="1:41" ht="12.75" customHeight="1">
      <c r="A162" s="13" t="s">
        <v>329</v>
      </c>
      <c r="B162" s="18" t="s">
        <v>328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</row>
    <row r="163" spans="1:41" ht="12.75" customHeight="1">
      <c r="A163" s="12" t="s">
        <v>327</v>
      </c>
      <c r="B163" s="24" t="s">
        <v>326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1">
        <f>50000+150000+70009</f>
        <v>270009</v>
      </c>
      <c r="AB163" s="22"/>
      <c r="AC163" s="22"/>
      <c r="AD163" s="22"/>
      <c r="AE163" s="23"/>
      <c r="AF163" s="21"/>
      <c r="AG163" s="22"/>
      <c r="AH163" s="22"/>
      <c r="AI163" s="22"/>
      <c r="AJ163" s="23"/>
      <c r="AK163" s="21">
        <f>225790+64999</f>
        <v>290789</v>
      </c>
      <c r="AL163" s="22"/>
      <c r="AM163" s="22"/>
      <c r="AN163" s="22"/>
      <c r="AO163" s="23"/>
    </row>
    <row r="164" spans="1:41" s="11" customFormat="1" ht="12.75" customHeight="1">
      <c r="A164" s="12" t="s">
        <v>325</v>
      </c>
      <c r="B164" s="24" t="s">
        <v>324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1">
        <f>6430448+150000+70009</f>
        <v>6650457</v>
      </c>
      <c r="AB164" s="22"/>
      <c r="AC164" s="22"/>
      <c r="AD164" s="22"/>
      <c r="AE164" s="23"/>
      <c r="AF164" s="21"/>
      <c r="AG164" s="22"/>
      <c r="AH164" s="22"/>
      <c r="AI164" s="22"/>
      <c r="AJ164" s="23"/>
      <c r="AK164" s="21">
        <f>33852227+64999</f>
        <v>33917226</v>
      </c>
      <c r="AL164" s="22"/>
      <c r="AM164" s="22"/>
      <c r="AN164" s="22"/>
      <c r="AO164" s="23"/>
    </row>
    <row r="165" spans="1:41" s="11" customFormat="1" ht="12.75" customHeight="1">
      <c r="A165" s="13" t="s">
        <v>323</v>
      </c>
      <c r="B165" s="18" t="s">
        <v>322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</row>
    <row r="166" spans="1:41" s="11" customFormat="1" ht="12.75" customHeight="1">
      <c r="A166" s="13" t="s">
        <v>321</v>
      </c>
      <c r="B166" s="18" t="s">
        <v>320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>
        <v>5880450</v>
      </c>
      <c r="AL166" s="26"/>
      <c r="AM166" s="26"/>
      <c r="AN166" s="26"/>
      <c r="AO166" s="26"/>
    </row>
    <row r="167" spans="1:41" s="11" customFormat="1" ht="12.75" customHeight="1">
      <c r="A167" s="13" t="s">
        <v>319</v>
      </c>
      <c r="B167" s="18" t="s">
        <v>318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</row>
    <row r="168" spans="1:41" s="11" customFormat="1" ht="12.75" customHeight="1">
      <c r="A168" s="13" t="s">
        <v>317</v>
      </c>
      <c r="B168" s="18" t="s">
        <v>316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</row>
    <row r="169" spans="1:41" s="11" customFormat="1" ht="12.75" customHeight="1">
      <c r="A169" s="12" t="s">
        <v>315</v>
      </c>
      <c r="B169" s="24" t="s">
        <v>314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1"/>
      <c r="AB169" s="22"/>
      <c r="AC169" s="22"/>
      <c r="AD169" s="22"/>
      <c r="AE169" s="23"/>
      <c r="AF169" s="21"/>
      <c r="AG169" s="22"/>
      <c r="AH169" s="22"/>
      <c r="AI169" s="22"/>
      <c r="AJ169" s="23"/>
      <c r="AK169" s="21">
        <v>5880450</v>
      </c>
      <c r="AL169" s="22"/>
      <c r="AM169" s="22"/>
      <c r="AN169" s="22"/>
      <c r="AO169" s="23"/>
    </row>
    <row r="170" spans="1:41" s="11" customFormat="1" ht="12.75" customHeight="1">
      <c r="A170" s="13" t="s">
        <v>313</v>
      </c>
      <c r="B170" s="18" t="s">
        <v>312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</row>
    <row r="171" spans="1:41" s="11" customFormat="1" ht="12.75" customHeight="1">
      <c r="A171" s="13" t="s">
        <v>311</v>
      </c>
      <c r="B171" s="18" t="s">
        <v>310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>
        <v>-5248839</v>
      </c>
      <c r="AL171" s="26"/>
      <c r="AM171" s="26"/>
      <c r="AN171" s="26"/>
      <c r="AO171" s="26"/>
    </row>
    <row r="172" spans="1:41" s="11" customFormat="1" ht="12.75" customHeight="1">
      <c r="A172" s="12" t="s">
        <v>309</v>
      </c>
      <c r="B172" s="24" t="s">
        <v>308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1"/>
      <c r="AB172" s="22"/>
      <c r="AC172" s="22"/>
      <c r="AD172" s="22"/>
      <c r="AE172" s="23"/>
      <c r="AF172" s="21"/>
      <c r="AG172" s="22"/>
      <c r="AH172" s="22"/>
      <c r="AI172" s="22"/>
      <c r="AJ172" s="23"/>
      <c r="AK172" s="21">
        <v>-5248839</v>
      </c>
      <c r="AL172" s="22"/>
      <c r="AM172" s="22"/>
      <c r="AN172" s="22"/>
      <c r="AO172" s="23"/>
    </row>
    <row r="173" spans="1:41" s="11" customFormat="1" ht="12.75" customHeight="1">
      <c r="A173" s="13" t="s">
        <v>307</v>
      </c>
      <c r="B173" s="18" t="s">
        <v>306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</row>
    <row r="174" spans="1:41" s="11" customFormat="1" ht="25.5" customHeight="1">
      <c r="A174" s="13" t="s">
        <v>305</v>
      </c>
      <c r="B174" s="18" t="s">
        <v>304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26">
        <f>713698+865085+475112</f>
        <v>2053895</v>
      </c>
      <c r="AB174" s="26"/>
      <c r="AC174" s="26"/>
      <c r="AD174" s="26"/>
      <c r="AE174" s="26"/>
      <c r="AF174" s="26"/>
      <c r="AG174" s="26"/>
      <c r="AH174" s="26"/>
      <c r="AI174" s="26"/>
      <c r="AJ174" s="26"/>
      <c r="AK174" s="26">
        <f>233511+245970+330460</f>
        <v>809941</v>
      </c>
      <c r="AL174" s="26"/>
      <c r="AM174" s="26"/>
      <c r="AN174" s="26"/>
      <c r="AO174" s="26"/>
    </row>
    <row r="175" spans="1:41" s="11" customFormat="1" ht="12.75" customHeight="1">
      <c r="A175" s="12" t="s">
        <v>303</v>
      </c>
      <c r="B175" s="24" t="s">
        <v>302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1">
        <f>713698+865085+475112</f>
        <v>2053895</v>
      </c>
      <c r="AB175" s="22"/>
      <c r="AC175" s="22"/>
      <c r="AD175" s="22"/>
      <c r="AE175" s="23"/>
      <c r="AF175" s="21"/>
      <c r="AG175" s="22"/>
      <c r="AH175" s="22"/>
      <c r="AI175" s="22"/>
      <c r="AJ175" s="23"/>
      <c r="AK175" s="21">
        <f>233511+245970+330460</f>
        <v>809941</v>
      </c>
      <c r="AL175" s="22"/>
      <c r="AM175" s="22"/>
      <c r="AN175" s="22"/>
      <c r="AO175" s="23"/>
    </row>
    <row r="176" spans="1:41" s="11" customFormat="1" ht="12.75" customHeight="1">
      <c r="A176" s="12" t="s">
        <v>301</v>
      </c>
      <c r="B176" s="24" t="s">
        <v>300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1">
        <f>713698+865085+475112</f>
        <v>2053895</v>
      </c>
      <c r="AB176" s="22"/>
      <c r="AC176" s="22"/>
      <c r="AD176" s="22"/>
      <c r="AE176" s="23"/>
      <c r="AF176" s="21"/>
      <c r="AG176" s="22"/>
      <c r="AH176" s="22"/>
      <c r="AI176" s="22"/>
      <c r="AJ176" s="23"/>
      <c r="AK176" s="21">
        <f>865122+245970+330460</f>
        <v>1441552</v>
      </c>
      <c r="AL176" s="22"/>
      <c r="AM176" s="22"/>
      <c r="AN176" s="22"/>
      <c r="AO176" s="23"/>
    </row>
    <row r="177" spans="1:41" ht="12.75" customHeight="1">
      <c r="A177" s="13" t="s">
        <v>299</v>
      </c>
      <c r="B177" s="32" t="s">
        <v>298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3" customFormat="1" ht="12.75" customHeight="1">
      <c r="A178" s="13" t="s">
        <v>297</v>
      </c>
      <c r="B178" s="32" t="s">
        <v>296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s="3" customFormat="1" ht="12.75" customHeight="1">
      <c r="A179" s="13" t="s">
        <v>295</v>
      </c>
      <c r="B179" s="32" t="s">
        <v>294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11" customFormat="1" ht="12.75" customHeight="1">
      <c r="A180" s="12" t="s">
        <v>293</v>
      </c>
      <c r="B180" s="24" t="s">
        <v>292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34"/>
      <c r="AB180" s="35"/>
      <c r="AC180" s="35"/>
      <c r="AD180" s="35"/>
      <c r="AE180" s="36"/>
      <c r="AF180" s="34"/>
      <c r="AG180" s="35"/>
      <c r="AH180" s="35"/>
      <c r="AI180" s="35"/>
      <c r="AJ180" s="36"/>
      <c r="AK180" s="34"/>
      <c r="AL180" s="35"/>
      <c r="AM180" s="35"/>
      <c r="AN180" s="35"/>
      <c r="AO180" s="36"/>
    </row>
    <row r="181" spans="1:41" s="11" customFormat="1" ht="12.75" customHeight="1">
      <c r="A181" s="12" t="s">
        <v>291</v>
      </c>
      <c r="B181" s="29" t="s">
        <v>290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1">
        <f>1644637333+2773464+656613</f>
        <v>1648067410</v>
      </c>
      <c r="AB181" s="22"/>
      <c r="AC181" s="22"/>
      <c r="AD181" s="22"/>
      <c r="AE181" s="23"/>
      <c r="AF181" s="21"/>
      <c r="AG181" s="22"/>
      <c r="AH181" s="22"/>
      <c r="AI181" s="22"/>
      <c r="AJ181" s="23"/>
      <c r="AK181" s="21">
        <f>2181420905+1159305+690665</f>
        <v>2183270875</v>
      </c>
      <c r="AL181" s="22"/>
      <c r="AM181" s="22"/>
      <c r="AN181" s="22"/>
      <c r="AO181" s="23"/>
    </row>
    <row r="182" spans="1:41" s="15" customFormat="1" ht="12.75" customHeight="1">
      <c r="A182" s="13" t="s">
        <v>289</v>
      </c>
      <c r="B182" s="32" t="s">
        <v>288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26">
        <f>1248711419+1392006+62992</f>
        <v>1250166417</v>
      </c>
      <c r="AB182" s="26"/>
      <c r="AC182" s="26"/>
      <c r="AD182" s="26"/>
      <c r="AE182" s="26"/>
      <c r="AF182" s="27"/>
      <c r="AG182" s="27"/>
      <c r="AH182" s="27"/>
      <c r="AI182" s="27"/>
      <c r="AJ182" s="27"/>
      <c r="AK182" s="26">
        <f>1248711419+1392006+62992</f>
        <v>1250166417</v>
      </c>
      <c r="AL182" s="26"/>
      <c r="AM182" s="26"/>
      <c r="AN182" s="26"/>
      <c r="AO182" s="26"/>
    </row>
    <row r="183" spans="1:41" s="15" customFormat="1" ht="12.75" customHeight="1">
      <c r="A183" s="13" t="s">
        <v>287</v>
      </c>
      <c r="B183" s="32" t="s">
        <v>286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6">
        <v>419307215</v>
      </c>
      <c r="AL183" s="26"/>
      <c r="AM183" s="26"/>
      <c r="AN183" s="26"/>
      <c r="AO183" s="26"/>
    </row>
    <row r="184" spans="1:41" s="15" customFormat="1" ht="12.75" customHeight="1">
      <c r="A184" s="13" t="s">
        <v>285</v>
      </c>
      <c r="B184" s="32" t="s">
        <v>284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6"/>
      <c r="AL184" s="26"/>
      <c r="AM184" s="26"/>
      <c r="AN184" s="26"/>
      <c r="AO184" s="26"/>
    </row>
    <row r="185" spans="1:41" s="15" customFormat="1" ht="12.75" customHeight="1">
      <c r="A185" s="13" t="s">
        <v>283</v>
      </c>
      <c r="B185" s="32" t="s">
        <v>282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6"/>
      <c r="AL185" s="26"/>
      <c r="AM185" s="26"/>
      <c r="AN185" s="26"/>
      <c r="AO185" s="26"/>
    </row>
    <row r="186" spans="1:41" s="15" customFormat="1" ht="12.75" customHeight="1">
      <c r="A186" s="13" t="s">
        <v>281</v>
      </c>
      <c r="B186" s="32" t="s">
        <v>280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26">
        <f>164624143+4226029+27499</f>
        <v>168877671</v>
      </c>
      <c r="AB186" s="26"/>
      <c r="AC186" s="26"/>
      <c r="AD186" s="26"/>
      <c r="AE186" s="26"/>
      <c r="AF186" s="27"/>
      <c r="AG186" s="27"/>
      <c r="AH186" s="27"/>
      <c r="AI186" s="27"/>
      <c r="AJ186" s="27"/>
      <c r="AK186" s="26">
        <f>164624143+4226029+27499</f>
        <v>168877671</v>
      </c>
      <c r="AL186" s="26"/>
      <c r="AM186" s="26"/>
      <c r="AN186" s="26"/>
      <c r="AO186" s="26"/>
    </row>
    <row r="187" spans="1:41" s="15" customFormat="1" ht="12.75" customHeight="1">
      <c r="A187" s="12" t="s">
        <v>279</v>
      </c>
      <c r="B187" s="33" t="s">
        <v>278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21">
        <f>164624143+4226029+27499</f>
        <v>168877671</v>
      </c>
      <c r="AB187" s="22"/>
      <c r="AC187" s="22"/>
      <c r="AD187" s="22"/>
      <c r="AE187" s="23"/>
      <c r="AF187" s="21"/>
      <c r="AG187" s="22"/>
      <c r="AH187" s="22"/>
      <c r="AI187" s="22"/>
      <c r="AJ187" s="23"/>
      <c r="AK187" s="21">
        <f>164624143+4226029+27499</f>
        <v>168877671</v>
      </c>
      <c r="AL187" s="22"/>
      <c r="AM187" s="22"/>
      <c r="AN187" s="22"/>
      <c r="AO187" s="23"/>
    </row>
    <row r="188" spans="1:41" s="15" customFormat="1" ht="12.75" customHeight="1">
      <c r="A188" s="13" t="s">
        <v>277</v>
      </c>
      <c r="B188" s="32" t="s">
        <v>276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26">
        <f>154709960-5350465-1623745</f>
        <v>147735750</v>
      </c>
      <c r="AB188" s="26"/>
      <c r="AC188" s="26"/>
      <c r="AD188" s="26"/>
      <c r="AE188" s="26"/>
      <c r="AF188" s="27"/>
      <c r="AG188" s="27"/>
      <c r="AH188" s="27"/>
      <c r="AI188" s="27"/>
      <c r="AJ188" s="27"/>
      <c r="AK188" s="26">
        <f>173948501-6727219-2935028</f>
        <v>164286254</v>
      </c>
      <c r="AL188" s="26"/>
      <c r="AM188" s="26"/>
      <c r="AN188" s="26"/>
      <c r="AO188" s="26"/>
    </row>
    <row r="189" spans="1:41" ht="12.75" customHeight="1">
      <c r="A189" s="13" t="s">
        <v>275</v>
      </c>
      <c r="B189" s="32" t="s">
        <v>274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</row>
    <row r="190" spans="1:41" ht="12.75" customHeight="1">
      <c r="A190" s="13" t="s">
        <v>273</v>
      </c>
      <c r="B190" s="32" t="s">
        <v>272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26">
        <f>19238541-1376754-1311283</f>
        <v>16550504</v>
      </c>
      <c r="AB190" s="26"/>
      <c r="AC190" s="26"/>
      <c r="AD190" s="26"/>
      <c r="AE190" s="26"/>
      <c r="AF190" s="26"/>
      <c r="AG190" s="26"/>
      <c r="AH190" s="26"/>
      <c r="AI190" s="26"/>
      <c r="AJ190" s="26"/>
      <c r="AK190" s="26">
        <f>80171297+22355+117451</f>
        <v>80311103</v>
      </c>
      <c r="AL190" s="26"/>
      <c r="AM190" s="26"/>
      <c r="AN190" s="26"/>
      <c r="AO190" s="26"/>
    </row>
    <row r="191" spans="1:41" s="15" customFormat="1" ht="12.75" customHeight="1">
      <c r="A191" s="12" t="s">
        <v>271</v>
      </c>
      <c r="B191" s="25" t="s">
        <v>270</v>
      </c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1">
        <f>1587284063-1109184-2844537</f>
        <v>1583330342</v>
      </c>
      <c r="AB191" s="22"/>
      <c r="AC191" s="22"/>
      <c r="AD191" s="22"/>
      <c r="AE191" s="23"/>
      <c r="AF191" s="21"/>
      <c r="AG191" s="22"/>
      <c r="AH191" s="22"/>
      <c r="AI191" s="22"/>
      <c r="AJ191" s="23"/>
      <c r="AK191" s="21">
        <f>2086762575-1086829-2727086</f>
        <v>2082948660</v>
      </c>
      <c r="AL191" s="22"/>
      <c r="AM191" s="22"/>
      <c r="AN191" s="22"/>
      <c r="AO191" s="23"/>
    </row>
    <row r="192" spans="1:41" ht="12.75" customHeight="1">
      <c r="A192" s="16" t="s">
        <v>269</v>
      </c>
      <c r="B192" s="32" t="s">
        <v>268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</row>
    <row r="193" spans="1:41" ht="25.5" customHeight="1">
      <c r="A193" s="16" t="s">
        <v>267</v>
      </c>
      <c r="B193" s="32" t="s">
        <v>266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</row>
    <row r="194" spans="1:41" ht="12.75" customHeight="1">
      <c r="A194" s="16" t="s">
        <v>265</v>
      </c>
      <c r="B194" s="32" t="s">
        <v>264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26">
        <f>6035302+1</f>
        <v>6035303</v>
      </c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</row>
    <row r="195" spans="1:41" ht="12.75" customHeight="1">
      <c r="A195" s="16" t="s">
        <v>263</v>
      </c>
      <c r="B195" s="32" t="s">
        <v>262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</row>
    <row r="196" spans="1:41" s="15" customFormat="1" ht="25.5" customHeight="1">
      <c r="A196" s="16" t="s">
        <v>261</v>
      </c>
      <c r="B196" s="28" t="s">
        <v>260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6"/>
      <c r="AL196" s="26"/>
      <c r="AM196" s="26"/>
      <c r="AN196" s="26"/>
      <c r="AO196" s="26"/>
    </row>
    <row r="197" spans="1:41" s="15" customFormat="1" ht="25.5" customHeight="1">
      <c r="A197" s="16" t="s">
        <v>259</v>
      </c>
      <c r="B197" s="28" t="s">
        <v>258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6"/>
      <c r="AL197" s="26"/>
      <c r="AM197" s="26"/>
      <c r="AN197" s="26"/>
      <c r="AO197" s="26"/>
    </row>
    <row r="198" spans="1:41" s="15" customFormat="1" ht="25.5" customHeight="1">
      <c r="A198" s="16" t="s">
        <v>257</v>
      </c>
      <c r="B198" s="28" t="s">
        <v>256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6"/>
      <c r="AL198" s="26"/>
      <c r="AM198" s="26"/>
      <c r="AN198" s="26"/>
      <c r="AO198" s="26"/>
    </row>
    <row r="199" spans="1:41" ht="12.75" customHeight="1">
      <c r="A199" s="16" t="s">
        <v>255</v>
      </c>
      <c r="B199" s="32" t="s">
        <v>254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26">
        <v>990600</v>
      </c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</row>
    <row r="200" spans="1:41" ht="12.75" customHeight="1">
      <c r="A200" s="16" t="s">
        <v>253</v>
      </c>
      <c r="B200" s="32" t="s">
        <v>252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</row>
    <row r="201" spans="1:41" ht="25.5" customHeight="1">
      <c r="A201" s="16" t="s">
        <v>251</v>
      </c>
      <c r="B201" s="28" t="s">
        <v>250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</row>
    <row r="202" spans="1:41" ht="25.5" customHeight="1">
      <c r="A202" s="16" t="s">
        <v>249</v>
      </c>
      <c r="B202" s="28" t="s">
        <v>248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</row>
    <row r="203" spans="1:41" ht="25.5" customHeight="1">
      <c r="A203" s="16" t="s">
        <v>247</v>
      </c>
      <c r="B203" s="28" t="s">
        <v>246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</row>
    <row r="204" spans="1:41" ht="12.75" customHeight="1">
      <c r="A204" s="16" t="s">
        <v>245</v>
      </c>
      <c r="B204" s="28" t="s">
        <v>244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1"/>
      <c r="AL204" s="31"/>
      <c r="AM204" s="31"/>
      <c r="AN204" s="31"/>
      <c r="AO204" s="31"/>
    </row>
    <row r="205" spans="1:41" ht="25.5" customHeight="1">
      <c r="A205" s="16" t="s">
        <v>243</v>
      </c>
      <c r="B205" s="28" t="s">
        <v>242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1"/>
      <c r="AL205" s="31"/>
      <c r="AM205" s="31"/>
      <c r="AN205" s="31"/>
      <c r="AO205" s="31"/>
    </row>
    <row r="206" spans="1:41" ht="25.5" customHeight="1">
      <c r="A206" s="16" t="s">
        <v>241</v>
      </c>
      <c r="B206" s="28" t="s">
        <v>240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1"/>
      <c r="AL206" s="31"/>
      <c r="AM206" s="31"/>
      <c r="AN206" s="31"/>
      <c r="AO206" s="31"/>
    </row>
    <row r="207" spans="1:41" ht="12.75" customHeight="1">
      <c r="A207" s="16" t="s">
        <v>239</v>
      </c>
      <c r="B207" s="28" t="s">
        <v>238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1"/>
      <c r="AL207" s="31"/>
      <c r="AM207" s="31"/>
      <c r="AN207" s="31"/>
      <c r="AO207" s="31"/>
    </row>
    <row r="208" spans="1:41" ht="25.5" customHeight="1">
      <c r="A208" s="16" t="s">
        <v>237</v>
      </c>
      <c r="B208" s="28" t="s">
        <v>236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1"/>
      <c r="AL208" s="31"/>
      <c r="AM208" s="31"/>
      <c r="AN208" s="31"/>
      <c r="AO208" s="31"/>
    </row>
    <row r="209" spans="1:41" ht="12.75" customHeight="1">
      <c r="A209" s="16" t="s">
        <v>235</v>
      </c>
      <c r="B209" s="28" t="s">
        <v>234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1"/>
      <c r="AL209" s="31"/>
      <c r="AM209" s="31"/>
      <c r="AN209" s="31"/>
      <c r="AO209" s="31"/>
    </row>
    <row r="210" spans="1:41" ht="25.5" customHeight="1">
      <c r="A210" s="16" t="s">
        <v>233</v>
      </c>
      <c r="B210" s="28" t="s">
        <v>232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1"/>
      <c r="AL210" s="31"/>
      <c r="AM210" s="31"/>
      <c r="AN210" s="31"/>
      <c r="AO210" s="31"/>
    </row>
    <row r="211" spans="1:41" ht="25.5" customHeight="1">
      <c r="A211" s="16" t="s">
        <v>231</v>
      </c>
      <c r="B211" s="28" t="s">
        <v>230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1"/>
      <c r="AL211" s="31"/>
      <c r="AM211" s="31"/>
      <c r="AN211" s="31"/>
      <c r="AO211" s="31"/>
    </row>
    <row r="212" spans="1:41" ht="12.75" customHeight="1">
      <c r="A212" s="16" t="s">
        <v>229</v>
      </c>
      <c r="B212" s="28" t="s">
        <v>228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1"/>
      <c r="AL212" s="31"/>
      <c r="AM212" s="31"/>
      <c r="AN212" s="31"/>
      <c r="AO212" s="31"/>
    </row>
    <row r="213" spans="1:41" ht="12.75" customHeight="1">
      <c r="A213" s="16" t="s">
        <v>227</v>
      </c>
      <c r="B213" s="28" t="s">
        <v>226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1"/>
      <c r="AL213" s="31"/>
      <c r="AM213" s="31"/>
      <c r="AN213" s="31"/>
      <c r="AO213" s="31"/>
    </row>
    <row r="214" spans="1:41" ht="25.5" customHeight="1">
      <c r="A214" s="16" t="s">
        <v>225</v>
      </c>
      <c r="B214" s="28" t="s">
        <v>224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1"/>
      <c r="AL214" s="31"/>
      <c r="AM214" s="31"/>
      <c r="AN214" s="31"/>
      <c r="AO214" s="31"/>
    </row>
    <row r="215" spans="1:41" ht="25.5" customHeight="1">
      <c r="A215" s="16" t="s">
        <v>223</v>
      </c>
      <c r="B215" s="28" t="s">
        <v>222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1"/>
      <c r="AL215" s="31"/>
      <c r="AM215" s="31"/>
      <c r="AN215" s="31"/>
      <c r="AO215" s="31"/>
    </row>
    <row r="216" spans="1:41" ht="12.75" customHeight="1">
      <c r="A216" s="16" t="s">
        <v>221</v>
      </c>
      <c r="B216" s="28" t="s">
        <v>220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1"/>
      <c r="AL216" s="31"/>
      <c r="AM216" s="31"/>
      <c r="AN216" s="31"/>
      <c r="AO216" s="31"/>
    </row>
    <row r="217" spans="1:41" s="15" customFormat="1" ht="12.75" customHeight="1">
      <c r="A217" s="17" t="s">
        <v>219</v>
      </c>
      <c r="B217" s="29" t="s">
        <v>218</v>
      </c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1">
        <f>7025902+1</f>
        <v>7025903</v>
      </c>
      <c r="AB217" s="22"/>
      <c r="AC217" s="22"/>
      <c r="AD217" s="22"/>
      <c r="AE217" s="23"/>
      <c r="AF217" s="21"/>
      <c r="AG217" s="22"/>
      <c r="AH217" s="22"/>
      <c r="AI217" s="22"/>
      <c r="AJ217" s="23"/>
      <c r="AK217" s="21"/>
      <c r="AL217" s="22"/>
      <c r="AM217" s="22"/>
      <c r="AN217" s="22"/>
      <c r="AO217" s="23"/>
    </row>
    <row r="218" spans="1:41" ht="12.75" customHeight="1">
      <c r="A218" s="16" t="s">
        <v>217</v>
      </c>
      <c r="B218" s="32" t="s">
        <v>216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7"/>
      <c r="AL218" s="27"/>
      <c r="AM218" s="27"/>
      <c r="AN218" s="27"/>
      <c r="AO218" s="27"/>
    </row>
    <row r="219" spans="1:41" ht="25.5" customHeight="1">
      <c r="A219" s="16" t="s">
        <v>215</v>
      </c>
      <c r="B219" s="32" t="s">
        <v>214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7"/>
      <c r="AL219" s="27"/>
      <c r="AM219" s="27"/>
      <c r="AN219" s="27"/>
      <c r="AO219" s="27"/>
    </row>
    <row r="220" spans="1:41" ht="12.75" customHeight="1">
      <c r="A220" s="16" t="s">
        <v>213</v>
      </c>
      <c r="B220" s="32" t="s">
        <v>212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7"/>
      <c r="AL220" s="27"/>
      <c r="AM220" s="27"/>
      <c r="AN220" s="27"/>
      <c r="AO220" s="27"/>
    </row>
    <row r="221" spans="1:41" ht="12.75" customHeight="1">
      <c r="A221" s="16" t="s">
        <v>211</v>
      </c>
      <c r="B221" s="32" t="s">
        <v>210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7"/>
      <c r="AL221" s="27"/>
      <c r="AM221" s="27"/>
      <c r="AN221" s="27"/>
      <c r="AO221" s="27"/>
    </row>
    <row r="222" spans="1:41" s="15" customFormat="1" ht="25.5" customHeight="1">
      <c r="A222" s="16" t="s">
        <v>209</v>
      </c>
      <c r="B222" s="28" t="s">
        <v>208</v>
      </c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</row>
    <row r="223" spans="1:41" s="15" customFormat="1" ht="25.5" customHeight="1">
      <c r="A223" s="16" t="s">
        <v>207</v>
      </c>
      <c r="B223" s="28" t="s">
        <v>206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</row>
    <row r="224" spans="1:41" s="15" customFormat="1" ht="25.5" customHeight="1">
      <c r="A224" s="16" t="s">
        <v>205</v>
      </c>
      <c r="B224" s="28" t="s">
        <v>204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</row>
    <row r="225" spans="1:41" ht="12.75" customHeight="1">
      <c r="A225" s="16" t="s">
        <v>203</v>
      </c>
      <c r="B225" s="32" t="s">
        <v>202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7"/>
      <c r="AL225" s="27"/>
      <c r="AM225" s="27"/>
      <c r="AN225" s="27"/>
      <c r="AO225" s="27"/>
    </row>
    <row r="226" spans="1:41" ht="12.75" customHeight="1">
      <c r="A226" s="16" t="s">
        <v>201</v>
      </c>
      <c r="B226" s="32" t="s">
        <v>200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7"/>
      <c r="AL226" s="27"/>
      <c r="AM226" s="27"/>
      <c r="AN226" s="27"/>
      <c r="AO226" s="27"/>
    </row>
    <row r="227" spans="1:41" ht="25.5" customHeight="1">
      <c r="A227" s="16" t="s">
        <v>199</v>
      </c>
      <c r="B227" s="28" t="s">
        <v>198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7"/>
      <c r="AL227" s="27"/>
      <c r="AM227" s="27"/>
      <c r="AN227" s="27"/>
      <c r="AO227" s="27"/>
    </row>
    <row r="228" spans="1:41" ht="25.5" customHeight="1">
      <c r="A228" s="16" t="s">
        <v>197</v>
      </c>
      <c r="B228" s="28" t="s">
        <v>196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7"/>
      <c r="AL228" s="27"/>
      <c r="AM228" s="27"/>
      <c r="AN228" s="27"/>
      <c r="AO228" s="27"/>
    </row>
    <row r="229" spans="1:41" ht="25.5" customHeight="1">
      <c r="A229" s="16" t="s">
        <v>195</v>
      </c>
      <c r="B229" s="28" t="s">
        <v>194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7"/>
      <c r="AL229" s="27"/>
      <c r="AM229" s="27"/>
      <c r="AN229" s="27"/>
      <c r="AO229" s="27"/>
    </row>
    <row r="230" spans="1:41" ht="25.5" customHeight="1">
      <c r="A230" s="16" t="s">
        <v>193</v>
      </c>
      <c r="B230" s="28" t="s">
        <v>192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6">
        <v>3932220</v>
      </c>
      <c r="AB230" s="26"/>
      <c r="AC230" s="26"/>
      <c r="AD230" s="26"/>
      <c r="AE230" s="26"/>
      <c r="AF230" s="26"/>
      <c r="AG230" s="26"/>
      <c r="AH230" s="26"/>
      <c r="AI230" s="26"/>
      <c r="AJ230" s="26"/>
      <c r="AK230" s="26">
        <v>4242112</v>
      </c>
      <c r="AL230" s="26"/>
      <c r="AM230" s="26"/>
      <c r="AN230" s="26"/>
      <c r="AO230" s="26"/>
    </row>
    <row r="231" spans="1:41" ht="25.5" customHeight="1">
      <c r="A231" s="16" t="s">
        <v>191</v>
      </c>
      <c r="B231" s="28" t="s">
        <v>190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7"/>
      <c r="AL231" s="27"/>
      <c r="AM231" s="27"/>
      <c r="AN231" s="27"/>
      <c r="AO231" s="27"/>
    </row>
    <row r="232" spans="1:41" ht="12.75" customHeight="1">
      <c r="A232" s="16" t="s">
        <v>189</v>
      </c>
      <c r="B232" s="28" t="s">
        <v>188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7"/>
      <c r="AL232" s="27"/>
      <c r="AM232" s="27"/>
      <c r="AN232" s="27"/>
      <c r="AO232" s="27"/>
    </row>
    <row r="233" spans="1:41" ht="12.75" customHeight="1">
      <c r="A233" s="16" t="s">
        <v>187</v>
      </c>
      <c r="B233" s="28" t="s">
        <v>186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7"/>
      <c r="AL233" s="27"/>
      <c r="AM233" s="27"/>
      <c r="AN233" s="27"/>
      <c r="AO233" s="27"/>
    </row>
    <row r="234" spans="1:41" ht="25.5" customHeight="1">
      <c r="A234" s="16" t="s">
        <v>185</v>
      </c>
      <c r="B234" s="28" t="s">
        <v>184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7"/>
      <c r="AL234" s="27"/>
      <c r="AM234" s="27"/>
      <c r="AN234" s="27"/>
      <c r="AO234" s="27"/>
    </row>
    <row r="235" spans="1:41" ht="25.5" customHeight="1">
      <c r="A235" s="16" t="s">
        <v>183</v>
      </c>
      <c r="B235" s="28" t="s">
        <v>182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6">
        <v>3932220</v>
      </c>
      <c r="AB235" s="26"/>
      <c r="AC235" s="26"/>
      <c r="AD235" s="26"/>
      <c r="AE235" s="26"/>
      <c r="AF235" s="26"/>
      <c r="AG235" s="26"/>
      <c r="AH235" s="26"/>
      <c r="AI235" s="26"/>
      <c r="AJ235" s="26"/>
      <c r="AK235" s="26">
        <v>4242112</v>
      </c>
      <c r="AL235" s="26"/>
      <c r="AM235" s="26"/>
      <c r="AN235" s="26"/>
      <c r="AO235" s="26"/>
    </row>
    <row r="236" spans="1:41" ht="12.75" customHeight="1">
      <c r="A236" s="16" t="s">
        <v>181</v>
      </c>
      <c r="B236" s="28" t="s">
        <v>180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7"/>
      <c r="AL236" s="27"/>
      <c r="AM236" s="27"/>
      <c r="AN236" s="27"/>
      <c r="AO236" s="27"/>
    </row>
    <row r="237" spans="1:41" ht="12.75" customHeight="1">
      <c r="A237" s="16" t="s">
        <v>179</v>
      </c>
      <c r="B237" s="28" t="s">
        <v>178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1"/>
      <c r="AL237" s="31"/>
      <c r="AM237" s="31"/>
      <c r="AN237" s="31"/>
      <c r="AO237" s="31"/>
    </row>
    <row r="238" spans="1:41" ht="25.5" customHeight="1">
      <c r="A238" s="16" t="s">
        <v>177</v>
      </c>
      <c r="B238" s="28" t="s">
        <v>176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1"/>
      <c r="AL238" s="31"/>
      <c r="AM238" s="31"/>
      <c r="AN238" s="31"/>
      <c r="AO238" s="31"/>
    </row>
    <row r="239" spans="1:41" ht="25.5" customHeight="1">
      <c r="A239" s="16" t="s">
        <v>175</v>
      </c>
      <c r="B239" s="28" t="s">
        <v>174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1"/>
      <c r="AL239" s="31"/>
      <c r="AM239" s="31"/>
      <c r="AN239" s="31"/>
      <c r="AO239" s="31"/>
    </row>
    <row r="240" spans="1:41" ht="12.75" customHeight="1">
      <c r="A240" s="16" t="s">
        <v>173</v>
      </c>
      <c r="B240" s="28" t="s">
        <v>172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1"/>
      <c r="AL240" s="31"/>
      <c r="AM240" s="31"/>
      <c r="AN240" s="31"/>
      <c r="AO240" s="31"/>
    </row>
    <row r="241" spans="1:41" ht="12.75" customHeight="1">
      <c r="A241" s="17" t="s">
        <v>171</v>
      </c>
      <c r="B241" s="29" t="s">
        <v>170</v>
      </c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1">
        <v>3932220</v>
      </c>
      <c r="AB241" s="22"/>
      <c r="AC241" s="22"/>
      <c r="AD241" s="22"/>
      <c r="AE241" s="23"/>
      <c r="AF241" s="21"/>
      <c r="AG241" s="22"/>
      <c r="AH241" s="22"/>
      <c r="AI241" s="22"/>
      <c r="AJ241" s="23"/>
      <c r="AK241" s="21">
        <v>4242112</v>
      </c>
      <c r="AL241" s="22"/>
      <c r="AM241" s="22"/>
      <c r="AN241" s="22"/>
      <c r="AO241" s="23"/>
    </row>
    <row r="242" spans="1:41" ht="12.75" customHeight="1">
      <c r="A242" s="16" t="s">
        <v>169</v>
      </c>
      <c r="B242" s="28" t="s">
        <v>168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7"/>
      <c r="AL242" s="27"/>
      <c r="AM242" s="27"/>
      <c r="AN242" s="27"/>
      <c r="AO242" s="27"/>
    </row>
    <row r="243" spans="1:41" ht="12.75" customHeight="1">
      <c r="A243" s="16" t="s">
        <v>167</v>
      </c>
      <c r="B243" s="28" t="s">
        <v>166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7"/>
      <c r="AL243" s="27"/>
      <c r="AM243" s="27"/>
      <c r="AN243" s="27"/>
      <c r="AO243" s="27"/>
    </row>
    <row r="244" spans="1:41" ht="12.75" customHeight="1">
      <c r="A244" s="16" t="s">
        <v>165</v>
      </c>
      <c r="B244" s="28" t="s">
        <v>164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7"/>
      <c r="AL244" s="27"/>
      <c r="AM244" s="27"/>
      <c r="AN244" s="27"/>
      <c r="AO244" s="27"/>
    </row>
    <row r="245" spans="1:41" ht="12.75" customHeight="1">
      <c r="A245" s="16" t="s">
        <v>163</v>
      </c>
      <c r="B245" s="28" t="s">
        <v>162</v>
      </c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7"/>
      <c r="AL245" s="27"/>
      <c r="AM245" s="27"/>
      <c r="AN245" s="27"/>
      <c r="AO245" s="27"/>
    </row>
    <row r="246" spans="1:41" ht="25.5" customHeight="1">
      <c r="A246" s="16" t="s">
        <v>161</v>
      </c>
      <c r="B246" s="28" t="s">
        <v>160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7"/>
      <c r="AL246" s="27"/>
      <c r="AM246" s="27"/>
      <c r="AN246" s="27"/>
      <c r="AO246" s="27"/>
    </row>
    <row r="247" spans="1:41" ht="25.5" customHeight="1">
      <c r="A247" s="16" t="s">
        <v>159</v>
      </c>
      <c r="B247" s="28" t="s">
        <v>158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7"/>
      <c r="AL247" s="27"/>
      <c r="AM247" s="27"/>
      <c r="AN247" s="27"/>
      <c r="AO247" s="27"/>
    </row>
    <row r="248" spans="1:41" ht="12.75" customHeight="1">
      <c r="A248" s="16" t="s">
        <v>157</v>
      </c>
      <c r="B248" s="28" t="s">
        <v>156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7"/>
      <c r="AL248" s="27"/>
      <c r="AM248" s="27"/>
      <c r="AN248" s="27"/>
      <c r="AO248" s="27"/>
    </row>
    <row r="249" spans="1:41" ht="12.75" customHeight="1">
      <c r="A249" s="16" t="s">
        <v>155</v>
      </c>
      <c r="B249" s="28" t="s">
        <v>154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7"/>
      <c r="AL249" s="27"/>
      <c r="AM249" s="27"/>
      <c r="AN249" s="27"/>
      <c r="AO249" s="27"/>
    </row>
    <row r="250" spans="1:41" ht="12.75" customHeight="1">
      <c r="A250" s="16" t="s">
        <v>153</v>
      </c>
      <c r="B250" s="28" t="s">
        <v>152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7"/>
      <c r="AL250" s="27"/>
      <c r="AM250" s="27"/>
      <c r="AN250" s="27"/>
      <c r="AO250" s="27"/>
    </row>
    <row r="251" spans="1:41" ht="12.75" customHeight="1">
      <c r="A251" s="16" t="s">
        <v>151</v>
      </c>
      <c r="B251" s="28" t="s">
        <v>150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7"/>
      <c r="AL251" s="27"/>
      <c r="AM251" s="27"/>
      <c r="AN251" s="27"/>
      <c r="AO251" s="27"/>
    </row>
    <row r="252" spans="1:41" ht="12.75" customHeight="1">
      <c r="A252" s="17" t="s">
        <v>149</v>
      </c>
      <c r="B252" s="29" t="s">
        <v>148</v>
      </c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1"/>
      <c r="AB252" s="22"/>
      <c r="AC252" s="22"/>
      <c r="AD252" s="22"/>
      <c r="AE252" s="23"/>
      <c r="AF252" s="21"/>
      <c r="AG252" s="22"/>
      <c r="AH252" s="22"/>
      <c r="AI252" s="22"/>
      <c r="AJ252" s="23"/>
      <c r="AK252" s="21"/>
      <c r="AL252" s="22"/>
      <c r="AM252" s="22"/>
      <c r="AN252" s="22"/>
      <c r="AO252" s="23"/>
    </row>
    <row r="253" spans="1:41" s="15" customFormat="1" ht="12.75" customHeight="1">
      <c r="A253" s="17" t="s">
        <v>147</v>
      </c>
      <c r="B253" s="29" t="s">
        <v>146</v>
      </c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1">
        <f>10958122+1</f>
        <v>10958123</v>
      </c>
      <c r="AB253" s="22"/>
      <c r="AC253" s="22"/>
      <c r="AD253" s="22"/>
      <c r="AE253" s="23"/>
      <c r="AF253" s="21"/>
      <c r="AG253" s="22"/>
      <c r="AH253" s="22"/>
      <c r="AI253" s="22"/>
      <c r="AJ253" s="23"/>
      <c r="AK253" s="21">
        <v>4242112</v>
      </c>
      <c r="AL253" s="22"/>
      <c r="AM253" s="22"/>
      <c r="AN253" s="22"/>
      <c r="AO253" s="23"/>
    </row>
    <row r="254" spans="1:41" s="15" customFormat="1" ht="12.75" customHeight="1">
      <c r="A254" s="17" t="s">
        <v>145</v>
      </c>
      <c r="B254" s="29" t="s">
        <v>144</v>
      </c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</row>
    <row r="255" spans="1:41" ht="12.75" customHeight="1">
      <c r="A255" s="16" t="s">
        <v>143</v>
      </c>
      <c r="B255" s="28" t="s">
        <v>142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6">
        <v>44000000</v>
      </c>
      <c r="AB255" s="26"/>
      <c r="AC255" s="26"/>
      <c r="AD255" s="26"/>
      <c r="AE255" s="26"/>
      <c r="AF255" s="26"/>
      <c r="AG255" s="26"/>
      <c r="AH255" s="26"/>
      <c r="AI255" s="26"/>
      <c r="AJ255" s="26"/>
      <c r="AK255" s="26">
        <v>88965086</v>
      </c>
      <c r="AL255" s="26"/>
      <c r="AM255" s="26"/>
      <c r="AN255" s="26"/>
      <c r="AO255" s="26"/>
    </row>
    <row r="256" spans="1:41" ht="12.75" customHeight="1">
      <c r="A256" s="16" t="s">
        <v>141</v>
      </c>
      <c r="B256" s="28" t="s">
        <v>140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6">
        <f>2395148+3882647+3501150</f>
        <v>9778945</v>
      </c>
      <c r="AB256" s="26"/>
      <c r="AC256" s="26"/>
      <c r="AD256" s="26"/>
      <c r="AE256" s="26"/>
      <c r="AF256" s="26"/>
      <c r="AG256" s="26"/>
      <c r="AH256" s="26"/>
      <c r="AI256" s="26"/>
      <c r="AJ256" s="26"/>
      <c r="AK256" s="26">
        <f>1451132+2246134+3417751</f>
        <v>7115017</v>
      </c>
      <c r="AL256" s="26"/>
      <c r="AM256" s="26"/>
      <c r="AN256" s="26"/>
      <c r="AO256" s="26"/>
    </row>
    <row r="257" spans="1:41" ht="12.75" customHeight="1">
      <c r="A257" s="16" t="s">
        <v>139</v>
      </c>
      <c r="B257" s="28" t="s">
        <v>138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7"/>
      <c r="AL257" s="27"/>
      <c r="AM257" s="27"/>
      <c r="AN257" s="27"/>
      <c r="AO257" s="27"/>
    </row>
    <row r="258" spans="1:41" ht="12.75" customHeight="1">
      <c r="A258" s="17" t="s">
        <v>137</v>
      </c>
      <c r="B258" s="29" t="s">
        <v>136</v>
      </c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1">
        <f>46395148+3882647+3501150</f>
        <v>53778945</v>
      </c>
      <c r="AB258" s="22"/>
      <c r="AC258" s="22"/>
      <c r="AD258" s="22"/>
      <c r="AE258" s="23"/>
      <c r="AF258" s="21"/>
      <c r="AG258" s="22"/>
      <c r="AH258" s="22"/>
      <c r="AI258" s="22"/>
      <c r="AJ258" s="23"/>
      <c r="AK258" s="21">
        <f>90416218+2246134+3417751</f>
        <v>96080103</v>
      </c>
      <c r="AL258" s="22"/>
      <c r="AM258" s="22"/>
      <c r="AN258" s="22"/>
      <c r="AO258" s="23"/>
    </row>
    <row r="259" spans="1:41" s="15" customFormat="1" ht="12.75" customHeight="1">
      <c r="A259" s="17" t="s">
        <v>135</v>
      </c>
      <c r="B259" s="29" t="s">
        <v>134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1">
        <f>1644637333+2773464+656613</f>
        <v>1648067410</v>
      </c>
      <c r="AB259" s="22"/>
      <c r="AC259" s="22"/>
      <c r="AD259" s="22"/>
      <c r="AE259" s="23"/>
      <c r="AF259" s="21"/>
      <c r="AG259" s="22"/>
      <c r="AH259" s="22"/>
      <c r="AI259" s="22"/>
      <c r="AJ259" s="23"/>
      <c r="AK259" s="21">
        <f>2181420905+1159305+690665</f>
        <v>2183270875</v>
      </c>
      <c r="AL259" s="22"/>
      <c r="AM259" s="22"/>
      <c r="AN259" s="22"/>
      <c r="AO259" s="23"/>
    </row>
  </sheetData>
  <sheetProtection/>
  <mergeCells count="1027">
    <mergeCell ref="B186:Z186"/>
    <mergeCell ref="AA186:AE186"/>
    <mergeCell ref="AF186:AJ186"/>
    <mergeCell ref="AK186:AO186"/>
    <mergeCell ref="B235:Z235"/>
    <mergeCell ref="AA235:AE235"/>
    <mergeCell ref="AF235:AJ235"/>
    <mergeCell ref="AK235:AO235"/>
    <mergeCell ref="B229:Z229"/>
    <mergeCell ref="AA229:AE229"/>
    <mergeCell ref="B184:Z184"/>
    <mergeCell ref="AA184:AE184"/>
    <mergeCell ref="AF184:AJ184"/>
    <mergeCell ref="AK184:AO184"/>
    <mergeCell ref="B185:Z185"/>
    <mergeCell ref="AA185:AE185"/>
    <mergeCell ref="AF185:AJ185"/>
    <mergeCell ref="AK185:AO185"/>
    <mergeCell ref="B171:Z171"/>
    <mergeCell ref="AA171:AE171"/>
    <mergeCell ref="AF171:AJ171"/>
    <mergeCell ref="AK171:AO171"/>
    <mergeCell ref="B172:Z172"/>
    <mergeCell ref="AA172:AE172"/>
    <mergeCell ref="AF172:AJ172"/>
    <mergeCell ref="AK172:AO172"/>
    <mergeCell ref="AK168:AO168"/>
    <mergeCell ref="B169:Z169"/>
    <mergeCell ref="AA169:AE169"/>
    <mergeCell ref="AF169:AJ169"/>
    <mergeCell ref="AK169:AO169"/>
    <mergeCell ref="B170:Z170"/>
    <mergeCell ref="AA170:AE170"/>
    <mergeCell ref="AF170:AJ170"/>
    <mergeCell ref="AK170:AO170"/>
    <mergeCell ref="AK165:AO165"/>
    <mergeCell ref="B166:Z166"/>
    <mergeCell ref="AA166:AE166"/>
    <mergeCell ref="AF166:AJ166"/>
    <mergeCell ref="AK166:AO166"/>
    <mergeCell ref="B167:Z167"/>
    <mergeCell ref="AA167:AE167"/>
    <mergeCell ref="AF167:AJ167"/>
    <mergeCell ref="AK167:AO167"/>
    <mergeCell ref="B144:Z144"/>
    <mergeCell ref="AA144:AE144"/>
    <mergeCell ref="AF144:AJ144"/>
    <mergeCell ref="AK144:AO144"/>
    <mergeCell ref="B175:Z175"/>
    <mergeCell ref="AA175:AE175"/>
    <mergeCell ref="AF175:AJ175"/>
    <mergeCell ref="AK175:AO175"/>
    <mergeCell ref="B165:Z165"/>
    <mergeCell ref="AA165:AE165"/>
    <mergeCell ref="B251:Z251"/>
    <mergeCell ref="AA251:AE251"/>
    <mergeCell ref="AF251:AJ251"/>
    <mergeCell ref="AK251:AO251"/>
    <mergeCell ref="B249:Z249"/>
    <mergeCell ref="AA249:AE249"/>
    <mergeCell ref="AF238:AJ238"/>
    <mergeCell ref="AK238:AO238"/>
    <mergeCell ref="AK231:AO231"/>
    <mergeCell ref="B232:Z232"/>
    <mergeCell ref="B231:Z231"/>
    <mergeCell ref="AA231:AE231"/>
    <mergeCell ref="AF231:AJ231"/>
    <mergeCell ref="AK233:AO233"/>
    <mergeCell ref="B234:Z234"/>
    <mergeCell ref="AA234:AE234"/>
    <mergeCell ref="B215:Z215"/>
    <mergeCell ref="AA215:AE215"/>
    <mergeCell ref="AF215:AJ215"/>
    <mergeCell ref="AK215:AO215"/>
    <mergeCell ref="B224:Z224"/>
    <mergeCell ref="AA224:AE224"/>
    <mergeCell ref="AF224:AJ224"/>
    <mergeCell ref="AK224:AO224"/>
    <mergeCell ref="AK217:AO217"/>
    <mergeCell ref="B218:Z218"/>
    <mergeCell ref="AF213:AJ213"/>
    <mergeCell ref="AK213:AO213"/>
    <mergeCell ref="B214:Z214"/>
    <mergeCell ref="AA214:AE214"/>
    <mergeCell ref="AF214:AJ214"/>
    <mergeCell ref="AK214:AO214"/>
    <mergeCell ref="AF203:AJ203"/>
    <mergeCell ref="AK203:AO203"/>
    <mergeCell ref="B212:Z212"/>
    <mergeCell ref="AA212:AE212"/>
    <mergeCell ref="AF212:AJ212"/>
    <mergeCell ref="AK212:AO212"/>
    <mergeCell ref="AK205:AO205"/>
    <mergeCell ref="B206:Z206"/>
    <mergeCell ref="AA206:AE206"/>
    <mergeCell ref="AF206:AJ206"/>
    <mergeCell ref="AK174:AO174"/>
    <mergeCell ref="B198:Z198"/>
    <mergeCell ref="AA198:AE198"/>
    <mergeCell ref="AF198:AJ198"/>
    <mergeCell ref="AK198:AO198"/>
    <mergeCell ref="AK176:AO176"/>
    <mergeCell ref="B178:Z178"/>
    <mergeCell ref="AA178:AE178"/>
    <mergeCell ref="AF178:AJ178"/>
    <mergeCell ref="AK178:AO178"/>
    <mergeCell ref="AF162:AJ162"/>
    <mergeCell ref="AK162:AO162"/>
    <mergeCell ref="B173:Z173"/>
    <mergeCell ref="AK173:AO173"/>
    <mergeCell ref="AK164:AO164"/>
    <mergeCell ref="B163:Z163"/>
    <mergeCell ref="AA163:AE163"/>
    <mergeCell ref="AF163:AJ163"/>
    <mergeCell ref="AK163:AO163"/>
    <mergeCell ref="AF165:AJ165"/>
    <mergeCell ref="B161:Z161"/>
    <mergeCell ref="AA161:AE161"/>
    <mergeCell ref="AF161:AJ161"/>
    <mergeCell ref="AK161:AO161"/>
    <mergeCell ref="AK153:AO153"/>
    <mergeCell ref="AK154:AO154"/>
    <mergeCell ref="B159:Z159"/>
    <mergeCell ref="AK160:AO160"/>
    <mergeCell ref="AA157:AE157"/>
    <mergeCell ref="AF157:AJ157"/>
    <mergeCell ref="B146:Z146"/>
    <mergeCell ref="AA146:AE146"/>
    <mergeCell ref="AF146:AJ146"/>
    <mergeCell ref="AK146:AO146"/>
    <mergeCell ref="B152:Z152"/>
    <mergeCell ref="AA152:AE152"/>
    <mergeCell ref="AF152:AJ152"/>
    <mergeCell ref="AK152:AO152"/>
    <mergeCell ref="AK147:AO147"/>
    <mergeCell ref="AA148:AE148"/>
    <mergeCell ref="B141:Z141"/>
    <mergeCell ref="AA141:AE141"/>
    <mergeCell ref="AF141:AJ141"/>
    <mergeCell ref="AK141:AO141"/>
    <mergeCell ref="AF145:AJ145"/>
    <mergeCell ref="AK145:AO145"/>
    <mergeCell ref="B143:Z143"/>
    <mergeCell ref="AA143:AE143"/>
    <mergeCell ref="AF143:AJ143"/>
    <mergeCell ref="B142:Z142"/>
    <mergeCell ref="B137:Z137"/>
    <mergeCell ref="AA137:AE137"/>
    <mergeCell ref="AF137:AJ137"/>
    <mergeCell ref="AK137:AO137"/>
    <mergeCell ref="AF140:AJ140"/>
    <mergeCell ref="AK140:AO140"/>
    <mergeCell ref="AF139:AJ139"/>
    <mergeCell ref="B139:Z139"/>
    <mergeCell ref="AA139:AE139"/>
    <mergeCell ref="B133:Z133"/>
    <mergeCell ref="AA133:AE133"/>
    <mergeCell ref="AF133:AJ133"/>
    <mergeCell ref="AK133:AO133"/>
    <mergeCell ref="AF136:AJ136"/>
    <mergeCell ref="AK136:AO136"/>
    <mergeCell ref="AK135:AO135"/>
    <mergeCell ref="AF134:AJ134"/>
    <mergeCell ref="AK134:AO134"/>
    <mergeCell ref="B136:Z136"/>
    <mergeCell ref="B131:Z131"/>
    <mergeCell ref="AA131:AE131"/>
    <mergeCell ref="AF131:AJ131"/>
    <mergeCell ref="AK131:AO131"/>
    <mergeCell ref="B132:Z132"/>
    <mergeCell ref="AA132:AE132"/>
    <mergeCell ref="AF132:AJ132"/>
    <mergeCell ref="AK132:AO132"/>
    <mergeCell ref="B129:Z129"/>
    <mergeCell ref="AA129:AE129"/>
    <mergeCell ref="AF129:AJ129"/>
    <mergeCell ref="AK129:AO129"/>
    <mergeCell ref="AK128:AO128"/>
    <mergeCell ref="B130:Z130"/>
    <mergeCell ref="AA130:AE130"/>
    <mergeCell ref="AF130:AJ130"/>
    <mergeCell ref="AK130:AO130"/>
    <mergeCell ref="B126:Z126"/>
    <mergeCell ref="AA126:AE126"/>
    <mergeCell ref="AF126:AJ126"/>
    <mergeCell ref="AK126:AO126"/>
    <mergeCell ref="B127:Z127"/>
    <mergeCell ref="AA127:AE127"/>
    <mergeCell ref="AF127:AJ127"/>
    <mergeCell ref="AK127:AO127"/>
    <mergeCell ref="AA124:AE124"/>
    <mergeCell ref="AF124:AJ124"/>
    <mergeCell ref="AK124:AO124"/>
    <mergeCell ref="B125:Z125"/>
    <mergeCell ref="AA125:AE125"/>
    <mergeCell ref="AF125:AJ125"/>
    <mergeCell ref="AK125:AO125"/>
    <mergeCell ref="AF122:AJ122"/>
    <mergeCell ref="AK122:AO122"/>
    <mergeCell ref="B123:Z123"/>
    <mergeCell ref="AA123:AE123"/>
    <mergeCell ref="AF123:AJ123"/>
    <mergeCell ref="AK123:AO123"/>
    <mergeCell ref="AF120:AJ120"/>
    <mergeCell ref="AK120:AO120"/>
    <mergeCell ref="B121:Z121"/>
    <mergeCell ref="AA121:AE121"/>
    <mergeCell ref="AF121:AJ121"/>
    <mergeCell ref="AK121:AO121"/>
    <mergeCell ref="B117:Z117"/>
    <mergeCell ref="AA117:AE117"/>
    <mergeCell ref="AF117:AJ117"/>
    <mergeCell ref="AK117:AO117"/>
    <mergeCell ref="AF119:AJ119"/>
    <mergeCell ref="AK119:AO119"/>
    <mergeCell ref="B118:Z118"/>
    <mergeCell ref="AA118:AE118"/>
    <mergeCell ref="AF118:AJ118"/>
    <mergeCell ref="AK118:AO118"/>
    <mergeCell ref="B115:Z115"/>
    <mergeCell ref="AA115:AE115"/>
    <mergeCell ref="AF115:AJ115"/>
    <mergeCell ref="AK115:AO115"/>
    <mergeCell ref="B116:Z116"/>
    <mergeCell ref="AA116:AE116"/>
    <mergeCell ref="AF116:AJ116"/>
    <mergeCell ref="AK116:AO116"/>
    <mergeCell ref="B113:Z113"/>
    <mergeCell ref="AA113:AE113"/>
    <mergeCell ref="AF113:AJ113"/>
    <mergeCell ref="AK113:AO113"/>
    <mergeCell ref="B114:Z114"/>
    <mergeCell ref="AA114:AE114"/>
    <mergeCell ref="AF114:AJ114"/>
    <mergeCell ref="AK114:AO114"/>
    <mergeCell ref="A1:AO1"/>
    <mergeCell ref="A3:AO3"/>
    <mergeCell ref="AK4:AO4"/>
    <mergeCell ref="A2:AO2"/>
    <mergeCell ref="AK5:AO5"/>
    <mergeCell ref="AK6:AO6"/>
    <mergeCell ref="B5:Z5"/>
    <mergeCell ref="AA5:AE5"/>
    <mergeCell ref="AF5:AJ5"/>
    <mergeCell ref="B4:Z4"/>
    <mergeCell ref="AA4:AE4"/>
    <mergeCell ref="AF4:AJ4"/>
    <mergeCell ref="AK8:AO8"/>
    <mergeCell ref="B7:Z7"/>
    <mergeCell ref="AA7:AE7"/>
    <mergeCell ref="AF7:AJ7"/>
    <mergeCell ref="B6:Z6"/>
    <mergeCell ref="AA6:AE6"/>
    <mergeCell ref="AF6:AJ6"/>
    <mergeCell ref="B9:Z9"/>
    <mergeCell ref="AA9:AE9"/>
    <mergeCell ref="AF9:AJ9"/>
    <mergeCell ref="AK7:AO7"/>
    <mergeCell ref="B8:Z8"/>
    <mergeCell ref="AA8:AE8"/>
    <mergeCell ref="AF8:AJ8"/>
    <mergeCell ref="B11:Z11"/>
    <mergeCell ref="AA11:AE11"/>
    <mergeCell ref="AF11:AJ11"/>
    <mergeCell ref="AK9:AO9"/>
    <mergeCell ref="AK13:AO13"/>
    <mergeCell ref="B10:Z10"/>
    <mergeCell ref="AA10:AE10"/>
    <mergeCell ref="AF10:AJ10"/>
    <mergeCell ref="B12:Z12"/>
    <mergeCell ref="AK10:AO10"/>
    <mergeCell ref="B13:Z13"/>
    <mergeCell ref="AA13:AE13"/>
    <mergeCell ref="AF13:AJ13"/>
    <mergeCell ref="AK11:AO11"/>
    <mergeCell ref="AK20:AO20"/>
    <mergeCell ref="B17:Z17"/>
    <mergeCell ref="AA17:AE17"/>
    <mergeCell ref="AF17:AJ17"/>
    <mergeCell ref="AK15:AO15"/>
    <mergeCell ref="AK12:AO12"/>
    <mergeCell ref="AA12:AE12"/>
    <mergeCell ref="AF12:AJ12"/>
    <mergeCell ref="AK16:AO16"/>
    <mergeCell ref="B15:Z15"/>
    <mergeCell ref="AA19:AE19"/>
    <mergeCell ref="AF19:AJ19"/>
    <mergeCell ref="AK19:AO19"/>
    <mergeCell ref="AK17:AO17"/>
    <mergeCell ref="B14:Z14"/>
    <mergeCell ref="AA14:AE14"/>
    <mergeCell ref="AF14:AJ14"/>
    <mergeCell ref="AA15:AE15"/>
    <mergeCell ref="AF15:AJ15"/>
    <mergeCell ref="AA18:AE18"/>
    <mergeCell ref="AF18:AJ18"/>
    <mergeCell ref="AK18:AO18"/>
    <mergeCell ref="AK14:AO14"/>
    <mergeCell ref="B16:Z16"/>
    <mergeCell ref="AA16:AE16"/>
    <mergeCell ref="AF16:AJ16"/>
    <mergeCell ref="B22:Z22"/>
    <mergeCell ref="AA22:AE22"/>
    <mergeCell ref="AF22:AJ22"/>
    <mergeCell ref="B18:Z18"/>
    <mergeCell ref="AA21:AE21"/>
    <mergeCell ref="AF21:AJ21"/>
    <mergeCell ref="B20:Z20"/>
    <mergeCell ref="AA20:AE20"/>
    <mergeCell ref="AF20:AJ20"/>
    <mergeCell ref="B19:Z19"/>
    <mergeCell ref="AK22:AO22"/>
    <mergeCell ref="B24:Z24"/>
    <mergeCell ref="AA24:AE24"/>
    <mergeCell ref="AF24:AJ24"/>
    <mergeCell ref="B21:Z21"/>
    <mergeCell ref="B23:Z23"/>
    <mergeCell ref="AA23:AE23"/>
    <mergeCell ref="AF23:AJ23"/>
    <mergeCell ref="AK23:AO23"/>
    <mergeCell ref="AF26:AJ26"/>
    <mergeCell ref="AK24:AO24"/>
    <mergeCell ref="B25:Z25"/>
    <mergeCell ref="AA25:AE25"/>
    <mergeCell ref="AF25:AJ25"/>
    <mergeCell ref="AF29:AJ29"/>
    <mergeCell ref="AK29:AO29"/>
    <mergeCell ref="AK25:AO25"/>
    <mergeCell ref="AK26:AO26"/>
    <mergeCell ref="B29:Z29"/>
    <mergeCell ref="AA29:AE29"/>
    <mergeCell ref="AK27:AO27"/>
    <mergeCell ref="AK31:AO31"/>
    <mergeCell ref="B31:Z31"/>
    <mergeCell ref="AA31:AE31"/>
    <mergeCell ref="AF31:AJ31"/>
    <mergeCell ref="B32:Z32"/>
    <mergeCell ref="AA32:AE32"/>
    <mergeCell ref="AF32:AJ32"/>
    <mergeCell ref="B34:Z34"/>
    <mergeCell ref="AA34:AE34"/>
    <mergeCell ref="AF34:AJ34"/>
    <mergeCell ref="AK34:AO34"/>
    <mergeCell ref="B33:Z33"/>
    <mergeCell ref="AA33:AE33"/>
    <mergeCell ref="AF33:AJ33"/>
    <mergeCell ref="AK35:AO35"/>
    <mergeCell ref="B36:Z36"/>
    <mergeCell ref="AA36:AE36"/>
    <mergeCell ref="AF36:AJ36"/>
    <mergeCell ref="AK36:AO36"/>
    <mergeCell ref="AK32:AO32"/>
    <mergeCell ref="B35:Z35"/>
    <mergeCell ref="AA35:AE35"/>
    <mergeCell ref="AF35:AJ35"/>
    <mergeCell ref="AK33:AO33"/>
    <mergeCell ref="AK37:AO37"/>
    <mergeCell ref="B38:Z38"/>
    <mergeCell ref="AA38:AE38"/>
    <mergeCell ref="AF38:AJ38"/>
    <mergeCell ref="AK38:AO38"/>
    <mergeCell ref="B37:Z37"/>
    <mergeCell ref="AA37:AE37"/>
    <mergeCell ref="AF37:AJ37"/>
    <mergeCell ref="AF41:AJ41"/>
    <mergeCell ref="AK39:AO39"/>
    <mergeCell ref="B40:Z40"/>
    <mergeCell ref="AA40:AE40"/>
    <mergeCell ref="AF40:AJ40"/>
    <mergeCell ref="AK40:AO40"/>
    <mergeCell ref="B39:Z39"/>
    <mergeCell ref="AA39:AE39"/>
    <mergeCell ref="AF39:AJ39"/>
    <mergeCell ref="B43:Z43"/>
    <mergeCell ref="AA43:AE43"/>
    <mergeCell ref="AF43:AJ43"/>
    <mergeCell ref="AK41:AO41"/>
    <mergeCell ref="B42:Z42"/>
    <mergeCell ref="AA42:AE42"/>
    <mergeCell ref="AF42:AJ42"/>
    <mergeCell ref="AK42:AO42"/>
    <mergeCell ref="B41:Z41"/>
    <mergeCell ref="AA41:AE41"/>
    <mergeCell ref="B45:Z45"/>
    <mergeCell ref="AA45:AE45"/>
    <mergeCell ref="AF45:AJ45"/>
    <mergeCell ref="AK43:AO43"/>
    <mergeCell ref="AK47:AO47"/>
    <mergeCell ref="B44:Z44"/>
    <mergeCell ref="AA44:AE44"/>
    <mergeCell ref="AF44:AJ44"/>
    <mergeCell ref="AK44:AO44"/>
    <mergeCell ref="AF47:AJ47"/>
    <mergeCell ref="AK45:AO45"/>
    <mergeCell ref="AK51:AO51"/>
    <mergeCell ref="B46:Z46"/>
    <mergeCell ref="AA46:AE46"/>
    <mergeCell ref="AF46:AJ46"/>
    <mergeCell ref="AF50:AJ50"/>
    <mergeCell ref="AK50:AO50"/>
    <mergeCell ref="AK46:AO46"/>
    <mergeCell ref="B51:Z51"/>
    <mergeCell ref="AA51:AE51"/>
    <mergeCell ref="AF51:AJ51"/>
    <mergeCell ref="AK58:AO58"/>
    <mergeCell ref="B48:Z48"/>
    <mergeCell ref="AA48:AE48"/>
    <mergeCell ref="AF48:AJ48"/>
    <mergeCell ref="B50:Z50"/>
    <mergeCell ref="AA50:AE50"/>
    <mergeCell ref="AK48:AO48"/>
    <mergeCell ref="B52:Z52"/>
    <mergeCell ref="AA52:AE52"/>
    <mergeCell ref="B58:Z58"/>
    <mergeCell ref="AA58:AE58"/>
    <mergeCell ref="AF58:AJ58"/>
    <mergeCell ref="AK60:AO60"/>
    <mergeCell ref="B55:Z55"/>
    <mergeCell ref="AA55:AE55"/>
    <mergeCell ref="AF55:AJ55"/>
    <mergeCell ref="B57:Z57"/>
    <mergeCell ref="B56:Z56"/>
    <mergeCell ref="AA56:AE56"/>
    <mergeCell ref="AA62:AE62"/>
    <mergeCell ref="AF62:AJ62"/>
    <mergeCell ref="AK62:AO62"/>
    <mergeCell ref="B60:Z60"/>
    <mergeCell ref="AA60:AE60"/>
    <mergeCell ref="AF60:AJ60"/>
    <mergeCell ref="B61:Z61"/>
    <mergeCell ref="AA61:AE61"/>
    <mergeCell ref="AK61:AO61"/>
    <mergeCell ref="AF61:AJ61"/>
    <mergeCell ref="AK63:AO63"/>
    <mergeCell ref="B64:Z64"/>
    <mergeCell ref="AA64:AE64"/>
    <mergeCell ref="AF64:AJ64"/>
    <mergeCell ref="AK64:AO64"/>
    <mergeCell ref="B63:Z63"/>
    <mergeCell ref="AA63:AE63"/>
    <mergeCell ref="AF63:AJ63"/>
    <mergeCell ref="B62:Z62"/>
    <mergeCell ref="B73:Z73"/>
    <mergeCell ref="AK66:AO66"/>
    <mergeCell ref="B65:Z65"/>
    <mergeCell ref="AA65:AE65"/>
    <mergeCell ref="AF65:AJ65"/>
    <mergeCell ref="AA67:AE67"/>
    <mergeCell ref="AF67:AJ67"/>
    <mergeCell ref="AK65:AO65"/>
    <mergeCell ref="B66:Z66"/>
    <mergeCell ref="AK67:AO67"/>
    <mergeCell ref="B68:Z68"/>
    <mergeCell ref="AA68:AE68"/>
    <mergeCell ref="AF68:AJ68"/>
    <mergeCell ref="B70:Z70"/>
    <mergeCell ref="AA70:AE70"/>
    <mergeCell ref="AF70:AJ70"/>
    <mergeCell ref="AK68:AO68"/>
    <mergeCell ref="AK70:AO70"/>
    <mergeCell ref="AK74:AO74"/>
    <mergeCell ref="B67:Z67"/>
    <mergeCell ref="AA91:AE91"/>
    <mergeCell ref="AF91:AJ91"/>
    <mergeCell ref="AK84:AO84"/>
    <mergeCell ref="B90:Z90"/>
    <mergeCell ref="AA90:AE90"/>
    <mergeCell ref="AF90:AJ90"/>
    <mergeCell ref="B85:Z85"/>
    <mergeCell ref="AK90:AO90"/>
    <mergeCell ref="B84:Z84"/>
    <mergeCell ref="B93:Z93"/>
    <mergeCell ref="B94:Z94"/>
    <mergeCell ref="AA94:AE94"/>
    <mergeCell ref="AF94:AJ94"/>
    <mergeCell ref="AA93:AE93"/>
    <mergeCell ref="AF85:AJ85"/>
    <mergeCell ref="B87:Z87"/>
    <mergeCell ref="AA87:AE87"/>
    <mergeCell ref="AF87:AJ87"/>
    <mergeCell ref="AK94:AO94"/>
    <mergeCell ref="B86:Z86"/>
    <mergeCell ref="B97:Z97"/>
    <mergeCell ref="AA97:AE97"/>
    <mergeCell ref="AK107:AO107"/>
    <mergeCell ref="B98:Z98"/>
    <mergeCell ref="AA98:AE98"/>
    <mergeCell ref="AF98:AJ98"/>
    <mergeCell ref="AF97:AJ97"/>
    <mergeCell ref="AK97:AO97"/>
    <mergeCell ref="AK98:AO98"/>
    <mergeCell ref="B107:Z107"/>
    <mergeCell ref="AA107:AE107"/>
    <mergeCell ref="AF107:AJ107"/>
    <mergeCell ref="AK109:AO109"/>
    <mergeCell ref="B106:Z106"/>
    <mergeCell ref="AA106:AE106"/>
    <mergeCell ref="AF106:AJ106"/>
    <mergeCell ref="AK106:AO106"/>
    <mergeCell ref="B109:Z109"/>
    <mergeCell ref="AA109:AE109"/>
    <mergeCell ref="AF109:AJ109"/>
    <mergeCell ref="B108:Z108"/>
    <mergeCell ref="AA108:AE108"/>
    <mergeCell ref="AF108:AJ108"/>
    <mergeCell ref="AK108:AO108"/>
    <mergeCell ref="B111:Z111"/>
    <mergeCell ref="AA111:AE111"/>
    <mergeCell ref="AF111:AJ111"/>
    <mergeCell ref="B110:Z110"/>
    <mergeCell ref="AA110:AE110"/>
    <mergeCell ref="AF110:AJ110"/>
    <mergeCell ref="AK110:AO110"/>
    <mergeCell ref="B112:Z112"/>
    <mergeCell ref="AA112:AE112"/>
    <mergeCell ref="B128:Z128"/>
    <mergeCell ref="AA128:AE128"/>
    <mergeCell ref="AF128:AJ128"/>
    <mergeCell ref="AK111:AO111"/>
    <mergeCell ref="AF112:AJ112"/>
    <mergeCell ref="AK112:AO112"/>
    <mergeCell ref="B119:Z119"/>
    <mergeCell ref="AA119:AE119"/>
    <mergeCell ref="B135:Z135"/>
    <mergeCell ref="AA135:AE135"/>
    <mergeCell ref="B134:Z134"/>
    <mergeCell ref="AA134:AE134"/>
    <mergeCell ref="B120:Z120"/>
    <mergeCell ref="AA120:AE120"/>
    <mergeCell ref="B122:Z122"/>
    <mergeCell ref="AA122:AE122"/>
    <mergeCell ref="B124:Z124"/>
    <mergeCell ref="AA136:AE136"/>
    <mergeCell ref="AF135:AJ135"/>
    <mergeCell ref="AK143:AO143"/>
    <mergeCell ref="B138:Z138"/>
    <mergeCell ref="AA138:AE138"/>
    <mergeCell ref="AF138:AJ138"/>
    <mergeCell ref="AK138:AO138"/>
    <mergeCell ref="B140:Z140"/>
    <mergeCell ref="AA140:AE140"/>
    <mergeCell ref="AK139:AO139"/>
    <mergeCell ref="AA142:AE142"/>
    <mergeCell ref="AF142:AJ142"/>
    <mergeCell ref="AK142:AO142"/>
    <mergeCell ref="B145:Z145"/>
    <mergeCell ref="AA145:AE145"/>
    <mergeCell ref="AF149:AJ149"/>
    <mergeCell ref="B147:Z147"/>
    <mergeCell ref="AA147:AE147"/>
    <mergeCell ref="AF147:AJ147"/>
    <mergeCell ref="B148:Z148"/>
    <mergeCell ref="AF148:AJ148"/>
    <mergeCell ref="B151:Z151"/>
    <mergeCell ref="AA151:AE151"/>
    <mergeCell ref="AF151:AJ151"/>
    <mergeCell ref="AK149:AO149"/>
    <mergeCell ref="AK150:AO150"/>
    <mergeCell ref="B150:Z150"/>
    <mergeCell ref="AA150:AE150"/>
    <mergeCell ref="AF150:AJ150"/>
    <mergeCell ref="B149:Z149"/>
    <mergeCell ref="AA149:AE149"/>
    <mergeCell ref="AF153:AJ153"/>
    <mergeCell ref="B160:Z160"/>
    <mergeCell ref="B154:Z154"/>
    <mergeCell ref="AA154:AE154"/>
    <mergeCell ref="AF154:AJ154"/>
    <mergeCell ref="B156:Z156"/>
    <mergeCell ref="AA155:AE155"/>
    <mergeCell ref="B157:Z157"/>
    <mergeCell ref="B158:Z158"/>
    <mergeCell ref="B176:Z176"/>
    <mergeCell ref="B162:Z162"/>
    <mergeCell ref="B174:Z174"/>
    <mergeCell ref="B164:Z164"/>
    <mergeCell ref="AA164:AE164"/>
    <mergeCell ref="AA176:AE176"/>
    <mergeCell ref="AA174:AE174"/>
    <mergeCell ref="AA162:AE162"/>
    <mergeCell ref="B168:Z168"/>
    <mergeCell ref="AA168:AE168"/>
    <mergeCell ref="AF174:AJ174"/>
    <mergeCell ref="AA173:AE173"/>
    <mergeCell ref="AF173:AJ173"/>
    <mergeCell ref="AF176:AJ176"/>
    <mergeCell ref="AF164:AJ164"/>
    <mergeCell ref="AF177:AJ177"/>
    <mergeCell ref="AF168:AJ168"/>
    <mergeCell ref="B177:Z177"/>
    <mergeCell ref="AA177:AE177"/>
    <mergeCell ref="AK177:AO177"/>
    <mergeCell ref="B179:Z179"/>
    <mergeCell ref="AA179:AE179"/>
    <mergeCell ref="AF179:AJ179"/>
    <mergeCell ref="AK179:AO179"/>
    <mergeCell ref="B180:Z180"/>
    <mergeCell ref="AA180:AE180"/>
    <mergeCell ref="AF180:AJ180"/>
    <mergeCell ref="AA181:AE181"/>
    <mergeCell ref="AF181:AJ181"/>
    <mergeCell ref="AK181:AO181"/>
    <mergeCell ref="AK180:AO180"/>
    <mergeCell ref="B181:Z181"/>
    <mergeCell ref="AK182:AO182"/>
    <mergeCell ref="B183:Z183"/>
    <mergeCell ref="AA183:AE183"/>
    <mergeCell ref="AF183:AJ183"/>
    <mergeCell ref="AK183:AO183"/>
    <mergeCell ref="B182:Z182"/>
    <mergeCell ref="AA182:AE182"/>
    <mergeCell ref="AF182:AJ182"/>
    <mergeCell ref="AK187:AO187"/>
    <mergeCell ref="B188:Z188"/>
    <mergeCell ref="AA188:AE188"/>
    <mergeCell ref="AF188:AJ188"/>
    <mergeCell ref="AK188:AO188"/>
    <mergeCell ref="B187:Z187"/>
    <mergeCell ref="AA187:AE187"/>
    <mergeCell ref="AF187:AJ187"/>
    <mergeCell ref="AK189:AO189"/>
    <mergeCell ref="B190:Z190"/>
    <mergeCell ref="AA190:AE190"/>
    <mergeCell ref="AF190:AJ190"/>
    <mergeCell ref="AK190:AO190"/>
    <mergeCell ref="B189:Z189"/>
    <mergeCell ref="AA189:AE189"/>
    <mergeCell ref="AF189:AJ189"/>
    <mergeCell ref="AK191:AO191"/>
    <mergeCell ref="B192:Z192"/>
    <mergeCell ref="AA192:AE192"/>
    <mergeCell ref="AF192:AJ192"/>
    <mergeCell ref="AK192:AO192"/>
    <mergeCell ref="B191:Z191"/>
    <mergeCell ref="AA191:AE191"/>
    <mergeCell ref="AF191:AJ191"/>
    <mergeCell ref="AK193:AO193"/>
    <mergeCell ref="B194:Z194"/>
    <mergeCell ref="AA194:AE194"/>
    <mergeCell ref="AF194:AJ194"/>
    <mergeCell ref="AK194:AO194"/>
    <mergeCell ref="B193:Z193"/>
    <mergeCell ref="AA193:AE193"/>
    <mergeCell ref="AF193:AJ193"/>
    <mergeCell ref="AK195:AO195"/>
    <mergeCell ref="B196:Z196"/>
    <mergeCell ref="AA196:AE196"/>
    <mergeCell ref="AF196:AJ196"/>
    <mergeCell ref="AK196:AO196"/>
    <mergeCell ref="B195:Z195"/>
    <mergeCell ref="AA195:AE195"/>
    <mergeCell ref="AF195:AJ195"/>
    <mergeCell ref="AK197:AO197"/>
    <mergeCell ref="B199:Z199"/>
    <mergeCell ref="AA199:AE199"/>
    <mergeCell ref="AF199:AJ199"/>
    <mergeCell ref="AK199:AO199"/>
    <mergeCell ref="B197:Z197"/>
    <mergeCell ref="AA197:AE197"/>
    <mergeCell ref="AF197:AJ197"/>
    <mergeCell ref="AK200:AO200"/>
    <mergeCell ref="B201:Z201"/>
    <mergeCell ref="AA201:AE201"/>
    <mergeCell ref="AF201:AJ201"/>
    <mergeCell ref="AK201:AO201"/>
    <mergeCell ref="B200:Z200"/>
    <mergeCell ref="AA200:AE200"/>
    <mergeCell ref="AF200:AJ200"/>
    <mergeCell ref="AK202:AO202"/>
    <mergeCell ref="B204:Z204"/>
    <mergeCell ref="AA204:AE204"/>
    <mergeCell ref="AF204:AJ204"/>
    <mergeCell ref="AK204:AO204"/>
    <mergeCell ref="B202:Z202"/>
    <mergeCell ref="AA202:AE202"/>
    <mergeCell ref="AF202:AJ202"/>
    <mergeCell ref="B203:Z203"/>
    <mergeCell ref="AA203:AE203"/>
    <mergeCell ref="AK206:AO206"/>
    <mergeCell ref="B205:Z205"/>
    <mergeCell ref="AA205:AE205"/>
    <mergeCell ref="AF205:AJ205"/>
    <mergeCell ref="AK207:AO207"/>
    <mergeCell ref="B208:Z208"/>
    <mergeCell ref="AA208:AE208"/>
    <mergeCell ref="AF208:AJ208"/>
    <mergeCell ref="AK208:AO208"/>
    <mergeCell ref="B207:Z207"/>
    <mergeCell ref="AA207:AE207"/>
    <mergeCell ref="AF207:AJ207"/>
    <mergeCell ref="AK209:AO209"/>
    <mergeCell ref="B210:Z210"/>
    <mergeCell ref="AA210:AE210"/>
    <mergeCell ref="AF210:AJ210"/>
    <mergeCell ref="AK210:AO210"/>
    <mergeCell ref="B209:Z209"/>
    <mergeCell ref="AA209:AE209"/>
    <mergeCell ref="AF209:AJ209"/>
    <mergeCell ref="AK211:AO211"/>
    <mergeCell ref="B216:Z216"/>
    <mergeCell ref="AA216:AE216"/>
    <mergeCell ref="AF216:AJ216"/>
    <mergeCell ref="AK216:AO216"/>
    <mergeCell ref="B211:Z211"/>
    <mergeCell ref="AA211:AE211"/>
    <mergeCell ref="AF211:AJ211"/>
    <mergeCell ref="B213:Z213"/>
    <mergeCell ref="AA213:AE213"/>
    <mergeCell ref="AA218:AE218"/>
    <mergeCell ref="AF218:AJ218"/>
    <mergeCell ref="AK218:AO218"/>
    <mergeCell ref="B217:Z217"/>
    <mergeCell ref="AA217:AE217"/>
    <mergeCell ref="AF217:AJ217"/>
    <mergeCell ref="AK219:AO219"/>
    <mergeCell ref="B220:Z220"/>
    <mergeCell ref="AA220:AE220"/>
    <mergeCell ref="AF220:AJ220"/>
    <mergeCell ref="AK220:AO220"/>
    <mergeCell ref="B219:Z219"/>
    <mergeCell ref="AA219:AE219"/>
    <mergeCell ref="AF219:AJ219"/>
    <mergeCell ref="AK221:AO221"/>
    <mergeCell ref="B222:Z222"/>
    <mergeCell ref="AA222:AE222"/>
    <mergeCell ref="AF222:AJ222"/>
    <mergeCell ref="AK222:AO222"/>
    <mergeCell ref="B221:Z221"/>
    <mergeCell ref="AA221:AE221"/>
    <mergeCell ref="AF221:AJ221"/>
    <mergeCell ref="AK223:AO223"/>
    <mergeCell ref="B225:Z225"/>
    <mergeCell ref="AA225:AE225"/>
    <mergeCell ref="AF225:AJ225"/>
    <mergeCell ref="AK225:AO225"/>
    <mergeCell ref="B223:Z223"/>
    <mergeCell ref="AA223:AE223"/>
    <mergeCell ref="AF223:AJ223"/>
    <mergeCell ref="AK226:AO226"/>
    <mergeCell ref="B227:Z227"/>
    <mergeCell ref="AA227:AE227"/>
    <mergeCell ref="AF227:AJ227"/>
    <mergeCell ref="AK227:AO227"/>
    <mergeCell ref="B226:Z226"/>
    <mergeCell ref="AA226:AE226"/>
    <mergeCell ref="AF226:AJ226"/>
    <mergeCell ref="AK228:AO228"/>
    <mergeCell ref="B230:Z230"/>
    <mergeCell ref="AA230:AE230"/>
    <mergeCell ref="AF230:AJ230"/>
    <mergeCell ref="AK230:AO230"/>
    <mergeCell ref="B228:Z228"/>
    <mergeCell ref="AA228:AE228"/>
    <mergeCell ref="AF228:AJ228"/>
    <mergeCell ref="AF229:AJ229"/>
    <mergeCell ref="AK229:AO229"/>
    <mergeCell ref="AF234:AJ234"/>
    <mergeCell ref="AK234:AO234"/>
    <mergeCell ref="AA232:AE232"/>
    <mergeCell ref="AF232:AJ232"/>
    <mergeCell ref="AK232:AO232"/>
    <mergeCell ref="AK236:AO236"/>
    <mergeCell ref="B237:Z237"/>
    <mergeCell ref="AA237:AE237"/>
    <mergeCell ref="AF237:AJ237"/>
    <mergeCell ref="AK237:AO237"/>
    <mergeCell ref="B236:Z236"/>
    <mergeCell ref="AA236:AE236"/>
    <mergeCell ref="AF236:AJ236"/>
    <mergeCell ref="AK239:AO239"/>
    <mergeCell ref="B240:Z240"/>
    <mergeCell ref="AA240:AE240"/>
    <mergeCell ref="AF240:AJ240"/>
    <mergeCell ref="AK240:AO240"/>
    <mergeCell ref="B239:Z239"/>
    <mergeCell ref="AA239:AE239"/>
    <mergeCell ref="AF239:AJ239"/>
    <mergeCell ref="AK241:AO241"/>
    <mergeCell ref="B242:Z242"/>
    <mergeCell ref="AA242:AE242"/>
    <mergeCell ref="AF242:AJ242"/>
    <mergeCell ref="AK242:AO242"/>
    <mergeCell ref="B241:Z241"/>
    <mergeCell ref="AA241:AE241"/>
    <mergeCell ref="AF241:AJ241"/>
    <mergeCell ref="AK253:AO253"/>
    <mergeCell ref="B253:Z253"/>
    <mergeCell ref="AA253:AE253"/>
    <mergeCell ref="AF253:AJ253"/>
    <mergeCell ref="AK254:AO254"/>
    <mergeCell ref="B255:Z255"/>
    <mergeCell ref="AA255:AE255"/>
    <mergeCell ref="AF255:AJ255"/>
    <mergeCell ref="AK255:AO255"/>
    <mergeCell ref="B254:Z254"/>
    <mergeCell ref="AA254:AE254"/>
    <mergeCell ref="AF254:AJ254"/>
    <mergeCell ref="AK256:AO256"/>
    <mergeCell ref="B257:Z257"/>
    <mergeCell ref="AA257:AE257"/>
    <mergeCell ref="AF257:AJ257"/>
    <mergeCell ref="AK257:AO257"/>
    <mergeCell ref="B256:Z256"/>
    <mergeCell ref="AA256:AE256"/>
    <mergeCell ref="AF256:AJ256"/>
    <mergeCell ref="AK258:AO258"/>
    <mergeCell ref="AA259:AE259"/>
    <mergeCell ref="AF259:AJ259"/>
    <mergeCell ref="AK259:AO259"/>
    <mergeCell ref="B258:Z258"/>
    <mergeCell ref="AA258:AE258"/>
    <mergeCell ref="AF258:AJ258"/>
    <mergeCell ref="B259:Z259"/>
    <mergeCell ref="AK148:AO148"/>
    <mergeCell ref="B155:Z155"/>
    <mergeCell ref="AK151:AO151"/>
    <mergeCell ref="B153:Z153"/>
    <mergeCell ref="AF156:AJ156"/>
    <mergeCell ref="AK156:AO156"/>
    <mergeCell ref="AF155:AJ155"/>
    <mergeCell ref="AK155:AO155"/>
    <mergeCell ref="AA156:AE156"/>
    <mergeCell ref="AA153:AE153"/>
    <mergeCell ref="AK157:AO157"/>
    <mergeCell ref="AA158:AE158"/>
    <mergeCell ref="AF158:AJ158"/>
    <mergeCell ref="AK158:AO158"/>
    <mergeCell ref="AK159:AO159"/>
    <mergeCell ref="AA160:AE160"/>
    <mergeCell ref="AF160:AJ160"/>
    <mergeCell ref="AA159:AE159"/>
    <mergeCell ref="AF159:AJ159"/>
    <mergeCell ref="B243:Z243"/>
    <mergeCell ref="B244:Z244"/>
    <mergeCell ref="B245:Z245"/>
    <mergeCell ref="B246:Z246"/>
    <mergeCell ref="AF243:AJ243"/>
    <mergeCell ref="B233:Z233"/>
    <mergeCell ref="AA233:AE233"/>
    <mergeCell ref="AF233:AJ233"/>
    <mergeCell ref="B238:Z238"/>
    <mergeCell ref="AA238:AE238"/>
    <mergeCell ref="B247:Z247"/>
    <mergeCell ref="B252:Z252"/>
    <mergeCell ref="AA245:AE245"/>
    <mergeCell ref="AF245:AJ245"/>
    <mergeCell ref="AA252:AE252"/>
    <mergeCell ref="AF252:AJ252"/>
    <mergeCell ref="B250:Z250"/>
    <mergeCell ref="AA250:AE250"/>
    <mergeCell ref="AF250:AJ250"/>
    <mergeCell ref="AF249:AJ249"/>
    <mergeCell ref="AK245:AO245"/>
    <mergeCell ref="AA246:AE246"/>
    <mergeCell ref="AF246:AJ246"/>
    <mergeCell ref="AK246:AO246"/>
    <mergeCell ref="B248:Z248"/>
    <mergeCell ref="AK243:AO243"/>
    <mergeCell ref="AA244:AE244"/>
    <mergeCell ref="AF244:AJ244"/>
    <mergeCell ref="AK244:AO244"/>
    <mergeCell ref="AA243:AE243"/>
    <mergeCell ref="AK252:AO252"/>
    <mergeCell ref="AA247:AE247"/>
    <mergeCell ref="AF247:AJ247"/>
    <mergeCell ref="AK247:AO247"/>
    <mergeCell ref="AA248:AE248"/>
    <mergeCell ref="AF248:AJ248"/>
    <mergeCell ref="AK248:AO248"/>
    <mergeCell ref="AK250:AO250"/>
    <mergeCell ref="AK249:AO249"/>
    <mergeCell ref="AK21:AO21"/>
    <mergeCell ref="B28:Z28"/>
    <mergeCell ref="AA28:AE28"/>
    <mergeCell ref="AF28:AJ28"/>
    <mergeCell ref="AK28:AO28"/>
    <mergeCell ref="B26:Z26"/>
    <mergeCell ref="AA26:AE26"/>
    <mergeCell ref="B27:Z27"/>
    <mergeCell ref="AA27:AE27"/>
    <mergeCell ref="AF27:AJ27"/>
    <mergeCell ref="B30:Z30"/>
    <mergeCell ref="AA30:AE30"/>
    <mergeCell ref="AF30:AJ30"/>
    <mergeCell ref="AK30:AO30"/>
    <mergeCell ref="B49:Z49"/>
    <mergeCell ref="AA49:AE49"/>
    <mergeCell ref="AF49:AJ49"/>
    <mergeCell ref="AK49:AO49"/>
    <mergeCell ref="B47:Z47"/>
    <mergeCell ref="AA47:AE47"/>
    <mergeCell ref="AK52:AO52"/>
    <mergeCell ref="B53:Z53"/>
    <mergeCell ref="AA53:AE53"/>
    <mergeCell ref="AF53:AJ53"/>
    <mergeCell ref="AK53:AO53"/>
    <mergeCell ref="B54:Z54"/>
    <mergeCell ref="AA54:AE54"/>
    <mergeCell ref="AF54:AJ54"/>
    <mergeCell ref="AK54:AO54"/>
    <mergeCell ref="AF52:AJ52"/>
    <mergeCell ref="AF56:AJ56"/>
    <mergeCell ref="AK56:AO56"/>
    <mergeCell ref="AK55:AO55"/>
    <mergeCell ref="AF57:AJ57"/>
    <mergeCell ref="AK57:AO57"/>
    <mergeCell ref="AA57:AE57"/>
    <mergeCell ref="B59:Z59"/>
    <mergeCell ref="AA59:AE59"/>
    <mergeCell ref="AF59:AJ59"/>
    <mergeCell ref="AK59:AO59"/>
    <mergeCell ref="B69:Z69"/>
    <mergeCell ref="AA69:AE69"/>
    <mergeCell ref="AF69:AJ69"/>
    <mergeCell ref="AK69:AO69"/>
    <mergeCell ref="AA66:AE66"/>
    <mergeCell ref="AF66:AJ66"/>
    <mergeCell ref="B71:Z71"/>
    <mergeCell ref="AA71:AE71"/>
    <mergeCell ref="AF71:AJ71"/>
    <mergeCell ref="AK71:AO71"/>
    <mergeCell ref="B72:Z72"/>
    <mergeCell ref="AA72:AE72"/>
    <mergeCell ref="AF72:AJ72"/>
    <mergeCell ref="AK72:AO72"/>
    <mergeCell ref="AA73:AE73"/>
    <mergeCell ref="AF73:AJ73"/>
    <mergeCell ref="AK73:AO73"/>
    <mergeCell ref="B75:Z75"/>
    <mergeCell ref="AA75:AE75"/>
    <mergeCell ref="AF75:AJ75"/>
    <mergeCell ref="AK75:AO75"/>
    <mergeCell ref="B74:Z74"/>
    <mergeCell ref="AA74:AE74"/>
    <mergeCell ref="AF74:AJ74"/>
    <mergeCell ref="B76:Z76"/>
    <mergeCell ref="AA76:AE76"/>
    <mergeCell ref="AF76:AJ76"/>
    <mergeCell ref="AK76:AO76"/>
    <mergeCell ref="B77:Z77"/>
    <mergeCell ref="AA77:AE77"/>
    <mergeCell ref="AF77:AJ77"/>
    <mergeCell ref="AK77:AO77"/>
    <mergeCell ref="B78:Z78"/>
    <mergeCell ref="AA78:AE78"/>
    <mergeCell ref="AF78:AJ78"/>
    <mergeCell ref="AK78:AO78"/>
    <mergeCell ref="B79:Z79"/>
    <mergeCell ref="AA79:AE79"/>
    <mergeCell ref="AF79:AJ79"/>
    <mergeCell ref="AK79:AO79"/>
    <mergeCell ref="B80:Z80"/>
    <mergeCell ref="AA80:AE80"/>
    <mergeCell ref="AF80:AJ80"/>
    <mergeCell ref="AK80:AO80"/>
    <mergeCell ref="B81:Z81"/>
    <mergeCell ref="AA81:AE81"/>
    <mergeCell ref="AF81:AJ81"/>
    <mergeCell ref="AK81:AO81"/>
    <mergeCell ref="B82:Z82"/>
    <mergeCell ref="AA82:AE82"/>
    <mergeCell ref="AF82:AJ82"/>
    <mergeCell ref="AK82:AO82"/>
    <mergeCell ref="B83:Z83"/>
    <mergeCell ref="AA83:AE83"/>
    <mergeCell ref="AF83:AJ83"/>
    <mergeCell ref="AK83:AO83"/>
    <mergeCell ref="AK85:AO85"/>
    <mergeCell ref="AA84:AE84"/>
    <mergeCell ref="AF84:AJ84"/>
    <mergeCell ref="AF86:AJ86"/>
    <mergeCell ref="AK86:AO86"/>
    <mergeCell ref="AA86:AE86"/>
    <mergeCell ref="AA85:AE85"/>
    <mergeCell ref="AK87:AO87"/>
    <mergeCell ref="B88:Z88"/>
    <mergeCell ref="AA88:AE88"/>
    <mergeCell ref="AF88:AJ88"/>
    <mergeCell ref="AK88:AO88"/>
    <mergeCell ref="B89:Z89"/>
    <mergeCell ref="AA89:AE89"/>
    <mergeCell ref="AF89:AJ89"/>
    <mergeCell ref="AK89:AO89"/>
    <mergeCell ref="B92:Z92"/>
    <mergeCell ref="AA92:AE92"/>
    <mergeCell ref="AF92:AJ92"/>
    <mergeCell ref="AK92:AO92"/>
    <mergeCell ref="AK91:AO91"/>
    <mergeCell ref="B91:Z91"/>
    <mergeCell ref="AF93:AJ93"/>
    <mergeCell ref="AK93:AO93"/>
    <mergeCell ref="B96:Z96"/>
    <mergeCell ref="AA96:AE96"/>
    <mergeCell ref="AF96:AJ96"/>
    <mergeCell ref="AK96:AO96"/>
    <mergeCell ref="AK95:AO95"/>
    <mergeCell ref="B95:Z95"/>
    <mergeCell ref="AA95:AE95"/>
    <mergeCell ref="AF95:AJ95"/>
    <mergeCell ref="B99:Z99"/>
    <mergeCell ref="AA99:AE99"/>
    <mergeCell ref="AF99:AJ99"/>
    <mergeCell ref="AK99:AO99"/>
    <mergeCell ref="B100:Z100"/>
    <mergeCell ref="AA100:AE100"/>
    <mergeCell ref="AF100:AJ100"/>
    <mergeCell ref="AK100:AO100"/>
    <mergeCell ref="AF104:AJ104"/>
    <mergeCell ref="AK104:AO104"/>
    <mergeCell ref="B101:Z101"/>
    <mergeCell ref="AA101:AE101"/>
    <mergeCell ref="AF101:AJ101"/>
    <mergeCell ref="AK101:AO101"/>
    <mergeCell ref="B102:Z102"/>
    <mergeCell ref="AA102:AE102"/>
    <mergeCell ref="AF102:AJ102"/>
    <mergeCell ref="AK102:AO102"/>
    <mergeCell ref="B105:Z105"/>
    <mergeCell ref="AA105:AE105"/>
    <mergeCell ref="AF105:AJ105"/>
    <mergeCell ref="AK105:AO105"/>
    <mergeCell ref="B103:Z103"/>
    <mergeCell ref="AA103:AE103"/>
    <mergeCell ref="AF103:AJ103"/>
    <mergeCell ref="AK103:AO103"/>
    <mergeCell ref="B104:Z104"/>
    <mergeCell ref="AA104:AE10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61" max="49" man="1"/>
  </rowBreaks>
  <ignoredErrors>
    <ignoredError sqref="A6:A2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2017-01-19T16:01:32Z</dcterms:created>
  <dcterms:modified xsi:type="dcterms:W3CDTF">2017-05-10T10:12:55Z</dcterms:modified>
  <cp:category/>
  <cp:version/>
  <cp:contentType/>
  <cp:contentStatus/>
</cp:coreProperties>
</file>