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7"/>
  </bookViews>
  <sheets>
    <sheet name="1" sheetId="15" r:id="rId1"/>
    <sheet name="2" sheetId="1" r:id="rId2"/>
    <sheet name="3-a" sheetId="14" r:id="rId3"/>
    <sheet name="3-b" sheetId="16" r:id="rId4"/>
    <sheet name="3-c" sheetId="17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E148" i="14"/>
  <c r="D148"/>
  <c r="C148"/>
  <c r="E142"/>
  <c r="D142"/>
  <c r="C142"/>
  <c r="E135"/>
  <c r="D134"/>
  <c r="C134"/>
  <c r="E131"/>
  <c r="E156" s="1"/>
  <c r="D121"/>
  <c r="E116"/>
  <c r="D116"/>
  <c r="C116"/>
  <c r="E95"/>
  <c r="D95"/>
  <c r="C95"/>
  <c r="E84"/>
  <c r="D84"/>
  <c r="C84"/>
  <c r="E80"/>
  <c r="D80"/>
  <c r="C80"/>
  <c r="E77"/>
  <c r="D77"/>
  <c r="C77"/>
  <c r="E72"/>
  <c r="D72"/>
  <c r="C72"/>
  <c r="E68"/>
  <c r="D68"/>
  <c r="C68"/>
  <c r="E62"/>
  <c r="D62"/>
  <c r="C62"/>
  <c r="E57"/>
  <c r="D57"/>
  <c r="C57"/>
  <c r="E51"/>
  <c r="D51"/>
  <c r="C51"/>
  <c r="E39"/>
  <c r="D39"/>
  <c r="C39"/>
  <c r="E31"/>
  <c r="C32"/>
  <c r="C31" s="1"/>
  <c r="D31"/>
  <c r="E24"/>
  <c r="D24"/>
  <c r="C24"/>
  <c r="E17"/>
  <c r="D17"/>
  <c r="C17"/>
  <c r="E10"/>
  <c r="D10"/>
  <c r="C10"/>
  <c r="E135" i="1"/>
  <c r="E148"/>
  <c r="E142"/>
  <c r="E131"/>
  <c r="E116"/>
  <c r="E95"/>
  <c r="E93" i="15"/>
  <c r="E84" i="1"/>
  <c r="E80"/>
  <c r="E77"/>
  <c r="E72"/>
  <c r="E68"/>
  <c r="E62"/>
  <c r="E57"/>
  <c r="E51"/>
  <c r="E39"/>
  <c r="E31"/>
  <c r="E24"/>
  <c r="E17"/>
  <c r="E10"/>
  <c r="E116" i="15"/>
  <c r="H28" i="10"/>
  <c r="H15"/>
  <c r="G15"/>
  <c r="G29" s="1"/>
  <c r="D22"/>
  <c r="C22"/>
  <c r="D16"/>
  <c r="D28" s="1"/>
  <c r="C16"/>
  <c r="D15"/>
  <c r="C15"/>
  <c r="H27" i="9"/>
  <c r="G27"/>
  <c r="H16"/>
  <c r="G16"/>
  <c r="G28" s="1"/>
  <c r="D22"/>
  <c r="D27" s="1"/>
  <c r="C22"/>
  <c r="C27"/>
  <c r="D16"/>
  <c r="C16"/>
  <c r="D148" i="1"/>
  <c r="C148"/>
  <c r="D142"/>
  <c r="C142"/>
  <c r="D134"/>
  <c r="C134"/>
  <c r="D121"/>
  <c r="D116" s="1"/>
  <c r="C116"/>
  <c r="D95"/>
  <c r="C95"/>
  <c r="D84"/>
  <c r="C84"/>
  <c r="D80"/>
  <c r="C80"/>
  <c r="D77"/>
  <c r="C77"/>
  <c r="D72"/>
  <c r="C72"/>
  <c r="D68"/>
  <c r="C68"/>
  <c r="D62"/>
  <c r="C62"/>
  <c r="D57"/>
  <c r="C57"/>
  <c r="D51"/>
  <c r="C51"/>
  <c r="D39"/>
  <c r="C39"/>
  <c r="D31"/>
  <c r="C32"/>
  <c r="C31" s="1"/>
  <c r="D24"/>
  <c r="C24"/>
  <c r="D17"/>
  <c r="C17"/>
  <c r="D10"/>
  <c r="C10"/>
  <c r="D148" i="15"/>
  <c r="C148"/>
  <c r="D142"/>
  <c r="C142"/>
  <c r="D135"/>
  <c r="C135"/>
  <c r="D131"/>
  <c r="C131"/>
  <c r="D121"/>
  <c r="D116" s="1"/>
  <c r="C116"/>
  <c r="D95"/>
  <c r="C95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30"/>
  <c r="D29" s="1"/>
  <c r="C30"/>
  <c r="C29"/>
  <c r="D22"/>
  <c r="C22"/>
  <c r="D15"/>
  <c r="C15"/>
  <c r="D8"/>
  <c r="C8"/>
  <c r="H28" i="9" l="1"/>
  <c r="D29" i="10"/>
  <c r="C156" i="14"/>
  <c r="D156"/>
  <c r="D28" i="9"/>
  <c r="C130" i="15"/>
  <c r="C156"/>
  <c r="C28" i="10"/>
  <c r="C29" s="1"/>
  <c r="C67" i="14"/>
  <c r="C91"/>
  <c r="H29" i="10"/>
  <c r="D130" i="14"/>
  <c r="D157" s="1"/>
  <c r="E130"/>
  <c r="E157" s="1"/>
  <c r="C130"/>
  <c r="E91"/>
  <c r="D91"/>
  <c r="E67"/>
  <c r="D67"/>
  <c r="C92"/>
  <c r="C65" i="15"/>
  <c r="D130"/>
  <c r="D156"/>
  <c r="C89"/>
  <c r="D156" i="1"/>
  <c r="D130"/>
  <c r="C156"/>
  <c r="C130"/>
  <c r="C67"/>
  <c r="E91"/>
  <c r="E130"/>
  <c r="E67"/>
  <c r="E156"/>
  <c r="D89" i="15"/>
  <c r="C28" i="9"/>
  <c r="D67" i="1"/>
  <c r="D91"/>
  <c r="C91"/>
  <c r="D65" i="15"/>
  <c r="D92" i="14" l="1"/>
  <c r="C157"/>
  <c r="C157" i="15"/>
  <c r="E92" i="14"/>
  <c r="D157" i="15"/>
  <c r="C90"/>
  <c r="D157" i="1"/>
  <c r="E92"/>
  <c r="C157"/>
  <c r="E157"/>
  <c r="C92"/>
  <c r="D92"/>
  <c r="D90" i="15"/>
  <c r="E25" i="11"/>
  <c r="E34" s="1"/>
  <c r="E16"/>
  <c r="E14"/>
  <c r="E15" s="1"/>
  <c r="I28" i="10"/>
  <c r="I15"/>
  <c r="E22"/>
  <c r="E16"/>
  <c r="E28" s="1"/>
  <c r="E15"/>
  <c r="I27" i="9"/>
  <c r="I16"/>
  <c r="E22"/>
  <c r="E17"/>
  <c r="E16"/>
  <c r="E148" i="15"/>
  <c r="E142"/>
  <c r="E135"/>
  <c r="E131"/>
  <c r="E95"/>
  <c r="E130" s="1"/>
  <c r="E82"/>
  <c r="E78"/>
  <c r="E75"/>
  <c r="E70"/>
  <c r="E66"/>
  <c r="E60"/>
  <c r="E55"/>
  <c r="E49"/>
  <c r="E37"/>
  <c r="E30"/>
  <c r="E29" s="1"/>
  <c r="E22"/>
  <c r="E15"/>
  <c r="E8"/>
  <c r="C10" i="17"/>
  <c r="D10"/>
  <c r="E10"/>
  <c r="C17"/>
  <c r="D17"/>
  <c r="E17"/>
  <c r="C24"/>
  <c r="D24"/>
  <c r="E24"/>
  <c r="C32"/>
  <c r="C31" s="1"/>
  <c r="D32"/>
  <c r="D31" s="1"/>
  <c r="E32"/>
  <c r="E31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D91" s="1"/>
  <c r="E77"/>
  <c r="E91" s="1"/>
  <c r="C80"/>
  <c r="D80"/>
  <c r="E80"/>
  <c r="C84"/>
  <c r="D84"/>
  <c r="E84"/>
  <c r="C91"/>
  <c r="C95"/>
  <c r="D95"/>
  <c r="E95"/>
  <c r="E130" s="1"/>
  <c r="C116"/>
  <c r="D116"/>
  <c r="E116"/>
  <c r="C130"/>
  <c r="C131"/>
  <c r="D131"/>
  <c r="E131"/>
  <c r="C135"/>
  <c r="C156" s="1"/>
  <c r="C157" s="1"/>
  <c r="D135"/>
  <c r="E135"/>
  <c r="E156" s="1"/>
  <c r="C142"/>
  <c r="D142"/>
  <c r="E142"/>
  <c r="C148"/>
  <c r="D148"/>
  <c r="E148"/>
  <c r="D156"/>
  <c r="C10" i="16"/>
  <c r="D10"/>
  <c r="E10"/>
  <c r="C17"/>
  <c r="D17"/>
  <c r="E17"/>
  <c r="C24"/>
  <c r="D24"/>
  <c r="E24"/>
  <c r="C32"/>
  <c r="C31" s="1"/>
  <c r="D32"/>
  <c r="D31" s="1"/>
  <c r="E32"/>
  <c r="E31" s="1"/>
  <c r="C39"/>
  <c r="D39"/>
  <c r="E39"/>
  <c r="C51"/>
  <c r="D51"/>
  <c r="E51"/>
  <c r="C57"/>
  <c r="D57"/>
  <c r="E57"/>
  <c r="C62"/>
  <c r="D62"/>
  <c r="E62"/>
  <c r="C68"/>
  <c r="C91" s="1"/>
  <c r="D68"/>
  <c r="E68"/>
  <c r="C72"/>
  <c r="D72"/>
  <c r="E72"/>
  <c r="C77"/>
  <c r="D77"/>
  <c r="E77"/>
  <c r="C80"/>
  <c r="D80"/>
  <c r="E80"/>
  <c r="C84"/>
  <c r="D84"/>
  <c r="E84"/>
  <c r="E91"/>
  <c r="C95"/>
  <c r="C130" s="1"/>
  <c r="D95"/>
  <c r="E95"/>
  <c r="C116"/>
  <c r="D116"/>
  <c r="D130" s="1"/>
  <c r="E116"/>
  <c r="E130"/>
  <c r="C131"/>
  <c r="D131"/>
  <c r="E131"/>
  <c r="C135"/>
  <c r="C156" s="1"/>
  <c r="D135"/>
  <c r="D156" s="1"/>
  <c r="E135"/>
  <c r="C142"/>
  <c r="D142"/>
  <c r="E142"/>
  <c r="C148"/>
  <c r="D148"/>
  <c r="E148"/>
  <c r="E157" i="17" l="1"/>
  <c r="D157" i="16"/>
  <c r="D91"/>
  <c r="C67"/>
  <c r="C92" s="1"/>
  <c r="E27" i="9"/>
  <c r="E35" i="11"/>
  <c r="D67" i="16"/>
  <c r="C67" i="17"/>
  <c r="C92" s="1"/>
  <c r="C157" i="16"/>
  <c r="E67" i="17"/>
  <c r="E92" s="1"/>
  <c r="E156" i="16"/>
  <c r="E157" s="1"/>
  <c r="E67"/>
  <c r="E92" s="1"/>
  <c r="D130" i="17"/>
  <c r="D157" s="1"/>
  <c r="D67"/>
  <c r="D92" s="1"/>
  <c r="I28" i="9"/>
  <c r="E156" i="15"/>
  <c r="E157" s="1"/>
  <c r="I29" i="10"/>
  <c r="E89" i="15"/>
  <c r="E65"/>
  <c r="E29" i="10"/>
  <c r="E28" i="9"/>
  <c r="D92" i="16"/>
  <c r="D14" i="11"/>
  <c r="D15" s="1"/>
  <c r="D16"/>
  <c r="D34" s="1"/>
  <c r="D25"/>
  <c r="D35" l="1"/>
  <c r="E90" i="15"/>
  <c r="C25" i="11"/>
  <c r="C16"/>
  <c r="C14"/>
  <c r="C15" s="1"/>
  <c r="C34" l="1"/>
  <c r="C35" s="1"/>
</calcChain>
</file>

<file path=xl/sharedStrings.xml><?xml version="1.0" encoding="utf-8"?>
<sst xmlns="http://schemas.openxmlformats.org/spreadsheetml/2006/main" count="1774" uniqueCount="391">
  <si>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</si>
  <si>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</si>
  <si>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</si>
  <si>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</si>
  <si>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</si>
  <si>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</si>
  <si>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</si>
  <si>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</si>
  <si>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</si>
  <si>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</si>
  <si>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</si>
  <si>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</si>
  <si>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</si>
  <si>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</si>
  <si>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</si>
  <si>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</si>
  <si>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</si>
  <si>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</si>
  <si>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</si>
  <si>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</si>
  <si>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</si>
  <si>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</si>
  <si>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</si>
  <si>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</si>
  <si>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</si>
  <si>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</si>
  <si>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</si>
  <si>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</si>
  <si>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</si>
  <si>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</si>
  <si>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</si>
  <si>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</si>
  <si>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</si>
  <si>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</si>
  <si>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</si>
  <si>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</si>
  <si>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</si>
  <si>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</si>
  <si>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</si>
  <si>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</si>
  <si>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</si>
  <si>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</si>
  <si>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</si>
  <si>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</si>
  <si>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</si>
  <si>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</si>
  <si>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</si>
  <si>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</si>
  <si>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</si>
  <si>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</si>
  <si>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</si>
  <si>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</si>
  <si>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</si>
  <si>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</si>
  <si>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</si>
  <si>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</si>
  <si>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</si>
  <si>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</si>
  <si>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</si>
  <si>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</si>
  <si>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</si>
  <si>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</si>
  <si>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</si>
  <si>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</si>
  <si>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</si>
  <si>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</si>
  <si>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</si>
  <si>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</si>
  <si>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</si>
  <si>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</si>
  <si>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</si>
  <si>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</si>
  <si>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</si>
  <si>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</si>
  <si>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</si>
  <si>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</si>
  <si>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</si>
  <si>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</si>
  <si>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</si>
  <si>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</si>
  <si>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</si>
  <si>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</si>
  <si>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</si>
  <si>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</si>
  <si>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</si>
  <si>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</si>
  <si>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</si>
  <si>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</si>
  <si>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</si>
  <si>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</si>
  <si>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</si>
  <si>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</si>
  <si>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</si>
  <si>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</si>
  <si>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</si>
  <si>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</si>
  <si>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</si>
  <si>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</si>
  <si>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</si>
  <si>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</si>
  <si>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</si>
  <si>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</si>
  <si>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</si>
  <si>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</si>
  <si>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</si>
  <si>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</si>
  <si>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</si>
  <si>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</si>
  <si>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</si>
  <si>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</si>
  <si>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</si>
  <si>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</si>
  <si>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</si>
  <si>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</si>
  <si>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</si>
  <si>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</si>
  <si>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</si>
  <si>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</si>
  <si>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</si>
  <si>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</si>
  <si>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</si>
  <si>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</si>
  <si>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</si>
  <si>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</si>
  <si>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</si>
  <si>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</si>
  <si>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</si>
  <si>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</si>
  <si>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</si>
  <si>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</si>
  <si>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</si>
  <si>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</si>
  <si>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</si>
  <si>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</si>
  <si>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</si>
  <si>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</si>
  <si>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</si>
  <si>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</si>
  <si>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</si>
  <si>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</si>
  <si>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</si>
  <si>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</si>
  <si>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</si>
  <si>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</si>
  <si>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</si>
  <si>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</si>
  <si>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</si>
  <si>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</si>
  <si>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</si>
  <si>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</si>
  <si>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</si>
  <si>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</si>
  <si>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</si>
  <si>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</si>
  <si>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</si>
  <si>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</si>
  <si>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</si>
  <si>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</si>
  <si>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</si>
  <si>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</si>
  <si>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</si>
  <si>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</si>
  <si>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</si>
  <si>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</si>
  <si>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</si>
  <si>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</si>
  <si>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</si>
  <si>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</si>
  <si>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</si>
  <si>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</si>
  <si>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</si>
  <si>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</si>
  <si>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</si>
  <si>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</si>
  <si>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</si>
  <si>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</si>
  <si>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</si>
  <si>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</si>
  <si>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</si>
  <si>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</si>
  <si>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</si>
  <si>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</si>
  <si>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</si>
  <si>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</si>
  <si>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</si>
  <si>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</si>
  <si>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</si>
  <si>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</si>
  <si>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</si>
  <si>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</si>
  <si>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</si>
  <si>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</si>
  <si>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</si>
  <si>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</si>
  <si>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</si>
  <si>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</si>
  <si>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</si>
  <si>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</si>
  <si>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</si>
  <si>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</si>
  <si>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</si>
  <si>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</si>
  <si>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</si>
  <si>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</si>
  <si>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</si>
  <si>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</si>
  <si>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</si>
  <si>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</si>
  <si>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</si>
  <si>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</si>
  <si>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</si>
  <si>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</si>
  <si>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</si>
  <si>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</si>
  <si>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</si>
  <si>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</si>
  <si>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</si>
  <si>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</si>
  <si>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</si>
  <si>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</si>
  <si>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</si>
  <si>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</si>
  <si>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</si>
  <si>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</si>
  <si>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</si>
  <si>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</si>
  <si>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</si>
  <si>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</si>
  <si>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</si>
  <si>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</si>
  <si>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</si>
  <si>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</si>
  <si>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</si>
  <si>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</si>
  <si>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</si>
  <si>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</si>
  <si>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</si>
  <si>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</si>
  <si>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</si>
  <si>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</si>
  <si>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</si>
  <si>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</si>
  <si>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</si>
  <si>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</si>
  <si>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</si>
  <si>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</si>
  <si>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</si>
  <si>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</si>
  <si>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</si>
  <si>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</si>
  <si>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</si>
  <si>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</si>
  <si>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</si>
  <si>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</si>
  <si>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</si>
  <si>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</si>
  <si>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</si>
  <si>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</si>
  <si>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</si>
  <si>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</si>
  <si>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</si>
  <si>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</si>
  <si>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</si>
  <si>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</si>
  <si>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</si>
  <si>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</si>
  <si>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</si>
  <si>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</si>
  <si>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</si>
  <si>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</si>
  <si>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</si>
  <si>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</si>
  <si>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</si>
  <si>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</si>
  <si>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</si>
  <si>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</si>
  <si>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</si>
  <si>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</si>
  <si>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</si>
  <si>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</si>
  <si>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</si>
  <si>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</si>
  <si>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</si>
  <si>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</si>
  <si>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</si>
  <si>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</si>
  <si>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</si>
  <si>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</si>
  <si>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</si>
  <si>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</si>
  <si>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</si>
  <si>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</si>
  <si>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</si>
  <si>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</si>
  <si>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</si>
  <si>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</si>
  <si>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</si>
  <si>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</si>
  <si>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</si>
  <si>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</si>
  <si>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</si>
  <si>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</si>
  <si>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</si>
  <si>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</si>
  <si>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</si>
  <si>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</si>
  <si>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</si>
  <si>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</si>
  <si>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</si>
  <si>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</si>
  <si>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</si>
  <si>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</si>
  <si>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</si>
  <si>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</si>
  <si>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</si>
  <si>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</si>
  <si>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</si>
  <si>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</si>
  <si>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</si>
  <si>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</si>
  <si>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</si>
  <si>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</si>
  <si>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</si>
  <si>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</si>
  <si>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</si>
  <si>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</si>
  <si>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</si>
  <si>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</si>
  <si>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</si>
  <si>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</si>
  <si>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</si>
  <si>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</si>
  <si>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</si>
  <si>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</si>
  <si>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</si>
  <si>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</si>
  <si>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</si>
  <si>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</si>
  <si>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</si>
  <si>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</si>
  <si>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</si>
  <si>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</si>
  <si>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</si>
  <si>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</si>
  <si>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</si>
  <si>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</si>
  <si>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</si>
  <si>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</si>
  <si>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</si>
  <si>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</si>
  <si>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</si>
  <si>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</si>
  <si>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</si>
  <si>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</si>
  <si>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</si>
  <si>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</si>
  <si>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</si>
  <si>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</si>
  <si>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</si>
  <si>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</si>
  <si>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</si>
  <si>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</si>
  <si>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</si>
  <si>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</si>
  <si>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</si>
  <si>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</si>
  <si>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</si>
  <si>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</si>
  <si>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</si>
  <si>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</si>
  <si>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</si>
  <si>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</si>
  <si>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</si>
  <si>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</si>
  <si>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</si>
  <si>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 xml:space="preserve">E </t>
  </si>
  <si>
    <t>F</t>
  </si>
  <si>
    <t>G</t>
  </si>
  <si>
    <t>E</t>
  </si>
  <si>
    <t>Teljesített</t>
  </si>
  <si>
    <t>Önként vállalt feladatok bevételei, kiadásai</t>
  </si>
  <si>
    <t>3/b. számú melléklet</t>
  </si>
  <si>
    <t>Államigazgatási feladatok bevételei, kiadásai</t>
  </si>
  <si>
    <t>3/c. számú melléklet</t>
  </si>
  <si>
    <t xml:space="preserve">F </t>
  </si>
  <si>
    <t>I</t>
  </si>
  <si>
    <t>Ft-ban</t>
  </si>
  <si>
    <t xml:space="preserve"> Ft-ban</t>
  </si>
  <si>
    <t>4/2018. (V.29.) önkormányzati rendelethez</t>
  </si>
  <si>
    <t>4/2018. (V.29.)  önkormányzati rendelethez</t>
  </si>
  <si>
    <t>4/2018. (V.29.)  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</si>
</sst>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0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7" fillId="0" borderId="34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10" fillId="0" borderId="0" xfId="0" applyFont="1"/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164" fontId="8" fillId="0" borderId="52" xfId="2" applyNumberFormat="1" applyFont="1" applyFill="1" applyBorder="1" applyAlignment="1" applyProtection="1">
      <alignment horizontal="righ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164" fontId="7" fillId="0" borderId="53" xfId="2" applyNumberFormat="1" applyFont="1" applyFill="1" applyBorder="1" applyAlignment="1" applyProtection="1">
      <alignment horizontal="right" vertical="center" wrapText="1" indent="1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164" fontId="7" fillId="0" borderId="28" xfId="0" applyNumberFormat="1" applyFont="1" applyBorder="1" applyAlignment="1" applyProtection="1">
      <alignment horizontal="right" vertical="center" wrapText="1" inden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164" fontId="7" fillId="0" borderId="28" xfId="0" quotePrefix="1" applyNumberFormat="1" applyFont="1" applyBorder="1" applyAlignment="1" applyProtection="1">
      <alignment horizontal="right" vertical="center" wrapText="1" indent="1"/>
    </xf>
    <xf numFmtId="0" fontId="7" fillId="0" borderId="56" xfId="0" applyFont="1" applyFill="1" applyBorder="1" applyAlignment="1" applyProtection="1">
      <alignment vertical="center"/>
    </xf>
    <xf numFmtId="0" fontId="7" fillId="0" borderId="57" xfId="0" applyFont="1" applyFill="1" applyBorder="1" applyAlignment="1" applyProtection="1">
      <alignment vertical="center"/>
    </xf>
    <xf numFmtId="0" fontId="7" fillId="0" borderId="53" xfId="0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6" xfId="0" quotePrefix="1" applyFont="1" applyFill="1" applyBorder="1" applyAlignment="1" applyProtection="1">
      <alignment horizontal="right" vertical="center" indent="1"/>
    </xf>
    <xf numFmtId="49" fontId="7" fillId="0" borderId="49" xfId="0" applyNumberFormat="1" applyFont="1" applyFill="1" applyBorder="1" applyAlignment="1" applyProtection="1">
      <alignment horizontal="right" vertical="center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/>
    <xf numFmtId="0" fontId="8" fillId="0" borderId="27" xfId="0" applyFont="1" applyFill="1" applyBorder="1" applyAlignment="1" applyProtection="1">
      <alignment horizontal="right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54" xfId="0" quotePrefix="1" applyFont="1" applyFill="1" applyBorder="1" applyAlignment="1" applyProtection="1">
      <alignment horizontal="right" vertical="center" indent="1"/>
    </xf>
    <xf numFmtId="0" fontId="7" fillId="0" borderId="2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61" xfId="0" applyFont="1" applyFill="1" applyBorder="1" applyAlignment="1" applyProtection="1">
      <alignment horizontal="center" vertical="center" wrapText="1"/>
    </xf>
    <xf numFmtId="164" fontId="8" fillId="0" borderId="5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2" applyNumberFormat="1" applyFont="1" applyFill="1" applyBorder="1" applyAlignment="1" applyProtection="1">
      <alignment horizontal="right" vertical="center" wrapText="1" indent="1"/>
    </xf>
    <xf numFmtId="164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8" xfId="2" applyNumberFormat="1" applyFont="1" applyFill="1" applyBorder="1" applyAlignment="1" applyProtection="1">
      <alignment horizontal="right" vertical="center" wrapText="1" indent="1"/>
    </xf>
    <xf numFmtId="164" fontId="7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3" xfId="2" applyNumberFormat="1" applyFont="1" applyFill="1" applyBorder="1" applyAlignment="1" applyProtection="1">
      <alignment horizontal="center" vertical="center" wrapText="1"/>
    </xf>
    <xf numFmtId="164" fontId="7" fillId="0" borderId="27" xfId="0" quotePrefix="1" applyNumberFormat="1" applyFont="1" applyBorder="1" applyAlignment="1" applyProtection="1">
      <alignment horizontal="right" vertical="center" wrapText="1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2" applyNumberFormat="1" applyFont="1" applyFill="1" applyBorder="1" applyAlignment="1" applyProtection="1">
      <alignment horizontal="right" vertical="center" wrapText="1" inden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right" vertical="top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27" xfId="0" applyFont="1" applyFill="1" applyBorder="1" applyAlignment="1" applyProtection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49" xfId="0" applyNumberFormat="1" applyFont="1" applyFill="1" applyBorder="1" applyAlignment="1" applyProtection="1">
      <alignment horizontal="right" vertical="center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view="pageBreakPreview" zoomScale="110" zoomScaleSheetLayoutView="110" workbookViewId="0">
      <selection activeCell="A2" sqref="A2:E2"/>
    </sheetView>
  </sheetViews>
  <sheetFormatPr defaultRowHeight="15"/>
  <cols>
    <col min="1" max="1" width="14.28515625" customWidth="1"/>
    <col min="2" max="2" width="63.5703125" customWidth="1"/>
    <col min="3" max="3" width="15.5703125" customWidth="1"/>
    <col min="4" max="4" width="15.28515625" customWidth="1"/>
    <col min="5" max="5" width="15.5703125" customWidth="1"/>
  </cols>
  <sheetData>
    <row r="1" spans="1:6" ht="15.75">
      <c r="A1" s="214" t="s">
        <v>343</v>
      </c>
      <c r="B1" s="214"/>
      <c r="C1" s="214"/>
      <c r="D1" s="214"/>
      <c r="E1" s="136"/>
    </row>
    <row r="2" spans="1:6" ht="15.75">
      <c r="A2" s="215" t="s">
        <v>388</v>
      </c>
      <c r="B2" s="215"/>
      <c r="C2" s="215"/>
      <c r="D2" s="215"/>
      <c r="E2" s="215"/>
    </row>
    <row r="3" spans="1:6" ht="15.75">
      <c r="A3" s="86"/>
      <c r="B3" s="86"/>
      <c r="C3" s="86"/>
      <c r="E3" s="86"/>
    </row>
    <row r="4" spans="1:6" ht="15.75">
      <c r="A4" s="131"/>
      <c r="B4" s="9"/>
      <c r="C4" s="186"/>
      <c r="D4" s="186"/>
      <c r="E4" s="144" t="s">
        <v>386</v>
      </c>
      <c r="F4" s="186"/>
    </row>
    <row r="5" spans="1:6" ht="16.5" thickBot="1">
      <c r="A5" s="213" t="s">
        <v>366</v>
      </c>
      <c r="B5" s="213"/>
      <c r="C5" s="213"/>
      <c r="E5" s="132"/>
    </row>
    <row r="6" spans="1:6" ht="16.5" thickBot="1">
      <c r="A6" s="10" t="s">
        <v>364</v>
      </c>
      <c r="B6" s="11" t="s">
        <v>365</v>
      </c>
      <c r="C6" s="145" t="s">
        <v>6</v>
      </c>
      <c r="D6" s="13" t="s">
        <v>374</v>
      </c>
      <c r="E6" s="169" t="s">
        <v>379</v>
      </c>
    </row>
    <row r="7" spans="1:6" ht="16.5" thickBot="1">
      <c r="A7" s="12" t="s">
        <v>7</v>
      </c>
      <c r="B7" s="13" t="s">
        <v>8</v>
      </c>
      <c r="C7" s="146" t="s">
        <v>9</v>
      </c>
      <c r="D7" s="13" t="s">
        <v>271</v>
      </c>
      <c r="E7" s="189" t="s">
        <v>375</v>
      </c>
    </row>
    <row r="8" spans="1:6" ht="16.5" thickBot="1">
      <c r="A8" s="18" t="s">
        <v>11</v>
      </c>
      <c r="B8" s="19" t="s">
        <v>12</v>
      </c>
      <c r="C8" s="147">
        <f>C9+C10+C11+C12+C13+C14</f>
        <v>22322250</v>
      </c>
      <c r="D8" s="147">
        <f>D9+D10+D11+D12+D13+D14</f>
        <v>26768615</v>
      </c>
      <c r="E8" s="151">
        <f>E9+E10+E11+E12+E13+E14</f>
        <v>26768615</v>
      </c>
    </row>
    <row r="9" spans="1:6" ht="15.75">
      <c r="A9" s="21" t="s">
        <v>13</v>
      </c>
      <c r="B9" s="22" t="s">
        <v>14</v>
      </c>
      <c r="C9" s="148">
        <v>11536480</v>
      </c>
      <c r="D9" s="148">
        <v>12536480</v>
      </c>
      <c r="E9" s="149">
        <v>12536480</v>
      </c>
    </row>
    <row r="10" spans="1:6" ht="15.75">
      <c r="A10" s="24" t="s">
        <v>15</v>
      </c>
      <c r="B10" s="25" t="s">
        <v>16</v>
      </c>
      <c r="C10" s="150"/>
      <c r="D10" s="150"/>
      <c r="E10" s="65"/>
    </row>
    <row r="11" spans="1:6" ht="15.75">
      <c r="A11" s="24" t="s">
        <v>17</v>
      </c>
      <c r="B11" s="25" t="s">
        <v>18</v>
      </c>
      <c r="C11" s="150">
        <v>9585770</v>
      </c>
      <c r="D11" s="150">
        <v>10043294</v>
      </c>
      <c r="E11" s="65">
        <v>10043294</v>
      </c>
    </row>
    <row r="12" spans="1:6" ht="15.75">
      <c r="A12" s="24" t="s">
        <v>19</v>
      </c>
      <c r="B12" s="25" t="s">
        <v>20</v>
      </c>
      <c r="C12" s="150">
        <v>1200000</v>
      </c>
      <c r="D12" s="150">
        <v>1200000</v>
      </c>
      <c r="E12" s="65">
        <v>1200000</v>
      </c>
    </row>
    <row r="13" spans="1:6" ht="15.75">
      <c r="A13" s="24" t="s">
        <v>21</v>
      </c>
      <c r="B13" s="25" t="s">
        <v>22</v>
      </c>
      <c r="C13" s="150"/>
      <c r="D13" s="150">
        <v>2988841</v>
      </c>
      <c r="E13" s="65">
        <v>2988841</v>
      </c>
    </row>
    <row r="14" spans="1:6" ht="16.5" thickBot="1">
      <c r="A14" s="27" t="s">
        <v>23</v>
      </c>
      <c r="B14" s="28" t="s">
        <v>24</v>
      </c>
      <c r="C14" s="150"/>
      <c r="D14" s="150"/>
      <c r="E14" s="65"/>
    </row>
    <row r="15" spans="1:6" ht="32.25" thickBot="1">
      <c r="A15" s="18" t="s">
        <v>25</v>
      </c>
      <c r="B15" s="29" t="s">
        <v>26</v>
      </c>
      <c r="C15" s="147">
        <f>C16+C17+C18+C19+C20</f>
        <v>9266469</v>
      </c>
      <c r="D15" s="147">
        <f>D16+D17+D18+D19+D20</f>
        <v>43209990</v>
      </c>
      <c r="E15" s="151">
        <f>E16+E17+E18+E19+E20</f>
        <v>38359982</v>
      </c>
    </row>
    <row r="16" spans="1:6" ht="15.75">
      <c r="A16" s="21" t="s">
        <v>27</v>
      </c>
      <c r="B16" s="22" t="s">
        <v>28</v>
      </c>
      <c r="C16" s="148"/>
      <c r="D16" s="148"/>
      <c r="E16" s="149"/>
    </row>
    <row r="17" spans="1:5" ht="15.75">
      <c r="A17" s="24" t="s">
        <v>29</v>
      </c>
      <c r="B17" s="25" t="s">
        <v>30</v>
      </c>
      <c r="C17" s="150"/>
      <c r="D17" s="150"/>
      <c r="E17" s="65"/>
    </row>
    <row r="18" spans="1:5" ht="17.25" customHeight="1">
      <c r="A18" s="24" t="s">
        <v>31</v>
      </c>
      <c r="B18" s="25" t="s">
        <v>32</v>
      </c>
      <c r="C18" s="150"/>
      <c r="D18" s="150"/>
      <c r="E18" s="65"/>
    </row>
    <row r="19" spans="1:5" ht="16.5" customHeight="1">
      <c r="A19" s="24" t="s">
        <v>33</v>
      </c>
      <c r="B19" s="25" t="s">
        <v>34</v>
      </c>
      <c r="C19" s="150"/>
      <c r="D19" s="150"/>
      <c r="E19" s="65"/>
    </row>
    <row r="20" spans="1:5" ht="15.75">
      <c r="A20" s="24" t="s">
        <v>35</v>
      </c>
      <c r="B20" s="25" t="s">
        <v>36</v>
      </c>
      <c r="C20" s="150">
        <v>9266469</v>
      </c>
      <c r="D20" s="150">
        <v>43209990</v>
      </c>
      <c r="E20" s="65">
        <v>38359982</v>
      </c>
    </row>
    <row r="21" spans="1:5" ht="16.5" thickBot="1">
      <c r="A21" s="27" t="s">
        <v>37</v>
      </c>
      <c r="B21" s="28" t="s">
        <v>38</v>
      </c>
      <c r="C21" s="152"/>
      <c r="D21" s="152"/>
      <c r="E21" s="69"/>
    </row>
    <row r="22" spans="1:5" ht="32.25" thickBot="1">
      <c r="A22" s="18" t="s">
        <v>39</v>
      </c>
      <c r="B22" s="19" t="s">
        <v>40</v>
      </c>
      <c r="C22" s="147">
        <f>C23+C24+C25+C26+C27</f>
        <v>0</v>
      </c>
      <c r="D22" s="147">
        <f>D23+D24+D25+D26+D27</f>
        <v>999490</v>
      </c>
      <c r="E22" s="151">
        <f>E23+E24+E25+E26+E27</f>
        <v>999490</v>
      </c>
    </row>
    <row r="23" spans="1:5" ht="15.75">
      <c r="A23" s="21" t="s">
        <v>41</v>
      </c>
      <c r="B23" s="22" t="s">
        <v>42</v>
      </c>
      <c r="C23" s="148"/>
      <c r="D23" s="148">
        <v>999490</v>
      </c>
      <c r="E23" s="149">
        <v>999490</v>
      </c>
    </row>
    <row r="24" spans="1:5" ht="15.75">
      <c r="A24" s="24" t="s">
        <v>43</v>
      </c>
      <c r="B24" s="25" t="s">
        <v>44</v>
      </c>
      <c r="C24" s="150"/>
      <c r="D24" s="150"/>
      <c r="E24" s="65"/>
    </row>
    <row r="25" spans="1:5" ht="31.5">
      <c r="A25" s="24" t="s">
        <v>45</v>
      </c>
      <c r="B25" s="25" t="s">
        <v>46</v>
      </c>
      <c r="C25" s="150"/>
      <c r="D25" s="150"/>
      <c r="E25" s="65"/>
    </row>
    <row r="26" spans="1:5" ht="31.5">
      <c r="A26" s="24" t="s">
        <v>47</v>
      </c>
      <c r="B26" s="25" t="s">
        <v>48</v>
      </c>
      <c r="C26" s="150"/>
      <c r="D26" s="150"/>
      <c r="E26" s="65"/>
    </row>
    <row r="27" spans="1:5" ht="15.75">
      <c r="A27" s="24" t="s">
        <v>49</v>
      </c>
      <c r="B27" s="25" t="s">
        <v>50</v>
      </c>
      <c r="C27" s="150"/>
      <c r="D27" s="150"/>
      <c r="E27" s="65"/>
    </row>
    <row r="28" spans="1:5" ht="16.5" thickBot="1">
      <c r="A28" s="27" t="s">
        <v>51</v>
      </c>
      <c r="B28" s="28" t="s">
        <v>52</v>
      </c>
      <c r="C28" s="152"/>
      <c r="D28" s="152"/>
      <c r="E28" s="69"/>
    </row>
    <row r="29" spans="1:5" ht="16.5" thickBot="1">
      <c r="A29" s="18" t="s">
        <v>53</v>
      </c>
      <c r="B29" s="19" t="s">
        <v>54</v>
      </c>
      <c r="C29" s="147">
        <f>C30+C34+C35+C36</f>
        <v>2729000</v>
      </c>
      <c r="D29" s="147">
        <f>D30+D34+D35+D36</f>
        <v>3257084</v>
      </c>
      <c r="E29" s="151">
        <f>E30+E34+E35+E36</f>
        <v>2969248</v>
      </c>
    </row>
    <row r="30" spans="1:5" ht="15.75">
      <c r="A30" s="21" t="s">
        <v>55</v>
      </c>
      <c r="B30" s="22" t="s">
        <v>56</v>
      </c>
      <c r="C30" s="153">
        <f>SUM(C31:C33)</f>
        <v>2024000</v>
      </c>
      <c r="D30" s="153">
        <f>+D31+D32+D33</f>
        <v>2552084</v>
      </c>
      <c r="E30" s="154">
        <f>+E31+E32+E33</f>
        <v>2469599</v>
      </c>
    </row>
    <row r="31" spans="1:5" ht="15.75">
      <c r="A31" s="24" t="s">
        <v>57</v>
      </c>
      <c r="B31" s="25" t="s">
        <v>58</v>
      </c>
      <c r="C31" s="150">
        <v>524000</v>
      </c>
      <c r="D31" s="150">
        <v>524000</v>
      </c>
      <c r="E31" s="65">
        <v>441515</v>
      </c>
    </row>
    <row r="32" spans="1:5" ht="15.75">
      <c r="A32" s="24" t="s">
        <v>59</v>
      </c>
      <c r="B32" s="25" t="s">
        <v>60</v>
      </c>
      <c r="C32" s="150"/>
      <c r="D32" s="150"/>
      <c r="E32" s="65"/>
    </row>
    <row r="33" spans="1:5" ht="15.75">
      <c r="A33" s="24" t="s">
        <v>61</v>
      </c>
      <c r="B33" s="32" t="s">
        <v>62</v>
      </c>
      <c r="C33" s="150">
        <v>1500000</v>
      </c>
      <c r="D33" s="150">
        <v>2028084</v>
      </c>
      <c r="E33" s="65">
        <v>2028084</v>
      </c>
    </row>
    <row r="34" spans="1:5" ht="15.75">
      <c r="A34" s="24" t="s">
        <v>63</v>
      </c>
      <c r="B34" s="25" t="s">
        <v>64</v>
      </c>
      <c r="C34" s="150">
        <v>655000</v>
      </c>
      <c r="D34" s="150">
        <v>655000</v>
      </c>
      <c r="E34" s="65">
        <v>475176</v>
      </c>
    </row>
    <row r="35" spans="1:5" ht="15.75">
      <c r="A35" s="24" t="s">
        <v>65</v>
      </c>
      <c r="B35" s="25" t="s">
        <v>66</v>
      </c>
      <c r="C35" s="150"/>
      <c r="D35" s="150"/>
      <c r="E35" s="65"/>
    </row>
    <row r="36" spans="1:5" ht="16.5" thickBot="1">
      <c r="A36" s="27" t="s">
        <v>67</v>
      </c>
      <c r="B36" s="28" t="s">
        <v>68</v>
      </c>
      <c r="C36" s="152">
        <v>50000</v>
      </c>
      <c r="D36" s="152">
        <v>50000</v>
      </c>
      <c r="E36" s="69">
        <v>24473</v>
      </c>
    </row>
    <row r="37" spans="1:5" ht="16.5" thickBot="1">
      <c r="A37" s="18" t="s">
        <v>69</v>
      </c>
      <c r="B37" s="19" t="s">
        <v>70</v>
      </c>
      <c r="C37" s="147">
        <f>SUM(C38:C48)</f>
        <v>52126</v>
      </c>
      <c r="D37" s="147">
        <f>SUM(D38:D48)</f>
        <v>535146</v>
      </c>
      <c r="E37" s="151">
        <f>SUM(E38:E48)</f>
        <v>425909</v>
      </c>
    </row>
    <row r="38" spans="1:5" ht="15.75">
      <c r="A38" s="21" t="s">
        <v>71</v>
      </c>
      <c r="B38" s="22" t="s">
        <v>72</v>
      </c>
      <c r="C38" s="148"/>
      <c r="D38" s="148"/>
      <c r="E38" s="149"/>
    </row>
    <row r="39" spans="1:5" ht="15.75">
      <c r="A39" s="24" t="s">
        <v>73</v>
      </c>
      <c r="B39" s="25" t="s">
        <v>74</v>
      </c>
      <c r="C39" s="150"/>
      <c r="D39" s="150"/>
      <c r="E39" s="65">
        <v>0</v>
      </c>
    </row>
    <row r="40" spans="1:5" ht="15.75">
      <c r="A40" s="24" t="s">
        <v>75</v>
      </c>
      <c r="B40" s="25" t="s">
        <v>76</v>
      </c>
      <c r="C40" s="150"/>
      <c r="D40" s="150">
        <v>100000</v>
      </c>
      <c r="E40" s="65">
        <v>17512</v>
      </c>
    </row>
    <row r="41" spans="1:5" ht="15.75">
      <c r="A41" s="24" t="s">
        <v>77</v>
      </c>
      <c r="B41" s="25" t="s">
        <v>78</v>
      </c>
      <c r="C41" s="150">
        <v>10000</v>
      </c>
      <c r="D41" s="150">
        <v>121200</v>
      </c>
      <c r="E41" s="65">
        <v>121200</v>
      </c>
    </row>
    <row r="42" spans="1:5" ht="15.75">
      <c r="A42" s="24" t="s">
        <v>79</v>
      </c>
      <c r="B42" s="25" t="s">
        <v>80</v>
      </c>
      <c r="C42" s="150"/>
      <c r="D42" s="150"/>
      <c r="E42" s="65"/>
    </row>
    <row r="43" spans="1:5" ht="15.75">
      <c r="A43" s="24" t="s">
        <v>81</v>
      </c>
      <c r="B43" s="25" t="s">
        <v>82</v>
      </c>
      <c r="C43" s="150"/>
      <c r="D43" s="150"/>
      <c r="E43" s="65"/>
    </row>
    <row r="44" spans="1:5" ht="15.75">
      <c r="A44" s="24" t="s">
        <v>83</v>
      </c>
      <c r="B44" s="25" t="s">
        <v>84</v>
      </c>
      <c r="C44" s="150"/>
      <c r="D44" s="150"/>
      <c r="E44" s="65"/>
    </row>
    <row r="45" spans="1:5" ht="15.75">
      <c r="A45" s="24" t="s">
        <v>85</v>
      </c>
      <c r="B45" s="25" t="s">
        <v>86</v>
      </c>
      <c r="C45" s="150">
        <v>42126</v>
      </c>
      <c r="D45" s="150">
        <v>42126</v>
      </c>
      <c r="E45" s="65">
        <v>15377</v>
      </c>
    </row>
    <row r="46" spans="1:5" ht="15.75">
      <c r="A46" s="24" t="s">
        <v>87</v>
      </c>
      <c r="B46" s="25" t="s">
        <v>88</v>
      </c>
      <c r="C46" s="150"/>
      <c r="D46" s="150"/>
      <c r="E46" s="65"/>
    </row>
    <row r="47" spans="1:5" ht="15.75">
      <c r="A47" s="27" t="s">
        <v>89</v>
      </c>
      <c r="B47" s="28" t="s">
        <v>90</v>
      </c>
      <c r="C47" s="152"/>
      <c r="D47" s="152"/>
      <c r="E47" s="69"/>
    </row>
    <row r="48" spans="1:5" ht="16.5" thickBot="1">
      <c r="A48" s="27" t="s">
        <v>91</v>
      </c>
      <c r="B48" s="28" t="s">
        <v>92</v>
      </c>
      <c r="C48" s="152"/>
      <c r="D48" s="152">
        <v>271820</v>
      </c>
      <c r="E48" s="69">
        <v>271820</v>
      </c>
    </row>
    <row r="49" spans="1:5" ht="16.5" thickBot="1">
      <c r="A49" s="18" t="s">
        <v>93</v>
      </c>
      <c r="B49" s="19" t="s">
        <v>94</v>
      </c>
      <c r="C49" s="147">
        <f>SUM(C50:C54)</f>
        <v>0</v>
      </c>
      <c r="D49" s="147">
        <f>SUM(D50:D54)</f>
        <v>1000</v>
      </c>
      <c r="E49" s="151">
        <f>SUM(E50:E54)</f>
        <v>1000</v>
      </c>
    </row>
    <row r="50" spans="1:5" ht="15.75">
      <c r="A50" s="21" t="s">
        <v>95</v>
      </c>
      <c r="B50" s="22" t="s">
        <v>96</v>
      </c>
      <c r="C50" s="148"/>
      <c r="D50" s="148"/>
      <c r="E50" s="149"/>
    </row>
    <row r="51" spans="1:5" ht="15.75">
      <c r="A51" s="24" t="s">
        <v>97</v>
      </c>
      <c r="B51" s="25" t="s">
        <v>98</v>
      </c>
      <c r="C51" s="150"/>
      <c r="D51" s="150"/>
      <c r="E51" s="65"/>
    </row>
    <row r="52" spans="1:5" ht="15.75">
      <c r="A52" s="24" t="s">
        <v>99</v>
      </c>
      <c r="B52" s="25" t="s">
        <v>100</v>
      </c>
      <c r="C52" s="150"/>
      <c r="D52" s="150">
        <v>0</v>
      </c>
      <c r="E52" s="65">
        <v>0</v>
      </c>
    </row>
    <row r="53" spans="1:5" ht="15.75">
      <c r="A53" s="24" t="s">
        <v>101</v>
      </c>
      <c r="B53" s="25" t="s">
        <v>102</v>
      </c>
      <c r="C53" s="150"/>
      <c r="D53" s="150">
        <v>1000</v>
      </c>
      <c r="E53" s="65">
        <v>1000</v>
      </c>
    </row>
    <row r="54" spans="1:5" ht="16.5" thickBot="1">
      <c r="A54" s="27" t="s">
        <v>103</v>
      </c>
      <c r="B54" s="28" t="s">
        <v>104</v>
      </c>
      <c r="C54" s="152"/>
      <c r="D54" s="152"/>
      <c r="E54" s="69"/>
    </row>
    <row r="55" spans="1:5" ht="16.5" thickBot="1">
      <c r="A55" s="18" t="s">
        <v>105</v>
      </c>
      <c r="B55" s="19" t="s">
        <v>106</v>
      </c>
      <c r="C55" s="147">
        <f>SUM(C56:C58)</f>
        <v>0</v>
      </c>
      <c r="D55" s="147">
        <f>SUM(D56:D58)</f>
        <v>0</v>
      </c>
      <c r="E55" s="151">
        <f>SUM(E56:E58)</f>
        <v>0</v>
      </c>
    </row>
    <row r="56" spans="1:5" ht="31.5">
      <c r="A56" s="21" t="s">
        <v>107</v>
      </c>
      <c r="B56" s="22" t="s">
        <v>108</v>
      </c>
      <c r="C56" s="148"/>
      <c r="D56" s="148"/>
      <c r="E56" s="149"/>
    </row>
    <row r="57" spans="1:5" ht="31.5">
      <c r="A57" s="24" t="s">
        <v>109</v>
      </c>
      <c r="B57" s="25" t="s">
        <v>110</v>
      </c>
      <c r="C57" s="150"/>
      <c r="D57" s="150"/>
      <c r="E57" s="65"/>
    </row>
    <row r="58" spans="1:5" ht="15.75">
      <c r="A58" s="24" t="s">
        <v>111</v>
      </c>
      <c r="B58" s="25" t="s">
        <v>112</v>
      </c>
      <c r="C58" s="150"/>
      <c r="D58" s="150"/>
      <c r="E58" s="65"/>
    </row>
    <row r="59" spans="1:5" ht="16.5" thickBot="1">
      <c r="A59" s="27" t="s">
        <v>113</v>
      </c>
      <c r="B59" s="28" t="s">
        <v>114</v>
      </c>
      <c r="C59" s="152"/>
      <c r="D59" s="152"/>
      <c r="E59" s="69"/>
    </row>
    <row r="60" spans="1:5" ht="16.5" thickBot="1">
      <c r="A60" s="18" t="s">
        <v>115</v>
      </c>
      <c r="B60" s="29" t="s">
        <v>116</v>
      </c>
      <c r="C60" s="147">
        <f>SUM(C61:C63)</f>
        <v>0</v>
      </c>
      <c r="D60" s="147">
        <f>SUM(D61:D63)</f>
        <v>0</v>
      </c>
      <c r="E60" s="151">
        <f>SUM(E61:E63)</f>
        <v>0</v>
      </c>
    </row>
    <row r="61" spans="1:5" ht="31.5">
      <c r="A61" s="21" t="s">
        <v>117</v>
      </c>
      <c r="B61" s="22" t="s">
        <v>118</v>
      </c>
      <c r="C61" s="150"/>
      <c r="D61" s="150"/>
      <c r="E61" s="65"/>
    </row>
    <row r="62" spans="1:5" ht="31.5">
      <c r="A62" s="24" t="s">
        <v>119</v>
      </c>
      <c r="B62" s="25" t="s">
        <v>120</v>
      </c>
      <c r="C62" s="150"/>
      <c r="D62" s="150"/>
      <c r="E62" s="65"/>
    </row>
    <row r="63" spans="1:5" ht="15.75">
      <c r="A63" s="24" t="s">
        <v>121</v>
      </c>
      <c r="B63" s="25" t="s">
        <v>122</v>
      </c>
      <c r="C63" s="150"/>
      <c r="D63" s="150"/>
      <c r="E63" s="65"/>
    </row>
    <row r="64" spans="1:5" ht="16.5" thickBot="1">
      <c r="A64" s="27" t="s">
        <v>123</v>
      </c>
      <c r="B64" s="28" t="s">
        <v>124</v>
      </c>
      <c r="C64" s="150"/>
      <c r="D64" s="150"/>
      <c r="E64" s="65"/>
    </row>
    <row r="65" spans="1:5" ht="16.5" thickBot="1">
      <c r="A65" s="18" t="s">
        <v>125</v>
      </c>
      <c r="B65" s="19" t="s">
        <v>126</v>
      </c>
      <c r="C65" s="147">
        <f>C8+C15+C22+C29+C37+C49+C55+C60</f>
        <v>34369845</v>
      </c>
      <c r="D65" s="147">
        <f>D8+D15+D22+D29+D37+D49+D55+D60</f>
        <v>74771325</v>
      </c>
      <c r="E65" s="151">
        <f>E8+E15+E22+E29+E37+E49+E55+E60</f>
        <v>69524244</v>
      </c>
    </row>
    <row r="66" spans="1:5" ht="16.5" thickBot="1">
      <c r="A66" s="33" t="s">
        <v>127</v>
      </c>
      <c r="B66" s="29" t="s">
        <v>128</v>
      </c>
      <c r="C66" s="147">
        <f>SUM(C67:C69)</f>
        <v>0</v>
      </c>
      <c r="D66" s="147">
        <f>SUM(D67:D69)</f>
        <v>0</v>
      </c>
      <c r="E66" s="151">
        <f>SUM(E67:E69)</f>
        <v>0</v>
      </c>
    </row>
    <row r="67" spans="1:5" ht="15.75">
      <c r="A67" s="21" t="s">
        <v>129</v>
      </c>
      <c r="B67" s="22" t="s">
        <v>130</v>
      </c>
      <c r="C67" s="150"/>
      <c r="D67" s="150"/>
      <c r="E67" s="65"/>
    </row>
    <row r="68" spans="1:5" ht="15.75">
      <c r="A68" s="24" t="s">
        <v>131</v>
      </c>
      <c r="B68" s="25" t="s">
        <v>132</v>
      </c>
      <c r="C68" s="150"/>
      <c r="D68" s="150"/>
      <c r="E68" s="65"/>
    </row>
    <row r="69" spans="1:5" ht="16.5" thickBot="1">
      <c r="A69" s="27" t="s">
        <v>133</v>
      </c>
      <c r="B69" s="34" t="s">
        <v>363</v>
      </c>
      <c r="C69" s="150"/>
      <c r="D69" s="150"/>
      <c r="E69" s="65"/>
    </row>
    <row r="70" spans="1:5" ht="16.5" thickBot="1">
      <c r="A70" s="33" t="s">
        <v>135</v>
      </c>
      <c r="B70" s="29" t="s">
        <v>136</v>
      </c>
      <c r="C70" s="147">
        <f>SUM(C71:C74)</f>
        <v>0</v>
      </c>
      <c r="D70" s="147">
        <f>SUM(D71:D74)</f>
        <v>0</v>
      </c>
      <c r="E70" s="151">
        <f>SUM(E71:E74)</f>
        <v>0</v>
      </c>
    </row>
    <row r="71" spans="1:5" ht="15.75">
      <c r="A71" s="21" t="s">
        <v>137</v>
      </c>
      <c r="B71" s="22" t="s">
        <v>138</v>
      </c>
      <c r="C71" s="150"/>
      <c r="D71" s="150"/>
      <c r="E71" s="65"/>
    </row>
    <row r="72" spans="1:5" ht="15.75">
      <c r="A72" s="24" t="s">
        <v>139</v>
      </c>
      <c r="B72" s="25" t="s">
        <v>140</v>
      </c>
      <c r="C72" s="150"/>
      <c r="D72" s="150"/>
      <c r="E72" s="65"/>
    </row>
    <row r="73" spans="1:5" ht="15.75">
      <c r="A73" s="24" t="s">
        <v>141</v>
      </c>
      <c r="B73" s="25" t="s">
        <v>142</v>
      </c>
      <c r="C73" s="150"/>
      <c r="D73" s="150"/>
      <c r="E73" s="65"/>
    </row>
    <row r="74" spans="1:5" ht="16.5" thickBot="1">
      <c r="A74" s="27" t="s">
        <v>143</v>
      </c>
      <c r="B74" s="28" t="s">
        <v>144</v>
      </c>
      <c r="C74" s="150"/>
      <c r="D74" s="150"/>
      <c r="E74" s="65"/>
    </row>
    <row r="75" spans="1:5" ht="16.5" thickBot="1">
      <c r="A75" s="33" t="s">
        <v>145</v>
      </c>
      <c r="B75" s="29" t="s">
        <v>146</v>
      </c>
      <c r="C75" s="147">
        <f>SUM(C76:C77)</f>
        <v>12316433</v>
      </c>
      <c r="D75" s="147">
        <f>SUM(D76:D77)</f>
        <v>12316433</v>
      </c>
      <c r="E75" s="151">
        <f>SUM(E76:E77)</f>
        <v>12730125</v>
      </c>
    </row>
    <row r="76" spans="1:5" ht="15.75">
      <c r="A76" s="21" t="s">
        <v>147</v>
      </c>
      <c r="B76" s="22" t="s">
        <v>148</v>
      </c>
      <c r="C76" s="150">
        <v>12316433</v>
      </c>
      <c r="D76" s="150">
        <v>12316433</v>
      </c>
      <c r="E76" s="65">
        <v>12730125</v>
      </c>
    </row>
    <row r="77" spans="1:5" ht="16.5" thickBot="1">
      <c r="A77" s="27" t="s">
        <v>149</v>
      </c>
      <c r="B77" s="28" t="s">
        <v>150</v>
      </c>
      <c r="C77" s="150"/>
      <c r="D77" s="150"/>
      <c r="E77" s="65"/>
    </row>
    <row r="78" spans="1:5" ht="16.5" thickBot="1">
      <c r="A78" s="33" t="s">
        <v>151</v>
      </c>
      <c r="B78" s="29" t="s">
        <v>152</v>
      </c>
      <c r="C78" s="147">
        <f>SUM(C79:C81)</f>
        <v>0</v>
      </c>
      <c r="D78" s="147">
        <f>SUM(D79:D81)</f>
        <v>0</v>
      </c>
      <c r="E78" s="151">
        <f>SUM(E79:E81)</f>
        <v>0</v>
      </c>
    </row>
    <row r="79" spans="1:5" ht="15.75">
      <c r="A79" s="21" t="s">
        <v>153</v>
      </c>
      <c r="B79" s="22" t="s">
        <v>154</v>
      </c>
      <c r="C79" s="150"/>
      <c r="D79" s="150">
        <v>0</v>
      </c>
      <c r="E79" s="65">
        <v>0</v>
      </c>
    </row>
    <row r="80" spans="1:5" ht="15.75">
      <c r="A80" s="24" t="s">
        <v>155</v>
      </c>
      <c r="B80" s="25" t="s">
        <v>156</v>
      </c>
      <c r="C80" s="150"/>
      <c r="D80" s="150"/>
      <c r="E80" s="65"/>
    </row>
    <row r="81" spans="1:5" ht="16.5" thickBot="1">
      <c r="A81" s="27" t="s">
        <v>157</v>
      </c>
      <c r="B81" s="28" t="s">
        <v>158</v>
      </c>
      <c r="C81" s="150"/>
      <c r="D81" s="150"/>
      <c r="E81" s="65"/>
    </row>
    <row r="82" spans="1:5" ht="16.5" thickBot="1">
      <c r="A82" s="33" t="s">
        <v>159</v>
      </c>
      <c r="B82" s="29" t="s">
        <v>160</v>
      </c>
      <c r="C82" s="147">
        <f>SUM(C83:C86)</f>
        <v>0</v>
      </c>
      <c r="D82" s="147">
        <f>SUM(D83:D86)</f>
        <v>0</v>
      </c>
      <c r="E82" s="151">
        <f>SUM(E83:E86)</f>
        <v>0</v>
      </c>
    </row>
    <row r="83" spans="1:5" ht="15.75">
      <c r="A83" s="35" t="s">
        <v>161</v>
      </c>
      <c r="B83" s="22" t="s">
        <v>162</v>
      </c>
      <c r="C83" s="150"/>
      <c r="D83" s="150"/>
      <c r="E83" s="65"/>
    </row>
    <row r="84" spans="1:5" ht="15.75">
      <c r="A84" s="36" t="s">
        <v>163</v>
      </c>
      <c r="B84" s="25" t="s">
        <v>164</v>
      </c>
      <c r="C84" s="150"/>
      <c r="D84" s="150"/>
      <c r="E84" s="65"/>
    </row>
    <row r="85" spans="1:5" ht="15.75">
      <c r="A85" s="36" t="s">
        <v>165</v>
      </c>
      <c r="B85" s="25" t="s">
        <v>166</v>
      </c>
      <c r="C85" s="150"/>
      <c r="D85" s="150"/>
      <c r="E85" s="65"/>
    </row>
    <row r="86" spans="1:5" ht="16.5" thickBot="1">
      <c r="A86" s="37" t="s">
        <v>167</v>
      </c>
      <c r="B86" s="28" t="s">
        <v>168</v>
      </c>
      <c r="C86" s="150"/>
      <c r="D86" s="150"/>
      <c r="E86" s="65"/>
    </row>
    <row r="87" spans="1:5" ht="16.5" thickBot="1">
      <c r="A87" s="33" t="s">
        <v>169</v>
      </c>
      <c r="B87" s="29" t="s">
        <v>170</v>
      </c>
      <c r="C87" s="155"/>
      <c r="D87" s="155"/>
      <c r="E87" s="156"/>
    </row>
    <row r="88" spans="1:5" ht="16.5" thickBot="1">
      <c r="A88" s="33" t="s">
        <v>171</v>
      </c>
      <c r="B88" s="29" t="s">
        <v>172</v>
      </c>
      <c r="C88" s="155"/>
      <c r="D88" s="155"/>
      <c r="E88" s="156"/>
    </row>
    <row r="89" spans="1:5" ht="16.5" thickBot="1">
      <c r="A89" s="33" t="s">
        <v>173</v>
      </c>
      <c r="B89" s="39" t="s">
        <v>174</v>
      </c>
      <c r="C89" s="147">
        <f>C66+C70+C75+C78+C82+C88+C87</f>
        <v>12316433</v>
      </c>
      <c r="D89" s="147">
        <f>D66+D70+D75+D78+D82+D88+D87</f>
        <v>12316433</v>
      </c>
      <c r="E89" s="151">
        <f>E66+E70+E75+E78+E82+E88+E87</f>
        <v>12730125</v>
      </c>
    </row>
    <row r="90" spans="1:5" ht="16.5" thickBot="1">
      <c r="A90" s="40" t="s">
        <v>175</v>
      </c>
      <c r="B90" s="41" t="s">
        <v>176</v>
      </c>
      <c r="C90" s="147">
        <f>C65+C89</f>
        <v>46686278</v>
      </c>
      <c r="D90" s="147">
        <f>D65+D89</f>
        <v>87087758</v>
      </c>
      <c r="E90" s="151">
        <f>E65+E89</f>
        <v>82254369</v>
      </c>
    </row>
    <row r="91" spans="1:5" ht="15.75">
      <c r="A91" s="42"/>
      <c r="B91" s="43"/>
      <c r="C91" s="44"/>
      <c r="E91" s="44"/>
    </row>
    <row r="92" spans="1:5" ht="16.5" thickBot="1">
      <c r="A92" s="213" t="s">
        <v>367</v>
      </c>
      <c r="B92" s="213"/>
      <c r="C92" s="213"/>
      <c r="E92" s="132"/>
    </row>
    <row r="93" spans="1:5" ht="16.5" thickBot="1">
      <c r="A93" s="10" t="s">
        <v>364</v>
      </c>
      <c r="B93" s="11" t="s">
        <v>368</v>
      </c>
      <c r="C93" s="145" t="s">
        <v>6</v>
      </c>
      <c r="D93" s="11" t="s">
        <v>374</v>
      </c>
      <c r="E93" s="169" t="str">
        <f>E6</f>
        <v>Teljesített</v>
      </c>
    </row>
    <row r="94" spans="1:5" ht="16.5" thickBot="1">
      <c r="A94" s="12" t="s">
        <v>7</v>
      </c>
      <c r="B94" s="13" t="s">
        <v>8</v>
      </c>
      <c r="C94" s="146" t="s">
        <v>9</v>
      </c>
      <c r="D94" s="13" t="s">
        <v>271</v>
      </c>
      <c r="E94" s="189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41825380</v>
      </c>
      <c r="D95" s="157">
        <f>D96+D97+D98+D99+D100+D113</f>
        <v>82852018</v>
      </c>
      <c r="E95" s="158">
        <f>E96+E97+E98+E99+E100+E113</f>
        <v>73071325</v>
      </c>
    </row>
    <row r="96" spans="1:5" ht="15.75">
      <c r="A96" s="50" t="s">
        <v>13</v>
      </c>
      <c r="B96" s="51" t="s">
        <v>178</v>
      </c>
      <c r="C96" s="159">
        <v>17328255</v>
      </c>
      <c r="D96" s="159">
        <v>51611260</v>
      </c>
      <c r="E96" s="160">
        <v>46607659</v>
      </c>
    </row>
    <row r="97" spans="1:5" ht="15.75">
      <c r="A97" s="24" t="s">
        <v>15</v>
      </c>
      <c r="B97" s="53" t="s">
        <v>179</v>
      </c>
      <c r="C97" s="150">
        <v>2666556</v>
      </c>
      <c r="D97" s="150">
        <v>6639586</v>
      </c>
      <c r="E97" s="65">
        <v>5818967</v>
      </c>
    </row>
    <row r="98" spans="1:5" ht="15.75">
      <c r="A98" s="24" t="s">
        <v>17</v>
      </c>
      <c r="B98" s="53" t="s">
        <v>180</v>
      </c>
      <c r="C98" s="152">
        <v>14191511</v>
      </c>
      <c r="D98" s="152">
        <v>16074581</v>
      </c>
      <c r="E98" s="69">
        <v>12591015</v>
      </c>
    </row>
    <row r="99" spans="1:5" ht="15.75">
      <c r="A99" s="24" t="s">
        <v>19</v>
      </c>
      <c r="B99" s="54" t="s">
        <v>181</v>
      </c>
      <c r="C99" s="152">
        <v>6365000</v>
      </c>
      <c r="D99" s="152">
        <v>6681800</v>
      </c>
      <c r="E99" s="69">
        <v>6530300</v>
      </c>
    </row>
    <row r="100" spans="1:5" ht="15.75">
      <c r="A100" s="24" t="s">
        <v>182</v>
      </c>
      <c r="B100" s="55" t="s">
        <v>183</v>
      </c>
      <c r="C100" s="152">
        <v>1274058</v>
      </c>
      <c r="D100" s="152">
        <v>1844791</v>
      </c>
      <c r="E100" s="69">
        <v>1523384</v>
      </c>
    </row>
    <row r="101" spans="1:5" ht="15.75">
      <c r="A101" s="24" t="s">
        <v>23</v>
      </c>
      <c r="B101" s="53" t="s">
        <v>184</v>
      </c>
      <c r="C101" s="152">
        <v>0</v>
      </c>
      <c r="D101" s="152">
        <v>120733</v>
      </c>
      <c r="E101" s="69">
        <v>120733</v>
      </c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/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31.5">
      <c r="A105" s="24" t="s">
        <v>191</v>
      </c>
      <c r="B105" s="57" t="s">
        <v>192</v>
      </c>
      <c r="C105" s="152"/>
      <c r="D105" s="152"/>
      <c r="E105" s="69"/>
    </row>
    <row r="106" spans="1:5" ht="31.5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1179058</v>
      </c>
      <c r="D107" s="152">
        <v>1629058</v>
      </c>
      <c r="E107" s="69">
        <v>1337651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95000</v>
      </c>
      <c r="D112" s="150">
        <v>95000</v>
      </c>
      <c r="E112" s="65">
        <v>65000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4860898</v>
      </c>
      <c r="D116" s="147">
        <f>D117+D119+D121</f>
        <v>3343165</v>
      </c>
      <c r="E116" s="151">
        <f>E117+E119+E121</f>
        <v>1264080</v>
      </c>
    </row>
    <row r="117" spans="1:5" ht="15.75">
      <c r="A117" s="21" t="s">
        <v>27</v>
      </c>
      <c r="B117" s="53" t="s">
        <v>213</v>
      </c>
      <c r="C117" s="148">
        <v>404000</v>
      </c>
      <c r="D117" s="148">
        <v>1620000</v>
      </c>
      <c r="E117" s="149">
        <v>286280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4456898</v>
      </c>
      <c r="D119" s="150">
        <v>1723165</v>
      </c>
      <c r="E119" s="65">
        <v>977800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15.75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46686278</v>
      </c>
      <c r="D130" s="147">
        <f>D95+D116</f>
        <v>86195183</v>
      </c>
      <c r="E130" s="151">
        <f>E95+E116</f>
        <v>74335405</v>
      </c>
    </row>
    <row r="131" spans="1:5" ht="32.25" thickBot="1">
      <c r="A131" s="18" t="s">
        <v>232</v>
      </c>
      <c r="B131" s="19" t="s">
        <v>233</v>
      </c>
      <c r="C131" s="147">
        <f>C132+C133+C134</f>
        <v>0</v>
      </c>
      <c r="D131" s="147">
        <f>D132+D133+D134</f>
        <v>0</v>
      </c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50"/>
      <c r="D132" s="150"/>
      <c r="E132" s="65"/>
    </row>
    <row r="133" spans="1:5" ht="15.75">
      <c r="A133" s="21" t="s">
        <v>63</v>
      </c>
      <c r="B133" s="70" t="s">
        <v>235</v>
      </c>
      <c r="C133" s="150"/>
      <c r="D133" s="150"/>
      <c r="E133" s="65"/>
    </row>
    <row r="134" spans="1:5" ht="16.5" thickBot="1">
      <c r="A134" s="58" t="s">
        <v>65</v>
      </c>
      <c r="B134" s="71" t="s">
        <v>236</v>
      </c>
      <c r="C134" s="150"/>
      <c r="D134" s="150"/>
      <c r="E134" s="65"/>
    </row>
    <row r="135" spans="1:5" ht="16.5" thickBot="1">
      <c r="A135" s="18" t="s">
        <v>69</v>
      </c>
      <c r="B135" s="19" t="s">
        <v>237</v>
      </c>
      <c r="C135" s="147">
        <f>C136+C137+C138+C139+C140+C141</f>
        <v>0</v>
      </c>
      <c r="D135" s="147">
        <f>D136+D137+D138+D139+D140+D141</f>
        <v>0</v>
      </c>
      <c r="E135" s="151">
        <f>E136+E137+E138+E139+E140+E141</f>
        <v>0</v>
      </c>
    </row>
    <row r="136" spans="1:5" ht="15.75">
      <c r="A136" s="21" t="s">
        <v>71</v>
      </c>
      <c r="B136" s="70" t="s">
        <v>238</v>
      </c>
      <c r="C136" s="150"/>
      <c r="D136" s="150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892575</v>
      </c>
      <c r="E142" s="151">
        <f>E143+E144+E146+E147+E145</f>
        <v>892575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892575</v>
      </c>
      <c r="E144" s="65">
        <v>892575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C131+C135+C142+C148+C154+C155</f>
        <v>0</v>
      </c>
      <c r="D156" s="165">
        <f>D131+D135+D142+D148+D154+D155</f>
        <v>892575</v>
      </c>
      <c r="E156" s="166">
        <f>E131+E135+E142+E148+E154+E155</f>
        <v>892575</v>
      </c>
    </row>
    <row r="157" spans="1:5" ht="16.5" thickBot="1">
      <c r="A157" s="75" t="s">
        <v>262</v>
      </c>
      <c r="B157" s="76" t="s">
        <v>263</v>
      </c>
      <c r="C157" s="165">
        <f>C130+C156</f>
        <v>46686278</v>
      </c>
      <c r="D157" s="165">
        <f>D130+D156</f>
        <v>87087758</v>
      </c>
      <c r="E157" s="166">
        <f>E130+E156</f>
        <v>75227980</v>
      </c>
    </row>
    <row r="158" spans="1:5" ht="15.75">
      <c r="A158" s="77"/>
      <c r="B158" s="78"/>
      <c r="C158" s="79"/>
      <c r="E158" s="79"/>
    </row>
  </sheetData>
  <mergeCells count="4">
    <mergeCell ref="A5:C5"/>
    <mergeCell ref="A92:C92"/>
    <mergeCell ref="A1:D1"/>
    <mergeCell ref="A2:E2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view="pageBreakPreview" zoomScale="90" zoomScaleSheetLayoutView="9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6.140625" customWidth="1"/>
    <col min="4" max="4" width="15.85546875" customWidth="1"/>
    <col min="5" max="5" width="15.5703125" customWidth="1"/>
  </cols>
  <sheetData>
    <row r="1" spans="1:36" ht="15.75">
      <c r="A1" s="214" t="s">
        <v>344</v>
      </c>
      <c r="B1" s="214"/>
      <c r="C1" s="214"/>
      <c r="D1" s="214"/>
      <c r="E1" s="136"/>
      <c r="F1" s="86"/>
    </row>
    <row r="2" spans="1:36" ht="15.75">
      <c r="A2" s="215" t="s">
        <v>388</v>
      </c>
      <c r="B2" s="215"/>
      <c r="C2" s="215"/>
      <c r="D2" s="215"/>
      <c r="E2" s="21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1:36" ht="16.5" thickBot="1">
      <c r="A3" s="86"/>
      <c r="B3" s="86"/>
      <c r="C3" s="86"/>
      <c r="D3" s="86"/>
      <c r="E3" s="86"/>
    </row>
    <row r="4" spans="1:36" ht="15.75">
      <c r="A4" s="4" t="s">
        <v>0</v>
      </c>
      <c r="B4" s="5" t="s">
        <v>1</v>
      </c>
      <c r="C4" s="167"/>
      <c r="D4" s="191"/>
      <c r="E4" s="190"/>
    </row>
    <row r="5" spans="1:36" ht="40.5" customHeight="1" thickBot="1">
      <c r="A5" s="89" t="s">
        <v>2</v>
      </c>
      <c r="B5" s="7" t="s">
        <v>3</v>
      </c>
      <c r="C5" s="168"/>
      <c r="D5" s="192"/>
      <c r="E5" s="8"/>
    </row>
    <row r="6" spans="1:36" ht="16.5" thickBot="1">
      <c r="A6" s="131"/>
      <c r="B6" s="9"/>
      <c r="C6" s="9"/>
      <c r="D6" s="187"/>
      <c r="E6" s="144" t="s">
        <v>387</v>
      </c>
    </row>
    <row r="7" spans="1:36" ht="16.5" thickBot="1">
      <c r="A7" s="10" t="s">
        <v>4</v>
      </c>
      <c r="B7" s="11" t="s">
        <v>5</v>
      </c>
      <c r="C7" s="11" t="s">
        <v>6</v>
      </c>
      <c r="D7" s="193" t="s">
        <v>374</v>
      </c>
      <c r="E7" s="169" t="s">
        <v>379</v>
      </c>
    </row>
    <row r="8" spans="1:36" ht="16.5" thickBot="1">
      <c r="A8" s="12" t="s">
        <v>7</v>
      </c>
      <c r="B8" s="13" t="s">
        <v>8</v>
      </c>
      <c r="C8" s="146" t="s">
        <v>9</v>
      </c>
      <c r="D8" s="13" t="s">
        <v>271</v>
      </c>
      <c r="E8" s="189" t="s">
        <v>375</v>
      </c>
    </row>
    <row r="9" spans="1:36" ht="16.5" thickBot="1">
      <c r="A9" s="15"/>
      <c r="B9" s="16" t="s">
        <v>10</v>
      </c>
      <c r="C9" s="146"/>
      <c r="D9" s="13"/>
      <c r="E9" s="17"/>
    </row>
    <row r="10" spans="1:36" ht="16.5" thickBot="1">
      <c r="A10" s="18" t="s">
        <v>11</v>
      </c>
      <c r="B10" s="19" t="s">
        <v>12</v>
      </c>
      <c r="C10" s="147">
        <f>C11+C12+C13+C14+C15+C16</f>
        <v>22322250</v>
      </c>
      <c r="D10" s="147">
        <f>D11+D12+D13+D14+D15+D16</f>
        <v>26768615</v>
      </c>
      <c r="E10" s="151">
        <f>E11+E12+E13+E14+E15+E16</f>
        <v>26768615</v>
      </c>
    </row>
    <row r="11" spans="1:36" ht="15.75">
      <c r="A11" s="21" t="s">
        <v>13</v>
      </c>
      <c r="B11" s="22" t="s">
        <v>14</v>
      </c>
      <c r="C11" s="148">
        <v>11536480</v>
      </c>
      <c r="D11" s="194">
        <v>12536480</v>
      </c>
      <c r="E11" s="149">
        <v>12536480</v>
      </c>
    </row>
    <row r="12" spans="1:36" ht="15.75">
      <c r="A12" s="24" t="s">
        <v>15</v>
      </c>
      <c r="B12" s="25" t="s">
        <v>16</v>
      </c>
      <c r="C12" s="150"/>
      <c r="D12" s="195"/>
      <c r="E12" s="65"/>
    </row>
    <row r="13" spans="1:36" ht="18" customHeight="1">
      <c r="A13" s="24" t="s">
        <v>17</v>
      </c>
      <c r="B13" s="25" t="s">
        <v>18</v>
      </c>
      <c r="C13" s="150">
        <v>9585770</v>
      </c>
      <c r="D13" s="195">
        <v>10043294</v>
      </c>
      <c r="E13" s="65">
        <v>10043294</v>
      </c>
    </row>
    <row r="14" spans="1:36" ht="15.75">
      <c r="A14" s="24" t="s">
        <v>19</v>
      </c>
      <c r="B14" s="25" t="s">
        <v>20</v>
      </c>
      <c r="C14" s="150">
        <v>1200000</v>
      </c>
      <c r="D14" s="195">
        <v>1200000</v>
      </c>
      <c r="E14" s="65">
        <v>1200000</v>
      </c>
    </row>
    <row r="15" spans="1:36" ht="15.75">
      <c r="A15" s="24" t="s">
        <v>21</v>
      </c>
      <c r="B15" s="25" t="s">
        <v>22</v>
      </c>
      <c r="C15" s="150"/>
      <c r="D15" s="195">
        <v>2988841</v>
      </c>
      <c r="E15" s="65">
        <v>2988841</v>
      </c>
    </row>
    <row r="16" spans="1:36" ht="16.5" thickBot="1">
      <c r="A16" s="27" t="s">
        <v>23</v>
      </c>
      <c r="B16" s="28" t="s">
        <v>24</v>
      </c>
      <c r="C16" s="150"/>
      <c r="D16" s="195"/>
      <c r="E16" s="65"/>
    </row>
    <row r="17" spans="1:5" ht="32.25" thickBot="1">
      <c r="A17" s="18" t="s">
        <v>25</v>
      </c>
      <c r="B17" s="29" t="s">
        <v>26</v>
      </c>
      <c r="C17" s="147">
        <f>C18+C19+C20+C21+C22</f>
        <v>9266469</v>
      </c>
      <c r="D17" s="196">
        <f>D18+D19+D20+D21+D22</f>
        <v>43209990</v>
      </c>
      <c r="E17" s="151">
        <f>E18+E19+E20+E21+E22</f>
        <v>38359982</v>
      </c>
    </row>
    <row r="18" spans="1:5" ht="15.75">
      <c r="A18" s="21" t="s">
        <v>27</v>
      </c>
      <c r="B18" s="22" t="s">
        <v>28</v>
      </c>
      <c r="C18" s="148"/>
      <c r="D18" s="194"/>
      <c r="E18" s="149"/>
    </row>
    <row r="19" spans="1:5" ht="15.75">
      <c r="A19" s="24" t="s">
        <v>29</v>
      </c>
      <c r="B19" s="25" t="s">
        <v>30</v>
      </c>
      <c r="C19" s="150"/>
      <c r="D19" s="195"/>
      <c r="E19" s="65"/>
    </row>
    <row r="20" spans="1:5" ht="15.75" customHeight="1">
      <c r="A20" s="24" t="s">
        <v>31</v>
      </c>
      <c r="B20" s="25" t="s">
        <v>32</v>
      </c>
      <c r="C20" s="150"/>
      <c r="D20" s="195"/>
      <c r="E20" s="65"/>
    </row>
    <row r="21" spans="1:5" ht="17.25" customHeight="1">
      <c r="A21" s="24" t="s">
        <v>33</v>
      </c>
      <c r="B21" s="25" t="s">
        <v>34</v>
      </c>
      <c r="C21" s="150"/>
      <c r="D21" s="195"/>
      <c r="E21" s="65"/>
    </row>
    <row r="22" spans="1:5" ht="15.75">
      <c r="A22" s="24" t="s">
        <v>35</v>
      </c>
      <c r="B22" s="25" t="s">
        <v>36</v>
      </c>
      <c r="C22" s="150">
        <v>9266469</v>
      </c>
      <c r="D22" s="195">
        <v>43209990</v>
      </c>
      <c r="E22" s="65">
        <v>38359982</v>
      </c>
    </row>
    <row r="23" spans="1:5" ht="16.5" thickBot="1">
      <c r="A23" s="27" t="s">
        <v>37</v>
      </c>
      <c r="B23" s="28" t="s">
        <v>38</v>
      </c>
      <c r="C23" s="152"/>
      <c r="D23" s="197"/>
      <c r="E23" s="69"/>
    </row>
    <row r="24" spans="1:5" ht="32.25" thickBot="1">
      <c r="A24" s="18" t="s">
        <v>39</v>
      </c>
      <c r="B24" s="19" t="s">
        <v>40</v>
      </c>
      <c r="C24" s="147">
        <f>C25+C26+C27+C28+C29</f>
        <v>0</v>
      </c>
      <c r="D24" s="196">
        <f>D25+D26+D27+D28+D29</f>
        <v>999490</v>
      </c>
      <c r="E24" s="151">
        <f>E25+E26+E27+E28+E29</f>
        <v>999490</v>
      </c>
    </row>
    <row r="25" spans="1:5" ht="15.75">
      <c r="A25" s="21" t="s">
        <v>41</v>
      </c>
      <c r="B25" s="22" t="s">
        <v>42</v>
      </c>
      <c r="C25" s="148"/>
      <c r="D25" s="194">
        <v>999490</v>
      </c>
      <c r="E25" s="149">
        <v>999490</v>
      </c>
    </row>
    <row r="26" spans="1:5" ht="15.75">
      <c r="A26" s="24" t="s">
        <v>43</v>
      </c>
      <c r="B26" s="25" t="s">
        <v>44</v>
      </c>
      <c r="C26" s="150"/>
      <c r="D26" s="195"/>
      <c r="E26" s="65"/>
    </row>
    <row r="27" spans="1:5" ht="15.75" customHeight="1">
      <c r="A27" s="24" t="s">
        <v>45</v>
      </c>
      <c r="B27" s="25" t="s">
        <v>46</v>
      </c>
      <c r="C27" s="150"/>
      <c r="D27" s="195"/>
      <c r="E27" s="65"/>
    </row>
    <row r="28" spans="1:5" ht="17.25" customHeight="1">
      <c r="A28" s="24" t="s">
        <v>47</v>
      </c>
      <c r="B28" s="25" t="s">
        <v>48</v>
      </c>
      <c r="C28" s="150"/>
      <c r="D28" s="195"/>
      <c r="E28" s="65"/>
    </row>
    <row r="29" spans="1:5" ht="15.75">
      <c r="A29" s="24" t="s">
        <v>49</v>
      </c>
      <c r="B29" s="25" t="s">
        <v>50</v>
      </c>
      <c r="C29" s="150"/>
      <c r="D29" s="195"/>
      <c r="E29" s="65"/>
    </row>
    <row r="30" spans="1:5" ht="16.5" thickBot="1">
      <c r="A30" s="27" t="s">
        <v>51</v>
      </c>
      <c r="B30" s="28" t="s">
        <v>52</v>
      </c>
      <c r="C30" s="152"/>
      <c r="D30" s="197"/>
      <c r="E30" s="69"/>
    </row>
    <row r="31" spans="1:5" ht="16.5" thickBot="1">
      <c r="A31" s="18" t="s">
        <v>53</v>
      </c>
      <c r="B31" s="19" t="s">
        <v>54</v>
      </c>
      <c r="C31" s="147">
        <f>C32+C36+C37+C38</f>
        <v>2729000</v>
      </c>
      <c r="D31" s="196">
        <f>D32+D36+D37+D38</f>
        <v>3257084</v>
      </c>
      <c r="E31" s="151">
        <f>E32+E36+E37+E38</f>
        <v>2969248</v>
      </c>
    </row>
    <row r="32" spans="1:5" ht="15.75">
      <c r="A32" s="21" t="s">
        <v>55</v>
      </c>
      <c r="B32" s="22" t="s">
        <v>56</v>
      </c>
      <c r="C32" s="153">
        <f>SUM(C33:C35)</f>
        <v>2024000</v>
      </c>
      <c r="D32" s="198">
        <v>2552084</v>
      </c>
      <c r="E32" s="154">
        <v>2469599</v>
      </c>
    </row>
    <row r="33" spans="1:5" ht="15.75">
      <c r="A33" s="24" t="s">
        <v>57</v>
      </c>
      <c r="B33" s="25" t="s">
        <v>58</v>
      </c>
      <c r="C33" s="150">
        <v>524000</v>
      </c>
      <c r="D33" s="195">
        <v>524000</v>
      </c>
      <c r="E33" s="65">
        <v>441515</v>
      </c>
    </row>
    <row r="34" spans="1:5" ht="15.75">
      <c r="A34" s="24" t="s">
        <v>59</v>
      </c>
      <c r="B34" s="25" t="s">
        <v>60</v>
      </c>
      <c r="C34" s="150"/>
      <c r="D34" s="195"/>
      <c r="E34" s="65"/>
    </row>
    <row r="35" spans="1:5" ht="15.75">
      <c r="A35" s="24" t="s">
        <v>61</v>
      </c>
      <c r="B35" s="32" t="s">
        <v>62</v>
      </c>
      <c r="C35" s="150">
        <v>1500000</v>
      </c>
      <c r="D35" s="195">
        <v>2028084</v>
      </c>
      <c r="E35" s="65">
        <v>2028084</v>
      </c>
    </row>
    <row r="36" spans="1:5" ht="15.75">
      <c r="A36" s="24" t="s">
        <v>63</v>
      </c>
      <c r="B36" s="25" t="s">
        <v>64</v>
      </c>
      <c r="C36" s="150">
        <v>655000</v>
      </c>
      <c r="D36" s="195">
        <v>655000</v>
      </c>
      <c r="E36" s="65">
        <v>475176</v>
      </c>
    </row>
    <row r="37" spans="1:5" ht="15.75">
      <c r="A37" s="24" t="s">
        <v>65</v>
      </c>
      <c r="B37" s="25" t="s">
        <v>66</v>
      </c>
      <c r="C37" s="150"/>
      <c r="D37" s="195"/>
      <c r="E37" s="65"/>
    </row>
    <row r="38" spans="1:5" ht="16.5" thickBot="1">
      <c r="A38" s="27" t="s">
        <v>67</v>
      </c>
      <c r="B38" s="28" t="s">
        <v>68</v>
      </c>
      <c r="C38" s="152">
        <v>50000</v>
      </c>
      <c r="D38" s="197">
        <v>50000</v>
      </c>
      <c r="E38" s="69">
        <v>24473</v>
      </c>
    </row>
    <row r="39" spans="1:5" ht="16.5" thickBot="1">
      <c r="A39" s="18" t="s">
        <v>69</v>
      </c>
      <c r="B39" s="19" t="s">
        <v>70</v>
      </c>
      <c r="C39" s="147">
        <f>SUM(C40:C50)</f>
        <v>52126</v>
      </c>
      <c r="D39" s="196">
        <f>SUM(D40:D50)</f>
        <v>535146</v>
      </c>
      <c r="E39" s="151">
        <f>SUM(E40:E50)</f>
        <v>425909</v>
      </c>
    </row>
    <row r="40" spans="1:5" ht="15.75">
      <c r="A40" s="21" t="s">
        <v>71</v>
      </c>
      <c r="B40" s="22" t="s">
        <v>72</v>
      </c>
      <c r="C40" s="148"/>
      <c r="D40" s="194"/>
      <c r="E40" s="149"/>
    </row>
    <row r="41" spans="1:5" ht="15.75">
      <c r="A41" s="24" t="s">
        <v>73</v>
      </c>
      <c r="B41" s="25" t="s">
        <v>74</v>
      </c>
      <c r="C41" s="150"/>
      <c r="D41" s="195"/>
      <c r="E41" s="65">
        <v>0</v>
      </c>
    </row>
    <row r="42" spans="1:5" ht="15.75">
      <c r="A42" s="24" t="s">
        <v>75</v>
      </c>
      <c r="B42" s="25" t="s">
        <v>76</v>
      </c>
      <c r="C42" s="150"/>
      <c r="D42" s="195">
        <v>100000</v>
      </c>
      <c r="E42" s="65">
        <v>17512</v>
      </c>
    </row>
    <row r="43" spans="1:5" ht="15.75">
      <c r="A43" s="24" t="s">
        <v>77</v>
      </c>
      <c r="B43" s="25" t="s">
        <v>78</v>
      </c>
      <c r="C43" s="150">
        <v>10000</v>
      </c>
      <c r="D43" s="195">
        <v>121200</v>
      </c>
      <c r="E43" s="65">
        <v>121200</v>
      </c>
    </row>
    <row r="44" spans="1:5" ht="15.75">
      <c r="A44" s="24" t="s">
        <v>79</v>
      </c>
      <c r="B44" s="25" t="s">
        <v>80</v>
      </c>
      <c r="C44" s="150"/>
      <c r="D44" s="195"/>
      <c r="E44" s="65"/>
    </row>
    <row r="45" spans="1:5" ht="15.75">
      <c r="A45" s="24" t="s">
        <v>81</v>
      </c>
      <c r="B45" s="25" t="s">
        <v>82</v>
      </c>
      <c r="C45" s="150"/>
      <c r="D45" s="195"/>
      <c r="E45" s="65"/>
    </row>
    <row r="46" spans="1:5" ht="15.75">
      <c r="A46" s="24" t="s">
        <v>83</v>
      </c>
      <c r="B46" s="25" t="s">
        <v>84</v>
      </c>
      <c r="C46" s="150"/>
      <c r="D46" s="195"/>
      <c r="E46" s="65"/>
    </row>
    <row r="47" spans="1:5" ht="15.75">
      <c r="A47" s="24" t="s">
        <v>85</v>
      </c>
      <c r="B47" s="25" t="s">
        <v>86</v>
      </c>
      <c r="C47" s="150">
        <v>42126</v>
      </c>
      <c r="D47" s="195">
        <v>42126</v>
      </c>
      <c r="E47" s="65">
        <v>15377</v>
      </c>
    </row>
    <row r="48" spans="1:5" ht="15.75">
      <c r="A48" s="24" t="s">
        <v>87</v>
      </c>
      <c r="B48" s="25" t="s">
        <v>88</v>
      </c>
      <c r="C48" s="150"/>
      <c r="D48" s="195"/>
      <c r="E48" s="65">
        <v>0</v>
      </c>
    </row>
    <row r="49" spans="1:5" ht="15.75">
      <c r="A49" s="27" t="s">
        <v>89</v>
      </c>
      <c r="B49" s="28" t="s">
        <v>90</v>
      </c>
      <c r="C49" s="152"/>
      <c r="D49" s="197"/>
      <c r="E49" s="69"/>
    </row>
    <row r="50" spans="1:5" ht="16.5" thickBot="1">
      <c r="A50" s="27" t="s">
        <v>91</v>
      </c>
      <c r="B50" s="28" t="s">
        <v>92</v>
      </c>
      <c r="C50" s="152"/>
      <c r="D50" s="197">
        <v>271820</v>
      </c>
      <c r="E50" s="69">
        <v>271820</v>
      </c>
    </row>
    <row r="51" spans="1:5" ht="16.5" thickBot="1">
      <c r="A51" s="18" t="s">
        <v>93</v>
      </c>
      <c r="B51" s="19" t="s">
        <v>94</v>
      </c>
      <c r="C51" s="147">
        <f>SUM(C52:C56)</f>
        <v>0</v>
      </c>
      <c r="D51" s="196">
        <f>SUM(D52:D56)</f>
        <v>1000</v>
      </c>
      <c r="E51" s="151">
        <f>SUM(E52:E56)</f>
        <v>1000</v>
      </c>
    </row>
    <row r="52" spans="1:5" ht="15.75">
      <c r="A52" s="21" t="s">
        <v>95</v>
      </c>
      <c r="B52" s="22" t="s">
        <v>96</v>
      </c>
      <c r="C52" s="148"/>
      <c r="D52" s="194"/>
      <c r="E52" s="149"/>
    </row>
    <row r="53" spans="1:5" ht="15.75">
      <c r="A53" s="24" t="s">
        <v>97</v>
      </c>
      <c r="B53" s="25" t="s">
        <v>98</v>
      </c>
      <c r="C53" s="150"/>
      <c r="D53" s="195"/>
      <c r="E53" s="65"/>
    </row>
    <row r="54" spans="1:5" ht="15.75">
      <c r="A54" s="24" t="s">
        <v>99</v>
      </c>
      <c r="B54" s="25" t="s">
        <v>100</v>
      </c>
      <c r="C54" s="150"/>
      <c r="D54" s="195"/>
      <c r="E54" s="65"/>
    </row>
    <row r="55" spans="1:5" ht="15.75">
      <c r="A55" s="24" t="s">
        <v>101</v>
      </c>
      <c r="B55" s="25" t="s">
        <v>102</v>
      </c>
      <c r="C55" s="150"/>
      <c r="D55" s="195">
        <v>1000</v>
      </c>
      <c r="E55" s="65">
        <v>1000</v>
      </c>
    </row>
    <row r="56" spans="1:5" ht="16.5" thickBot="1">
      <c r="A56" s="27" t="s">
        <v>103</v>
      </c>
      <c r="B56" s="28" t="s">
        <v>104</v>
      </c>
      <c r="C56" s="152"/>
      <c r="D56" s="197"/>
      <c r="E56" s="69"/>
    </row>
    <row r="57" spans="1:5" ht="16.5" thickBot="1">
      <c r="A57" s="18" t="s">
        <v>105</v>
      </c>
      <c r="B57" s="19" t="s">
        <v>106</v>
      </c>
      <c r="C57" s="147">
        <f>SUM(C58:C60)</f>
        <v>0</v>
      </c>
      <c r="D57" s="196">
        <f>SUM(D58:D60)</f>
        <v>0</v>
      </c>
      <c r="E57" s="151">
        <f>SUM(E58:E60)</f>
        <v>0</v>
      </c>
    </row>
    <row r="58" spans="1:5" ht="31.5">
      <c r="A58" s="21" t="s">
        <v>107</v>
      </c>
      <c r="B58" s="22" t="s">
        <v>108</v>
      </c>
      <c r="C58" s="148"/>
      <c r="D58" s="194"/>
      <c r="E58" s="149"/>
    </row>
    <row r="59" spans="1:5" ht="31.5">
      <c r="A59" s="24" t="s">
        <v>109</v>
      </c>
      <c r="B59" s="25" t="s">
        <v>110</v>
      </c>
      <c r="C59" s="150"/>
      <c r="D59" s="195"/>
      <c r="E59" s="65"/>
    </row>
    <row r="60" spans="1:5" ht="15.75">
      <c r="A60" s="24" t="s">
        <v>111</v>
      </c>
      <c r="B60" s="25" t="s">
        <v>112</v>
      </c>
      <c r="C60" s="150"/>
      <c r="D60" s="195"/>
      <c r="E60" s="65"/>
    </row>
    <row r="61" spans="1:5" ht="16.5" thickBot="1">
      <c r="A61" s="27" t="s">
        <v>113</v>
      </c>
      <c r="B61" s="28" t="s">
        <v>114</v>
      </c>
      <c r="C61" s="152"/>
      <c r="D61" s="197"/>
      <c r="E61" s="69"/>
    </row>
    <row r="62" spans="1:5" ht="16.5" thickBot="1">
      <c r="A62" s="18" t="s">
        <v>115</v>
      </c>
      <c r="B62" s="29" t="s">
        <v>116</v>
      </c>
      <c r="C62" s="147">
        <f>SUM(C63:C65)</f>
        <v>0</v>
      </c>
      <c r="D62" s="196">
        <f>SUM(D63:D65)</f>
        <v>0</v>
      </c>
      <c r="E62" s="151">
        <f>SUM(E63:E65)</f>
        <v>0</v>
      </c>
    </row>
    <row r="63" spans="1:5" ht="31.5">
      <c r="A63" s="21" t="s">
        <v>117</v>
      </c>
      <c r="B63" s="22" t="s">
        <v>118</v>
      </c>
      <c r="C63" s="150"/>
      <c r="D63" s="195"/>
      <c r="E63" s="65"/>
    </row>
    <row r="64" spans="1:5" ht="31.5">
      <c r="A64" s="24" t="s">
        <v>119</v>
      </c>
      <c r="B64" s="25" t="s">
        <v>120</v>
      </c>
      <c r="C64" s="150"/>
      <c r="D64" s="195"/>
      <c r="E64" s="65"/>
    </row>
    <row r="65" spans="1:5" ht="15.75">
      <c r="A65" s="24" t="s">
        <v>121</v>
      </c>
      <c r="B65" s="25" t="s">
        <v>122</v>
      </c>
      <c r="C65" s="150"/>
      <c r="D65" s="195"/>
      <c r="E65" s="65"/>
    </row>
    <row r="66" spans="1:5" ht="16.5" thickBot="1">
      <c r="A66" s="27" t="s">
        <v>123</v>
      </c>
      <c r="B66" s="28" t="s">
        <v>124</v>
      </c>
      <c r="C66" s="150"/>
      <c r="D66" s="195"/>
      <c r="E66" s="65"/>
    </row>
    <row r="67" spans="1:5" ht="16.5" thickBot="1">
      <c r="A67" s="18" t="s">
        <v>125</v>
      </c>
      <c r="B67" s="19" t="s">
        <v>126</v>
      </c>
      <c r="C67" s="147">
        <f>C10+C17+C24+C31+C39+C51+C57+C62</f>
        <v>34369845</v>
      </c>
      <c r="D67" s="196">
        <f>D10+D17+D24+D31+D39+D51+D57+D62</f>
        <v>74771325</v>
      </c>
      <c r="E67" s="151">
        <f>E10+E17+E24+E31+E39+E51+E57+E62</f>
        <v>69524244</v>
      </c>
    </row>
    <row r="68" spans="1:5" ht="16.5" thickBot="1">
      <c r="A68" s="33" t="s">
        <v>127</v>
      </c>
      <c r="B68" s="29" t="s">
        <v>128</v>
      </c>
      <c r="C68" s="147">
        <f>SUM(C69:C71)</f>
        <v>0</v>
      </c>
      <c r="D68" s="196">
        <f>SUM(D69:D71)</f>
        <v>0</v>
      </c>
      <c r="E68" s="151">
        <f>SUM(E69:E71)</f>
        <v>0</v>
      </c>
    </row>
    <row r="69" spans="1:5" ht="15.75">
      <c r="A69" s="21" t="s">
        <v>129</v>
      </c>
      <c r="B69" s="22" t="s">
        <v>130</v>
      </c>
      <c r="C69" s="150"/>
      <c r="D69" s="195"/>
      <c r="E69" s="65"/>
    </row>
    <row r="70" spans="1:5" ht="15.75">
      <c r="A70" s="24" t="s">
        <v>131</v>
      </c>
      <c r="B70" s="25" t="s">
        <v>132</v>
      </c>
      <c r="C70" s="150"/>
      <c r="D70" s="195"/>
      <c r="E70" s="65"/>
    </row>
    <row r="71" spans="1:5" ht="16.5" thickBot="1">
      <c r="A71" s="27" t="s">
        <v>133</v>
      </c>
      <c r="B71" s="34" t="s">
        <v>363</v>
      </c>
      <c r="C71" s="150"/>
      <c r="D71" s="195"/>
      <c r="E71" s="65"/>
    </row>
    <row r="72" spans="1:5" ht="16.5" thickBot="1">
      <c r="A72" s="33" t="s">
        <v>135</v>
      </c>
      <c r="B72" s="29" t="s">
        <v>136</v>
      </c>
      <c r="C72" s="147">
        <f>SUM(C73:C76)</f>
        <v>0</v>
      </c>
      <c r="D72" s="196">
        <f>SUM(D73:D76)</f>
        <v>0</v>
      </c>
      <c r="E72" s="151">
        <f>SUM(E73:E76)</f>
        <v>0</v>
      </c>
    </row>
    <row r="73" spans="1:5" ht="15.75">
      <c r="A73" s="21" t="s">
        <v>137</v>
      </c>
      <c r="B73" s="22" t="s">
        <v>138</v>
      </c>
      <c r="C73" s="150"/>
      <c r="D73" s="195"/>
      <c r="E73" s="65"/>
    </row>
    <row r="74" spans="1:5" ht="15.75">
      <c r="A74" s="24" t="s">
        <v>139</v>
      </c>
      <c r="B74" s="25" t="s">
        <v>140</v>
      </c>
      <c r="C74" s="150"/>
      <c r="D74" s="195"/>
      <c r="E74" s="65"/>
    </row>
    <row r="75" spans="1:5" ht="15.75">
      <c r="A75" s="24" t="s">
        <v>141</v>
      </c>
      <c r="B75" s="25" t="s">
        <v>142</v>
      </c>
      <c r="C75" s="150"/>
      <c r="D75" s="195"/>
      <c r="E75" s="65"/>
    </row>
    <row r="76" spans="1:5" ht="16.5" thickBot="1">
      <c r="A76" s="27" t="s">
        <v>143</v>
      </c>
      <c r="B76" s="28" t="s">
        <v>144</v>
      </c>
      <c r="C76" s="150"/>
      <c r="D76" s="195"/>
      <c r="E76" s="65"/>
    </row>
    <row r="77" spans="1:5" ht="16.5" thickBot="1">
      <c r="A77" s="33" t="s">
        <v>145</v>
      </c>
      <c r="B77" s="29" t="s">
        <v>146</v>
      </c>
      <c r="C77" s="147">
        <f>SUM(C78:C79)</f>
        <v>12316433</v>
      </c>
      <c r="D77" s="196">
        <f>SUM(D78:D79)</f>
        <v>12316433</v>
      </c>
      <c r="E77" s="151">
        <f>SUM(E78:E79)</f>
        <v>12730125</v>
      </c>
    </row>
    <row r="78" spans="1:5" ht="15.75">
      <c r="A78" s="21" t="s">
        <v>147</v>
      </c>
      <c r="B78" s="22" t="s">
        <v>148</v>
      </c>
      <c r="C78" s="150">
        <v>12316433</v>
      </c>
      <c r="D78" s="195">
        <v>12316433</v>
      </c>
      <c r="E78" s="65">
        <v>12730125</v>
      </c>
    </row>
    <row r="79" spans="1:5" ht="16.5" thickBot="1">
      <c r="A79" s="27" t="s">
        <v>149</v>
      </c>
      <c r="B79" s="28" t="s">
        <v>150</v>
      </c>
      <c r="C79" s="150"/>
      <c r="D79" s="195"/>
      <c r="E79" s="65"/>
    </row>
    <row r="80" spans="1:5" ht="16.5" thickBot="1">
      <c r="A80" s="33" t="s">
        <v>151</v>
      </c>
      <c r="B80" s="29" t="s">
        <v>152</v>
      </c>
      <c r="C80" s="147">
        <f>SUM(C81:C83)</f>
        <v>0</v>
      </c>
      <c r="D80" s="196">
        <f>SUM(D81:D83)</f>
        <v>0</v>
      </c>
      <c r="E80" s="151">
        <f>SUM(E81:E83)</f>
        <v>0</v>
      </c>
    </row>
    <row r="81" spans="1:5" ht="15.75">
      <c r="A81" s="21" t="s">
        <v>153</v>
      </c>
      <c r="B81" s="22" t="s">
        <v>154</v>
      </c>
      <c r="C81" s="150"/>
      <c r="D81" s="195">
        <v>0</v>
      </c>
      <c r="E81" s="65">
        <v>0</v>
      </c>
    </row>
    <row r="82" spans="1:5" ht="15.75">
      <c r="A82" s="24" t="s">
        <v>155</v>
      </c>
      <c r="B82" s="25" t="s">
        <v>156</v>
      </c>
      <c r="C82" s="150"/>
      <c r="D82" s="195"/>
      <c r="E82" s="65"/>
    </row>
    <row r="83" spans="1:5" ht="16.5" thickBot="1">
      <c r="A83" s="27" t="s">
        <v>157</v>
      </c>
      <c r="B83" s="28" t="s">
        <v>158</v>
      </c>
      <c r="C83" s="150"/>
      <c r="D83" s="195"/>
      <c r="E83" s="65"/>
    </row>
    <row r="84" spans="1:5" ht="16.5" thickBot="1">
      <c r="A84" s="33" t="s">
        <v>159</v>
      </c>
      <c r="B84" s="29" t="s">
        <v>160</v>
      </c>
      <c r="C84" s="147">
        <f>SUM(C85:C88)</f>
        <v>0</v>
      </c>
      <c r="D84" s="196">
        <f>SUM(D85:D88)</f>
        <v>0</v>
      </c>
      <c r="E84" s="151">
        <f>SUM(E85:E88)</f>
        <v>0</v>
      </c>
    </row>
    <row r="85" spans="1:5" ht="18" customHeight="1">
      <c r="A85" s="35" t="s">
        <v>161</v>
      </c>
      <c r="B85" s="22" t="s">
        <v>162</v>
      </c>
      <c r="C85" s="150"/>
      <c r="D85" s="195"/>
      <c r="E85" s="65"/>
    </row>
    <row r="86" spans="1:5" ht="18" customHeight="1">
      <c r="A86" s="36" t="s">
        <v>163</v>
      </c>
      <c r="B86" s="25" t="s">
        <v>164</v>
      </c>
      <c r="C86" s="150"/>
      <c r="D86" s="195"/>
      <c r="E86" s="65"/>
    </row>
    <row r="87" spans="1:5" ht="20.25" customHeight="1">
      <c r="A87" s="36" t="s">
        <v>165</v>
      </c>
      <c r="B87" s="25" t="s">
        <v>166</v>
      </c>
      <c r="C87" s="150"/>
      <c r="D87" s="195"/>
      <c r="E87" s="65"/>
    </row>
    <row r="88" spans="1:5" ht="17.25" customHeight="1" thickBot="1">
      <c r="A88" s="37" t="s">
        <v>167</v>
      </c>
      <c r="B88" s="28" t="s">
        <v>168</v>
      </c>
      <c r="C88" s="150"/>
      <c r="D88" s="195"/>
      <c r="E88" s="65"/>
    </row>
    <row r="89" spans="1:5" ht="16.5" thickBot="1">
      <c r="A89" s="33" t="s">
        <v>169</v>
      </c>
      <c r="B89" s="29" t="s">
        <v>170</v>
      </c>
      <c r="C89" s="155"/>
      <c r="D89" s="199"/>
      <c r="E89" s="156"/>
    </row>
    <row r="90" spans="1:5" ht="16.5" thickBot="1">
      <c r="A90" s="33" t="s">
        <v>171</v>
      </c>
      <c r="B90" s="29" t="s">
        <v>172</v>
      </c>
      <c r="C90" s="155"/>
      <c r="D90" s="199"/>
      <c r="E90" s="156"/>
    </row>
    <row r="91" spans="1:5" ht="16.5" thickBot="1">
      <c r="A91" s="33" t="s">
        <v>173</v>
      </c>
      <c r="B91" s="39" t="s">
        <v>174</v>
      </c>
      <c r="C91" s="147">
        <f>C68+C72+C77+C80+C84+C90+C89</f>
        <v>12316433</v>
      </c>
      <c r="D91" s="196">
        <f>D68+D72+D77+D80+D84+D90+D89</f>
        <v>12316433</v>
      </c>
      <c r="E91" s="151">
        <f>E68+E72+E77+E80+E84+E90+E89</f>
        <v>12730125</v>
      </c>
    </row>
    <row r="92" spans="1:5" ht="16.5" thickBot="1">
      <c r="A92" s="40" t="s">
        <v>175</v>
      </c>
      <c r="B92" s="41" t="s">
        <v>176</v>
      </c>
      <c r="C92" s="147">
        <f>C67+C91</f>
        <v>46686278</v>
      </c>
      <c r="D92" s="196">
        <f>D67+D91</f>
        <v>87087758</v>
      </c>
      <c r="E92" s="151">
        <f>E67+E91</f>
        <v>82254369</v>
      </c>
    </row>
    <row r="93" spans="1:5" ht="16.5" thickBot="1">
      <c r="A93" s="42"/>
      <c r="B93" s="43"/>
      <c r="C93" s="147"/>
      <c r="D93" s="200"/>
      <c r="E93" s="44"/>
    </row>
    <row r="94" spans="1:5" ht="16.5" thickBot="1">
      <c r="A94" s="10"/>
      <c r="B94" s="45" t="s">
        <v>177</v>
      </c>
      <c r="C94" s="146" t="s">
        <v>9</v>
      </c>
      <c r="D94" s="13" t="s">
        <v>271</v>
      </c>
      <c r="E94" s="201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41825380</v>
      </c>
      <c r="D95" s="157">
        <f>D96+D97+D98+D99+D100+D113</f>
        <v>82852018</v>
      </c>
      <c r="E95" s="158">
        <f>E96+E97+E98+E99+E100+E113</f>
        <v>73071325</v>
      </c>
    </row>
    <row r="96" spans="1:5" ht="15.75">
      <c r="A96" s="50" t="s">
        <v>13</v>
      </c>
      <c r="B96" s="51" t="s">
        <v>178</v>
      </c>
      <c r="C96" s="159">
        <v>17328255</v>
      </c>
      <c r="D96" s="159">
        <v>51611260</v>
      </c>
      <c r="E96" s="160">
        <v>46607659</v>
      </c>
    </row>
    <row r="97" spans="1:5" ht="15.75">
      <c r="A97" s="24" t="s">
        <v>15</v>
      </c>
      <c r="B97" s="53" t="s">
        <v>179</v>
      </c>
      <c r="C97" s="150">
        <v>2666556</v>
      </c>
      <c r="D97" s="150">
        <v>6639586</v>
      </c>
      <c r="E97" s="65">
        <v>5818967</v>
      </c>
    </row>
    <row r="98" spans="1:5" ht="15.75">
      <c r="A98" s="24" t="s">
        <v>17</v>
      </c>
      <c r="B98" s="53" t="s">
        <v>180</v>
      </c>
      <c r="C98" s="152">
        <v>14191511</v>
      </c>
      <c r="D98" s="152">
        <v>16074581</v>
      </c>
      <c r="E98" s="69">
        <v>12591015</v>
      </c>
    </row>
    <row r="99" spans="1:5" ht="15.75">
      <c r="A99" s="24" t="s">
        <v>19</v>
      </c>
      <c r="B99" s="54" t="s">
        <v>181</v>
      </c>
      <c r="C99" s="152">
        <v>6365000</v>
      </c>
      <c r="D99" s="152">
        <v>6681800</v>
      </c>
      <c r="E99" s="69">
        <v>6530300</v>
      </c>
    </row>
    <row r="100" spans="1:5" ht="15.75">
      <c r="A100" s="24" t="s">
        <v>182</v>
      </c>
      <c r="B100" s="55" t="s">
        <v>183</v>
      </c>
      <c r="C100" s="152">
        <v>1274058</v>
      </c>
      <c r="D100" s="152">
        <v>1844791</v>
      </c>
      <c r="E100" s="69">
        <v>1523384</v>
      </c>
    </row>
    <row r="101" spans="1:5" ht="15.75">
      <c r="A101" s="24" t="s">
        <v>23</v>
      </c>
      <c r="B101" s="53" t="s">
        <v>184</v>
      </c>
      <c r="C101" s="152"/>
      <c r="D101" s="152">
        <v>120733</v>
      </c>
      <c r="E101" s="69">
        <v>120733</v>
      </c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>
        <v>0</v>
      </c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17.25" customHeight="1">
      <c r="A105" s="24" t="s">
        <v>191</v>
      </c>
      <c r="B105" s="57" t="s">
        <v>192</v>
      </c>
      <c r="C105" s="152"/>
      <c r="D105" s="152"/>
      <c r="E105" s="69"/>
    </row>
    <row r="106" spans="1:5" ht="33.75" customHeight="1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1179058</v>
      </c>
      <c r="D107" s="152">
        <v>1629058</v>
      </c>
      <c r="E107" s="69">
        <v>1337651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95000</v>
      </c>
      <c r="D112" s="150">
        <v>95000</v>
      </c>
      <c r="E112" s="65">
        <v>65000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4860898</v>
      </c>
      <c r="D116" s="147">
        <f>D117+D119+D121</f>
        <v>3343165</v>
      </c>
      <c r="E116" s="151">
        <f>E117+E119+E121</f>
        <v>1264080</v>
      </c>
    </row>
    <row r="117" spans="1:5" ht="15.75">
      <c r="A117" s="21" t="s">
        <v>27</v>
      </c>
      <c r="B117" s="53" t="s">
        <v>213</v>
      </c>
      <c r="C117" s="148">
        <v>404000</v>
      </c>
      <c r="D117" s="148">
        <v>1620000</v>
      </c>
      <c r="E117" s="149">
        <v>286280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4456898</v>
      </c>
      <c r="D119" s="150">
        <v>1723165</v>
      </c>
      <c r="E119" s="65">
        <v>977800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15.75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46686278</v>
      </c>
      <c r="D130" s="147">
        <f>D95+D116</f>
        <v>86195183</v>
      </c>
      <c r="E130" s="151">
        <f>E95+E116</f>
        <v>74335405</v>
      </c>
    </row>
    <row r="131" spans="1:5" ht="32.25" thickBot="1">
      <c r="A131" s="18" t="s">
        <v>232</v>
      </c>
      <c r="B131" s="19" t="s">
        <v>233</v>
      </c>
      <c r="C131" s="150"/>
      <c r="D131" s="150"/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50"/>
      <c r="D132" s="150"/>
      <c r="E132" s="65"/>
    </row>
    <row r="133" spans="1:5" ht="16.5" thickBot="1">
      <c r="A133" s="21" t="s">
        <v>63</v>
      </c>
      <c r="B133" s="70" t="s">
        <v>235</v>
      </c>
      <c r="C133" s="150"/>
      <c r="D133" s="150"/>
      <c r="E133" s="65"/>
    </row>
    <row r="134" spans="1:5" ht="16.5" thickBot="1">
      <c r="A134" s="58" t="s">
        <v>65</v>
      </c>
      <c r="B134" s="71" t="s">
        <v>236</v>
      </c>
      <c r="C134" s="147">
        <f>C135+C136+C138+C139+C140+C141</f>
        <v>0</v>
      </c>
      <c r="D134" s="147">
        <f>D135+D136+D138+D139+D140+D141</f>
        <v>0</v>
      </c>
      <c r="E134" s="65"/>
    </row>
    <row r="135" spans="1:5" ht="16.5" thickBot="1">
      <c r="A135" s="18" t="s">
        <v>69</v>
      </c>
      <c r="B135" s="19" t="s">
        <v>237</v>
      </c>
      <c r="C135" s="150"/>
      <c r="D135" s="150"/>
      <c r="E135" s="151">
        <f>E136+E138+E139+E140+E141</f>
        <v>0</v>
      </c>
    </row>
    <row r="136" spans="1:5" ht="15.75">
      <c r="A136" s="21" t="s">
        <v>71</v>
      </c>
      <c r="B136" s="70" t="s">
        <v>238</v>
      </c>
      <c r="C136" s="150"/>
      <c r="D136" s="150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892575</v>
      </c>
      <c r="E142" s="151">
        <f>E143+E144+E146+E147+E145</f>
        <v>892575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892575</v>
      </c>
      <c r="E144" s="65">
        <v>892575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C134+C142+C148+C154+C155</f>
        <v>0</v>
      </c>
      <c r="D156" s="165">
        <f>D134+D142+D148+D154+D155</f>
        <v>892575</v>
      </c>
      <c r="E156" s="166">
        <f>E131+E135+E142+E148+E154+E155</f>
        <v>892575</v>
      </c>
    </row>
    <row r="157" spans="1:5" ht="16.5" thickBot="1">
      <c r="A157" s="75" t="s">
        <v>262</v>
      </c>
      <c r="B157" s="76" t="s">
        <v>263</v>
      </c>
      <c r="C157" s="165">
        <f>C130+C156</f>
        <v>46686278</v>
      </c>
      <c r="D157" s="165">
        <f>D130+D156</f>
        <v>87087758</v>
      </c>
      <c r="E157" s="166">
        <f>E130+E156</f>
        <v>75227980</v>
      </c>
    </row>
    <row r="158" spans="1:5" ht="16.5" thickBot="1">
      <c r="A158" s="77"/>
      <c r="B158" s="78"/>
      <c r="C158" s="202"/>
      <c r="D158" s="202"/>
      <c r="E158" s="202"/>
    </row>
    <row r="159" spans="1:5" ht="16.5" thickBot="1">
      <c r="A159" s="80" t="s">
        <v>264</v>
      </c>
      <c r="B159" s="81"/>
      <c r="C159" s="170">
        <v>51</v>
      </c>
      <c r="D159" s="170">
        <v>39</v>
      </c>
      <c r="E159" s="171">
        <v>39</v>
      </c>
    </row>
    <row r="160" spans="1:5" ht="16.5" thickBot="1">
      <c r="A160" s="80" t="s">
        <v>265</v>
      </c>
      <c r="B160" s="81"/>
      <c r="C160" s="170">
        <v>50</v>
      </c>
      <c r="D160" s="170">
        <v>38</v>
      </c>
      <c r="E160" s="171">
        <v>38</v>
      </c>
    </row>
  </sheetData>
  <mergeCells count="2">
    <mergeCell ref="A1:D1"/>
    <mergeCell ref="A2:E2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view="pageBreakPreview" zoomScaleSheetLayoutView="10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4.5703125" customWidth="1"/>
    <col min="4" max="4" width="13.5703125" customWidth="1"/>
    <col min="5" max="5" width="15.140625" customWidth="1"/>
  </cols>
  <sheetData>
    <row r="1" spans="1:6" ht="15.75">
      <c r="A1" s="214" t="s">
        <v>369</v>
      </c>
      <c r="B1" s="214"/>
      <c r="C1" s="214"/>
      <c r="D1" s="214"/>
      <c r="E1" s="185"/>
      <c r="F1" s="86"/>
    </row>
    <row r="2" spans="1:6" ht="15.75">
      <c r="A2" s="215" t="s">
        <v>389</v>
      </c>
      <c r="B2" s="215"/>
      <c r="C2" s="215"/>
      <c r="D2" s="215"/>
      <c r="E2" s="215"/>
      <c r="F2" s="85"/>
    </row>
    <row r="3" spans="1:6" ht="16.5" thickBot="1">
      <c r="A3" s="86"/>
      <c r="B3" s="86"/>
      <c r="C3" s="86"/>
      <c r="E3" s="86"/>
    </row>
    <row r="4" spans="1:6" ht="15.75">
      <c r="A4" s="4" t="s">
        <v>0</v>
      </c>
      <c r="B4" s="5" t="s">
        <v>1</v>
      </c>
      <c r="C4" s="172"/>
      <c r="D4" s="139"/>
      <c r="E4" s="190"/>
    </row>
    <row r="5" spans="1:6" ht="32.25" thickBot="1">
      <c r="A5" s="89" t="s">
        <v>2</v>
      </c>
      <c r="B5" s="87" t="s">
        <v>269</v>
      </c>
      <c r="C5" s="173"/>
      <c r="D5" s="203"/>
      <c r="E5" s="8"/>
    </row>
    <row r="6" spans="1:6" ht="16.5" thickBot="1">
      <c r="A6" s="131"/>
      <c r="B6" s="9"/>
      <c r="C6" s="216"/>
      <c r="D6" s="216"/>
      <c r="E6" s="144" t="s">
        <v>387</v>
      </c>
    </row>
    <row r="7" spans="1:6" ht="16.5" thickBot="1">
      <c r="A7" s="10" t="s">
        <v>4</v>
      </c>
      <c r="B7" s="11" t="s">
        <v>5</v>
      </c>
      <c r="C7" s="145" t="s">
        <v>6</v>
      </c>
      <c r="D7" s="11" t="s">
        <v>374</v>
      </c>
      <c r="E7" s="169" t="s">
        <v>379</v>
      </c>
    </row>
    <row r="8" spans="1:6" ht="16.5" thickBot="1">
      <c r="A8" s="12" t="s">
        <v>7</v>
      </c>
      <c r="B8" s="13" t="s">
        <v>8</v>
      </c>
      <c r="C8" s="146" t="s">
        <v>9</v>
      </c>
      <c r="D8" s="13" t="s">
        <v>271</v>
      </c>
      <c r="E8" s="189" t="s">
        <v>375</v>
      </c>
    </row>
    <row r="9" spans="1:6" ht="16.5" thickBot="1">
      <c r="A9" s="15"/>
      <c r="B9" s="16" t="s">
        <v>10</v>
      </c>
      <c r="C9" s="146"/>
      <c r="D9" s="13"/>
      <c r="E9" s="17"/>
    </row>
    <row r="10" spans="1:6" ht="16.5" thickBot="1">
      <c r="A10" s="18" t="s">
        <v>11</v>
      </c>
      <c r="B10" s="19" t="s">
        <v>12</v>
      </c>
      <c r="C10" s="147">
        <f>C11+C12+C13+C14+C15+C16</f>
        <v>22322250</v>
      </c>
      <c r="D10" s="147">
        <f>D11+D12+D13+D14+D15+D16</f>
        <v>26768615</v>
      </c>
      <c r="E10" s="151">
        <f>E11+E12+E13+E14+E15+E16</f>
        <v>26768615</v>
      </c>
    </row>
    <row r="11" spans="1:6" ht="15.75">
      <c r="A11" s="21" t="s">
        <v>13</v>
      </c>
      <c r="B11" s="22" t="s">
        <v>14</v>
      </c>
      <c r="C11" s="148">
        <v>11536480</v>
      </c>
      <c r="D11" s="194">
        <v>12536480</v>
      </c>
      <c r="E11" s="149">
        <v>12536480</v>
      </c>
    </row>
    <row r="12" spans="1:6" ht="17.25" customHeight="1">
      <c r="A12" s="24" t="s">
        <v>15</v>
      </c>
      <c r="B12" s="25" t="s">
        <v>16</v>
      </c>
      <c r="C12" s="150"/>
      <c r="D12" s="195"/>
      <c r="E12" s="65"/>
    </row>
    <row r="13" spans="1:6" ht="15.75">
      <c r="A13" s="24" t="s">
        <v>17</v>
      </c>
      <c r="B13" s="25" t="s">
        <v>18</v>
      </c>
      <c r="C13" s="150">
        <v>9585770</v>
      </c>
      <c r="D13" s="195">
        <v>10043294</v>
      </c>
      <c r="E13" s="65">
        <v>10043294</v>
      </c>
    </row>
    <row r="14" spans="1:6" ht="15.75">
      <c r="A14" s="24" t="s">
        <v>19</v>
      </c>
      <c r="B14" s="25" t="s">
        <v>20</v>
      </c>
      <c r="C14" s="150">
        <v>1200000</v>
      </c>
      <c r="D14" s="195">
        <v>1200000</v>
      </c>
      <c r="E14" s="65">
        <v>1200000</v>
      </c>
    </row>
    <row r="15" spans="1:6" ht="15.75">
      <c r="A15" s="24" t="s">
        <v>21</v>
      </c>
      <c r="B15" s="25" t="s">
        <v>22</v>
      </c>
      <c r="C15" s="150"/>
      <c r="D15" s="195">
        <v>2988841</v>
      </c>
      <c r="E15" s="65">
        <v>2988841</v>
      </c>
    </row>
    <row r="16" spans="1:6" ht="16.5" thickBot="1">
      <c r="A16" s="27" t="s">
        <v>23</v>
      </c>
      <c r="B16" s="28" t="s">
        <v>24</v>
      </c>
      <c r="C16" s="150"/>
      <c r="D16" s="195"/>
      <c r="E16" s="65"/>
    </row>
    <row r="17" spans="1:5" ht="32.25" thickBot="1">
      <c r="A17" s="18" t="s">
        <v>25</v>
      </c>
      <c r="B17" s="29" t="s">
        <v>26</v>
      </c>
      <c r="C17" s="147">
        <f>C18+C19+C20+C21+C22</f>
        <v>9266469</v>
      </c>
      <c r="D17" s="196">
        <f>D18+D19+D20+D21+D22</f>
        <v>43209990</v>
      </c>
      <c r="E17" s="151">
        <f>E18+E19+E20+E21+E22</f>
        <v>38359982</v>
      </c>
    </row>
    <row r="18" spans="1:5" ht="15.75">
      <c r="A18" s="21" t="s">
        <v>27</v>
      </c>
      <c r="B18" s="22" t="s">
        <v>28</v>
      </c>
      <c r="C18" s="148"/>
      <c r="D18" s="194"/>
      <c r="E18" s="149"/>
    </row>
    <row r="19" spans="1:5" ht="18" customHeight="1">
      <c r="A19" s="24" t="s">
        <v>29</v>
      </c>
      <c r="B19" s="25" t="s">
        <v>30</v>
      </c>
      <c r="C19" s="150"/>
      <c r="D19" s="195"/>
      <c r="E19" s="65"/>
    </row>
    <row r="20" spans="1:5" ht="15.75">
      <c r="A20" s="24" t="s">
        <v>31</v>
      </c>
      <c r="B20" s="25" t="s">
        <v>32</v>
      </c>
      <c r="C20" s="150"/>
      <c r="D20" s="195"/>
      <c r="E20" s="65"/>
    </row>
    <row r="21" spans="1:5" ht="15.75">
      <c r="A21" s="24" t="s">
        <v>33</v>
      </c>
      <c r="B21" s="25" t="s">
        <v>34</v>
      </c>
      <c r="C21" s="150"/>
      <c r="D21" s="195"/>
      <c r="E21" s="65"/>
    </row>
    <row r="22" spans="1:5" ht="15.75">
      <c r="A22" s="24" t="s">
        <v>35</v>
      </c>
      <c r="B22" s="25" t="s">
        <v>36</v>
      </c>
      <c r="C22" s="150">
        <v>9266469</v>
      </c>
      <c r="D22" s="195">
        <v>43209990</v>
      </c>
      <c r="E22" s="65">
        <v>38359982</v>
      </c>
    </row>
    <row r="23" spans="1:5" ht="16.5" thickBot="1">
      <c r="A23" s="27" t="s">
        <v>37</v>
      </c>
      <c r="B23" s="28" t="s">
        <v>38</v>
      </c>
      <c r="C23" s="152"/>
      <c r="D23" s="197"/>
      <c r="E23" s="69"/>
    </row>
    <row r="24" spans="1:5" ht="32.25" thickBot="1">
      <c r="A24" s="18" t="s">
        <v>39</v>
      </c>
      <c r="B24" s="19" t="s">
        <v>40</v>
      </c>
      <c r="C24" s="147">
        <f>C25+C26+C27+C28+C29</f>
        <v>0</v>
      </c>
      <c r="D24" s="196">
        <f>D25+D26+D27+D28+D29</f>
        <v>999490</v>
      </c>
      <c r="E24" s="151">
        <f>E25+E26+E27+E28+E29</f>
        <v>999490</v>
      </c>
    </row>
    <row r="25" spans="1:5" ht="15.75">
      <c r="A25" s="21" t="s">
        <v>41</v>
      </c>
      <c r="B25" s="22" t="s">
        <v>42</v>
      </c>
      <c r="C25" s="148"/>
      <c r="D25" s="194">
        <v>999490</v>
      </c>
      <c r="E25" s="149">
        <v>999490</v>
      </c>
    </row>
    <row r="26" spans="1:5" ht="15.75">
      <c r="A26" s="24" t="s">
        <v>43</v>
      </c>
      <c r="B26" s="25" t="s">
        <v>44</v>
      </c>
      <c r="C26" s="150"/>
      <c r="D26" s="195"/>
      <c r="E26" s="65"/>
    </row>
    <row r="27" spans="1:5" ht="31.5">
      <c r="A27" s="24" t="s">
        <v>45</v>
      </c>
      <c r="B27" s="25" t="s">
        <v>46</v>
      </c>
      <c r="C27" s="150"/>
      <c r="D27" s="195"/>
      <c r="E27" s="65"/>
    </row>
    <row r="28" spans="1:5" ht="31.5">
      <c r="A28" s="24" t="s">
        <v>47</v>
      </c>
      <c r="B28" s="25" t="s">
        <v>48</v>
      </c>
      <c r="C28" s="150"/>
      <c r="D28" s="195"/>
      <c r="E28" s="65"/>
    </row>
    <row r="29" spans="1:5" ht="15.75">
      <c r="A29" s="24" t="s">
        <v>49</v>
      </c>
      <c r="B29" s="25" t="s">
        <v>50</v>
      </c>
      <c r="C29" s="150"/>
      <c r="D29" s="195"/>
      <c r="E29" s="65"/>
    </row>
    <row r="30" spans="1:5" ht="16.5" thickBot="1">
      <c r="A30" s="27" t="s">
        <v>51</v>
      </c>
      <c r="B30" s="28" t="s">
        <v>52</v>
      </c>
      <c r="C30" s="152"/>
      <c r="D30" s="197"/>
      <c r="E30" s="69"/>
    </row>
    <row r="31" spans="1:5" ht="16.5" thickBot="1">
      <c r="A31" s="18" t="s">
        <v>53</v>
      </c>
      <c r="B31" s="19" t="s">
        <v>54</v>
      </c>
      <c r="C31" s="147">
        <f>C32+C36+C37+C38</f>
        <v>2729000</v>
      </c>
      <c r="D31" s="196">
        <f>D32+D36+D37+D38</f>
        <v>3257084</v>
      </c>
      <c r="E31" s="151">
        <f>E32+E36+E37+E38</f>
        <v>2969248</v>
      </c>
    </row>
    <row r="32" spans="1:5" ht="15.75">
      <c r="A32" s="21" t="s">
        <v>55</v>
      </c>
      <c r="B32" s="22" t="s">
        <v>56</v>
      </c>
      <c r="C32" s="153">
        <f>SUM(C33:C35)</f>
        <v>2024000</v>
      </c>
      <c r="D32" s="198">
        <v>2552084</v>
      </c>
      <c r="E32" s="154">
        <v>2469599</v>
      </c>
    </row>
    <row r="33" spans="1:5" ht="15.75">
      <c r="A33" s="24" t="s">
        <v>57</v>
      </c>
      <c r="B33" s="25" t="s">
        <v>58</v>
      </c>
      <c r="C33" s="150">
        <v>524000</v>
      </c>
      <c r="D33" s="195">
        <v>524000</v>
      </c>
      <c r="E33" s="65">
        <v>441515</v>
      </c>
    </row>
    <row r="34" spans="1:5" ht="15.75">
      <c r="A34" s="24" t="s">
        <v>59</v>
      </c>
      <c r="B34" s="25" t="s">
        <v>60</v>
      </c>
      <c r="C34" s="150"/>
      <c r="D34" s="195"/>
      <c r="E34" s="65"/>
    </row>
    <row r="35" spans="1:5" ht="15.75">
      <c r="A35" s="24" t="s">
        <v>61</v>
      </c>
      <c r="B35" s="32" t="s">
        <v>62</v>
      </c>
      <c r="C35" s="150">
        <v>1500000</v>
      </c>
      <c r="D35" s="195">
        <v>2028084</v>
      </c>
      <c r="E35" s="65">
        <v>2025084</v>
      </c>
    </row>
    <row r="36" spans="1:5" ht="15.75">
      <c r="A36" s="24" t="s">
        <v>63</v>
      </c>
      <c r="B36" s="25" t="s">
        <v>64</v>
      </c>
      <c r="C36" s="150">
        <v>655000</v>
      </c>
      <c r="D36" s="195">
        <v>655000</v>
      </c>
      <c r="E36" s="65">
        <v>475176</v>
      </c>
    </row>
    <row r="37" spans="1:5" ht="15.75">
      <c r="A37" s="24" t="s">
        <v>65</v>
      </c>
      <c r="B37" s="25" t="s">
        <v>66</v>
      </c>
      <c r="C37" s="150"/>
      <c r="D37" s="195"/>
      <c r="E37" s="65"/>
    </row>
    <row r="38" spans="1:5" ht="16.5" thickBot="1">
      <c r="A38" s="27" t="s">
        <v>67</v>
      </c>
      <c r="B38" s="28" t="s">
        <v>68</v>
      </c>
      <c r="C38" s="152">
        <v>50000</v>
      </c>
      <c r="D38" s="197">
        <v>50000</v>
      </c>
      <c r="E38" s="69">
        <v>24473</v>
      </c>
    </row>
    <row r="39" spans="1:5" ht="16.5" thickBot="1">
      <c r="A39" s="18" t="s">
        <v>69</v>
      </c>
      <c r="B39" s="19" t="s">
        <v>70</v>
      </c>
      <c r="C39" s="147">
        <f>SUM(C40:C50)</f>
        <v>52126</v>
      </c>
      <c r="D39" s="196">
        <f>SUM(D40:D50)</f>
        <v>535146</v>
      </c>
      <c r="E39" s="151">
        <f>SUM(E40:E50)</f>
        <v>425909</v>
      </c>
    </row>
    <row r="40" spans="1:5" ht="15.75">
      <c r="A40" s="21" t="s">
        <v>71</v>
      </c>
      <c r="B40" s="22" t="s">
        <v>72</v>
      </c>
      <c r="C40" s="148"/>
      <c r="D40" s="194"/>
      <c r="E40" s="149"/>
    </row>
    <row r="41" spans="1:5" ht="15.75">
      <c r="A41" s="24" t="s">
        <v>73</v>
      </c>
      <c r="B41" s="25" t="s">
        <v>74</v>
      </c>
      <c r="C41" s="150"/>
      <c r="D41" s="195"/>
      <c r="E41" s="65">
        <v>0</v>
      </c>
    </row>
    <row r="42" spans="1:5" ht="15.75">
      <c r="A42" s="24" t="s">
        <v>75</v>
      </c>
      <c r="B42" s="25" t="s">
        <v>76</v>
      </c>
      <c r="C42" s="150"/>
      <c r="D42" s="195">
        <v>100000</v>
      </c>
      <c r="E42" s="65">
        <v>17512</v>
      </c>
    </row>
    <row r="43" spans="1:5" ht="15.75">
      <c r="A43" s="24" t="s">
        <v>77</v>
      </c>
      <c r="B43" s="25" t="s">
        <v>78</v>
      </c>
      <c r="C43" s="150">
        <v>10000</v>
      </c>
      <c r="D43" s="195">
        <v>121200</v>
      </c>
      <c r="E43" s="65">
        <v>121200</v>
      </c>
    </row>
    <row r="44" spans="1:5" ht="15.75">
      <c r="A44" s="24" t="s">
        <v>79</v>
      </c>
      <c r="B44" s="25" t="s">
        <v>80</v>
      </c>
      <c r="C44" s="150"/>
      <c r="D44" s="195"/>
      <c r="E44" s="65"/>
    </row>
    <row r="45" spans="1:5" ht="15.75">
      <c r="A45" s="24" t="s">
        <v>81</v>
      </c>
      <c r="B45" s="25" t="s">
        <v>82</v>
      </c>
      <c r="C45" s="150"/>
      <c r="D45" s="195"/>
      <c r="E45" s="65"/>
    </row>
    <row r="46" spans="1:5" ht="15.75">
      <c r="A46" s="24" t="s">
        <v>83</v>
      </c>
      <c r="B46" s="25" t="s">
        <v>84</v>
      </c>
      <c r="C46" s="150"/>
      <c r="D46" s="195"/>
      <c r="E46" s="65"/>
    </row>
    <row r="47" spans="1:5" ht="15.75">
      <c r="A47" s="24" t="s">
        <v>85</v>
      </c>
      <c r="B47" s="25" t="s">
        <v>86</v>
      </c>
      <c r="C47" s="150">
        <v>42126</v>
      </c>
      <c r="D47" s="195">
        <v>42126</v>
      </c>
      <c r="E47" s="65">
        <v>15377</v>
      </c>
    </row>
    <row r="48" spans="1:5" ht="15.75">
      <c r="A48" s="24" t="s">
        <v>87</v>
      </c>
      <c r="B48" s="25" t="s">
        <v>88</v>
      </c>
      <c r="C48" s="150"/>
      <c r="D48" s="195"/>
      <c r="E48" s="65"/>
    </row>
    <row r="49" spans="1:5" ht="15.75">
      <c r="A49" s="27" t="s">
        <v>89</v>
      </c>
      <c r="B49" s="28" t="s">
        <v>90</v>
      </c>
      <c r="C49" s="152"/>
      <c r="D49" s="197"/>
      <c r="E49" s="69"/>
    </row>
    <row r="50" spans="1:5" ht="16.5" thickBot="1">
      <c r="A50" s="27" t="s">
        <v>91</v>
      </c>
      <c r="B50" s="28" t="s">
        <v>92</v>
      </c>
      <c r="C50" s="152"/>
      <c r="D50" s="197">
        <v>271820</v>
      </c>
      <c r="E50" s="69">
        <v>271820</v>
      </c>
    </row>
    <row r="51" spans="1:5" ht="16.5" thickBot="1">
      <c r="A51" s="18" t="s">
        <v>93</v>
      </c>
      <c r="B51" s="19" t="s">
        <v>94</v>
      </c>
      <c r="C51" s="147">
        <f>SUM(C52:C56)</f>
        <v>0</v>
      </c>
      <c r="D51" s="196">
        <f>SUM(D52:D56)</f>
        <v>1000</v>
      </c>
      <c r="E51" s="151">
        <f>SUM(E52:E56)</f>
        <v>1000</v>
      </c>
    </row>
    <row r="52" spans="1:5" ht="15.75">
      <c r="A52" s="21" t="s">
        <v>95</v>
      </c>
      <c r="B52" s="22" t="s">
        <v>96</v>
      </c>
      <c r="C52" s="148"/>
      <c r="D52" s="194"/>
      <c r="E52" s="149"/>
    </row>
    <row r="53" spans="1:5" ht="15.75">
      <c r="A53" s="24" t="s">
        <v>97</v>
      </c>
      <c r="B53" s="25" t="s">
        <v>98</v>
      </c>
      <c r="C53" s="150"/>
      <c r="D53" s="195"/>
      <c r="E53" s="65"/>
    </row>
    <row r="54" spans="1:5" ht="15.75">
      <c r="A54" s="24" t="s">
        <v>99</v>
      </c>
      <c r="B54" s="25" t="s">
        <v>100</v>
      </c>
      <c r="C54" s="150"/>
      <c r="D54" s="195"/>
      <c r="E54" s="65"/>
    </row>
    <row r="55" spans="1:5" ht="15.75">
      <c r="A55" s="24" t="s">
        <v>101</v>
      </c>
      <c r="B55" s="25" t="s">
        <v>102</v>
      </c>
      <c r="C55" s="150"/>
      <c r="D55" s="195">
        <v>1000</v>
      </c>
      <c r="E55" s="65">
        <v>1000</v>
      </c>
    </row>
    <row r="56" spans="1:5" ht="16.5" thickBot="1">
      <c r="A56" s="27" t="s">
        <v>103</v>
      </c>
      <c r="B56" s="28" t="s">
        <v>104</v>
      </c>
      <c r="C56" s="152"/>
      <c r="D56" s="197"/>
      <c r="E56" s="69"/>
    </row>
    <row r="57" spans="1:5" ht="16.5" thickBot="1">
      <c r="A57" s="18" t="s">
        <v>105</v>
      </c>
      <c r="B57" s="19" t="s">
        <v>106</v>
      </c>
      <c r="C57" s="147">
        <f>SUM(C58:C60)</f>
        <v>0</v>
      </c>
      <c r="D57" s="196">
        <f>SUM(D58:D60)</f>
        <v>0</v>
      </c>
      <c r="E57" s="151">
        <f>SUM(E58:E60)</f>
        <v>0</v>
      </c>
    </row>
    <row r="58" spans="1:5" ht="31.5">
      <c r="A58" s="21" t="s">
        <v>107</v>
      </c>
      <c r="B58" s="22" t="s">
        <v>108</v>
      </c>
      <c r="C58" s="148"/>
      <c r="D58" s="194"/>
      <c r="E58" s="149"/>
    </row>
    <row r="59" spans="1:5" ht="31.5">
      <c r="A59" s="24" t="s">
        <v>109</v>
      </c>
      <c r="B59" s="25" t="s">
        <v>110</v>
      </c>
      <c r="C59" s="150"/>
      <c r="D59" s="195"/>
      <c r="E59" s="65"/>
    </row>
    <row r="60" spans="1:5" ht="15.75">
      <c r="A60" s="24" t="s">
        <v>111</v>
      </c>
      <c r="B60" s="25" t="s">
        <v>112</v>
      </c>
      <c r="C60" s="150"/>
      <c r="D60" s="195"/>
      <c r="E60" s="65"/>
    </row>
    <row r="61" spans="1:5" ht="16.5" thickBot="1">
      <c r="A61" s="27" t="s">
        <v>113</v>
      </c>
      <c r="B61" s="28" t="s">
        <v>114</v>
      </c>
      <c r="C61" s="152"/>
      <c r="D61" s="197"/>
      <c r="E61" s="69"/>
    </row>
    <row r="62" spans="1:5" ht="16.5" thickBot="1">
      <c r="A62" s="18" t="s">
        <v>115</v>
      </c>
      <c r="B62" s="29" t="s">
        <v>116</v>
      </c>
      <c r="C62" s="147">
        <f>SUM(C63:C65)</f>
        <v>0</v>
      </c>
      <c r="D62" s="196">
        <f>SUM(D63:D65)</f>
        <v>0</v>
      </c>
      <c r="E62" s="151">
        <f>SUM(E63:E65)</f>
        <v>0</v>
      </c>
    </row>
    <row r="63" spans="1:5" ht="31.5">
      <c r="A63" s="21" t="s">
        <v>117</v>
      </c>
      <c r="B63" s="22" t="s">
        <v>118</v>
      </c>
      <c r="C63" s="150"/>
      <c r="D63" s="195"/>
      <c r="E63" s="65"/>
    </row>
    <row r="64" spans="1:5" ht="31.5">
      <c r="A64" s="24" t="s">
        <v>119</v>
      </c>
      <c r="B64" s="25" t="s">
        <v>120</v>
      </c>
      <c r="C64" s="150"/>
      <c r="D64" s="195"/>
      <c r="E64" s="65"/>
    </row>
    <row r="65" spans="1:5" ht="15.75">
      <c r="A65" s="24" t="s">
        <v>121</v>
      </c>
      <c r="B65" s="25" t="s">
        <v>122</v>
      </c>
      <c r="C65" s="150"/>
      <c r="D65" s="195"/>
      <c r="E65" s="65"/>
    </row>
    <row r="66" spans="1:5" ht="16.5" thickBot="1">
      <c r="A66" s="27" t="s">
        <v>123</v>
      </c>
      <c r="B66" s="28" t="s">
        <v>124</v>
      </c>
      <c r="C66" s="150"/>
      <c r="D66" s="195"/>
      <c r="E66" s="65"/>
    </row>
    <row r="67" spans="1:5" ht="16.5" thickBot="1">
      <c r="A67" s="18" t="s">
        <v>125</v>
      </c>
      <c r="B67" s="19" t="s">
        <v>126</v>
      </c>
      <c r="C67" s="147">
        <f>C10+C17+C24+C31+C39+C51+C57+C62</f>
        <v>34369845</v>
      </c>
      <c r="D67" s="196">
        <f>D10+D17+D24+D31+D39+D51+D57+D62</f>
        <v>74771325</v>
      </c>
      <c r="E67" s="151">
        <f>E10+E17+E24+E31+E39+E51+E57+E62</f>
        <v>69524244</v>
      </c>
    </row>
    <row r="68" spans="1:5" ht="16.5" thickBot="1">
      <c r="A68" s="33" t="s">
        <v>127</v>
      </c>
      <c r="B68" s="29" t="s">
        <v>128</v>
      </c>
      <c r="C68" s="147">
        <f>SUM(C69:C71)</f>
        <v>0</v>
      </c>
      <c r="D68" s="196">
        <f>SUM(D69:D71)</f>
        <v>0</v>
      </c>
      <c r="E68" s="151">
        <f>SUM(E69:E71)</f>
        <v>0</v>
      </c>
    </row>
    <row r="69" spans="1:5" ht="15.75">
      <c r="A69" s="21" t="s">
        <v>129</v>
      </c>
      <c r="B69" s="22" t="s">
        <v>130</v>
      </c>
      <c r="C69" s="150"/>
      <c r="D69" s="195"/>
      <c r="E69" s="65"/>
    </row>
    <row r="70" spans="1:5" ht="15.75">
      <c r="A70" s="24" t="s">
        <v>131</v>
      </c>
      <c r="B70" s="25" t="s">
        <v>132</v>
      </c>
      <c r="C70" s="150"/>
      <c r="D70" s="195"/>
      <c r="E70" s="65"/>
    </row>
    <row r="71" spans="1:5" ht="16.5" thickBot="1">
      <c r="A71" s="27" t="s">
        <v>133</v>
      </c>
      <c r="B71" s="34" t="s">
        <v>134</v>
      </c>
      <c r="C71" s="150"/>
      <c r="D71" s="195"/>
      <c r="E71" s="65"/>
    </row>
    <row r="72" spans="1:5" ht="16.5" thickBot="1">
      <c r="A72" s="33" t="s">
        <v>135</v>
      </c>
      <c r="B72" s="29" t="s">
        <v>136</v>
      </c>
      <c r="C72" s="147">
        <f>SUM(C73:C76)</f>
        <v>0</v>
      </c>
      <c r="D72" s="196">
        <f>SUM(D73:D76)</f>
        <v>0</v>
      </c>
      <c r="E72" s="151">
        <f>SUM(E73:E76)</f>
        <v>0</v>
      </c>
    </row>
    <row r="73" spans="1:5" ht="15.75">
      <c r="A73" s="21" t="s">
        <v>137</v>
      </c>
      <c r="B73" s="22" t="s">
        <v>138</v>
      </c>
      <c r="C73" s="150"/>
      <c r="D73" s="195"/>
      <c r="E73" s="65"/>
    </row>
    <row r="74" spans="1:5" ht="15.75">
      <c r="A74" s="24" t="s">
        <v>139</v>
      </c>
      <c r="B74" s="25" t="s">
        <v>140</v>
      </c>
      <c r="C74" s="150"/>
      <c r="D74" s="195"/>
      <c r="E74" s="65"/>
    </row>
    <row r="75" spans="1:5" ht="17.25" customHeight="1">
      <c r="A75" s="24" t="s">
        <v>141</v>
      </c>
      <c r="B75" s="25" t="s">
        <v>142</v>
      </c>
      <c r="C75" s="150"/>
      <c r="D75" s="195"/>
      <c r="E75" s="65"/>
    </row>
    <row r="76" spans="1:5" ht="16.5" thickBot="1">
      <c r="A76" s="27" t="s">
        <v>143</v>
      </c>
      <c r="B76" s="28" t="s">
        <v>144</v>
      </c>
      <c r="C76" s="150"/>
      <c r="D76" s="195"/>
      <c r="E76" s="65"/>
    </row>
    <row r="77" spans="1:5" ht="16.5" thickBot="1">
      <c r="A77" s="33" t="s">
        <v>145</v>
      </c>
      <c r="B77" s="29" t="s">
        <v>146</v>
      </c>
      <c r="C77" s="147">
        <f>SUM(C78:C79)</f>
        <v>12316433</v>
      </c>
      <c r="D77" s="196">
        <f>SUM(D78:D79)</f>
        <v>12316433</v>
      </c>
      <c r="E77" s="151">
        <f>SUM(E78:E79)</f>
        <v>12730125</v>
      </c>
    </row>
    <row r="78" spans="1:5" ht="15.75">
      <c r="A78" s="21" t="s">
        <v>147</v>
      </c>
      <c r="B78" s="22" t="s">
        <v>148</v>
      </c>
      <c r="C78" s="150">
        <v>12316433</v>
      </c>
      <c r="D78" s="195">
        <v>12316433</v>
      </c>
      <c r="E78" s="65">
        <v>12730125</v>
      </c>
    </row>
    <row r="79" spans="1:5" ht="16.5" thickBot="1">
      <c r="A79" s="27" t="s">
        <v>149</v>
      </c>
      <c r="B79" s="28" t="s">
        <v>150</v>
      </c>
      <c r="C79" s="150"/>
      <c r="D79" s="195"/>
      <c r="E79" s="65"/>
    </row>
    <row r="80" spans="1:5" ht="16.5" thickBot="1">
      <c r="A80" s="33" t="s">
        <v>151</v>
      </c>
      <c r="B80" s="29" t="s">
        <v>152</v>
      </c>
      <c r="C80" s="147">
        <f>SUM(C81:C83)</f>
        <v>0</v>
      </c>
      <c r="D80" s="196">
        <f>SUM(D81:D83)</f>
        <v>0</v>
      </c>
      <c r="E80" s="151">
        <f>SUM(E81:E83)</f>
        <v>0</v>
      </c>
    </row>
    <row r="81" spans="1:5" ht="15.75">
      <c r="A81" s="21" t="s">
        <v>153</v>
      </c>
      <c r="B81" s="22" t="s">
        <v>154</v>
      </c>
      <c r="C81" s="150"/>
      <c r="D81" s="195">
        <v>0</v>
      </c>
      <c r="E81" s="65"/>
    </row>
    <row r="82" spans="1:5" ht="15.75">
      <c r="A82" s="24" t="s">
        <v>155</v>
      </c>
      <c r="B82" s="25" t="s">
        <v>156</v>
      </c>
      <c r="C82" s="150"/>
      <c r="D82" s="195"/>
      <c r="E82" s="65"/>
    </row>
    <row r="83" spans="1:5" ht="16.5" thickBot="1">
      <c r="A83" s="27" t="s">
        <v>157</v>
      </c>
      <c r="B83" s="28" t="s">
        <v>158</v>
      </c>
      <c r="C83" s="150"/>
      <c r="D83" s="195"/>
      <c r="E83" s="65"/>
    </row>
    <row r="84" spans="1:5" ht="16.5" thickBot="1">
      <c r="A84" s="33" t="s">
        <v>159</v>
      </c>
      <c r="B84" s="29" t="s">
        <v>160</v>
      </c>
      <c r="C84" s="147">
        <f>SUM(C85:C88)</f>
        <v>0</v>
      </c>
      <c r="D84" s="196">
        <f>SUM(D85:D88)</f>
        <v>0</v>
      </c>
      <c r="E84" s="151">
        <f>SUM(E85:E88)</f>
        <v>0</v>
      </c>
    </row>
    <row r="85" spans="1:5" ht="15.75">
      <c r="A85" s="35" t="s">
        <v>161</v>
      </c>
      <c r="B85" s="22" t="s">
        <v>162</v>
      </c>
      <c r="C85" s="150"/>
      <c r="D85" s="195"/>
      <c r="E85" s="65"/>
    </row>
    <row r="86" spans="1:5" ht="17.25" customHeight="1">
      <c r="A86" s="36" t="s">
        <v>163</v>
      </c>
      <c r="B86" s="25" t="s">
        <v>164</v>
      </c>
      <c r="C86" s="150"/>
      <c r="D86" s="195"/>
      <c r="E86" s="65"/>
    </row>
    <row r="87" spans="1:5" ht="15.75">
      <c r="A87" s="36" t="s">
        <v>165</v>
      </c>
      <c r="B87" s="25" t="s">
        <v>166</v>
      </c>
      <c r="C87" s="150"/>
      <c r="D87" s="195"/>
      <c r="E87" s="65"/>
    </row>
    <row r="88" spans="1:5" ht="16.5" thickBot="1">
      <c r="A88" s="37" t="s">
        <v>167</v>
      </c>
      <c r="B88" s="28" t="s">
        <v>168</v>
      </c>
      <c r="C88" s="150"/>
      <c r="D88" s="195"/>
      <c r="E88" s="65"/>
    </row>
    <row r="89" spans="1:5" ht="16.5" thickBot="1">
      <c r="A89" s="33" t="s">
        <v>169</v>
      </c>
      <c r="B89" s="29" t="s">
        <v>170</v>
      </c>
      <c r="C89" s="155"/>
      <c r="D89" s="199"/>
      <c r="E89" s="156"/>
    </row>
    <row r="90" spans="1:5" ht="16.5" thickBot="1">
      <c r="A90" s="33" t="s">
        <v>171</v>
      </c>
      <c r="B90" s="29" t="s">
        <v>172</v>
      </c>
      <c r="C90" s="155"/>
      <c r="D90" s="199"/>
      <c r="E90" s="156"/>
    </row>
    <row r="91" spans="1:5" ht="16.5" thickBot="1">
      <c r="A91" s="33" t="s">
        <v>173</v>
      </c>
      <c r="B91" s="39" t="s">
        <v>174</v>
      </c>
      <c r="C91" s="147">
        <f>C68+C72+C77+C80+C84+C90+C89</f>
        <v>12316433</v>
      </c>
      <c r="D91" s="196">
        <f>D68+D72+D77+D80+D84+D90+D89</f>
        <v>12316433</v>
      </c>
      <c r="E91" s="151">
        <f>E68+E72+E77+E80+E84+E90+E89</f>
        <v>12730125</v>
      </c>
    </row>
    <row r="92" spans="1:5" ht="16.5" thickBot="1">
      <c r="A92" s="40" t="s">
        <v>175</v>
      </c>
      <c r="B92" s="41" t="s">
        <v>176</v>
      </c>
      <c r="C92" s="147">
        <f>C67+C91</f>
        <v>46686278</v>
      </c>
      <c r="D92" s="196">
        <f>D67+D91</f>
        <v>87087758</v>
      </c>
      <c r="E92" s="151">
        <f>E67+E91</f>
        <v>82254369</v>
      </c>
    </row>
    <row r="93" spans="1:5" ht="16.5" thickBot="1">
      <c r="A93" s="42"/>
      <c r="B93" s="43"/>
      <c r="C93" s="147"/>
      <c r="D93" s="200"/>
      <c r="E93" s="44"/>
    </row>
    <row r="94" spans="1:5" ht="16.5" thickBot="1">
      <c r="A94" s="10"/>
      <c r="B94" s="45" t="s">
        <v>177</v>
      </c>
      <c r="C94" s="146" t="s">
        <v>9</v>
      </c>
      <c r="D94" s="13" t="s">
        <v>271</v>
      </c>
      <c r="E94" s="201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41825380</v>
      </c>
      <c r="D95" s="157">
        <f>D96+D97+D98+D99+D100+D113</f>
        <v>82852018</v>
      </c>
      <c r="E95" s="158">
        <f>E96+E97+E98+E99+E100+E113</f>
        <v>73071325</v>
      </c>
    </row>
    <row r="96" spans="1:5" ht="15.75">
      <c r="A96" s="50" t="s">
        <v>13</v>
      </c>
      <c r="B96" s="51" t="s">
        <v>178</v>
      </c>
      <c r="C96" s="159">
        <v>17328255</v>
      </c>
      <c r="D96" s="159">
        <v>51611260</v>
      </c>
      <c r="E96" s="160">
        <v>46607659</v>
      </c>
    </row>
    <row r="97" spans="1:5" ht="21" customHeight="1">
      <c r="A97" s="24" t="s">
        <v>15</v>
      </c>
      <c r="B97" s="53" t="s">
        <v>179</v>
      </c>
      <c r="C97" s="150">
        <v>2666556</v>
      </c>
      <c r="D97" s="150">
        <v>6639586</v>
      </c>
      <c r="E97" s="65">
        <v>5818967</v>
      </c>
    </row>
    <row r="98" spans="1:5" ht="15.75">
      <c r="A98" s="24" t="s">
        <v>17</v>
      </c>
      <c r="B98" s="53" t="s">
        <v>180</v>
      </c>
      <c r="C98" s="152">
        <v>14191511</v>
      </c>
      <c r="D98" s="152">
        <v>16074581</v>
      </c>
      <c r="E98" s="69">
        <v>12591015</v>
      </c>
    </row>
    <row r="99" spans="1:5" ht="15.75">
      <c r="A99" s="24" t="s">
        <v>19</v>
      </c>
      <c r="B99" s="54" t="s">
        <v>181</v>
      </c>
      <c r="C99" s="152">
        <v>6365000</v>
      </c>
      <c r="D99" s="152">
        <v>6681800</v>
      </c>
      <c r="E99" s="69">
        <v>6530300</v>
      </c>
    </row>
    <row r="100" spans="1:5" ht="15.75">
      <c r="A100" s="24" t="s">
        <v>182</v>
      </c>
      <c r="B100" s="55" t="s">
        <v>183</v>
      </c>
      <c r="C100" s="152">
        <v>1274058</v>
      </c>
      <c r="D100" s="152">
        <v>1844791</v>
      </c>
      <c r="E100" s="69">
        <v>1523384</v>
      </c>
    </row>
    <row r="101" spans="1:5" ht="15.75">
      <c r="A101" s="24" t="s">
        <v>23</v>
      </c>
      <c r="B101" s="53" t="s">
        <v>184</v>
      </c>
      <c r="C101" s="152">
        <v>0</v>
      </c>
      <c r="D101" s="152">
        <v>120733</v>
      </c>
      <c r="E101" s="69">
        <v>120733</v>
      </c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/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31.5">
      <c r="A105" s="24" t="s">
        <v>191</v>
      </c>
      <c r="B105" s="57" t="s">
        <v>192</v>
      </c>
      <c r="C105" s="152"/>
      <c r="D105" s="152"/>
      <c r="E105" s="69"/>
    </row>
    <row r="106" spans="1:5" ht="31.5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1179058</v>
      </c>
      <c r="D107" s="152">
        <v>1629058</v>
      </c>
      <c r="E107" s="69">
        <v>1337651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95000</v>
      </c>
      <c r="D112" s="150">
        <v>95000</v>
      </c>
      <c r="E112" s="65">
        <v>65000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4860898</v>
      </c>
      <c r="D116" s="147">
        <f>D117+D119+D121</f>
        <v>3343165</v>
      </c>
      <c r="E116" s="151">
        <f>E117+E119+E121</f>
        <v>1264080</v>
      </c>
    </row>
    <row r="117" spans="1:5" ht="15.75">
      <c r="A117" s="21" t="s">
        <v>27</v>
      </c>
      <c r="B117" s="53" t="s">
        <v>213</v>
      </c>
      <c r="C117" s="148">
        <v>404000</v>
      </c>
      <c r="D117" s="148">
        <v>1620000</v>
      </c>
      <c r="E117" s="149">
        <v>286280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4456898</v>
      </c>
      <c r="D119" s="150">
        <v>1723165</v>
      </c>
      <c r="E119" s="65">
        <v>977800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22.5" customHeight="1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46686278</v>
      </c>
      <c r="D130" s="147">
        <f>D95+D116</f>
        <v>86195183</v>
      </c>
      <c r="E130" s="151">
        <f>E95+E116</f>
        <v>74335405</v>
      </c>
    </row>
    <row r="131" spans="1:5" ht="32.25" thickBot="1">
      <c r="A131" s="18" t="s">
        <v>232</v>
      </c>
      <c r="B131" s="19" t="s">
        <v>233</v>
      </c>
      <c r="C131" s="204"/>
      <c r="D131" s="204"/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48"/>
      <c r="D132" s="148"/>
      <c r="E132" s="65"/>
    </row>
    <row r="133" spans="1:5" ht="15.75">
      <c r="A133" s="21" t="s">
        <v>63</v>
      </c>
      <c r="B133" s="70" t="s">
        <v>235</v>
      </c>
      <c r="C133" s="152"/>
      <c r="D133" s="152"/>
      <c r="E133" s="65"/>
    </row>
    <row r="134" spans="1:5" ht="16.5" thickBot="1">
      <c r="A134" s="58" t="s">
        <v>65</v>
      </c>
      <c r="B134" s="71" t="s">
        <v>236</v>
      </c>
      <c r="C134" s="205">
        <f>C135+C136+C138+C139+C140+C141</f>
        <v>0</v>
      </c>
      <c r="D134" s="205">
        <f>D135+D136+D138+D139+D140+D141</f>
        <v>0</v>
      </c>
      <c r="E134" s="65"/>
    </row>
    <row r="135" spans="1:5" ht="16.5" thickBot="1">
      <c r="A135" s="18" t="s">
        <v>69</v>
      </c>
      <c r="B135" s="19" t="s">
        <v>237</v>
      </c>
      <c r="C135" s="204"/>
      <c r="D135" s="204"/>
      <c r="E135" s="151">
        <f>E136+E138+E139+E140+E141</f>
        <v>0</v>
      </c>
    </row>
    <row r="136" spans="1:5" ht="15.75">
      <c r="A136" s="21" t="s">
        <v>71</v>
      </c>
      <c r="B136" s="70" t="s">
        <v>238</v>
      </c>
      <c r="C136" s="148"/>
      <c r="D136" s="148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892575</v>
      </c>
      <c r="E142" s="151">
        <f>E143+E144+E146+E147+E145</f>
        <v>892575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892575</v>
      </c>
      <c r="E144" s="65">
        <v>892575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C134+C142+C148+C154+C155</f>
        <v>0</v>
      </c>
      <c r="D156" s="165">
        <f>D134+D142+D148+D154+D155</f>
        <v>892575</v>
      </c>
      <c r="E156" s="166">
        <f>E131+E135+E142+E148+E154+E155</f>
        <v>892575</v>
      </c>
    </row>
    <row r="157" spans="1:5" ht="16.5" thickBot="1">
      <c r="A157" s="75" t="s">
        <v>262</v>
      </c>
      <c r="B157" s="76" t="s">
        <v>263</v>
      </c>
      <c r="C157" s="165">
        <f>C130+C156</f>
        <v>46686278</v>
      </c>
      <c r="D157" s="165">
        <f>D130+D156</f>
        <v>87087758</v>
      </c>
      <c r="E157" s="166">
        <f>E130+E156</f>
        <v>75227980</v>
      </c>
    </row>
    <row r="158" spans="1:5" ht="16.5" thickBot="1">
      <c r="A158" s="77"/>
      <c r="B158" s="78"/>
      <c r="C158" s="202"/>
      <c r="D158" s="202"/>
      <c r="E158" s="202"/>
    </row>
    <row r="159" spans="1:5" ht="16.5" thickBot="1">
      <c r="A159" s="80" t="s">
        <v>264</v>
      </c>
      <c r="B159" s="81"/>
      <c r="C159" s="170">
        <v>51</v>
      </c>
      <c r="D159" s="170">
        <v>39</v>
      </c>
      <c r="E159" s="171">
        <v>39</v>
      </c>
    </row>
    <row r="160" spans="1:5" ht="16.5" thickBot="1">
      <c r="A160" s="80" t="s">
        <v>265</v>
      </c>
      <c r="B160" s="81"/>
      <c r="C160" s="170">
        <v>50</v>
      </c>
      <c r="D160" s="170">
        <v>38</v>
      </c>
      <c r="E160" s="171">
        <v>38</v>
      </c>
    </row>
  </sheetData>
  <mergeCells count="3">
    <mergeCell ref="A1:D1"/>
    <mergeCell ref="A2:E2"/>
    <mergeCell ref="C6:D6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90" zoomScaleSheetLayoutView="9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214" t="s">
        <v>381</v>
      </c>
      <c r="B1" s="214"/>
      <c r="C1" s="214"/>
      <c r="D1" s="214"/>
      <c r="E1" s="214"/>
    </row>
    <row r="2" spans="1:5" ht="15.75">
      <c r="A2" s="215" t="s">
        <v>389</v>
      </c>
      <c r="B2" s="215"/>
      <c r="C2" s="215"/>
      <c r="D2" s="215"/>
    </row>
    <row r="3" spans="1:5" ht="16.5" thickBot="1">
      <c r="A3" s="86"/>
      <c r="B3" s="86"/>
      <c r="C3" s="86"/>
    </row>
    <row r="4" spans="1:5" ht="15.75">
      <c r="A4" s="4" t="s">
        <v>0</v>
      </c>
      <c r="B4" s="5" t="s">
        <v>1</v>
      </c>
      <c r="C4" s="139"/>
      <c r="D4" s="139"/>
      <c r="E4" s="6"/>
    </row>
    <row r="5" spans="1:5" ht="32.25" thickBot="1">
      <c r="A5" s="89" t="s">
        <v>2</v>
      </c>
      <c r="B5" s="87" t="s">
        <v>380</v>
      </c>
      <c r="C5" s="138"/>
      <c r="D5" s="138"/>
      <c r="E5" s="137"/>
    </row>
    <row r="6" spans="1:5" ht="16.5" thickBot="1">
      <c r="A6" s="131"/>
      <c r="B6" s="9"/>
      <c r="C6" s="83"/>
      <c r="E6" s="144" t="s">
        <v>386</v>
      </c>
    </row>
    <row r="7" spans="1:5" ht="16.5" thickBot="1">
      <c r="A7" s="10" t="s">
        <v>4</v>
      </c>
      <c r="B7" s="11" t="s">
        <v>5</v>
      </c>
      <c r="C7" s="88" t="s">
        <v>6</v>
      </c>
      <c r="D7" s="88" t="s">
        <v>374</v>
      </c>
      <c r="E7" s="88" t="s">
        <v>379</v>
      </c>
    </row>
    <row r="8" spans="1:5" ht="16.5" thickBot="1">
      <c r="A8" s="12" t="s">
        <v>7</v>
      </c>
      <c r="B8" s="13" t="s">
        <v>8</v>
      </c>
      <c r="C8" s="14" t="s">
        <v>9</v>
      </c>
      <c r="D8" s="14" t="s">
        <v>271</v>
      </c>
      <c r="E8" s="14" t="s">
        <v>378</v>
      </c>
    </row>
    <row r="9" spans="1:5" ht="16.5" thickBot="1">
      <c r="A9" s="15"/>
      <c r="B9" s="16" t="s">
        <v>10</v>
      </c>
      <c r="C9" s="17"/>
      <c r="D9" s="17"/>
      <c r="E9" s="17"/>
    </row>
    <row r="10" spans="1:5" ht="16.5" thickBot="1">
      <c r="A10" s="18" t="s">
        <v>11</v>
      </c>
      <c r="B10" s="19" t="s">
        <v>12</v>
      </c>
      <c r="C10" s="20">
        <f>+C11+C12+C13+C14+C15+C16</f>
        <v>0</v>
      </c>
      <c r="D10" s="20">
        <f>+D11+D12+D13+D14+D15+D16</f>
        <v>0</v>
      </c>
      <c r="E10" s="20">
        <f>+E11+E12+E13+E14+E15+E16</f>
        <v>0</v>
      </c>
    </row>
    <row r="11" spans="1:5" ht="15.75">
      <c r="A11" s="21" t="s">
        <v>13</v>
      </c>
      <c r="B11" s="22" t="s">
        <v>14</v>
      </c>
      <c r="C11" s="23"/>
      <c r="D11" s="23"/>
      <c r="E11" s="23"/>
    </row>
    <row r="12" spans="1:5" ht="15.75">
      <c r="A12" s="24" t="s">
        <v>15</v>
      </c>
      <c r="B12" s="25" t="s">
        <v>16</v>
      </c>
      <c r="C12" s="26"/>
      <c r="D12" s="26"/>
      <c r="E12" s="26"/>
    </row>
    <row r="13" spans="1:5" ht="15.75">
      <c r="A13" s="24" t="s">
        <v>17</v>
      </c>
      <c r="B13" s="25" t="s">
        <v>18</v>
      </c>
      <c r="C13" s="26"/>
      <c r="D13" s="26"/>
      <c r="E13" s="26"/>
    </row>
    <row r="14" spans="1:5" ht="15.75">
      <c r="A14" s="24" t="s">
        <v>19</v>
      </c>
      <c r="B14" s="25" t="s">
        <v>20</v>
      </c>
      <c r="C14" s="26"/>
      <c r="D14" s="26"/>
      <c r="E14" s="26"/>
    </row>
    <row r="15" spans="1:5" ht="15.75">
      <c r="A15" s="24" t="s">
        <v>21</v>
      </c>
      <c r="B15" s="25" t="s">
        <v>22</v>
      </c>
      <c r="C15" s="26"/>
      <c r="D15" s="26"/>
      <c r="E15" s="26"/>
    </row>
    <row r="16" spans="1:5" ht="16.5" thickBot="1">
      <c r="A16" s="27" t="s">
        <v>23</v>
      </c>
      <c r="B16" s="28" t="s">
        <v>24</v>
      </c>
      <c r="C16" s="26"/>
      <c r="D16" s="26"/>
      <c r="E16" s="26"/>
    </row>
    <row r="17" spans="1:5" ht="32.25" thickBot="1">
      <c r="A17" s="18" t="s">
        <v>25</v>
      </c>
      <c r="B17" s="29" t="s">
        <v>26</v>
      </c>
      <c r="C17" s="20">
        <f>+C18+C19+C20+C21+C22</f>
        <v>0</v>
      </c>
      <c r="D17" s="20">
        <f>+D18+D19+D20+D21+D22</f>
        <v>0</v>
      </c>
      <c r="E17" s="20">
        <f>+E18+E19+E20+E21+E22</f>
        <v>0</v>
      </c>
    </row>
    <row r="18" spans="1:5" ht="15.75">
      <c r="A18" s="21" t="s">
        <v>27</v>
      </c>
      <c r="B18" s="22" t="s">
        <v>28</v>
      </c>
      <c r="C18" s="23"/>
      <c r="D18" s="23"/>
      <c r="E18" s="23"/>
    </row>
    <row r="19" spans="1:5" ht="15.75">
      <c r="A19" s="24" t="s">
        <v>29</v>
      </c>
      <c r="B19" s="25" t="s">
        <v>30</v>
      </c>
      <c r="C19" s="26"/>
      <c r="D19" s="26"/>
      <c r="E19" s="26"/>
    </row>
    <row r="20" spans="1:5" ht="15.75">
      <c r="A20" s="24" t="s">
        <v>31</v>
      </c>
      <c r="B20" s="25" t="s">
        <v>32</v>
      </c>
      <c r="C20" s="26"/>
      <c r="D20" s="26"/>
      <c r="E20" s="26"/>
    </row>
    <row r="21" spans="1:5" ht="15.75">
      <c r="A21" s="24" t="s">
        <v>33</v>
      </c>
      <c r="B21" s="25" t="s">
        <v>34</v>
      </c>
      <c r="C21" s="26"/>
      <c r="D21" s="26"/>
      <c r="E21" s="26"/>
    </row>
    <row r="22" spans="1:5" ht="15.75">
      <c r="A22" s="24" t="s">
        <v>35</v>
      </c>
      <c r="B22" s="25" t="s">
        <v>36</v>
      </c>
      <c r="C22" s="26"/>
      <c r="D22" s="26"/>
      <c r="E22" s="26"/>
    </row>
    <row r="23" spans="1:5" ht="16.5" thickBot="1">
      <c r="A23" s="27" t="s">
        <v>37</v>
      </c>
      <c r="B23" s="28" t="s">
        <v>38</v>
      </c>
      <c r="C23" s="30"/>
      <c r="D23" s="30"/>
      <c r="E23" s="30"/>
    </row>
    <row r="24" spans="1:5" ht="32.25" thickBot="1">
      <c r="A24" s="18" t="s">
        <v>39</v>
      </c>
      <c r="B24" s="19" t="s">
        <v>40</v>
      </c>
      <c r="C24" s="20">
        <f>+C25+C26+C27+C28+C29</f>
        <v>0</v>
      </c>
      <c r="D24" s="20">
        <f>+D25+D26+D27+D28+D29</f>
        <v>0</v>
      </c>
      <c r="E24" s="20">
        <f>+E25+E26+E27+E28+E29</f>
        <v>0</v>
      </c>
    </row>
    <row r="25" spans="1:5" ht="15.75">
      <c r="A25" s="21" t="s">
        <v>41</v>
      </c>
      <c r="B25" s="22" t="s">
        <v>42</v>
      </c>
      <c r="C25" s="23"/>
      <c r="D25" s="23"/>
      <c r="E25" s="23"/>
    </row>
    <row r="26" spans="1:5" ht="15.75">
      <c r="A26" s="24" t="s">
        <v>43</v>
      </c>
      <c r="B26" s="25" t="s">
        <v>44</v>
      </c>
      <c r="C26" s="26"/>
      <c r="D26" s="26"/>
      <c r="E26" s="26"/>
    </row>
    <row r="27" spans="1:5" ht="31.5">
      <c r="A27" s="24" t="s">
        <v>45</v>
      </c>
      <c r="B27" s="25" t="s">
        <v>46</v>
      </c>
      <c r="C27" s="26"/>
      <c r="D27" s="26"/>
      <c r="E27" s="26"/>
    </row>
    <row r="28" spans="1:5" ht="31.5">
      <c r="A28" s="24" t="s">
        <v>47</v>
      </c>
      <c r="B28" s="25" t="s">
        <v>48</v>
      </c>
      <c r="C28" s="26"/>
      <c r="D28" s="26"/>
      <c r="E28" s="26"/>
    </row>
    <row r="29" spans="1:5" ht="15.75">
      <c r="A29" s="24" t="s">
        <v>49</v>
      </c>
      <c r="B29" s="25" t="s">
        <v>50</v>
      </c>
      <c r="C29" s="26"/>
      <c r="D29" s="26"/>
      <c r="E29" s="26"/>
    </row>
    <row r="30" spans="1:5" ht="16.5" thickBot="1">
      <c r="A30" s="27" t="s">
        <v>51</v>
      </c>
      <c r="B30" s="28" t="s">
        <v>52</v>
      </c>
      <c r="C30" s="30"/>
      <c r="D30" s="30"/>
      <c r="E30" s="30"/>
    </row>
    <row r="31" spans="1:5" ht="16.5" thickBot="1">
      <c r="A31" s="18" t="s">
        <v>53</v>
      </c>
      <c r="B31" s="19" t="s">
        <v>54</v>
      </c>
      <c r="C31" s="20">
        <f>+C32+C36+C37+C38</f>
        <v>0</v>
      </c>
      <c r="D31" s="20">
        <f>+D32+D36+D37+D38</f>
        <v>0</v>
      </c>
      <c r="E31" s="20">
        <f>+E32+E36+E37+E38</f>
        <v>0</v>
      </c>
    </row>
    <row r="32" spans="1:5" ht="15.75">
      <c r="A32" s="21" t="s">
        <v>55</v>
      </c>
      <c r="B32" s="22" t="s">
        <v>56</v>
      </c>
      <c r="C32" s="31">
        <f>+C33+C34+C35</f>
        <v>0</v>
      </c>
      <c r="D32" s="31">
        <f>+D33+D34+D35</f>
        <v>0</v>
      </c>
      <c r="E32" s="31">
        <f>+E33+E34+E35</f>
        <v>0</v>
      </c>
    </row>
    <row r="33" spans="1:5" ht="15.75">
      <c r="A33" s="24" t="s">
        <v>57</v>
      </c>
      <c r="B33" s="25" t="s">
        <v>58</v>
      </c>
      <c r="C33" s="26"/>
      <c r="D33" s="26"/>
      <c r="E33" s="26"/>
    </row>
    <row r="34" spans="1:5" ht="15.75">
      <c r="A34" s="24" t="s">
        <v>59</v>
      </c>
      <c r="B34" s="25" t="s">
        <v>60</v>
      </c>
      <c r="C34" s="26"/>
      <c r="D34" s="26"/>
      <c r="E34" s="26"/>
    </row>
    <row r="35" spans="1:5" ht="15.75">
      <c r="A35" s="24" t="s">
        <v>61</v>
      </c>
      <c r="B35" s="32" t="s">
        <v>62</v>
      </c>
      <c r="C35" s="26"/>
      <c r="D35" s="26"/>
      <c r="E35" s="26"/>
    </row>
    <row r="36" spans="1:5" ht="15.75">
      <c r="A36" s="24" t="s">
        <v>63</v>
      </c>
      <c r="B36" s="25" t="s">
        <v>64</v>
      </c>
      <c r="C36" s="26"/>
      <c r="D36" s="26"/>
      <c r="E36" s="26"/>
    </row>
    <row r="37" spans="1:5" ht="15.75">
      <c r="A37" s="24" t="s">
        <v>65</v>
      </c>
      <c r="B37" s="25" t="s">
        <v>66</v>
      </c>
      <c r="C37" s="26"/>
      <c r="D37" s="26"/>
      <c r="E37" s="26"/>
    </row>
    <row r="38" spans="1:5" ht="16.5" thickBot="1">
      <c r="A38" s="27" t="s">
        <v>67</v>
      </c>
      <c r="B38" s="28" t="s">
        <v>68</v>
      </c>
      <c r="C38" s="30"/>
      <c r="D38" s="30"/>
      <c r="E38" s="30"/>
    </row>
    <row r="39" spans="1:5" ht="16.5" thickBot="1">
      <c r="A39" s="18" t="s">
        <v>69</v>
      </c>
      <c r="B39" s="19" t="s">
        <v>70</v>
      </c>
      <c r="C39" s="20">
        <f>SUM(C40:C50)</f>
        <v>0</v>
      </c>
      <c r="D39" s="20">
        <f>SUM(D40:D50)</f>
        <v>0</v>
      </c>
      <c r="E39" s="20">
        <f>SUM(E40:E50)</f>
        <v>0</v>
      </c>
    </row>
    <row r="40" spans="1:5" ht="15.75">
      <c r="A40" s="21" t="s">
        <v>71</v>
      </c>
      <c r="B40" s="22" t="s">
        <v>72</v>
      </c>
      <c r="C40" s="23"/>
      <c r="D40" s="23"/>
      <c r="E40" s="23"/>
    </row>
    <row r="41" spans="1:5" ht="15.75">
      <c r="A41" s="24" t="s">
        <v>73</v>
      </c>
      <c r="B41" s="25" t="s">
        <v>74</v>
      </c>
      <c r="C41" s="26"/>
      <c r="D41" s="26"/>
      <c r="E41" s="26"/>
    </row>
    <row r="42" spans="1:5" ht="15.75">
      <c r="A42" s="24" t="s">
        <v>75</v>
      </c>
      <c r="B42" s="25" t="s">
        <v>76</v>
      </c>
      <c r="C42" s="26"/>
      <c r="D42" s="26"/>
      <c r="E42" s="26"/>
    </row>
    <row r="43" spans="1:5" ht="15.75">
      <c r="A43" s="24" t="s">
        <v>77</v>
      </c>
      <c r="B43" s="25" t="s">
        <v>78</v>
      </c>
      <c r="C43" s="26"/>
      <c r="D43" s="26"/>
      <c r="E43" s="26"/>
    </row>
    <row r="44" spans="1:5" ht="15.75">
      <c r="A44" s="24" t="s">
        <v>79</v>
      </c>
      <c r="B44" s="25" t="s">
        <v>80</v>
      </c>
      <c r="C44" s="26"/>
      <c r="D44" s="26"/>
      <c r="E44" s="26"/>
    </row>
    <row r="45" spans="1:5" ht="15.75">
      <c r="A45" s="24" t="s">
        <v>81</v>
      </c>
      <c r="B45" s="25" t="s">
        <v>82</v>
      </c>
      <c r="C45" s="26"/>
      <c r="D45" s="26"/>
      <c r="E45" s="26"/>
    </row>
    <row r="46" spans="1:5" ht="15.75">
      <c r="A46" s="24" t="s">
        <v>83</v>
      </c>
      <c r="B46" s="25" t="s">
        <v>84</v>
      </c>
      <c r="C46" s="26"/>
      <c r="D46" s="26"/>
      <c r="E46" s="26"/>
    </row>
    <row r="47" spans="1:5" ht="15.75">
      <c r="A47" s="24" t="s">
        <v>85</v>
      </c>
      <c r="B47" s="25" t="s">
        <v>86</v>
      </c>
      <c r="C47" s="26"/>
      <c r="D47" s="26"/>
      <c r="E47" s="26"/>
    </row>
    <row r="48" spans="1:5" ht="15.75">
      <c r="A48" s="24" t="s">
        <v>87</v>
      </c>
      <c r="B48" s="25" t="s">
        <v>88</v>
      </c>
      <c r="C48" s="26"/>
      <c r="D48" s="26"/>
      <c r="E48" s="26"/>
    </row>
    <row r="49" spans="1:5" ht="15.75">
      <c r="A49" s="27" t="s">
        <v>89</v>
      </c>
      <c r="B49" s="28" t="s">
        <v>90</v>
      </c>
      <c r="C49" s="30"/>
      <c r="D49" s="30"/>
      <c r="E49" s="30"/>
    </row>
    <row r="50" spans="1:5" ht="16.5" thickBot="1">
      <c r="A50" s="27" t="s">
        <v>91</v>
      </c>
      <c r="B50" s="28" t="s">
        <v>92</v>
      </c>
      <c r="C50" s="30"/>
      <c r="D50" s="30"/>
      <c r="E50" s="30"/>
    </row>
    <row r="51" spans="1:5" ht="16.5" thickBot="1">
      <c r="A51" s="18" t="s">
        <v>93</v>
      </c>
      <c r="B51" s="19" t="s">
        <v>94</v>
      </c>
      <c r="C51" s="20">
        <f>SUM(C52:C56)</f>
        <v>0</v>
      </c>
      <c r="D51" s="20">
        <f>SUM(D52:D56)</f>
        <v>0</v>
      </c>
      <c r="E51" s="20">
        <f>SUM(E52:E56)</f>
        <v>0</v>
      </c>
    </row>
    <row r="52" spans="1:5" ht="15.75">
      <c r="A52" s="21" t="s">
        <v>95</v>
      </c>
      <c r="B52" s="22" t="s">
        <v>96</v>
      </c>
      <c r="C52" s="23"/>
      <c r="D52" s="23"/>
      <c r="E52" s="23"/>
    </row>
    <row r="53" spans="1:5" ht="15.75">
      <c r="A53" s="24" t="s">
        <v>97</v>
      </c>
      <c r="B53" s="25" t="s">
        <v>98</v>
      </c>
      <c r="C53" s="26"/>
      <c r="D53" s="26"/>
      <c r="E53" s="26"/>
    </row>
    <row r="54" spans="1:5" ht="15.75">
      <c r="A54" s="24" t="s">
        <v>99</v>
      </c>
      <c r="B54" s="25" t="s">
        <v>100</v>
      </c>
      <c r="C54" s="26"/>
      <c r="D54" s="26"/>
      <c r="E54" s="26"/>
    </row>
    <row r="55" spans="1:5" ht="15.75">
      <c r="A55" s="24" t="s">
        <v>101</v>
      </c>
      <c r="B55" s="25" t="s">
        <v>102</v>
      </c>
      <c r="C55" s="26"/>
      <c r="D55" s="26"/>
      <c r="E55" s="26"/>
    </row>
    <row r="56" spans="1:5" ht="16.5" thickBot="1">
      <c r="A56" s="27" t="s">
        <v>103</v>
      </c>
      <c r="B56" s="28" t="s">
        <v>104</v>
      </c>
      <c r="C56" s="30"/>
      <c r="D56" s="30"/>
      <c r="E56" s="30"/>
    </row>
    <row r="57" spans="1:5" ht="16.5" thickBot="1">
      <c r="A57" s="18" t="s">
        <v>105</v>
      </c>
      <c r="B57" s="19" t="s">
        <v>106</v>
      </c>
      <c r="C57" s="20">
        <f>SUM(C58:C60)</f>
        <v>0</v>
      </c>
      <c r="D57" s="20">
        <f>SUM(D58:D60)</f>
        <v>0</v>
      </c>
      <c r="E57" s="20">
        <f>SUM(E58:E60)</f>
        <v>0</v>
      </c>
    </row>
    <row r="58" spans="1:5" ht="31.5">
      <c r="A58" s="21" t="s">
        <v>107</v>
      </c>
      <c r="B58" s="22" t="s">
        <v>108</v>
      </c>
      <c r="C58" s="23"/>
      <c r="D58" s="23"/>
      <c r="E58" s="23"/>
    </row>
    <row r="59" spans="1:5" ht="31.5">
      <c r="A59" s="24" t="s">
        <v>109</v>
      </c>
      <c r="B59" s="25" t="s">
        <v>110</v>
      </c>
      <c r="C59" s="26"/>
      <c r="D59" s="26"/>
      <c r="E59" s="26"/>
    </row>
    <row r="60" spans="1:5" ht="15.75">
      <c r="A60" s="24" t="s">
        <v>111</v>
      </c>
      <c r="B60" s="25" t="s">
        <v>112</v>
      </c>
      <c r="C60" s="26"/>
      <c r="D60" s="26"/>
      <c r="E60" s="26"/>
    </row>
    <row r="61" spans="1:5" ht="16.5" thickBot="1">
      <c r="A61" s="27" t="s">
        <v>113</v>
      </c>
      <c r="B61" s="28" t="s">
        <v>114</v>
      </c>
      <c r="C61" s="30"/>
      <c r="D61" s="30"/>
      <c r="E61" s="30"/>
    </row>
    <row r="62" spans="1:5" ht="16.5" thickBot="1">
      <c r="A62" s="18" t="s">
        <v>115</v>
      </c>
      <c r="B62" s="29" t="s">
        <v>116</v>
      </c>
      <c r="C62" s="20">
        <f>SUM(C63:C65)</f>
        <v>0</v>
      </c>
      <c r="D62" s="20">
        <f>SUM(D63:D65)</f>
        <v>0</v>
      </c>
      <c r="E62" s="20">
        <f>SUM(E63:E65)</f>
        <v>0</v>
      </c>
    </row>
    <row r="63" spans="1:5" ht="31.5">
      <c r="A63" s="21" t="s">
        <v>117</v>
      </c>
      <c r="B63" s="22" t="s">
        <v>118</v>
      </c>
      <c r="C63" s="26"/>
      <c r="D63" s="26"/>
      <c r="E63" s="26"/>
    </row>
    <row r="64" spans="1:5" ht="31.5">
      <c r="A64" s="24" t="s">
        <v>119</v>
      </c>
      <c r="B64" s="25" t="s">
        <v>120</v>
      </c>
      <c r="C64" s="26"/>
      <c r="D64" s="26"/>
      <c r="E64" s="26"/>
    </row>
    <row r="65" spans="1:5" ht="15.75">
      <c r="A65" s="24" t="s">
        <v>121</v>
      </c>
      <c r="B65" s="25" t="s">
        <v>122</v>
      </c>
      <c r="C65" s="26"/>
      <c r="D65" s="26"/>
      <c r="E65" s="26"/>
    </row>
    <row r="66" spans="1:5" ht="16.5" thickBot="1">
      <c r="A66" s="27" t="s">
        <v>123</v>
      </c>
      <c r="B66" s="28" t="s">
        <v>124</v>
      </c>
      <c r="C66" s="26"/>
      <c r="D66" s="26"/>
      <c r="E66" s="26"/>
    </row>
    <row r="67" spans="1:5" ht="16.5" thickBot="1">
      <c r="A67" s="18" t="s">
        <v>125</v>
      </c>
      <c r="B67" s="19" t="s">
        <v>126</v>
      </c>
      <c r="C67" s="20">
        <f>+C10+C17+C24+C31+C39+C51+C57+C62</f>
        <v>0</v>
      </c>
      <c r="D67" s="20">
        <f>+D10+D17+D24+D31+D39+D51+D57+D62</f>
        <v>0</v>
      </c>
      <c r="E67" s="20">
        <f>+E10+E17+E24+E31+E39+E51+E57+E62</f>
        <v>0</v>
      </c>
    </row>
    <row r="68" spans="1:5" ht="16.5" thickBot="1">
      <c r="A68" s="33" t="s">
        <v>127</v>
      </c>
      <c r="B68" s="29" t="s">
        <v>128</v>
      </c>
      <c r="C68" s="20">
        <f>SUM(C69:C71)</f>
        <v>0</v>
      </c>
      <c r="D68" s="20">
        <f>SUM(D69:D71)</f>
        <v>0</v>
      </c>
      <c r="E68" s="20">
        <f>SUM(E69:E71)</f>
        <v>0</v>
      </c>
    </row>
    <row r="69" spans="1:5" ht="15.75">
      <c r="A69" s="21" t="s">
        <v>129</v>
      </c>
      <c r="B69" s="22" t="s">
        <v>130</v>
      </c>
      <c r="C69" s="26"/>
      <c r="D69" s="26"/>
      <c r="E69" s="26"/>
    </row>
    <row r="70" spans="1:5" ht="15.75">
      <c r="A70" s="24" t="s">
        <v>131</v>
      </c>
      <c r="B70" s="25" t="s">
        <v>132</v>
      </c>
      <c r="C70" s="26"/>
      <c r="D70" s="26"/>
      <c r="E70" s="26"/>
    </row>
    <row r="71" spans="1:5" ht="16.5" thickBot="1">
      <c r="A71" s="27" t="s">
        <v>133</v>
      </c>
      <c r="B71" s="34" t="s">
        <v>134</v>
      </c>
      <c r="C71" s="26"/>
      <c r="D71" s="26"/>
      <c r="E71" s="26"/>
    </row>
    <row r="72" spans="1:5" ht="16.5" thickBot="1">
      <c r="A72" s="33" t="s">
        <v>135</v>
      </c>
      <c r="B72" s="29" t="s">
        <v>136</v>
      </c>
      <c r="C72" s="20">
        <f>SUM(C73:C76)</f>
        <v>0</v>
      </c>
      <c r="D72" s="20">
        <f>SUM(D73:D76)</f>
        <v>0</v>
      </c>
      <c r="E72" s="20">
        <f>SUM(E73:E76)</f>
        <v>0</v>
      </c>
    </row>
    <row r="73" spans="1:5" ht="15.75">
      <c r="A73" s="21" t="s">
        <v>137</v>
      </c>
      <c r="B73" s="22" t="s">
        <v>138</v>
      </c>
      <c r="C73" s="26"/>
      <c r="D73" s="26"/>
      <c r="E73" s="26"/>
    </row>
    <row r="74" spans="1:5" ht="15.75">
      <c r="A74" s="24" t="s">
        <v>139</v>
      </c>
      <c r="B74" s="25" t="s">
        <v>140</v>
      </c>
      <c r="C74" s="26"/>
      <c r="D74" s="26"/>
      <c r="E74" s="26"/>
    </row>
    <row r="75" spans="1:5" ht="15.75">
      <c r="A75" s="24" t="s">
        <v>141</v>
      </c>
      <c r="B75" s="25" t="s">
        <v>142</v>
      </c>
      <c r="C75" s="26"/>
      <c r="D75" s="26"/>
      <c r="E75" s="26"/>
    </row>
    <row r="76" spans="1:5" ht="16.5" thickBot="1">
      <c r="A76" s="27" t="s">
        <v>143</v>
      </c>
      <c r="B76" s="28" t="s">
        <v>144</v>
      </c>
      <c r="C76" s="26"/>
      <c r="D76" s="26"/>
      <c r="E76" s="26"/>
    </row>
    <row r="77" spans="1:5" ht="16.5" thickBot="1">
      <c r="A77" s="33" t="s">
        <v>145</v>
      </c>
      <c r="B77" s="29" t="s">
        <v>146</v>
      </c>
      <c r="C77" s="20">
        <f>SUM(C78:C79)</f>
        <v>0</v>
      </c>
      <c r="D77" s="20">
        <f>SUM(D78:D79)</f>
        <v>0</v>
      </c>
      <c r="E77" s="20">
        <f>SUM(E78:E79)</f>
        <v>0</v>
      </c>
    </row>
    <row r="78" spans="1:5" ht="15.75">
      <c r="A78" s="21" t="s">
        <v>147</v>
      </c>
      <c r="B78" s="22" t="s">
        <v>148</v>
      </c>
      <c r="C78" s="26"/>
      <c r="D78" s="26"/>
      <c r="E78" s="26"/>
    </row>
    <row r="79" spans="1:5" ht="16.5" thickBot="1">
      <c r="A79" s="27" t="s">
        <v>149</v>
      </c>
      <c r="B79" s="28" t="s">
        <v>150</v>
      </c>
      <c r="C79" s="26"/>
      <c r="D79" s="26"/>
      <c r="E79" s="26"/>
    </row>
    <row r="80" spans="1:5" ht="16.5" thickBot="1">
      <c r="A80" s="33" t="s">
        <v>151</v>
      </c>
      <c r="B80" s="29" t="s">
        <v>152</v>
      </c>
      <c r="C80" s="20">
        <f>SUM(C81:C83)</f>
        <v>0</v>
      </c>
      <c r="D80" s="20">
        <f>SUM(D81:D83)</f>
        <v>0</v>
      </c>
      <c r="E80" s="20">
        <f>SUM(E81:E83)</f>
        <v>0</v>
      </c>
    </row>
    <row r="81" spans="1:5" ht="15.75">
      <c r="A81" s="21" t="s">
        <v>153</v>
      </c>
      <c r="B81" s="22" t="s">
        <v>154</v>
      </c>
      <c r="C81" s="26"/>
      <c r="D81" s="26"/>
      <c r="E81" s="26"/>
    </row>
    <row r="82" spans="1:5" ht="15.75">
      <c r="A82" s="24" t="s">
        <v>155</v>
      </c>
      <c r="B82" s="25" t="s">
        <v>156</v>
      </c>
      <c r="C82" s="26"/>
      <c r="D82" s="26"/>
      <c r="E82" s="26"/>
    </row>
    <row r="83" spans="1:5" ht="16.5" thickBot="1">
      <c r="A83" s="27" t="s">
        <v>157</v>
      </c>
      <c r="B83" s="28" t="s">
        <v>158</v>
      </c>
      <c r="C83" s="26"/>
      <c r="D83" s="26"/>
      <c r="E83" s="26"/>
    </row>
    <row r="84" spans="1:5" ht="16.5" thickBot="1">
      <c r="A84" s="33" t="s">
        <v>159</v>
      </c>
      <c r="B84" s="29" t="s">
        <v>160</v>
      </c>
      <c r="C84" s="20">
        <f>SUM(C85:C88)</f>
        <v>0</v>
      </c>
      <c r="D84" s="20">
        <f>SUM(D85:D88)</f>
        <v>0</v>
      </c>
      <c r="E84" s="20">
        <f>SUM(E85:E88)</f>
        <v>0</v>
      </c>
    </row>
    <row r="85" spans="1:5" ht="15.75">
      <c r="A85" s="35" t="s">
        <v>161</v>
      </c>
      <c r="B85" s="22" t="s">
        <v>162</v>
      </c>
      <c r="C85" s="26"/>
      <c r="D85" s="26"/>
      <c r="E85" s="26"/>
    </row>
    <row r="86" spans="1:5" ht="15.75">
      <c r="A86" s="36" t="s">
        <v>163</v>
      </c>
      <c r="B86" s="25" t="s">
        <v>164</v>
      </c>
      <c r="C86" s="26"/>
      <c r="D86" s="26"/>
      <c r="E86" s="26"/>
    </row>
    <row r="87" spans="1:5" ht="15.75">
      <c r="A87" s="36" t="s">
        <v>165</v>
      </c>
      <c r="B87" s="25" t="s">
        <v>166</v>
      </c>
      <c r="C87" s="26"/>
      <c r="D87" s="26"/>
      <c r="E87" s="26"/>
    </row>
    <row r="88" spans="1:5" ht="16.5" thickBot="1">
      <c r="A88" s="37" t="s">
        <v>167</v>
      </c>
      <c r="B88" s="28" t="s">
        <v>168</v>
      </c>
      <c r="C88" s="26"/>
      <c r="D88" s="26"/>
      <c r="E88" s="26"/>
    </row>
    <row r="89" spans="1:5" ht="16.5" thickBot="1">
      <c r="A89" s="33" t="s">
        <v>169</v>
      </c>
      <c r="B89" s="29" t="s">
        <v>170</v>
      </c>
      <c r="C89" s="38"/>
      <c r="D89" s="38"/>
      <c r="E89" s="38"/>
    </row>
    <row r="90" spans="1:5" ht="16.5" thickBot="1">
      <c r="A90" s="33" t="s">
        <v>171</v>
      </c>
      <c r="B90" s="29" t="s">
        <v>172</v>
      </c>
      <c r="C90" s="38"/>
      <c r="D90" s="38"/>
      <c r="E90" s="38"/>
    </row>
    <row r="91" spans="1:5" ht="16.5" thickBot="1">
      <c r="A91" s="33" t="s">
        <v>173</v>
      </c>
      <c r="B91" s="39" t="s">
        <v>174</v>
      </c>
      <c r="C91" s="20">
        <f>+C68+C72+C77+C80+C84+C90+C89</f>
        <v>0</v>
      </c>
      <c r="D91" s="20">
        <f>+D68+D72+D77+D80+D84+D90+D89</f>
        <v>0</v>
      </c>
      <c r="E91" s="20">
        <f>+E68+E72+E77+E80+E84+E90+E89</f>
        <v>0</v>
      </c>
    </row>
    <row r="92" spans="1:5" ht="16.5" thickBot="1">
      <c r="A92" s="40" t="s">
        <v>175</v>
      </c>
      <c r="B92" s="41" t="s">
        <v>176</v>
      </c>
      <c r="C92" s="20">
        <f>+C67+C91</f>
        <v>0</v>
      </c>
      <c r="D92" s="20">
        <f>+D67+D91</f>
        <v>0</v>
      </c>
      <c r="E92" s="20">
        <f>+E67+E91</f>
        <v>0</v>
      </c>
    </row>
    <row r="93" spans="1:5" ht="16.5" thickBot="1">
      <c r="A93" s="42"/>
      <c r="B93" s="43"/>
      <c r="C93" s="44"/>
      <c r="D93" s="44"/>
      <c r="E93" s="44"/>
    </row>
    <row r="94" spans="1:5" ht="16.5" thickBot="1">
      <c r="A94" s="10"/>
      <c r="B94" s="45" t="s">
        <v>177</v>
      </c>
      <c r="C94" s="46"/>
      <c r="D94" s="46"/>
      <c r="E94" s="46"/>
    </row>
    <row r="95" spans="1:5" ht="16.5" thickBot="1">
      <c r="A95" s="47" t="s">
        <v>11</v>
      </c>
      <c r="B95" s="48" t="s">
        <v>341</v>
      </c>
      <c r="C95" s="49">
        <f>+C96+C97+C98+C99+C100+C113</f>
        <v>0</v>
      </c>
      <c r="D95" s="49">
        <f>+D96+D97+D98+D99+D100+D113</f>
        <v>0</v>
      </c>
      <c r="E95" s="49">
        <f>+E96+E97+E98+E99+E100+E113</f>
        <v>0</v>
      </c>
    </row>
    <row r="96" spans="1:5" ht="15.75">
      <c r="A96" s="50" t="s">
        <v>13</v>
      </c>
      <c r="B96" s="51" t="s">
        <v>178</v>
      </c>
      <c r="C96" s="52"/>
      <c r="D96" s="52"/>
      <c r="E96" s="52"/>
    </row>
    <row r="97" spans="1:5" ht="15.75">
      <c r="A97" s="24" t="s">
        <v>15</v>
      </c>
      <c r="B97" s="53" t="s">
        <v>179</v>
      </c>
      <c r="C97" s="26"/>
      <c r="D97" s="26"/>
      <c r="E97" s="26"/>
    </row>
    <row r="98" spans="1:5" ht="15.75">
      <c r="A98" s="24" t="s">
        <v>17</v>
      </c>
      <c r="B98" s="53" t="s">
        <v>180</v>
      </c>
      <c r="C98" s="30"/>
      <c r="D98" s="30"/>
      <c r="E98" s="30"/>
    </row>
    <row r="99" spans="1:5" ht="15.75">
      <c r="A99" s="24" t="s">
        <v>19</v>
      </c>
      <c r="B99" s="54" t="s">
        <v>181</v>
      </c>
      <c r="C99" s="30"/>
      <c r="D99" s="30"/>
      <c r="E99" s="30"/>
    </row>
    <row r="100" spans="1:5" ht="15.75">
      <c r="A100" s="24" t="s">
        <v>182</v>
      </c>
      <c r="B100" s="55" t="s">
        <v>183</v>
      </c>
      <c r="C100" s="30"/>
      <c r="D100" s="30"/>
      <c r="E100" s="30"/>
    </row>
    <row r="101" spans="1:5" ht="15.75">
      <c r="A101" s="24" t="s">
        <v>23</v>
      </c>
      <c r="B101" s="53" t="s">
        <v>184</v>
      </c>
      <c r="C101" s="30"/>
      <c r="D101" s="30"/>
      <c r="E101" s="30"/>
    </row>
    <row r="102" spans="1:5" ht="15.75">
      <c r="A102" s="24" t="s">
        <v>185</v>
      </c>
      <c r="B102" s="56" t="s">
        <v>186</v>
      </c>
      <c r="C102" s="30"/>
      <c r="D102" s="30"/>
      <c r="E102" s="30"/>
    </row>
    <row r="103" spans="1:5" ht="15.75">
      <c r="A103" s="24" t="s">
        <v>187</v>
      </c>
      <c r="B103" s="56" t="s">
        <v>188</v>
      </c>
      <c r="C103" s="30"/>
      <c r="D103" s="30"/>
      <c r="E103" s="30"/>
    </row>
    <row r="104" spans="1:5" ht="15.75">
      <c r="A104" s="24" t="s">
        <v>189</v>
      </c>
      <c r="B104" s="56" t="s">
        <v>190</v>
      </c>
      <c r="C104" s="30"/>
      <c r="D104" s="30"/>
      <c r="E104" s="30"/>
    </row>
    <row r="105" spans="1:5" ht="31.5">
      <c r="A105" s="24" t="s">
        <v>191</v>
      </c>
      <c r="B105" s="57" t="s">
        <v>192</v>
      </c>
      <c r="C105" s="30"/>
      <c r="D105" s="30"/>
      <c r="E105" s="30"/>
    </row>
    <row r="106" spans="1:5" ht="31.5">
      <c r="A106" s="24" t="s">
        <v>193</v>
      </c>
      <c r="B106" s="57" t="s">
        <v>194</v>
      </c>
      <c r="C106" s="30"/>
      <c r="D106" s="30"/>
      <c r="E106" s="30"/>
    </row>
    <row r="107" spans="1:5" ht="15.75">
      <c r="A107" s="24" t="s">
        <v>195</v>
      </c>
      <c r="B107" s="56" t="s">
        <v>196</v>
      </c>
      <c r="C107" s="30"/>
      <c r="D107" s="30"/>
      <c r="E107" s="30"/>
    </row>
    <row r="108" spans="1:5" ht="15.75">
      <c r="A108" s="24" t="s">
        <v>197</v>
      </c>
      <c r="B108" s="56" t="s">
        <v>198</v>
      </c>
      <c r="C108" s="30"/>
      <c r="D108" s="30"/>
      <c r="E108" s="30"/>
    </row>
    <row r="109" spans="1:5" ht="31.5">
      <c r="A109" s="24" t="s">
        <v>199</v>
      </c>
      <c r="B109" s="57" t="s">
        <v>200</v>
      </c>
      <c r="C109" s="30"/>
      <c r="D109" s="30"/>
      <c r="E109" s="30"/>
    </row>
    <row r="110" spans="1:5" ht="15.75">
      <c r="A110" s="58" t="s">
        <v>201</v>
      </c>
      <c r="B110" s="59" t="s">
        <v>202</v>
      </c>
      <c r="C110" s="30"/>
      <c r="D110" s="30"/>
      <c r="E110" s="30"/>
    </row>
    <row r="111" spans="1:5" ht="15.75">
      <c r="A111" s="24" t="s">
        <v>203</v>
      </c>
      <c r="B111" s="59" t="s">
        <v>204</v>
      </c>
      <c r="C111" s="30"/>
      <c r="D111" s="30"/>
      <c r="E111" s="30"/>
    </row>
    <row r="112" spans="1:5" ht="31.5">
      <c r="A112" s="24" t="s">
        <v>205</v>
      </c>
      <c r="B112" s="57" t="s">
        <v>206</v>
      </c>
      <c r="C112" s="26"/>
      <c r="D112" s="26"/>
      <c r="E112" s="26"/>
    </row>
    <row r="113" spans="1:5" ht="15.75">
      <c r="A113" s="24" t="s">
        <v>207</v>
      </c>
      <c r="B113" s="54" t="s">
        <v>208</v>
      </c>
      <c r="C113" s="26"/>
      <c r="D113" s="26"/>
      <c r="E113" s="26"/>
    </row>
    <row r="114" spans="1:5" ht="15.75">
      <c r="A114" s="27" t="s">
        <v>209</v>
      </c>
      <c r="B114" s="53" t="s">
        <v>210</v>
      </c>
      <c r="C114" s="30"/>
      <c r="D114" s="30"/>
      <c r="E114" s="30"/>
    </row>
    <row r="115" spans="1:5" ht="16.5" thickBot="1">
      <c r="A115" s="60" t="s">
        <v>211</v>
      </c>
      <c r="B115" s="61" t="s">
        <v>212</v>
      </c>
      <c r="C115" s="62"/>
      <c r="D115" s="62"/>
      <c r="E115" s="62"/>
    </row>
    <row r="116" spans="1:5" ht="16.5" thickBot="1">
      <c r="A116" s="18" t="s">
        <v>25</v>
      </c>
      <c r="B116" s="63" t="s">
        <v>342</v>
      </c>
      <c r="C116" s="20">
        <f>+C117+C119+C121</f>
        <v>0</v>
      </c>
      <c r="D116" s="20">
        <f>+D117+D119+D121</f>
        <v>0</v>
      </c>
      <c r="E116" s="20">
        <f>+E117+E119+E121</f>
        <v>0</v>
      </c>
    </row>
    <row r="117" spans="1:5" ht="15.75">
      <c r="A117" s="21" t="s">
        <v>27</v>
      </c>
      <c r="B117" s="53" t="s">
        <v>213</v>
      </c>
      <c r="C117" s="23"/>
      <c r="D117" s="23"/>
      <c r="E117" s="23"/>
    </row>
    <row r="118" spans="1:5" ht="15.75">
      <c r="A118" s="21" t="s">
        <v>29</v>
      </c>
      <c r="B118" s="64" t="s">
        <v>214</v>
      </c>
      <c r="C118" s="23"/>
      <c r="D118" s="23"/>
      <c r="E118" s="23"/>
    </row>
    <row r="119" spans="1:5" ht="15.75">
      <c r="A119" s="21" t="s">
        <v>31</v>
      </c>
      <c r="B119" s="64" t="s">
        <v>215</v>
      </c>
      <c r="C119" s="26"/>
      <c r="D119" s="26"/>
      <c r="E119" s="26"/>
    </row>
    <row r="120" spans="1:5" ht="15.75">
      <c r="A120" s="21" t="s">
        <v>33</v>
      </c>
      <c r="B120" s="64" t="s">
        <v>216</v>
      </c>
      <c r="C120" s="65"/>
      <c r="D120" s="65"/>
      <c r="E120" s="65"/>
    </row>
    <row r="121" spans="1:5" ht="15.75">
      <c r="A121" s="21" t="s">
        <v>35</v>
      </c>
      <c r="B121" s="66" t="s">
        <v>217</v>
      </c>
      <c r="C121" s="65"/>
      <c r="D121" s="65"/>
      <c r="E121" s="65"/>
    </row>
    <row r="122" spans="1:5" ht="31.5">
      <c r="A122" s="21" t="s">
        <v>37</v>
      </c>
      <c r="B122" s="67" t="s">
        <v>218</v>
      </c>
      <c r="C122" s="65"/>
      <c r="D122" s="65"/>
      <c r="E122" s="65"/>
    </row>
    <row r="123" spans="1:5" ht="31.5">
      <c r="A123" s="21" t="s">
        <v>219</v>
      </c>
      <c r="B123" s="68" t="s">
        <v>220</v>
      </c>
      <c r="C123" s="65"/>
      <c r="D123" s="65"/>
      <c r="E123" s="65"/>
    </row>
    <row r="124" spans="1:5" ht="31.5">
      <c r="A124" s="21" t="s">
        <v>221</v>
      </c>
      <c r="B124" s="57" t="s">
        <v>194</v>
      </c>
      <c r="C124" s="65"/>
      <c r="D124" s="65"/>
      <c r="E124" s="65"/>
    </row>
    <row r="125" spans="1:5" ht="15.75">
      <c r="A125" s="21" t="s">
        <v>222</v>
      </c>
      <c r="B125" s="57" t="s">
        <v>223</v>
      </c>
      <c r="C125" s="65"/>
      <c r="D125" s="65"/>
      <c r="E125" s="65"/>
    </row>
    <row r="126" spans="1:5" ht="15.75">
      <c r="A126" s="21" t="s">
        <v>224</v>
      </c>
      <c r="B126" s="57" t="s">
        <v>225</v>
      </c>
      <c r="C126" s="65"/>
      <c r="D126" s="65"/>
      <c r="E126" s="65"/>
    </row>
    <row r="127" spans="1:5" ht="31.5">
      <c r="A127" s="21" t="s">
        <v>226</v>
      </c>
      <c r="B127" s="57" t="s">
        <v>200</v>
      </c>
      <c r="C127" s="65"/>
      <c r="D127" s="65"/>
      <c r="E127" s="65"/>
    </row>
    <row r="128" spans="1:5" ht="15.75">
      <c r="A128" s="21" t="s">
        <v>227</v>
      </c>
      <c r="B128" s="57" t="s">
        <v>228</v>
      </c>
      <c r="C128" s="65"/>
      <c r="D128" s="65"/>
      <c r="E128" s="65"/>
    </row>
    <row r="129" spans="1:5" ht="32.25" thickBot="1">
      <c r="A129" s="58" t="s">
        <v>229</v>
      </c>
      <c r="B129" s="57" t="s">
        <v>230</v>
      </c>
      <c r="C129" s="69"/>
      <c r="D129" s="69"/>
      <c r="E129" s="69"/>
    </row>
    <row r="130" spans="1:5" ht="16.5" thickBot="1">
      <c r="A130" s="18" t="s">
        <v>39</v>
      </c>
      <c r="B130" s="19" t="s">
        <v>231</v>
      </c>
      <c r="C130" s="20">
        <f>+C95+C116</f>
        <v>0</v>
      </c>
      <c r="D130" s="20">
        <f>+D95+D116</f>
        <v>0</v>
      </c>
      <c r="E130" s="20">
        <f>+E95+E116</f>
        <v>0</v>
      </c>
    </row>
    <row r="131" spans="1:5" ht="32.25" thickBot="1">
      <c r="A131" s="18" t="s">
        <v>232</v>
      </c>
      <c r="B131" s="19" t="s">
        <v>233</v>
      </c>
      <c r="C131" s="20">
        <f>+C132+C133+C134</f>
        <v>0</v>
      </c>
      <c r="D131" s="20">
        <f>+D132+D133+D134</f>
        <v>0</v>
      </c>
      <c r="E131" s="20">
        <f>+E132+E133+E134</f>
        <v>0</v>
      </c>
    </row>
    <row r="132" spans="1:5" ht="15.75">
      <c r="A132" s="21" t="s">
        <v>55</v>
      </c>
      <c r="B132" s="70" t="s">
        <v>234</v>
      </c>
      <c r="C132" s="65"/>
      <c r="D132" s="65"/>
      <c r="E132" s="65"/>
    </row>
    <row r="133" spans="1:5" ht="15.75">
      <c r="A133" s="21" t="s">
        <v>63</v>
      </c>
      <c r="B133" s="70" t="s">
        <v>235</v>
      </c>
      <c r="C133" s="65"/>
      <c r="D133" s="65"/>
      <c r="E133" s="65"/>
    </row>
    <row r="134" spans="1:5" ht="16.5" thickBot="1">
      <c r="A134" s="58" t="s">
        <v>65</v>
      </c>
      <c r="B134" s="71" t="s">
        <v>236</v>
      </c>
      <c r="C134" s="65"/>
      <c r="D134" s="65"/>
      <c r="E134" s="65"/>
    </row>
    <row r="135" spans="1:5" ht="16.5" thickBot="1">
      <c r="A135" s="18" t="s">
        <v>69</v>
      </c>
      <c r="B135" s="19" t="s">
        <v>237</v>
      </c>
      <c r="C135" s="20">
        <f>+C136+C137+C138+C139+C140+C141</f>
        <v>0</v>
      </c>
      <c r="D135" s="20">
        <f>+D136+D137+D138+D139+D140+D141</f>
        <v>0</v>
      </c>
      <c r="E135" s="20">
        <f>+E136+E137+E138+E139+E140+E141</f>
        <v>0</v>
      </c>
    </row>
    <row r="136" spans="1:5" ht="15.75">
      <c r="A136" s="21" t="s">
        <v>71</v>
      </c>
      <c r="B136" s="70" t="s">
        <v>238</v>
      </c>
      <c r="C136" s="65"/>
      <c r="D136" s="65"/>
      <c r="E136" s="65"/>
    </row>
    <row r="137" spans="1:5" ht="15.75">
      <c r="A137" s="21" t="s">
        <v>73</v>
      </c>
      <c r="B137" s="70" t="s">
        <v>239</v>
      </c>
      <c r="C137" s="65"/>
      <c r="D137" s="65"/>
      <c r="E137" s="65"/>
    </row>
    <row r="138" spans="1:5" ht="15.75">
      <c r="A138" s="21" t="s">
        <v>75</v>
      </c>
      <c r="B138" s="70" t="s">
        <v>240</v>
      </c>
      <c r="C138" s="65"/>
      <c r="D138" s="65"/>
      <c r="E138" s="65"/>
    </row>
    <row r="139" spans="1:5" ht="15.75">
      <c r="A139" s="21" t="s">
        <v>77</v>
      </c>
      <c r="B139" s="70" t="s">
        <v>241</v>
      </c>
      <c r="C139" s="65"/>
      <c r="D139" s="65"/>
      <c r="E139" s="65"/>
    </row>
    <row r="140" spans="1:5" ht="15.75">
      <c r="A140" s="21" t="s">
        <v>79</v>
      </c>
      <c r="B140" s="70" t="s">
        <v>242</v>
      </c>
      <c r="C140" s="65"/>
      <c r="D140" s="65"/>
      <c r="E140" s="65"/>
    </row>
    <row r="141" spans="1:5" ht="16.5" thickBot="1">
      <c r="A141" s="58" t="s">
        <v>81</v>
      </c>
      <c r="B141" s="71" t="s">
        <v>243</v>
      </c>
      <c r="C141" s="65"/>
      <c r="D141" s="65"/>
      <c r="E141" s="65"/>
    </row>
    <row r="142" spans="1:5" ht="16.5" thickBot="1">
      <c r="A142" s="18" t="s">
        <v>93</v>
      </c>
      <c r="B142" s="19" t="s">
        <v>244</v>
      </c>
      <c r="C142" s="20">
        <f>+C143+C144+C146+C147+C145</f>
        <v>0</v>
      </c>
      <c r="D142" s="20">
        <f>+D143+D144+D146+D147+D145</f>
        <v>0</v>
      </c>
      <c r="E142" s="20">
        <f>+E143+E144+E146+E147+E145</f>
        <v>0</v>
      </c>
    </row>
    <row r="143" spans="1:5" ht="15.75">
      <c r="A143" s="21" t="s">
        <v>95</v>
      </c>
      <c r="B143" s="70" t="s">
        <v>245</v>
      </c>
      <c r="C143" s="65"/>
      <c r="D143" s="65"/>
      <c r="E143" s="65"/>
    </row>
    <row r="144" spans="1:5" ht="15.75">
      <c r="A144" s="21" t="s">
        <v>97</v>
      </c>
      <c r="B144" s="70" t="s">
        <v>246</v>
      </c>
      <c r="C144" s="65"/>
      <c r="D144" s="65"/>
      <c r="E144" s="65"/>
    </row>
    <row r="145" spans="1:5" ht="15.75">
      <c r="A145" s="21" t="s">
        <v>99</v>
      </c>
      <c r="B145" s="70" t="s">
        <v>247</v>
      </c>
      <c r="C145" s="65"/>
      <c r="D145" s="65"/>
      <c r="E145" s="65"/>
    </row>
    <row r="146" spans="1:5" ht="15.75">
      <c r="A146" s="21" t="s">
        <v>101</v>
      </c>
      <c r="B146" s="70" t="s">
        <v>248</v>
      </c>
      <c r="C146" s="65"/>
      <c r="D146" s="65"/>
      <c r="E146" s="65"/>
    </row>
    <row r="147" spans="1:5" ht="16.5" thickBot="1">
      <c r="A147" s="58" t="s">
        <v>103</v>
      </c>
      <c r="B147" s="71" t="s">
        <v>249</v>
      </c>
      <c r="C147" s="65"/>
      <c r="D147" s="65"/>
      <c r="E147" s="65"/>
    </row>
    <row r="148" spans="1:5" ht="16.5" thickBot="1">
      <c r="A148" s="18" t="s">
        <v>250</v>
      </c>
      <c r="B148" s="19" t="s">
        <v>251</v>
      </c>
      <c r="C148" s="72">
        <f>+C149+C150+C151+C152+C153</f>
        <v>0</v>
      </c>
      <c r="D148" s="72">
        <f>+D149+D150+D151+D152+D153</f>
        <v>0</v>
      </c>
      <c r="E148" s="72">
        <f>+E149+E150+E151+E152+E153</f>
        <v>0</v>
      </c>
    </row>
    <row r="149" spans="1:5" ht="15.75">
      <c r="A149" s="21" t="s">
        <v>107</v>
      </c>
      <c r="B149" s="70" t="s">
        <v>252</v>
      </c>
      <c r="C149" s="65"/>
      <c r="D149" s="65"/>
      <c r="E149" s="65"/>
    </row>
    <row r="150" spans="1:5" ht="15.75">
      <c r="A150" s="21" t="s">
        <v>109</v>
      </c>
      <c r="B150" s="70" t="s">
        <v>253</v>
      </c>
      <c r="C150" s="65"/>
      <c r="D150" s="65"/>
      <c r="E150" s="65"/>
    </row>
    <row r="151" spans="1:5" ht="15.75">
      <c r="A151" s="21" t="s">
        <v>111</v>
      </c>
      <c r="B151" s="70" t="s">
        <v>254</v>
      </c>
      <c r="C151" s="65"/>
      <c r="D151" s="65"/>
      <c r="E151" s="65"/>
    </row>
    <row r="152" spans="1:5" ht="31.5">
      <c r="A152" s="21" t="s">
        <v>113</v>
      </c>
      <c r="B152" s="70" t="s">
        <v>255</v>
      </c>
      <c r="C152" s="65"/>
      <c r="D152" s="65"/>
      <c r="E152" s="65"/>
    </row>
    <row r="153" spans="1:5" ht="16.5" thickBot="1">
      <c r="A153" s="58" t="s">
        <v>256</v>
      </c>
      <c r="B153" s="71" t="s">
        <v>257</v>
      </c>
      <c r="C153" s="69"/>
      <c r="D153" s="69"/>
      <c r="E153" s="69"/>
    </row>
    <row r="154" spans="1:5" ht="16.5" thickBot="1">
      <c r="A154" s="73" t="s">
        <v>115</v>
      </c>
      <c r="B154" s="19" t="s">
        <v>258</v>
      </c>
      <c r="C154" s="72"/>
      <c r="D154" s="72"/>
      <c r="E154" s="72"/>
    </row>
    <row r="155" spans="1:5" ht="16.5" thickBot="1">
      <c r="A155" s="73" t="s">
        <v>125</v>
      </c>
      <c r="B155" s="19" t="s">
        <v>259</v>
      </c>
      <c r="C155" s="72"/>
      <c r="D155" s="72"/>
      <c r="E155" s="72"/>
    </row>
    <row r="156" spans="1:5" ht="16.5" thickBot="1">
      <c r="A156" s="18" t="s">
        <v>260</v>
      </c>
      <c r="B156" s="19" t="s">
        <v>261</v>
      </c>
      <c r="C156" s="74">
        <f>+C131+C135+C142+C148+C154+C155</f>
        <v>0</v>
      </c>
      <c r="D156" s="74">
        <f>+D131+D135+D142+D148+D154+D155</f>
        <v>0</v>
      </c>
      <c r="E156" s="74">
        <f>+E131+E135+E142+E148+E154+E155</f>
        <v>0</v>
      </c>
    </row>
    <row r="157" spans="1:5" ht="16.5" thickBot="1">
      <c r="A157" s="75" t="s">
        <v>262</v>
      </c>
      <c r="B157" s="76" t="s">
        <v>263</v>
      </c>
      <c r="C157" s="74">
        <f>+C130+C156</f>
        <v>0</v>
      </c>
      <c r="D157" s="74">
        <f>+D130+D156</f>
        <v>0</v>
      </c>
      <c r="E157" s="74">
        <f>+E130+E156</f>
        <v>0</v>
      </c>
    </row>
    <row r="158" spans="1:5" ht="16.5" thickBot="1">
      <c r="A158" s="77"/>
      <c r="B158" s="78"/>
      <c r="C158" s="79"/>
      <c r="D158" s="79"/>
      <c r="E158" s="79"/>
    </row>
    <row r="159" spans="1:5" ht="16.5" thickBot="1">
      <c r="A159" s="80" t="s">
        <v>264</v>
      </c>
      <c r="B159" s="81"/>
      <c r="C159" s="82"/>
      <c r="D159" s="82"/>
      <c r="E159" s="82"/>
    </row>
    <row r="160" spans="1:5" ht="16.5" thickBot="1">
      <c r="A160" s="80" t="s">
        <v>265</v>
      </c>
      <c r="B160" s="81"/>
      <c r="C160" s="82"/>
      <c r="D160" s="82"/>
      <c r="E160" s="82"/>
    </row>
  </sheetData>
  <mergeCells count="2">
    <mergeCell ref="A2:D2"/>
    <mergeCell ref="A1:E1"/>
  </mergeCells>
  <pageMargins left="0.7" right="0.7" top="0.75" bottom="0.75" header="0.3" footer="0.3"/>
  <pageSetup paperSize="9" scale="68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SheetLayoutView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214" t="s">
        <v>383</v>
      </c>
      <c r="B1" s="214"/>
      <c r="C1" s="214"/>
    </row>
    <row r="2" spans="1:5" ht="15.75">
      <c r="A2" s="215" t="s">
        <v>390</v>
      </c>
      <c r="B2" s="215"/>
      <c r="C2" s="215"/>
      <c r="D2" s="215"/>
    </row>
    <row r="3" spans="1:5" ht="16.5" thickBot="1">
      <c r="A3" s="86"/>
      <c r="B3" s="86"/>
      <c r="C3" s="86"/>
    </row>
    <row r="4" spans="1:5" ht="15.75">
      <c r="A4" s="4" t="s">
        <v>0</v>
      </c>
      <c r="B4" s="5" t="s">
        <v>1</v>
      </c>
      <c r="C4" s="139"/>
      <c r="D4" s="139"/>
      <c r="E4" s="6"/>
    </row>
    <row r="5" spans="1:5" ht="32.25" thickBot="1">
      <c r="A5" s="89" t="s">
        <v>2</v>
      </c>
      <c r="B5" s="87" t="s">
        <v>382</v>
      </c>
      <c r="C5" s="138"/>
      <c r="D5" s="138"/>
      <c r="E5" s="137"/>
    </row>
    <row r="6" spans="1:5" ht="16.5" thickBot="1">
      <c r="A6" s="9"/>
      <c r="B6" s="9"/>
      <c r="C6" s="83"/>
      <c r="E6" s="144" t="s">
        <v>387</v>
      </c>
    </row>
    <row r="7" spans="1:5" ht="16.5" thickBot="1">
      <c r="A7" s="10" t="s">
        <v>4</v>
      </c>
      <c r="B7" s="11" t="s">
        <v>5</v>
      </c>
      <c r="C7" s="88" t="s">
        <v>6</v>
      </c>
      <c r="D7" s="88" t="s">
        <v>374</v>
      </c>
      <c r="E7" s="88" t="s">
        <v>379</v>
      </c>
    </row>
    <row r="8" spans="1:5" ht="16.5" thickBot="1">
      <c r="A8" s="12" t="s">
        <v>7</v>
      </c>
      <c r="B8" s="13" t="s">
        <v>8</v>
      </c>
      <c r="C8" s="14" t="s">
        <v>9</v>
      </c>
      <c r="D8" s="14" t="s">
        <v>271</v>
      </c>
      <c r="E8" s="14" t="s">
        <v>378</v>
      </c>
    </row>
    <row r="9" spans="1:5" ht="16.5" thickBot="1">
      <c r="A9" s="15"/>
      <c r="B9" s="16" t="s">
        <v>10</v>
      </c>
      <c r="C9" s="17"/>
      <c r="D9" s="17"/>
      <c r="E9" s="17"/>
    </row>
    <row r="10" spans="1:5" ht="16.5" thickBot="1">
      <c r="A10" s="18" t="s">
        <v>11</v>
      </c>
      <c r="B10" s="19" t="s">
        <v>12</v>
      </c>
      <c r="C10" s="20">
        <f>+C11+C12+C13+C14+C15+C16</f>
        <v>0</v>
      </c>
      <c r="D10" s="20">
        <f>+D11+D12+D13+D14+D15+D16</f>
        <v>0</v>
      </c>
      <c r="E10" s="20">
        <f>+E11+E12+E13+E14+E15+E16</f>
        <v>0</v>
      </c>
    </row>
    <row r="11" spans="1:5" ht="15.75">
      <c r="A11" s="21" t="s">
        <v>13</v>
      </c>
      <c r="B11" s="22" t="s">
        <v>14</v>
      </c>
      <c r="C11" s="23"/>
      <c r="D11" s="23"/>
      <c r="E11" s="23"/>
    </row>
    <row r="12" spans="1:5" ht="15.75" customHeight="1">
      <c r="A12" s="24" t="s">
        <v>15</v>
      </c>
      <c r="B12" s="25" t="s">
        <v>16</v>
      </c>
      <c r="C12" s="26"/>
      <c r="D12" s="26"/>
      <c r="E12" s="26"/>
    </row>
    <row r="13" spans="1:5" ht="15.75">
      <c r="A13" s="24" t="s">
        <v>17</v>
      </c>
      <c r="B13" s="25" t="s">
        <v>18</v>
      </c>
      <c r="C13" s="26"/>
      <c r="D13" s="26"/>
      <c r="E13" s="26"/>
    </row>
    <row r="14" spans="1:5" ht="15.75">
      <c r="A14" s="24" t="s">
        <v>19</v>
      </c>
      <c r="B14" s="25" t="s">
        <v>20</v>
      </c>
      <c r="C14" s="26"/>
      <c r="D14" s="26"/>
      <c r="E14" s="26"/>
    </row>
    <row r="15" spans="1:5" ht="15.75">
      <c r="A15" s="24" t="s">
        <v>21</v>
      </c>
      <c r="B15" s="25" t="s">
        <v>22</v>
      </c>
      <c r="C15" s="26"/>
      <c r="D15" s="26"/>
      <c r="E15" s="26"/>
    </row>
    <row r="16" spans="1:5" ht="16.5" thickBot="1">
      <c r="A16" s="27" t="s">
        <v>23</v>
      </c>
      <c r="B16" s="28" t="s">
        <v>24</v>
      </c>
      <c r="C16" s="26"/>
      <c r="D16" s="26"/>
      <c r="E16" s="26"/>
    </row>
    <row r="17" spans="1:5" ht="32.25" thickBot="1">
      <c r="A17" s="18" t="s">
        <v>25</v>
      </c>
      <c r="B17" s="29" t="s">
        <v>26</v>
      </c>
      <c r="C17" s="20">
        <f>+C18+C19+C20+C21+C22</f>
        <v>0</v>
      </c>
      <c r="D17" s="20">
        <f>+D18+D19+D20+D21+D22</f>
        <v>0</v>
      </c>
      <c r="E17" s="20">
        <f>+E18+E19+E20+E21+E22</f>
        <v>0</v>
      </c>
    </row>
    <row r="18" spans="1:5" ht="15.75">
      <c r="A18" s="21" t="s">
        <v>27</v>
      </c>
      <c r="B18" s="22" t="s">
        <v>28</v>
      </c>
      <c r="C18" s="23"/>
      <c r="D18" s="23"/>
      <c r="E18" s="23"/>
    </row>
    <row r="19" spans="1:5" ht="15.75">
      <c r="A19" s="24" t="s">
        <v>29</v>
      </c>
      <c r="B19" s="25" t="s">
        <v>30</v>
      </c>
      <c r="C19" s="26"/>
      <c r="D19" s="26"/>
      <c r="E19" s="26"/>
    </row>
    <row r="20" spans="1:5" ht="15.75">
      <c r="A20" s="24" t="s">
        <v>31</v>
      </c>
      <c r="B20" s="25" t="s">
        <v>32</v>
      </c>
      <c r="C20" s="26"/>
      <c r="D20" s="26"/>
      <c r="E20" s="26"/>
    </row>
    <row r="21" spans="1:5" ht="15.75">
      <c r="A21" s="24" t="s">
        <v>33</v>
      </c>
      <c r="B21" s="25" t="s">
        <v>34</v>
      </c>
      <c r="C21" s="26"/>
      <c r="D21" s="26"/>
      <c r="E21" s="26"/>
    </row>
    <row r="22" spans="1:5" ht="15.75">
      <c r="A22" s="24" t="s">
        <v>35</v>
      </c>
      <c r="B22" s="25" t="s">
        <v>36</v>
      </c>
      <c r="C22" s="26"/>
      <c r="D22" s="26"/>
      <c r="E22" s="26"/>
    </row>
    <row r="23" spans="1:5" ht="16.5" thickBot="1">
      <c r="A23" s="27" t="s">
        <v>37</v>
      </c>
      <c r="B23" s="28" t="s">
        <v>38</v>
      </c>
      <c r="C23" s="30"/>
      <c r="D23" s="30"/>
      <c r="E23" s="30"/>
    </row>
    <row r="24" spans="1:5" ht="32.25" thickBot="1">
      <c r="A24" s="18" t="s">
        <v>39</v>
      </c>
      <c r="B24" s="19" t="s">
        <v>40</v>
      </c>
      <c r="C24" s="20">
        <f>+C25+C26+C27+C28+C29</f>
        <v>0</v>
      </c>
      <c r="D24" s="20">
        <f>+D25+D26+D27+D28+D29</f>
        <v>0</v>
      </c>
      <c r="E24" s="20">
        <f>+E25+E26+E27+E28+E29</f>
        <v>0</v>
      </c>
    </row>
    <row r="25" spans="1:5" ht="15.75">
      <c r="A25" s="21" t="s">
        <v>41</v>
      </c>
      <c r="B25" s="22" t="s">
        <v>42</v>
      </c>
      <c r="C25" s="23"/>
      <c r="D25" s="23"/>
      <c r="E25" s="23"/>
    </row>
    <row r="26" spans="1:5" ht="15.75">
      <c r="A26" s="24" t="s">
        <v>43</v>
      </c>
      <c r="B26" s="25" t="s">
        <v>44</v>
      </c>
      <c r="C26" s="26"/>
      <c r="D26" s="26"/>
      <c r="E26" s="26"/>
    </row>
    <row r="27" spans="1:5" ht="31.5">
      <c r="A27" s="24" t="s">
        <v>45</v>
      </c>
      <c r="B27" s="25" t="s">
        <v>46</v>
      </c>
      <c r="C27" s="26"/>
      <c r="D27" s="26"/>
      <c r="E27" s="26"/>
    </row>
    <row r="28" spans="1:5" ht="31.5">
      <c r="A28" s="24" t="s">
        <v>47</v>
      </c>
      <c r="B28" s="25" t="s">
        <v>48</v>
      </c>
      <c r="C28" s="26"/>
      <c r="D28" s="26"/>
      <c r="E28" s="26"/>
    </row>
    <row r="29" spans="1:5" ht="15.75">
      <c r="A29" s="24" t="s">
        <v>49</v>
      </c>
      <c r="B29" s="25" t="s">
        <v>50</v>
      </c>
      <c r="C29" s="26"/>
      <c r="D29" s="26"/>
      <c r="E29" s="26"/>
    </row>
    <row r="30" spans="1:5" ht="16.5" thickBot="1">
      <c r="A30" s="27" t="s">
        <v>51</v>
      </c>
      <c r="B30" s="28" t="s">
        <v>52</v>
      </c>
      <c r="C30" s="30"/>
      <c r="D30" s="30"/>
      <c r="E30" s="30"/>
    </row>
    <row r="31" spans="1:5" ht="16.5" thickBot="1">
      <c r="A31" s="18" t="s">
        <v>53</v>
      </c>
      <c r="B31" s="19" t="s">
        <v>54</v>
      </c>
      <c r="C31" s="20">
        <f>+C32+C36+C37+C38</f>
        <v>0</v>
      </c>
      <c r="D31" s="20">
        <f>+D32+D36+D37+D38</f>
        <v>0</v>
      </c>
      <c r="E31" s="20">
        <f>+E32+E36+E37+E38</f>
        <v>0</v>
      </c>
    </row>
    <row r="32" spans="1:5" ht="15.75">
      <c r="A32" s="21" t="s">
        <v>55</v>
      </c>
      <c r="B32" s="22" t="s">
        <v>56</v>
      </c>
      <c r="C32" s="31">
        <f>+C33+C34+C35</f>
        <v>0</v>
      </c>
      <c r="D32" s="31">
        <f>+D33+D34+D35</f>
        <v>0</v>
      </c>
      <c r="E32" s="31">
        <f>+E33+E34+E35</f>
        <v>0</v>
      </c>
    </row>
    <row r="33" spans="1:5" ht="15.75">
      <c r="A33" s="24" t="s">
        <v>57</v>
      </c>
      <c r="B33" s="25" t="s">
        <v>58</v>
      </c>
      <c r="C33" s="26"/>
      <c r="D33" s="26"/>
      <c r="E33" s="26"/>
    </row>
    <row r="34" spans="1:5" ht="15.75">
      <c r="A34" s="24" t="s">
        <v>59</v>
      </c>
      <c r="B34" s="25" t="s">
        <v>60</v>
      </c>
      <c r="C34" s="26"/>
      <c r="D34" s="26"/>
      <c r="E34" s="26"/>
    </row>
    <row r="35" spans="1:5" ht="15.75">
      <c r="A35" s="24" t="s">
        <v>61</v>
      </c>
      <c r="B35" s="32" t="s">
        <v>62</v>
      </c>
      <c r="C35" s="26"/>
      <c r="D35" s="26"/>
      <c r="E35" s="26"/>
    </row>
    <row r="36" spans="1:5" ht="15.75">
      <c r="A36" s="24" t="s">
        <v>63</v>
      </c>
      <c r="B36" s="25" t="s">
        <v>64</v>
      </c>
      <c r="C36" s="26"/>
      <c r="D36" s="26"/>
      <c r="E36" s="26"/>
    </row>
    <row r="37" spans="1:5" ht="15.75">
      <c r="A37" s="24" t="s">
        <v>65</v>
      </c>
      <c r="B37" s="25" t="s">
        <v>66</v>
      </c>
      <c r="C37" s="26"/>
      <c r="D37" s="26"/>
      <c r="E37" s="26"/>
    </row>
    <row r="38" spans="1:5" ht="16.5" thickBot="1">
      <c r="A38" s="27" t="s">
        <v>67</v>
      </c>
      <c r="B38" s="28" t="s">
        <v>68</v>
      </c>
      <c r="C38" s="30"/>
      <c r="D38" s="30"/>
      <c r="E38" s="30"/>
    </row>
    <row r="39" spans="1:5" ht="16.5" thickBot="1">
      <c r="A39" s="18" t="s">
        <v>69</v>
      </c>
      <c r="B39" s="19" t="s">
        <v>70</v>
      </c>
      <c r="C39" s="20">
        <f>SUM(C40:C50)</f>
        <v>0</v>
      </c>
      <c r="D39" s="20">
        <f>SUM(D40:D50)</f>
        <v>0</v>
      </c>
      <c r="E39" s="20">
        <f>SUM(E40:E50)</f>
        <v>0</v>
      </c>
    </row>
    <row r="40" spans="1:5" ht="15.75">
      <c r="A40" s="21" t="s">
        <v>71</v>
      </c>
      <c r="B40" s="22" t="s">
        <v>72</v>
      </c>
      <c r="C40" s="23"/>
      <c r="D40" s="23"/>
      <c r="E40" s="23"/>
    </row>
    <row r="41" spans="1:5" ht="15.75">
      <c r="A41" s="24" t="s">
        <v>73</v>
      </c>
      <c r="B41" s="25" t="s">
        <v>74</v>
      </c>
      <c r="C41" s="26"/>
      <c r="D41" s="26"/>
      <c r="E41" s="26"/>
    </row>
    <row r="42" spans="1:5" ht="15.75">
      <c r="A42" s="24" t="s">
        <v>75</v>
      </c>
      <c r="B42" s="25" t="s">
        <v>76</v>
      </c>
      <c r="C42" s="26"/>
      <c r="D42" s="26"/>
      <c r="E42" s="26"/>
    </row>
    <row r="43" spans="1:5" ht="15.75">
      <c r="A43" s="24" t="s">
        <v>77</v>
      </c>
      <c r="B43" s="25" t="s">
        <v>78</v>
      </c>
      <c r="C43" s="26"/>
      <c r="D43" s="26"/>
      <c r="E43" s="26"/>
    </row>
    <row r="44" spans="1:5" ht="15.75">
      <c r="A44" s="24" t="s">
        <v>79</v>
      </c>
      <c r="B44" s="25" t="s">
        <v>80</v>
      </c>
      <c r="C44" s="26"/>
      <c r="D44" s="26"/>
      <c r="E44" s="26"/>
    </row>
    <row r="45" spans="1:5" ht="15.75">
      <c r="A45" s="24" t="s">
        <v>81</v>
      </c>
      <c r="B45" s="25" t="s">
        <v>82</v>
      </c>
      <c r="C45" s="26"/>
      <c r="D45" s="26"/>
      <c r="E45" s="26"/>
    </row>
    <row r="46" spans="1:5" ht="15.75">
      <c r="A46" s="24" t="s">
        <v>83</v>
      </c>
      <c r="B46" s="25" t="s">
        <v>84</v>
      </c>
      <c r="C46" s="26"/>
      <c r="D46" s="26"/>
      <c r="E46" s="26"/>
    </row>
    <row r="47" spans="1:5" ht="15.75">
      <c r="A47" s="24" t="s">
        <v>85</v>
      </c>
      <c r="B47" s="25" t="s">
        <v>86</v>
      </c>
      <c r="C47" s="26"/>
      <c r="D47" s="26"/>
      <c r="E47" s="26"/>
    </row>
    <row r="48" spans="1:5" ht="15.75">
      <c r="A48" s="24" t="s">
        <v>87</v>
      </c>
      <c r="B48" s="25" t="s">
        <v>88</v>
      </c>
      <c r="C48" s="26"/>
      <c r="D48" s="26"/>
      <c r="E48" s="26"/>
    </row>
    <row r="49" spans="1:5" ht="15.75">
      <c r="A49" s="27" t="s">
        <v>89</v>
      </c>
      <c r="B49" s="28" t="s">
        <v>90</v>
      </c>
      <c r="C49" s="30"/>
      <c r="D49" s="30"/>
      <c r="E49" s="30"/>
    </row>
    <row r="50" spans="1:5" ht="16.5" thickBot="1">
      <c r="A50" s="27" t="s">
        <v>91</v>
      </c>
      <c r="B50" s="28" t="s">
        <v>92</v>
      </c>
      <c r="C50" s="30"/>
      <c r="D50" s="30"/>
      <c r="E50" s="30"/>
    </row>
    <row r="51" spans="1:5" ht="16.5" thickBot="1">
      <c r="A51" s="18" t="s">
        <v>93</v>
      </c>
      <c r="B51" s="19" t="s">
        <v>94</v>
      </c>
      <c r="C51" s="20">
        <f>SUM(C52:C56)</f>
        <v>0</v>
      </c>
      <c r="D51" s="20">
        <f>SUM(D52:D56)</f>
        <v>0</v>
      </c>
      <c r="E51" s="20">
        <f>SUM(E52:E56)</f>
        <v>0</v>
      </c>
    </row>
    <row r="52" spans="1:5" ht="15.75">
      <c r="A52" s="21" t="s">
        <v>95</v>
      </c>
      <c r="B52" s="22" t="s">
        <v>96</v>
      </c>
      <c r="C52" s="23"/>
      <c r="D52" s="23"/>
      <c r="E52" s="23"/>
    </row>
    <row r="53" spans="1:5" ht="15.75">
      <c r="A53" s="24" t="s">
        <v>97</v>
      </c>
      <c r="B53" s="25" t="s">
        <v>98</v>
      </c>
      <c r="C53" s="26"/>
      <c r="D53" s="26"/>
      <c r="E53" s="26"/>
    </row>
    <row r="54" spans="1:5" ht="15.75">
      <c r="A54" s="24" t="s">
        <v>99</v>
      </c>
      <c r="B54" s="25" t="s">
        <v>100</v>
      </c>
      <c r="C54" s="26"/>
      <c r="D54" s="26"/>
      <c r="E54" s="26"/>
    </row>
    <row r="55" spans="1:5" ht="15.75">
      <c r="A55" s="24" t="s">
        <v>101</v>
      </c>
      <c r="B55" s="25" t="s">
        <v>102</v>
      </c>
      <c r="C55" s="26"/>
      <c r="D55" s="26"/>
      <c r="E55" s="26"/>
    </row>
    <row r="56" spans="1:5" ht="16.5" thickBot="1">
      <c r="A56" s="27" t="s">
        <v>103</v>
      </c>
      <c r="B56" s="28" t="s">
        <v>104</v>
      </c>
      <c r="C56" s="30"/>
      <c r="D56" s="30"/>
      <c r="E56" s="30"/>
    </row>
    <row r="57" spans="1:5" ht="16.5" thickBot="1">
      <c r="A57" s="18" t="s">
        <v>105</v>
      </c>
      <c r="B57" s="19" t="s">
        <v>106</v>
      </c>
      <c r="C57" s="20">
        <f>SUM(C58:C60)</f>
        <v>0</v>
      </c>
      <c r="D57" s="20">
        <f>SUM(D58:D60)</f>
        <v>0</v>
      </c>
      <c r="E57" s="20">
        <f>SUM(E58:E60)</f>
        <v>0</v>
      </c>
    </row>
    <row r="58" spans="1:5" ht="31.5">
      <c r="A58" s="21" t="s">
        <v>107</v>
      </c>
      <c r="B58" s="22" t="s">
        <v>108</v>
      </c>
      <c r="C58" s="23"/>
      <c r="D58" s="23"/>
      <c r="E58" s="23"/>
    </row>
    <row r="59" spans="1:5" ht="31.5">
      <c r="A59" s="24" t="s">
        <v>109</v>
      </c>
      <c r="B59" s="25" t="s">
        <v>110</v>
      </c>
      <c r="C59" s="26"/>
      <c r="D59" s="26"/>
      <c r="E59" s="26"/>
    </row>
    <row r="60" spans="1:5" ht="15.75">
      <c r="A60" s="24" t="s">
        <v>111</v>
      </c>
      <c r="B60" s="25" t="s">
        <v>112</v>
      </c>
      <c r="C60" s="26"/>
      <c r="D60" s="26"/>
      <c r="E60" s="26"/>
    </row>
    <row r="61" spans="1:5" ht="16.5" thickBot="1">
      <c r="A61" s="27" t="s">
        <v>113</v>
      </c>
      <c r="B61" s="28" t="s">
        <v>114</v>
      </c>
      <c r="C61" s="30"/>
      <c r="D61" s="30"/>
      <c r="E61" s="30"/>
    </row>
    <row r="62" spans="1:5" ht="16.5" thickBot="1">
      <c r="A62" s="18" t="s">
        <v>115</v>
      </c>
      <c r="B62" s="29" t="s">
        <v>116</v>
      </c>
      <c r="C62" s="20">
        <f>SUM(C63:C65)</f>
        <v>0</v>
      </c>
      <c r="D62" s="20">
        <f>SUM(D63:D65)</f>
        <v>0</v>
      </c>
      <c r="E62" s="20">
        <f>SUM(E63:E65)</f>
        <v>0</v>
      </c>
    </row>
    <row r="63" spans="1:5" ht="31.5">
      <c r="A63" s="21" t="s">
        <v>117</v>
      </c>
      <c r="B63" s="22" t="s">
        <v>118</v>
      </c>
      <c r="C63" s="26"/>
      <c r="D63" s="26"/>
      <c r="E63" s="26"/>
    </row>
    <row r="64" spans="1:5" ht="31.5">
      <c r="A64" s="24" t="s">
        <v>119</v>
      </c>
      <c r="B64" s="25" t="s">
        <v>120</v>
      </c>
      <c r="C64" s="26"/>
      <c r="D64" s="26"/>
      <c r="E64" s="26"/>
    </row>
    <row r="65" spans="1:5" ht="15.75">
      <c r="A65" s="24" t="s">
        <v>121</v>
      </c>
      <c r="B65" s="25" t="s">
        <v>122</v>
      </c>
      <c r="C65" s="26"/>
      <c r="D65" s="26"/>
      <c r="E65" s="26"/>
    </row>
    <row r="66" spans="1:5" ht="16.5" thickBot="1">
      <c r="A66" s="27" t="s">
        <v>123</v>
      </c>
      <c r="B66" s="28" t="s">
        <v>124</v>
      </c>
      <c r="C66" s="26"/>
      <c r="D66" s="26"/>
      <c r="E66" s="26"/>
    </row>
    <row r="67" spans="1:5" ht="16.5" thickBot="1">
      <c r="A67" s="18" t="s">
        <v>125</v>
      </c>
      <c r="B67" s="19" t="s">
        <v>126</v>
      </c>
      <c r="C67" s="20">
        <f>+C10+C17+C24+C31+C39+C51+C57+C62</f>
        <v>0</v>
      </c>
      <c r="D67" s="20">
        <f>+D10+D17+D24+D31+D39+D51+D57+D62</f>
        <v>0</v>
      </c>
      <c r="E67" s="20">
        <f>+E10+E17+E24+E31+E39+E51+E57+E62</f>
        <v>0</v>
      </c>
    </row>
    <row r="68" spans="1:5" ht="16.5" thickBot="1">
      <c r="A68" s="33" t="s">
        <v>127</v>
      </c>
      <c r="B68" s="29" t="s">
        <v>128</v>
      </c>
      <c r="C68" s="20">
        <f>SUM(C69:C71)</f>
        <v>0</v>
      </c>
      <c r="D68" s="20">
        <f>SUM(D69:D71)</f>
        <v>0</v>
      </c>
      <c r="E68" s="20">
        <f>SUM(E69:E71)</f>
        <v>0</v>
      </c>
    </row>
    <row r="69" spans="1:5" ht="15.75">
      <c r="A69" s="21" t="s">
        <v>129</v>
      </c>
      <c r="B69" s="22" t="s">
        <v>130</v>
      </c>
      <c r="C69" s="26"/>
      <c r="D69" s="26"/>
      <c r="E69" s="26"/>
    </row>
    <row r="70" spans="1:5" ht="15.75">
      <c r="A70" s="24" t="s">
        <v>131</v>
      </c>
      <c r="B70" s="25" t="s">
        <v>132</v>
      </c>
      <c r="C70" s="26"/>
      <c r="D70" s="26"/>
      <c r="E70" s="26"/>
    </row>
    <row r="71" spans="1:5" ht="16.5" thickBot="1">
      <c r="A71" s="27" t="s">
        <v>133</v>
      </c>
      <c r="B71" s="34" t="s">
        <v>134</v>
      </c>
      <c r="C71" s="26"/>
      <c r="D71" s="26"/>
      <c r="E71" s="26"/>
    </row>
    <row r="72" spans="1:5" ht="16.5" thickBot="1">
      <c r="A72" s="33" t="s">
        <v>135</v>
      </c>
      <c r="B72" s="29" t="s">
        <v>136</v>
      </c>
      <c r="C72" s="20">
        <f>SUM(C73:C76)</f>
        <v>0</v>
      </c>
      <c r="D72" s="20">
        <f>SUM(D73:D76)</f>
        <v>0</v>
      </c>
      <c r="E72" s="20">
        <f>SUM(E73:E76)</f>
        <v>0</v>
      </c>
    </row>
    <row r="73" spans="1:5" ht="15.75">
      <c r="A73" s="21" t="s">
        <v>137</v>
      </c>
      <c r="B73" s="22" t="s">
        <v>138</v>
      </c>
      <c r="C73" s="26"/>
      <c r="D73" s="26"/>
      <c r="E73" s="26"/>
    </row>
    <row r="74" spans="1:5" ht="15.75">
      <c r="A74" s="24" t="s">
        <v>139</v>
      </c>
      <c r="B74" s="25" t="s">
        <v>140</v>
      </c>
      <c r="C74" s="26"/>
      <c r="D74" s="26"/>
      <c r="E74" s="26"/>
    </row>
    <row r="75" spans="1:5" ht="15.75">
      <c r="A75" s="24" t="s">
        <v>141</v>
      </c>
      <c r="B75" s="25" t="s">
        <v>142</v>
      </c>
      <c r="C75" s="26"/>
      <c r="D75" s="26"/>
      <c r="E75" s="26"/>
    </row>
    <row r="76" spans="1:5" ht="16.5" thickBot="1">
      <c r="A76" s="27" t="s">
        <v>143</v>
      </c>
      <c r="B76" s="28" t="s">
        <v>144</v>
      </c>
      <c r="C76" s="26"/>
      <c r="D76" s="26"/>
      <c r="E76" s="26"/>
    </row>
    <row r="77" spans="1:5" ht="16.5" thickBot="1">
      <c r="A77" s="33" t="s">
        <v>145</v>
      </c>
      <c r="B77" s="29" t="s">
        <v>146</v>
      </c>
      <c r="C77" s="20">
        <f>SUM(C78:C79)</f>
        <v>0</v>
      </c>
      <c r="D77" s="20">
        <f>SUM(D78:D79)</f>
        <v>0</v>
      </c>
      <c r="E77" s="20">
        <f>SUM(E78:E79)</f>
        <v>0</v>
      </c>
    </row>
    <row r="78" spans="1:5" ht="15.75">
      <c r="A78" s="21" t="s">
        <v>147</v>
      </c>
      <c r="B78" s="22" t="s">
        <v>148</v>
      </c>
      <c r="C78" s="26"/>
      <c r="D78" s="26"/>
      <c r="E78" s="26"/>
    </row>
    <row r="79" spans="1:5" ht="16.5" thickBot="1">
      <c r="A79" s="27" t="s">
        <v>149</v>
      </c>
      <c r="B79" s="28" t="s">
        <v>150</v>
      </c>
      <c r="C79" s="26"/>
      <c r="D79" s="26"/>
      <c r="E79" s="26"/>
    </row>
    <row r="80" spans="1:5" ht="16.5" thickBot="1">
      <c r="A80" s="33" t="s">
        <v>151</v>
      </c>
      <c r="B80" s="29" t="s">
        <v>152</v>
      </c>
      <c r="C80" s="20">
        <f>SUM(C81:C83)</f>
        <v>0</v>
      </c>
      <c r="D80" s="20">
        <f>SUM(D81:D83)</f>
        <v>0</v>
      </c>
      <c r="E80" s="20">
        <f>SUM(E81:E83)</f>
        <v>0</v>
      </c>
    </row>
    <row r="81" spans="1:5" ht="15.75">
      <c r="A81" s="21" t="s">
        <v>153</v>
      </c>
      <c r="B81" s="22" t="s">
        <v>154</v>
      </c>
      <c r="C81" s="26"/>
      <c r="D81" s="26"/>
      <c r="E81" s="26"/>
    </row>
    <row r="82" spans="1:5" ht="15.75">
      <c r="A82" s="24" t="s">
        <v>155</v>
      </c>
      <c r="B82" s="25" t="s">
        <v>156</v>
      </c>
      <c r="C82" s="26"/>
      <c r="D82" s="26"/>
      <c r="E82" s="26"/>
    </row>
    <row r="83" spans="1:5" ht="16.5" thickBot="1">
      <c r="A83" s="27" t="s">
        <v>157</v>
      </c>
      <c r="B83" s="28" t="s">
        <v>158</v>
      </c>
      <c r="C83" s="26"/>
      <c r="D83" s="26"/>
      <c r="E83" s="26"/>
    </row>
    <row r="84" spans="1:5" ht="16.5" thickBot="1">
      <c r="A84" s="33" t="s">
        <v>159</v>
      </c>
      <c r="B84" s="29" t="s">
        <v>160</v>
      </c>
      <c r="C84" s="20">
        <f>SUM(C85:C88)</f>
        <v>0</v>
      </c>
      <c r="D84" s="20">
        <f>SUM(D85:D88)</f>
        <v>0</v>
      </c>
      <c r="E84" s="20">
        <f>SUM(E85:E88)</f>
        <v>0</v>
      </c>
    </row>
    <row r="85" spans="1:5" ht="15.75">
      <c r="A85" s="35" t="s">
        <v>161</v>
      </c>
      <c r="B85" s="22" t="s">
        <v>162</v>
      </c>
      <c r="C85" s="26"/>
      <c r="D85" s="26"/>
      <c r="E85" s="26"/>
    </row>
    <row r="86" spans="1:5" ht="15.75">
      <c r="A86" s="36" t="s">
        <v>163</v>
      </c>
      <c r="B86" s="25" t="s">
        <v>164</v>
      </c>
      <c r="C86" s="26"/>
      <c r="D86" s="26"/>
      <c r="E86" s="26"/>
    </row>
    <row r="87" spans="1:5" ht="15.75">
      <c r="A87" s="36" t="s">
        <v>165</v>
      </c>
      <c r="B87" s="25" t="s">
        <v>166</v>
      </c>
      <c r="C87" s="26"/>
      <c r="D87" s="26"/>
      <c r="E87" s="26"/>
    </row>
    <row r="88" spans="1:5" ht="16.5" thickBot="1">
      <c r="A88" s="37" t="s">
        <v>167</v>
      </c>
      <c r="B88" s="28" t="s">
        <v>168</v>
      </c>
      <c r="C88" s="26"/>
      <c r="D88" s="26"/>
      <c r="E88" s="26"/>
    </row>
    <row r="89" spans="1:5" ht="16.5" thickBot="1">
      <c r="A89" s="33" t="s">
        <v>169</v>
      </c>
      <c r="B89" s="29" t="s">
        <v>170</v>
      </c>
      <c r="C89" s="38"/>
      <c r="D89" s="38"/>
      <c r="E89" s="38"/>
    </row>
    <row r="90" spans="1:5" ht="16.5" thickBot="1">
      <c r="A90" s="33" t="s">
        <v>171</v>
      </c>
      <c r="B90" s="29" t="s">
        <v>172</v>
      </c>
      <c r="C90" s="38"/>
      <c r="D90" s="38"/>
      <c r="E90" s="38"/>
    </row>
    <row r="91" spans="1:5" ht="16.5" thickBot="1">
      <c r="A91" s="33" t="s">
        <v>173</v>
      </c>
      <c r="B91" s="39" t="s">
        <v>174</v>
      </c>
      <c r="C91" s="20">
        <f>+C68+C72+C77+C80+C84+C90+C89</f>
        <v>0</v>
      </c>
      <c r="D91" s="20">
        <f>+D68+D72+D77+D80+D84+D90+D89</f>
        <v>0</v>
      </c>
      <c r="E91" s="20">
        <f>+E68+E72+E77+E80+E84+E90+E89</f>
        <v>0</v>
      </c>
    </row>
    <row r="92" spans="1:5" ht="16.5" thickBot="1">
      <c r="A92" s="40" t="s">
        <v>175</v>
      </c>
      <c r="B92" s="41" t="s">
        <v>176</v>
      </c>
      <c r="C92" s="20">
        <f>+C67+C91</f>
        <v>0</v>
      </c>
      <c r="D92" s="20">
        <f>+D67+D91</f>
        <v>0</v>
      </c>
      <c r="E92" s="20">
        <f>+E67+E91</f>
        <v>0</v>
      </c>
    </row>
    <row r="93" spans="1:5" ht="16.5" thickBot="1">
      <c r="A93" s="42"/>
      <c r="B93" s="43"/>
      <c r="C93" s="44"/>
      <c r="D93" s="44"/>
      <c r="E93" s="44"/>
    </row>
    <row r="94" spans="1:5" ht="16.5" thickBot="1">
      <c r="A94" s="10"/>
      <c r="B94" s="45" t="s">
        <v>177</v>
      </c>
      <c r="C94" s="46"/>
      <c r="D94" s="46"/>
      <c r="E94" s="46"/>
    </row>
    <row r="95" spans="1:5" ht="16.5" thickBot="1">
      <c r="A95" s="47" t="s">
        <v>11</v>
      </c>
      <c r="B95" s="48" t="s">
        <v>341</v>
      </c>
      <c r="C95" s="49">
        <f>+C96+C97+C98+C99+C100+C113</f>
        <v>0</v>
      </c>
      <c r="D95" s="49">
        <f>+D96+D97+D98+D99+D100+D113</f>
        <v>0</v>
      </c>
      <c r="E95" s="49">
        <f>+E96+E97+E98+E99+E100+E113</f>
        <v>0</v>
      </c>
    </row>
    <row r="96" spans="1:5" ht="15.75">
      <c r="A96" s="50" t="s">
        <v>13</v>
      </c>
      <c r="B96" s="51" t="s">
        <v>178</v>
      </c>
      <c r="C96" s="52"/>
      <c r="D96" s="52"/>
      <c r="E96" s="52"/>
    </row>
    <row r="97" spans="1:5" ht="15.75">
      <c r="A97" s="24" t="s">
        <v>15</v>
      </c>
      <c r="B97" s="53" t="s">
        <v>179</v>
      </c>
      <c r="C97" s="26"/>
      <c r="D97" s="26"/>
      <c r="E97" s="26"/>
    </row>
    <row r="98" spans="1:5" ht="15.75">
      <c r="A98" s="24" t="s">
        <v>17</v>
      </c>
      <c r="B98" s="53" t="s">
        <v>180</v>
      </c>
      <c r="C98" s="30"/>
      <c r="D98" s="30"/>
      <c r="E98" s="30"/>
    </row>
    <row r="99" spans="1:5" ht="15.75">
      <c r="A99" s="24" t="s">
        <v>19</v>
      </c>
      <c r="B99" s="54" t="s">
        <v>181</v>
      </c>
      <c r="C99" s="30"/>
      <c r="D99" s="30"/>
      <c r="E99" s="30"/>
    </row>
    <row r="100" spans="1:5" ht="15.75">
      <c r="A100" s="24" t="s">
        <v>182</v>
      </c>
      <c r="B100" s="55" t="s">
        <v>183</v>
      </c>
      <c r="C100" s="30"/>
      <c r="D100" s="30"/>
      <c r="E100" s="30"/>
    </row>
    <row r="101" spans="1:5" ht="15.75">
      <c r="A101" s="24" t="s">
        <v>23</v>
      </c>
      <c r="B101" s="53" t="s">
        <v>184</v>
      </c>
      <c r="C101" s="30"/>
      <c r="D101" s="30"/>
      <c r="E101" s="30"/>
    </row>
    <row r="102" spans="1:5" ht="15.75">
      <c r="A102" s="24" t="s">
        <v>185</v>
      </c>
      <c r="B102" s="56" t="s">
        <v>186</v>
      </c>
      <c r="C102" s="30"/>
      <c r="D102" s="30"/>
      <c r="E102" s="30"/>
    </row>
    <row r="103" spans="1:5" ht="15.75">
      <c r="A103" s="24" t="s">
        <v>187</v>
      </c>
      <c r="B103" s="56" t="s">
        <v>188</v>
      </c>
      <c r="C103" s="30"/>
      <c r="D103" s="30"/>
      <c r="E103" s="30"/>
    </row>
    <row r="104" spans="1:5" ht="15.75">
      <c r="A104" s="24" t="s">
        <v>189</v>
      </c>
      <c r="B104" s="56" t="s">
        <v>190</v>
      </c>
      <c r="C104" s="30"/>
      <c r="D104" s="30"/>
      <c r="E104" s="30"/>
    </row>
    <row r="105" spans="1:5" ht="31.5">
      <c r="A105" s="24" t="s">
        <v>191</v>
      </c>
      <c r="B105" s="57" t="s">
        <v>192</v>
      </c>
      <c r="C105" s="30"/>
      <c r="D105" s="30"/>
      <c r="E105" s="30"/>
    </row>
    <row r="106" spans="1:5" ht="31.5">
      <c r="A106" s="24" t="s">
        <v>193</v>
      </c>
      <c r="B106" s="57" t="s">
        <v>194</v>
      </c>
      <c r="C106" s="30"/>
      <c r="D106" s="30"/>
      <c r="E106" s="30"/>
    </row>
    <row r="107" spans="1:5" ht="15.75">
      <c r="A107" s="24" t="s">
        <v>195</v>
      </c>
      <c r="B107" s="56" t="s">
        <v>196</v>
      </c>
      <c r="C107" s="30"/>
      <c r="D107" s="30"/>
      <c r="E107" s="30"/>
    </row>
    <row r="108" spans="1:5" ht="15.75">
      <c r="A108" s="24" t="s">
        <v>197</v>
      </c>
      <c r="B108" s="56" t="s">
        <v>198</v>
      </c>
      <c r="C108" s="30"/>
      <c r="D108" s="30"/>
      <c r="E108" s="30"/>
    </row>
    <row r="109" spans="1:5" ht="31.5">
      <c r="A109" s="24" t="s">
        <v>199</v>
      </c>
      <c r="B109" s="57" t="s">
        <v>200</v>
      </c>
      <c r="C109" s="30"/>
      <c r="D109" s="30"/>
      <c r="E109" s="30"/>
    </row>
    <row r="110" spans="1:5" ht="15.75">
      <c r="A110" s="58" t="s">
        <v>201</v>
      </c>
      <c r="B110" s="59" t="s">
        <v>202</v>
      </c>
      <c r="C110" s="30"/>
      <c r="D110" s="30"/>
      <c r="E110" s="30"/>
    </row>
    <row r="111" spans="1:5" ht="15.75">
      <c r="A111" s="24" t="s">
        <v>203</v>
      </c>
      <c r="B111" s="59" t="s">
        <v>204</v>
      </c>
      <c r="C111" s="30"/>
      <c r="D111" s="30"/>
      <c r="E111" s="30"/>
    </row>
    <row r="112" spans="1:5" ht="31.5">
      <c r="A112" s="24" t="s">
        <v>205</v>
      </c>
      <c r="B112" s="57" t="s">
        <v>206</v>
      </c>
      <c r="C112" s="26"/>
      <c r="D112" s="26"/>
      <c r="E112" s="26"/>
    </row>
    <row r="113" spans="1:5" ht="15.75">
      <c r="A113" s="24" t="s">
        <v>207</v>
      </c>
      <c r="B113" s="54" t="s">
        <v>208</v>
      </c>
      <c r="C113" s="26"/>
      <c r="D113" s="26"/>
      <c r="E113" s="26"/>
    </row>
    <row r="114" spans="1:5" ht="15.75">
      <c r="A114" s="27" t="s">
        <v>209</v>
      </c>
      <c r="B114" s="53" t="s">
        <v>210</v>
      </c>
      <c r="C114" s="30"/>
      <c r="D114" s="30"/>
      <c r="E114" s="30"/>
    </row>
    <row r="115" spans="1:5" ht="16.5" thickBot="1">
      <c r="A115" s="60" t="s">
        <v>211</v>
      </c>
      <c r="B115" s="61" t="s">
        <v>212</v>
      </c>
      <c r="C115" s="62"/>
      <c r="D115" s="62"/>
      <c r="E115" s="62"/>
    </row>
    <row r="116" spans="1:5" ht="16.5" thickBot="1">
      <c r="A116" s="18" t="s">
        <v>25</v>
      </c>
      <c r="B116" s="63" t="s">
        <v>342</v>
      </c>
      <c r="C116" s="20">
        <f>+C117+C119+C121</f>
        <v>0</v>
      </c>
      <c r="D116" s="20">
        <f>+D117+D119+D121</f>
        <v>0</v>
      </c>
      <c r="E116" s="20">
        <f>+E117+E119+E121</f>
        <v>0</v>
      </c>
    </row>
    <row r="117" spans="1:5" ht="15.75">
      <c r="A117" s="21" t="s">
        <v>27</v>
      </c>
      <c r="B117" s="53" t="s">
        <v>213</v>
      </c>
      <c r="C117" s="23"/>
      <c r="D117" s="23"/>
      <c r="E117" s="23"/>
    </row>
    <row r="118" spans="1:5" ht="15.75">
      <c r="A118" s="21" t="s">
        <v>29</v>
      </c>
      <c r="B118" s="64" t="s">
        <v>214</v>
      </c>
      <c r="C118" s="23"/>
      <c r="D118" s="23"/>
      <c r="E118" s="23"/>
    </row>
    <row r="119" spans="1:5" ht="15.75">
      <c r="A119" s="21" t="s">
        <v>31</v>
      </c>
      <c r="B119" s="64" t="s">
        <v>215</v>
      </c>
      <c r="C119" s="26"/>
      <c r="D119" s="26"/>
      <c r="E119" s="26"/>
    </row>
    <row r="120" spans="1:5" ht="15.75">
      <c r="A120" s="21" t="s">
        <v>33</v>
      </c>
      <c r="B120" s="64" t="s">
        <v>216</v>
      </c>
      <c r="C120" s="65"/>
      <c r="D120" s="65"/>
      <c r="E120" s="65"/>
    </row>
    <row r="121" spans="1:5" ht="15.75">
      <c r="A121" s="21" t="s">
        <v>35</v>
      </c>
      <c r="B121" s="66" t="s">
        <v>217</v>
      </c>
      <c r="C121" s="65"/>
      <c r="D121" s="65"/>
      <c r="E121" s="65"/>
    </row>
    <row r="122" spans="1:5" ht="18" customHeight="1">
      <c r="A122" s="21" t="s">
        <v>37</v>
      </c>
      <c r="B122" s="67" t="s">
        <v>218</v>
      </c>
      <c r="C122" s="65"/>
      <c r="D122" s="65"/>
      <c r="E122" s="65"/>
    </row>
    <row r="123" spans="1:5" ht="31.5">
      <c r="A123" s="21" t="s">
        <v>219</v>
      </c>
      <c r="B123" s="68" t="s">
        <v>220</v>
      </c>
      <c r="C123" s="65"/>
      <c r="D123" s="65"/>
      <c r="E123" s="65"/>
    </row>
    <row r="124" spans="1:5" ht="31.5">
      <c r="A124" s="21" t="s">
        <v>221</v>
      </c>
      <c r="B124" s="57" t="s">
        <v>194</v>
      </c>
      <c r="C124" s="65"/>
      <c r="D124" s="65"/>
      <c r="E124" s="65"/>
    </row>
    <row r="125" spans="1:5" ht="15.75">
      <c r="A125" s="21" t="s">
        <v>222</v>
      </c>
      <c r="B125" s="57" t="s">
        <v>223</v>
      </c>
      <c r="C125" s="65"/>
      <c r="D125" s="65"/>
      <c r="E125" s="65"/>
    </row>
    <row r="126" spans="1:5" ht="15.75">
      <c r="A126" s="21" t="s">
        <v>224</v>
      </c>
      <c r="B126" s="57" t="s">
        <v>225</v>
      </c>
      <c r="C126" s="65"/>
      <c r="D126" s="65"/>
      <c r="E126" s="65"/>
    </row>
    <row r="127" spans="1:5" ht="31.5">
      <c r="A127" s="21" t="s">
        <v>226</v>
      </c>
      <c r="B127" s="57" t="s">
        <v>200</v>
      </c>
      <c r="C127" s="65"/>
      <c r="D127" s="65"/>
      <c r="E127" s="65"/>
    </row>
    <row r="128" spans="1:5" ht="15.75">
      <c r="A128" s="21" t="s">
        <v>227</v>
      </c>
      <c r="B128" s="57" t="s">
        <v>228</v>
      </c>
      <c r="C128" s="65"/>
      <c r="D128" s="65"/>
      <c r="E128" s="65"/>
    </row>
    <row r="129" spans="1:5" ht="32.25" thickBot="1">
      <c r="A129" s="58" t="s">
        <v>229</v>
      </c>
      <c r="B129" s="57" t="s">
        <v>230</v>
      </c>
      <c r="C129" s="69"/>
      <c r="D129" s="69"/>
      <c r="E129" s="69"/>
    </row>
    <row r="130" spans="1:5" ht="16.5" thickBot="1">
      <c r="A130" s="18" t="s">
        <v>39</v>
      </c>
      <c r="B130" s="19" t="s">
        <v>231</v>
      </c>
      <c r="C130" s="20">
        <f>+C95+C116</f>
        <v>0</v>
      </c>
      <c r="D130" s="20">
        <f>+D95+D116</f>
        <v>0</v>
      </c>
      <c r="E130" s="20">
        <f>+E95+E116</f>
        <v>0</v>
      </c>
    </row>
    <row r="131" spans="1:5" ht="32.25" thickBot="1">
      <c r="A131" s="18" t="s">
        <v>232</v>
      </c>
      <c r="B131" s="19" t="s">
        <v>233</v>
      </c>
      <c r="C131" s="20">
        <f>+C132+C133+C134</f>
        <v>0</v>
      </c>
      <c r="D131" s="20">
        <f>+D132+D133+D134</f>
        <v>0</v>
      </c>
      <c r="E131" s="20">
        <f>+E132+E133+E134</f>
        <v>0</v>
      </c>
    </row>
    <row r="132" spans="1:5" ht="15.75">
      <c r="A132" s="21" t="s">
        <v>55</v>
      </c>
      <c r="B132" s="70" t="s">
        <v>234</v>
      </c>
      <c r="C132" s="65"/>
      <c r="D132" s="65"/>
      <c r="E132" s="65"/>
    </row>
    <row r="133" spans="1:5" ht="15.75">
      <c r="A133" s="21" t="s">
        <v>63</v>
      </c>
      <c r="B133" s="70" t="s">
        <v>235</v>
      </c>
      <c r="C133" s="65"/>
      <c r="D133" s="65"/>
      <c r="E133" s="65"/>
    </row>
    <row r="134" spans="1:5" ht="16.5" thickBot="1">
      <c r="A134" s="58" t="s">
        <v>65</v>
      </c>
      <c r="B134" s="71" t="s">
        <v>236</v>
      </c>
      <c r="C134" s="65"/>
      <c r="D134" s="65"/>
      <c r="E134" s="65"/>
    </row>
    <row r="135" spans="1:5" ht="16.5" thickBot="1">
      <c r="A135" s="18" t="s">
        <v>69</v>
      </c>
      <c r="B135" s="19" t="s">
        <v>237</v>
      </c>
      <c r="C135" s="20">
        <f>+C136+C137+C138+C139+C140+C141</f>
        <v>0</v>
      </c>
      <c r="D135" s="20">
        <f>+D136+D137+D138+D139+D140+D141</f>
        <v>0</v>
      </c>
      <c r="E135" s="20">
        <f>+E136+E137+E138+E139+E140+E141</f>
        <v>0</v>
      </c>
    </row>
    <row r="136" spans="1:5" ht="15.75">
      <c r="A136" s="21" t="s">
        <v>71</v>
      </c>
      <c r="B136" s="70" t="s">
        <v>238</v>
      </c>
      <c r="C136" s="65"/>
      <c r="D136" s="65"/>
      <c r="E136" s="65"/>
    </row>
    <row r="137" spans="1:5" ht="15.75">
      <c r="A137" s="21" t="s">
        <v>73</v>
      </c>
      <c r="B137" s="70" t="s">
        <v>239</v>
      </c>
      <c r="C137" s="65"/>
      <c r="D137" s="65"/>
      <c r="E137" s="65"/>
    </row>
    <row r="138" spans="1:5" ht="15.75">
      <c r="A138" s="21" t="s">
        <v>75</v>
      </c>
      <c r="B138" s="70" t="s">
        <v>240</v>
      </c>
      <c r="C138" s="65"/>
      <c r="D138" s="65"/>
      <c r="E138" s="65"/>
    </row>
    <row r="139" spans="1:5" ht="15.75">
      <c r="A139" s="21" t="s">
        <v>77</v>
      </c>
      <c r="B139" s="70" t="s">
        <v>241</v>
      </c>
      <c r="C139" s="65"/>
      <c r="D139" s="65"/>
      <c r="E139" s="65"/>
    </row>
    <row r="140" spans="1:5" ht="15.75">
      <c r="A140" s="21" t="s">
        <v>79</v>
      </c>
      <c r="B140" s="70" t="s">
        <v>242</v>
      </c>
      <c r="C140" s="65"/>
      <c r="D140" s="65"/>
      <c r="E140" s="65"/>
    </row>
    <row r="141" spans="1:5" ht="16.5" thickBot="1">
      <c r="A141" s="58" t="s">
        <v>81</v>
      </c>
      <c r="B141" s="71" t="s">
        <v>243</v>
      </c>
      <c r="C141" s="65"/>
      <c r="D141" s="65"/>
      <c r="E141" s="65"/>
    </row>
    <row r="142" spans="1:5" ht="16.5" thickBot="1">
      <c r="A142" s="18" t="s">
        <v>93</v>
      </c>
      <c r="B142" s="19" t="s">
        <v>244</v>
      </c>
      <c r="C142" s="20">
        <f>+C143+C144+C146+C147+C145</f>
        <v>0</v>
      </c>
      <c r="D142" s="20">
        <f>+D143+D144+D146+D147+D145</f>
        <v>0</v>
      </c>
      <c r="E142" s="20">
        <f>+E143+E144+E146+E147+E145</f>
        <v>0</v>
      </c>
    </row>
    <row r="143" spans="1:5" ht="15.75">
      <c r="A143" s="21" t="s">
        <v>95</v>
      </c>
      <c r="B143" s="70" t="s">
        <v>245</v>
      </c>
      <c r="C143" s="65"/>
      <c r="D143" s="65"/>
      <c r="E143" s="65"/>
    </row>
    <row r="144" spans="1:5" ht="15.75">
      <c r="A144" s="21" t="s">
        <v>97</v>
      </c>
      <c r="B144" s="70" t="s">
        <v>246</v>
      </c>
      <c r="C144" s="65"/>
      <c r="D144" s="65"/>
      <c r="E144" s="65"/>
    </row>
    <row r="145" spans="1:5" ht="15.75">
      <c r="A145" s="21" t="s">
        <v>99</v>
      </c>
      <c r="B145" s="70" t="s">
        <v>247</v>
      </c>
      <c r="C145" s="65"/>
      <c r="D145" s="65"/>
      <c r="E145" s="65"/>
    </row>
    <row r="146" spans="1:5" ht="15.75">
      <c r="A146" s="21" t="s">
        <v>101</v>
      </c>
      <c r="B146" s="70" t="s">
        <v>248</v>
      </c>
      <c r="C146" s="65"/>
      <c r="D146" s="65"/>
      <c r="E146" s="65"/>
    </row>
    <row r="147" spans="1:5" ht="16.5" thickBot="1">
      <c r="A147" s="58" t="s">
        <v>103</v>
      </c>
      <c r="B147" s="71" t="s">
        <v>249</v>
      </c>
      <c r="C147" s="65"/>
      <c r="D147" s="65"/>
      <c r="E147" s="65"/>
    </row>
    <row r="148" spans="1:5" ht="16.5" thickBot="1">
      <c r="A148" s="18" t="s">
        <v>250</v>
      </c>
      <c r="B148" s="19" t="s">
        <v>251</v>
      </c>
      <c r="C148" s="72">
        <f>+C149+C150+C151+C152+C153</f>
        <v>0</v>
      </c>
      <c r="D148" s="72">
        <f>+D149+D150+D151+D152+D153</f>
        <v>0</v>
      </c>
      <c r="E148" s="72">
        <f>+E149+E150+E151+E152+E153</f>
        <v>0</v>
      </c>
    </row>
    <row r="149" spans="1:5" ht="15.75">
      <c r="A149" s="21" t="s">
        <v>107</v>
      </c>
      <c r="B149" s="70" t="s">
        <v>252</v>
      </c>
      <c r="C149" s="65"/>
      <c r="D149" s="65"/>
      <c r="E149" s="65"/>
    </row>
    <row r="150" spans="1:5" ht="15.75">
      <c r="A150" s="21" t="s">
        <v>109</v>
      </c>
      <c r="B150" s="70" t="s">
        <v>253</v>
      </c>
      <c r="C150" s="65"/>
      <c r="D150" s="65"/>
      <c r="E150" s="65"/>
    </row>
    <row r="151" spans="1:5" ht="15.75">
      <c r="A151" s="21" t="s">
        <v>111</v>
      </c>
      <c r="B151" s="70" t="s">
        <v>254</v>
      </c>
      <c r="C151" s="65"/>
      <c r="D151" s="65"/>
      <c r="E151" s="65"/>
    </row>
    <row r="152" spans="1:5" ht="31.5">
      <c r="A152" s="21" t="s">
        <v>113</v>
      </c>
      <c r="B152" s="70" t="s">
        <v>255</v>
      </c>
      <c r="C152" s="65"/>
      <c r="D152" s="65"/>
      <c r="E152" s="65"/>
    </row>
    <row r="153" spans="1:5" ht="16.5" thickBot="1">
      <c r="A153" s="58" t="s">
        <v>256</v>
      </c>
      <c r="B153" s="71" t="s">
        <v>257</v>
      </c>
      <c r="C153" s="69"/>
      <c r="D153" s="69"/>
      <c r="E153" s="69"/>
    </row>
    <row r="154" spans="1:5" ht="16.5" thickBot="1">
      <c r="A154" s="73" t="s">
        <v>115</v>
      </c>
      <c r="B154" s="19" t="s">
        <v>258</v>
      </c>
      <c r="C154" s="72"/>
      <c r="D154" s="72"/>
      <c r="E154" s="72"/>
    </row>
    <row r="155" spans="1:5" ht="16.5" thickBot="1">
      <c r="A155" s="73" t="s">
        <v>125</v>
      </c>
      <c r="B155" s="19" t="s">
        <v>259</v>
      </c>
      <c r="C155" s="72"/>
      <c r="D155" s="72"/>
      <c r="E155" s="72"/>
    </row>
    <row r="156" spans="1:5" ht="16.5" thickBot="1">
      <c r="A156" s="18" t="s">
        <v>260</v>
      </c>
      <c r="B156" s="19" t="s">
        <v>261</v>
      </c>
      <c r="C156" s="74">
        <f>+C131+C135+C142+C148+C154+C155</f>
        <v>0</v>
      </c>
      <c r="D156" s="74">
        <f>+D131+D135+D142+D148+D154+D155</f>
        <v>0</v>
      </c>
      <c r="E156" s="74">
        <f>+E131+E135+E142+E148+E154+E155</f>
        <v>0</v>
      </c>
    </row>
    <row r="157" spans="1:5" ht="16.5" thickBot="1">
      <c r="A157" s="75" t="s">
        <v>262</v>
      </c>
      <c r="B157" s="76" t="s">
        <v>263</v>
      </c>
      <c r="C157" s="74">
        <f>+C130+C156</f>
        <v>0</v>
      </c>
      <c r="D157" s="74">
        <f>+D130+D156</f>
        <v>0</v>
      </c>
      <c r="E157" s="74">
        <f>+E130+E156</f>
        <v>0</v>
      </c>
    </row>
    <row r="158" spans="1:5" ht="16.5" thickBot="1">
      <c r="A158" s="77"/>
      <c r="B158" s="78"/>
      <c r="C158" s="79"/>
      <c r="D158" s="79"/>
      <c r="E158" s="79"/>
    </row>
    <row r="159" spans="1:5" ht="16.5" thickBot="1">
      <c r="A159" s="80" t="s">
        <v>264</v>
      </c>
      <c r="B159" s="81"/>
      <c r="C159" s="82"/>
      <c r="D159" s="82"/>
      <c r="E159" s="82"/>
    </row>
    <row r="160" spans="1:5" ht="16.5" thickBot="1">
      <c r="A160" s="80" t="s">
        <v>265</v>
      </c>
      <c r="B160" s="81"/>
      <c r="C160" s="82"/>
      <c r="D160" s="82"/>
      <c r="E160" s="82"/>
    </row>
  </sheetData>
  <mergeCells count="2">
    <mergeCell ref="A1:C1"/>
    <mergeCell ref="A2:D2"/>
  </mergeCells>
  <pageMargins left="0.7" right="0.7" top="0.75" bottom="0.75" header="0.3" footer="0.3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view="pageBreakPreview" zoomScale="70" zoomScaleSheetLayoutView="70" workbookViewId="0">
      <selection activeCell="A2" sqref="A2:H2"/>
    </sheetView>
  </sheetViews>
  <sheetFormatPr defaultRowHeight="15"/>
  <cols>
    <col min="1" max="1" width="6.7109375" customWidth="1"/>
    <col min="2" max="2" width="41.85546875" customWidth="1"/>
    <col min="3" max="3" width="13.85546875" customWidth="1"/>
    <col min="4" max="4" width="15.140625" customWidth="1"/>
    <col min="5" max="5" width="17.140625" customWidth="1"/>
    <col min="6" max="6" width="37.85546875" customWidth="1"/>
    <col min="7" max="8" width="13.85546875" bestFit="1" customWidth="1"/>
    <col min="9" max="9" width="18.7109375" customWidth="1"/>
  </cols>
  <sheetData>
    <row r="1" spans="1:9" ht="15.75">
      <c r="A1" s="214" t="s">
        <v>370</v>
      </c>
      <c r="B1" s="214"/>
      <c r="C1" s="214"/>
      <c r="D1" s="214"/>
      <c r="E1" s="214"/>
      <c r="F1" s="214"/>
      <c r="G1" s="214"/>
      <c r="H1" s="214"/>
      <c r="I1" s="136"/>
    </row>
    <row r="2" spans="1:9" ht="15.75">
      <c r="A2" s="215" t="s">
        <v>389</v>
      </c>
      <c r="B2" s="215"/>
      <c r="C2" s="215"/>
      <c r="D2" s="215"/>
      <c r="E2" s="215"/>
      <c r="F2" s="215"/>
      <c r="G2" s="215"/>
      <c r="H2" s="215"/>
      <c r="I2" s="135"/>
    </row>
    <row r="3" spans="1:9" ht="15.75">
      <c r="A3" s="86"/>
      <c r="B3" s="86"/>
      <c r="C3" s="86"/>
      <c r="D3" s="86"/>
      <c r="E3" s="86"/>
      <c r="F3" s="1"/>
      <c r="G3" s="1"/>
      <c r="I3" s="1"/>
    </row>
    <row r="4" spans="1:9" ht="24" customHeight="1">
      <c r="A4" s="222" t="s">
        <v>361</v>
      </c>
      <c r="B4" s="222"/>
      <c r="C4" s="222"/>
      <c r="D4" s="222"/>
      <c r="E4" s="222"/>
      <c r="F4" s="222"/>
      <c r="G4" s="222"/>
      <c r="H4" s="222"/>
      <c r="I4" s="222"/>
    </row>
    <row r="5" spans="1:9" ht="16.5" thickBot="1">
      <c r="A5" s="90"/>
      <c r="B5" s="91"/>
      <c r="C5" s="90"/>
      <c r="D5" s="90"/>
      <c r="E5" s="90"/>
      <c r="F5" s="90"/>
      <c r="G5" s="223" t="s">
        <v>386</v>
      </c>
      <c r="H5" s="223"/>
      <c r="I5" s="117"/>
    </row>
    <row r="6" spans="1:9" ht="16.5" thickBot="1">
      <c r="A6" s="217" t="s">
        <v>270</v>
      </c>
      <c r="B6" s="92" t="s">
        <v>10</v>
      </c>
      <c r="C6" s="93"/>
      <c r="D6" s="133"/>
      <c r="E6" s="133"/>
      <c r="F6" s="219" t="s">
        <v>177</v>
      </c>
      <c r="G6" s="220"/>
      <c r="H6" s="220"/>
      <c r="I6" s="221"/>
    </row>
    <row r="7" spans="1:9" ht="16.5" thickBot="1">
      <c r="A7" s="218"/>
      <c r="B7" s="95" t="s">
        <v>0</v>
      </c>
      <c r="C7" s="96" t="s">
        <v>6</v>
      </c>
      <c r="D7" s="134" t="s">
        <v>374</v>
      </c>
      <c r="E7" s="134" t="s">
        <v>379</v>
      </c>
      <c r="F7" s="95" t="s">
        <v>0</v>
      </c>
      <c r="G7" s="96" t="s">
        <v>6</v>
      </c>
      <c r="H7" s="206" t="s">
        <v>374</v>
      </c>
      <c r="I7" s="97" t="s">
        <v>379</v>
      </c>
    </row>
    <row r="8" spans="1:9" ht="16.5" thickBot="1">
      <c r="A8" s="98" t="s">
        <v>7</v>
      </c>
      <c r="B8" s="95" t="s">
        <v>8</v>
      </c>
      <c r="C8" s="96" t="s">
        <v>9</v>
      </c>
      <c r="D8" s="134" t="s">
        <v>271</v>
      </c>
      <c r="E8" s="134" t="s">
        <v>378</v>
      </c>
      <c r="F8" s="95" t="s">
        <v>384</v>
      </c>
      <c r="G8" s="96" t="s">
        <v>376</v>
      </c>
      <c r="H8" s="188" t="s">
        <v>377</v>
      </c>
      <c r="I8" s="97" t="s">
        <v>385</v>
      </c>
    </row>
    <row r="9" spans="1:9" ht="15.75">
      <c r="A9" s="126" t="s">
        <v>11</v>
      </c>
      <c r="B9" s="99" t="s">
        <v>272</v>
      </c>
      <c r="C9" s="100">
        <v>22322250</v>
      </c>
      <c r="D9" s="175">
        <v>26768615</v>
      </c>
      <c r="E9" s="100">
        <v>26768615</v>
      </c>
      <c r="F9" s="99" t="s">
        <v>273</v>
      </c>
      <c r="G9" s="181">
        <v>17328255</v>
      </c>
      <c r="H9" s="207">
        <v>51611260</v>
      </c>
      <c r="I9" s="101">
        <v>46607659</v>
      </c>
    </row>
    <row r="10" spans="1:9" ht="31.5">
      <c r="A10" s="127" t="s">
        <v>25</v>
      </c>
      <c r="B10" s="102" t="s">
        <v>274</v>
      </c>
      <c r="C10" s="103">
        <v>9266469</v>
      </c>
      <c r="D10" s="176">
        <v>43209990</v>
      </c>
      <c r="E10" s="103">
        <v>38359982</v>
      </c>
      <c r="F10" s="102" t="s">
        <v>179</v>
      </c>
      <c r="G10" s="103">
        <v>2666556</v>
      </c>
      <c r="H10" s="177">
        <v>6639586</v>
      </c>
      <c r="I10" s="104">
        <v>5818967</v>
      </c>
    </row>
    <row r="11" spans="1:9" ht="15.75">
      <c r="A11" s="127" t="s">
        <v>39</v>
      </c>
      <c r="B11" s="102" t="s">
        <v>275</v>
      </c>
      <c r="C11" s="103"/>
      <c r="D11" s="176"/>
      <c r="E11" s="103"/>
      <c r="F11" s="102" t="s">
        <v>276</v>
      </c>
      <c r="G11" s="103">
        <v>14191511</v>
      </c>
      <c r="H11" s="177">
        <v>16074581</v>
      </c>
      <c r="I11" s="104">
        <v>12591015</v>
      </c>
    </row>
    <row r="12" spans="1:9" ht="15.75">
      <c r="A12" s="127" t="s">
        <v>232</v>
      </c>
      <c r="B12" s="102" t="s">
        <v>266</v>
      </c>
      <c r="C12" s="103">
        <v>2729000</v>
      </c>
      <c r="D12" s="176">
        <v>3257084</v>
      </c>
      <c r="E12" s="103">
        <v>2969248</v>
      </c>
      <c r="F12" s="102" t="s">
        <v>181</v>
      </c>
      <c r="G12" s="103">
        <v>6365000</v>
      </c>
      <c r="H12" s="177">
        <v>6681800</v>
      </c>
      <c r="I12" s="104">
        <v>6530300</v>
      </c>
    </row>
    <row r="13" spans="1:9" ht="15.75">
      <c r="A13" s="127" t="s">
        <v>69</v>
      </c>
      <c r="B13" s="105" t="s">
        <v>277</v>
      </c>
      <c r="C13" s="103">
        <v>52126</v>
      </c>
      <c r="D13" s="176">
        <v>535146</v>
      </c>
      <c r="E13" s="103">
        <v>425909</v>
      </c>
      <c r="F13" s="102" t="s">
        <v>183</v>
      </c>
      <c r="G13" s="103">
        <v>1274058</v>
      </c>
      <c r="H13" s="177">
        <v>1844791</v>
      </c>
      <c r="I13" s="104">
        <v>1523384</v>
      </c>
    </row>
    <row r="14" spans="1:9" ht="15.75">
      <c r="A14" s="127" t="s">
        <v>93</v>
      </c>
      <c r="B14" s="102" t="s">
        <v>267</v>
      </c>
      <c r="C14" s="106"/>
      <c r="D14" s="177"/>
      <c r="E14" s="106"/>
      <c r="F14" s="102" t="s">
        <v>208</v>
      </c>
      <c r="G14" s="103"/>
      <c r="H14" s="177"/>
      <c r="I14" s="104"/>
    </row>
    <row r="15" spans="1:9" ht="16.5" thickBot="1">
      <c r="A15" s="127" t="s">
        <v>250</v>
      </c>
      <c r="B15" s="102" t="s">
        <v>278</v>
      </c>
      <c r="C15" s="103"/>
      <c r="D15" s="176"/>
      <c r="E15" s="103"/>
      <c r="F15" s="107"/>
      <c r="G15" s="103"/>
      <c r="H15" s="177"/>
      <c r="I15" s="104"/>
    </row>
    <row r="16" spans="1:9" ht="32.25" thickBot="1">
      <c r="A16" s="98" t="s">
        <v>115</v>
      </c>
      <c r="B16" s="108" t="s">
        <v>349</v>
      </c>
      <c r="C16" s="109">
        <f>SUM(C9:C10,C12:C14)</f>
        <v>34369845</v>
      </c>
      <c r="D16" s="109">
        <f>SUM(D9:D10,D12:D14)</f>
        <v>73770835</v>
      </c>
      <c r="E16" s="109">
        <f>SUM(E9:E10,E12:E14)</f>
        <v>68523754</v>
      </c>
      <c r="F16" s="108" t="s">
        <v>348</v>
      </c>
      <c r="G16" s="109">
        <f>SUM(G9:G14)</f>
        <v>41825380</v>
      </c>
      <c r="H16" s="174">
        <f>SUM(H9:H14)</f>
        <v>82852018</v>
      </c>
      <c r="I16" s="110">
        <f>SUM(I9:I14)</f>
        <v>73071325</v>
      </c>
    </row>
    <row r="17" spans="1:9" ht="31.5">
      <c r="A17" s="128" t="s">
        <v>125</v>
      </c>
      <c r="B17" s="111" t="s">
        <v>346</v>
      </c>
      <c r="C17" s="178">
        <v>7455535</v>
      </c>
      <c r="D17" s="178">
        <v>9973758</v>
      </c>
      <c r="E17" s="112">
        <f>E18+E19+E20+E21</f>
        <v>12466535</v>
      </c>
      <c r="F17" s="102" t="s">
        <v>282</v>
      </c>
      <c r="G17" s="115"/>
      <c r="H17" s="208"/>
      <c r="I17" s="113"/>
    </row>
    <row r="18" spans="1:9" ht="15.75">
      <c r="A18" s="129" t="s">
        <v>260</v>
      </c>
      <c r="B18" s="102" t="s">
        <v>284</v>
      </c>
      <c r="C18" s="103">
        <v>7455535</v>
      </c>
      <c r="D18" s="176">
        <v>9973758</v>
      </c>
      <c r="E18" s="103">
        <v>12466535</v>
      </c>
      <c r="F18" s="102" t="s">
        <v>285</v>
      </c>
      <c r="G18" s="103"/>
      <c r="H18" s="177"/>
      <c r="I18" s="104"/>
    </row>
    <row r="19" spans="1:9" ht="15.75">
      <c r="A19" s="129" t="s">
        <v>262</v>
      </c>
      <c r="B19" s="102" t="s">
        <v>287</v>
      </c>
      <c r="C19" s="103"/>
      <c r="D19" s="176"/>
      <c r="E19" s="103"/>
      <c r="F19" s="102" t="s">
        <v>288</v>
      </c>
      <c r="G19" s="103"/>
      <c r="H19" s="177">
        <v>892575</v>
      </c>
      <c r="I19" s="104">
        <v>892575</v>
      </c>
    </row>
    <row r="20" spans="1:9" ht="15.75">
      <c r="A20" s="129" t="s">
        <v>279</v>
      </c>
      <c r="B20" s="102" t="s">
        <v>290</v>
      </c>
      <c r="C20" s="103"/>
      <c r="D20" s="176"/>
      <c r="E20" s="103"/>
      <c r="F20" s="102" t="s">
        <v>291</v>
      </c>
      <c r="G20" s="103"/>
      <c r="H20" s="177"/>
      <c r="I20" s="104"/>
    </row>
    <row r="21" spans="1:9" ht="15.75">
      <c r="A21" s="129" t="s">
        <v>280</v>
      </c>
      <c r="B21" s="102" t="s">
        <v>293</v>
      </c>
      <c r="C21" s="103"/>
      <c r="D21" s="179"/>
      <c r="E21" s="103"/>
      <c r="F21" s="111" t="s">
        <v>294</v>
      </c>
      <c r="G21" s="103"/>
      <c r="H21" s="177"/>
      <c r="I21" s="104"/>
    </row>
    <row r="22" spans="1:9" ht="31.5">
      <c r="A22" s="129" t="s">
        <v>281</v>
      </c>
      <c r="B22" s="102" t="s">
        <v>345</v>
      </c>
      <c r="C22" s="114">
        <f>C23+C24</f>
        <v>0</v>
      </c>
      <c r="D22" s="114">
        <f>D23+D24</f>
        <v>0</v>
      </c>
      <c r="E22" s="114">
        <f>E23+E24</f>
        <v>0</v>
      </c>
      <c r="F22" s="102" t="s">
        <v>296</v>
      </c>
      <c r="G22" s="103"/>
      <c r="H22" s="177"/>
      <c r="I22" s="104"/>
    </row>
    <row r="23" spans="1:9" ht="31.5">
      <c r="A23" s="128" t="s">
        <v>283</v>
      </c>
      <c r="B23" s="111" t="s">
        <v>298</v>
      </c>
      <c r="C23" s="115"/>
      <c r="D23" s="179"/>
      <c r="E23" s="115"/>
      <c r="F23" s="99" t="s">
        <v>248</v>
      </c>
      <c r="G23" s="115"/>
      <c r="H23" s="208"/>
      <c r="I23" s="113"/>
    </row>
    <row r="24" spans="1:9" ht="31.5">
      <c r="A24" s="129" t="s">
        <v>286</v>
      </c>
      <c r="B24" s="102" t="s">
        <v>300</v>
      </c>
      <c r="C24" s="103"/>
      <c r="D24" s="176"/>
      <c r="E24" s="103"/>
      <c r="F24" s="102" t="s">
        <v>258</v>
      </c>
      <c r="G24" s="103"/>
      <c r="H24" s="177"/>
      <c r="I24" s="104"/>
    </row>
    <row r="25" spans="1:9" ht="15.75">
      <c r="A25" s="127" t="s">
        <v>289</v>
      </c>
      <c r="B25" s="102" t="s">
        <v>170</v>
      </c>
      <c r="C25" s="103"/>
      <c r="D25" s="176"/>
      <c r="E25" s="103"/>
      <c r="F25" s="102" t="s">
        <v>259</v>
      </c>
      <c r="G25" s="103"/>
      <c r="H25" s="177"/>
      <c r="I25" s="104"/>
    </row>
    <row r="26" spans="1:9" ht="32.25" thickBot="1">
      <c r="A26" s="130" t="s">
        <v>292</v>
      </c>
      <c r="B26" s="111" t="s">
        <v>172</v>
      </c>
      <c r="C26" s="115"/>
      <c r="D26" s="179"/>
      <c r="E26" s="115"/>
      <c r="F26" s="116"/>
      <c r="G26" s="115"/>
      <c r="H26" s="208"/>
      <c r="I26" s="113"/>
    </row>
    <row r="27" spans="1:9" ht="32.25" thickBot="1">
      <c r="A27" s="98" t="s">
        <v>295</v>
      </c>
      <c r="B27" s="108" t="s">
        <v>347</v>
      </c>
      <c r="C27" s="109">
        <f>C17+C22+C25+C26</f>
        <v>7455535</v>
      </c>
      <c r="D27" s="109">
        <f>D17+D22+D25+D26</f>
        <v>9973758</v>
      </c>
      <c r="E27" s="109">
        <f>E17+E22+E25+E26</f>
        <v>12466535</v>
      </c>
      <c r="F27" s="108" t="s">
        <v>360</v>
      </c>
      <c r="G27" s="109">
        <f>SUM(G17:G25)</f>
        <v>0</v>
      </c>
      <c r="H27" s="174">
        <f>SUM(H17:H26)</f>
        <v>892575</v>
      </c>
      <c r="I27" s="110">
        <f>SUM(I17:I25)</f>
        <v>892575</v>
      </c>
    </row>
    <row r="28" spans="1:9" ht="16.5" thickBot="1">
      <c r="A28" s="98" t="s">
        <v>297</v>
      </c>
      <c r="B28" s="108" t="s">
        <v>350</v>
      </c>
      <c r="C28" s="109">
        <f>C16+C27</f>
        <v>41825380</v>
      </c>
      <c r="D28" s="180">
        <f>D16+D27</f>
        <v>83744593</v>
      </c>
      <c r="E28" s="46">
        <f>+E16+E27</f>
        <v>80990289</v>
      </c>
      <c r="F28" s="108" t="s">
        <v>351</v>
      </c>
      <c r="G28" s="109">
        <f>G16+G27</f>
        <v>41825380</v>
      </c>
      <c r="H28" s="174">
        <f>H16+H27</f>
        <v>83744593</v>
      </c>
      <c r="I28" s="110">
        <f>I16+I27</f>
        <v>73963900</v>
      </c>
    </row>
  </sheetData>
  <mergeCells count="6">
    <mergeCell ref="A6:A7"/>
    <mergeCell ref="A2:H2"/>
    <mergeCell ref="A1:H1"/>
    <mergeCell ref="F6:I6"/>
    <mergeCell ref="A4:I4"/>
    <mergeCell ref="G5:H5"/>
  </mergeCells>
  <pageMargins left="1.73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zoomScale="60" workbookViewId="0">
      <selection activeCell="A2" sqref="A2:H2"/>
    </sheetView>
  </sheetViews>
  <sheetFormatPr defaultRowHeight="15"/>
  <cols>
    <col min="1" max="1" width="6.7109375" customWidth="1"/>
    <col min="2" max="2" width="41.85546875" customWidth="1"/>
    <col min="3" max="4" width="12.5703125" bestFit="1" customWidth="1"/>
    <col min="5" max="5" width="17.140625" customWidth="1"/>
    <col min="6" max="6" width="37.85546875" customWidth="1"/>
    <col min="7" max="8" width="12.5703125" bestFit="1" customWidth="1"/>
    <col min="9" max="9" width="18.7109375" customWidth="1"/>
  </cols>
  <sheetData>
    <row r="1" spans="1:9" ht="15.75">
      <c r="A1" s="214" t="s">
        <v>371</v>
      </c>
      <c r="B1" s="214"/>
      <c r="C1" s="214"/>
      <c r="D1" s="214"/>
      <c r="E1" s="214"/>
      <c r="F1" s="214"/>
      <c r="G1" s="214"/>
      <c r="H1" s="214"/>
      <c r="I1" s="136"/>
    </row>
    <row r="2" spans="1:9" ht="15.75">
      <c r="A2" s="215" t="s">
        <v>389</v>
      </c>
      <c r="B2" s="215"/>
      <c r="C2" s="215"/>
      <c r="D2" s="215"/>
      <c r="E2" s="215"/>
      <c r="F2" s="215"/>
      <c r="G2" s="215"/>
      <c r="H2" s="215"/>
      <c r="I2" s="135"/>
    </row>
    <row r="3" spans="1:9" ht="15.75">
      <c r="A3" s="84"/>
      <c r="B3" s="84"/>
      <c r="C3" s="84"/>
      <c r="D3" s="84"/>
      <c r="E3" s="84"/>
      <c r="F3" s="84"/>
      <c r="G3" s="84"/>
      <c r="I3" s="84"/>
    </row>
    <row r="4" spans="1:9" ht="20.25" customHeight="1">
      <c r="A4" s="226" t="s">
        <v>362</v>
      </c>
      <c r="B4" s="226"/>
      <c r="C4" s="226"/>
      <c r="D4" s="226"/>
      <c r="E4" s="226"/>
      <c r="F4" s="226"/>
      <c r="G4" s="226"/>
      <c r="H4" s="226"/>
      <c r="I4" s="226"/>
    </row>
    <row r="5" spans="1:9" ht="16.5" thickBot="1">
      <c r="A5" s="90"/>
      <c r="B5" s="91"/>
      <c r="C5" s="90"/>
      <c r="D5" s="90"/>
      <c r="E5" s="90"/>
      <c r="F5" s="90"/>
      <c r="G5" s="223"/>
      <c r="H5" s="223"/>
      <c r="I5" s="117" t="s">
        <v>386</v>
      </c>
    </row>
    <row r="6" spans="1:9" ht="16.5" thickBot="1">
      <c r="A6" s="224" t="s">
        <v>270</v>
      </c>
      <c r="B6" s="92" t="s">
        <v>10</v>
      </c>
      <c r="C6" s="93"/>
      <c r="D6" s="133"/>
      <c r="E6" s="133"/>
      <c r="F6" s="92" t="s">
        <v>177</v>
      </c>
      <c r="G6" s="94"/>
      <c r="H6" s="94"/>
      <c r="I6" s="94"/>
    </row>
    <row r="7" spans="1:9" ht="16.5" thickBot="1">
      <c r="A7" s="225"/>
      <c r="B7" s="95" t="s">
        <v>0</v>
      </c>
      <c r="C7" s="96" t="s">
        <v>6</v>
      </c>
      <c r="D7" s="134" t="s">
        <v>374</v>
      </c>
      <c r="E7" s="134" t="s">
        <v>379</v>
      </c>
      <c r="F7" s="95" t="s">
        <v>0</v>
      </c>
      <c r="G7" s="96" t="s">
        <v>6</v>
      </c>
      <c r="H7" s="97" t="s">
        <v>374</v>
      </c>
      <c r="I7" s="96" t="s">
        <v>379</v>
      </c>
    </row>
    <row r="8" spans="1:9" ht="16.5" thickBot="1">
      <c r="A8" s="98" t="s">
        <v>7</v>
      </c>
      <c r="B8" s="95" t="s">
        <v>8</v>
      </c>
      <c r="C8" s="96" t="s">
        <v>9</v>
      </c>
      <c r="D8" s="134" t="s">
        <v>271</v>
      </c>
      <c r="E8" s="134" t="s">
        <v>378</v>
      </c>
      <c r="F8" s="95" t="s">
        <v>376</v>
      </c>
      <c r="G8" s="96" t="s">
        <v>376</v>
      </c>
      <c r="H8" s="143" t="s">
        <v>377</v>
      </c>
      <c r="I8" s="97" t="s">
        <v>385</v>
      </c>
    </row>
    <row r="9" spans="1:9" ht="31.5">
      <c r="A9" s="126" t="s">
        <v>11</v>
      </c>
      <c r="B9" s="99" t="s">
        <v>301</v>
      </c>
      <c r="C9" s="100">
        <v>0</v>
      </c>
      <c r="D9" s="100">
        <v>999490</v>
      </c>
      <c r="E9" s="100">
        <v>999490</v>
      </c>
      <c r="F9" s="99" t="s">
        <v>213</v>
      </c>
      <c r="G9" s="181">
        <v>404000</v>
      </c>
      <c r="H9" s="182">
        <v>1620000</v>
      </c>
      <c r="I9" s="101">
        <v>286280</v>
      </c>
    </row>
    <row r="10" spans="1:9" ht="31.5">
      <c r="A10" s="127" t="s">
        <v>25</v>
      </c>
      <c r="B10" s="102" t="s">
        <v>302</v>
      </c>
      <c r="C10" s="103">
        <v>0</v>
      </c>
      <c r="D10" s="103"/>
      <c r="E10" s="103"/>
      <c r="F10" s="102" t="s">
        <v>303</v>
      </c>
      <c r="G10" s="103">
        <v>0</v>
      </c>
      <c r="H10" s="183"/>
      <c r="I10" s="104"/>
    </row>
    <row r="11" spans="1:9" ht="15.75">
      <c r="A11" s="127" t="s">
        <v>39</v>
      </c>
      <c r="B11" s="102" t="s">
        <v>304</v>
      </c>
      <c r="C11" s="103"/>
      <c r="D11" s="103">
        <v>1000</v>
      </c>
      <c r="E11" s="103">
        <v>1000</v>
      </c>
      <c r="F11" s="102" t="s">
        <v>215</v>
      </c>
      <c r="G11" s="103">
        <v>4456898</v>
      </c>
      <c r="H11" s="183">
        <v>1723165</v>
      </c>
      <c r="I11" s="104">
        <v>977800</v>
      </c>
    </row>
    <row r="12" spans="1:9" ht="31.5">
      <c r="A12" s="127" t="s">
        <v>232</v>
      </c>
      <c r="B12" s="102" t="s">
        <v>305</v>
      </c>
      <c r="C12" s="103"/>
      <c r="D12" s="103"/>
      <c r="E12" s="103"/>
      <c r="F12" s="102" t="s">
        <v>306</v>
      </c>
      <c r="G12" s="103"/>
      <c r="H12" s="183"/>
      <c r="I12" s="104"/>
    </row>
    <row r="13" spans="1:9" ht="15.75">
      <c r="A13" s="127" t="s">
        <v>69</v>
      </c>
      <c r="B13" s="102" t="s">
        <v>307</v>
      </c>
      <c r="C13" s="103"/>
      <c r="D13" s="103"/>
      <c r="E13" s="103"/>
      <c r="F13" s="102" t="s">
        <v>217</v>
      </c>
      <c r="G13" s="103"/>
      <c r="H13" s="183"/>
      <c r="I13" s="104"/>
    </row>
    <row r="14" spans="1:9" ht="16.5" thickBot="1">
      <c r="A14" s="127" t="s">
        <v>93</v>
      </c>
      <c r="B14" s="102" t="s">
        <v>308</v>
      </c>
      <c r="C14" s="106"/>
      <c r="D14" s="106"/>
      <c r="E14" s="106"/>
      <c r="F14" s="111" t="s">
        <v>208</v>
      </c>
      <c r="G14" s="103"/>
      <c r="H14" s="183"/>
      <c r="I14" s="104"/>
    </row>
    <row r="15" spans="1:9" ht="32.25" thickBot="1">
      <c r="A15" s="98" t="s">
        <v>250</v>
      </c>
      <c r="B15" s="108" t="s">
        <v>352</v>
      </c>
      <c r="C15" s="109">
        <f>C9+C11+C12+C14</f>
        <v>0</v>
      </c>
      <c r="D15" s="109">
        <f>D9+D11+D12+D14</f>
        <v>1000490</v>
      </c>
      <c r="E15" s="109">
        <f>E9+E11+E12+E14</f>
        <v>1000490</v>
      </c>
      <c r="F15" s="108" t="s">
        <v>353</v>
      </c>
      <c r="G15" s="109">
        <f>G9+G11+G13+G14</f>
        <v>4860898</v>
      </c>
      <c r="H15" s="46">
        <f>H9+H11+H13+H14</f>
        <v>3343165</v>
      </c>
      <c r="I15" s="110">
        <f>I9+I11+I13+I14</f>
        <v>1264080</v>
      </c>
    </row>
    <row r="16" spans="1:9" ht="31.5">
      <c r="A16" s="126" t="s">
        <v>115</v>
      </c>
      <c r="B16" s="118" t="s">
        <v>354</v>
      </c>
      <c r="C16" s="184">
        <f>C17+C18+C19+C20+C21</f>
        <v>4860898</v>
      </c>
      <c r="D16" s="184">
        <f>D17+D18+D19+D20+D21</f>
        <v>2342675</v>
      </c>
      <c r="E16" s="119">
        <f>E17+E18+E19+E20+E21</f>
        <v>263530</v>
      </c>
      <c r="F16" s="102" t="s">
        <v>282</v>
      </c>
      <c r="G16" s="100"/>
      <c r="H16" s="182"/>
      <c r="I16" s="101"/>
    </row>
    <row r="17" spans="1:9" ht="15.75">
      <c r="A17" s="127" t="s">
        <v>125</v>
      </c>
      <c r="B17" s="120" t="s">
        <v>268</v>
      </c>
      <c r="C17" s="103">
        <v>4860898</v>
      </c>
      <c r="D17" s="103">
        <v>2342675</v>
      </c>
      <c r="E17" s="103">
        <v>263530</v>
      </c>
      <c r="F17" s="102" t="s">
        <v>309</v>
      </c>
      <c r="G17" s="103"/>
      <c r="H17" s="183"/>
      <c r="I17" s="104"/>
    </row>
    <row r="18" spans="1:9" ht="15.75">
      <c r="A18" s="126" t="s">
        <v>260</v>
      </c>
      <c r="B18" s="120" t="s">
        <v>310</v>
      </c>
      <c r="C18" s="103"/>
      <c r="D18" s="103"/>
      <c r="E18" s="103"/>
      <c r="F18" s="102" t="s">
        <v>288</v>
      </c>
      <c r="G18" s="103"/>
      <c r="H18" s="183"/>
      <c r="I18" s="104"/>
    </row>
    <row r="19" spans="1:9" ht="15.75">
      <c r="A19" s="127" t="s">
        <v>262</v>
      </c>
      <c r="B19" s="120" t="s">
        <v>311</v>
      </c>
      <c r="C19" s="103"/>
      <c r="D19" s="103"/>
      <c r="E19" s="103"/>
      <c r="F19" s="102" t="s">
        <v>291</v>
      </c>
      <c r="G19" s="103"/>
      <c r="H19" s="183"/>
      <c r="I19" s="104"/>
    </row>
    <row r="20" spans="1:9" ht="15.75">
      <c r="A20" s="126" t="s">
        <v>279</v>
      </c>
      <c r="B20" s="120" t="s">
        <v>312</v>
      </c>
      <c r="C20" s="103"/>
      <c r="D20" s="103"/>
      <c r="E20" s="103"/>
      <c r="F20" s="111" t="s">
        <v>294</v>
      </c>
      <c r="G20" s="103"/>
      <c r="H20" s="183"/>
      <c r="I20" s="104"/>
    </row>
    <row r="21" spans="1:9" ht="31.5">
      <c r="A21" s="127" t="s">
        <v>280</v>
      </c>
      <c r="B21" s="121" t="s">
        <v>313</v>
      </c>
      <c r="C21" s="103"/>
      <c r="D21" s="103"/>
      <c r="E21" s="103"/>
      <c r="F21" s="102" t="s">
        <v>314</v>
      </c>
      <c r="G21" s="103"/>
      <c r="H21" s="183"/>
      <c r="I21" s="104"/>
    </row>
    <row r="22" spans="1:9" ht="31.5">
      <c r="A22" s="126" t="s">
        <v>281</v>
      </c>
      <c r="B22" s="122" t="s">
        <v>355</v>
      </c>
      <c r="C22" s="114">
        <f>C23+C24+C25+C26+C27</f>
        <v>0</v>
      </c>
      <c r="D22" s="114">
        <f>D23+D24+D25+D26+D27</f>
        <v>0</v>
      </c>
      <c r="E22" s="114">
        <f>E23+E24+E25+E26+E27</f>
        <v>0</v>
      </c>
      <c r="F22" s="99" t="s">
        <v>315</v>
      </c>
      <c r="G22" s="103"/>
      <c r="H22" s="183"/>
      <c r="I22" s="104"/>
    </row>
    <row r="23" spans="1:9" ht="15.75">
      <c r="A23" s="127" t="s">
        <v>283</v>
      </c>
      <c r="B23" s="121" t="s">
        <v>316</v>
      </c>
      <c r="C23" s="103"/>
      <c r="D23" s="103"/>
      <c r="E23" s="103"/>
      <c r="F23" s="99" t="s">
        <v>249</v>
      </c>
      <c r="G23" s="103"/>
      <c r="H23" s="183"/>
      <c r="I23" s="104"/>
    </row>
    <row r="24" spans="1:9" ht="15.75">
      <c r="A24" s="126" t="s">
        <v>286</v>
      </c>
      <c r="B24" s="121" t="s">
        <v>317</v>
      </c>
      <c r="C24" s="103"/>
      <c r="D24" s="103"/>
      <c r="E24" s="103"/>
      <c r="F24" s="123"/>
      <c r="G24" s="103"/>
      <c r="H24" s="183"/>
      <c r="I24" s="104"/>
    </row>
    <row r="25" spans="1:9" ht="15.75">
      <c r="A25" s="127" t="s">
        <v>289</v>
      </c>
      <c r="B25" s="120" t="s">
        <v>318</v>
      </c>
      <c r="C25" s="103"/>
      <c r="D25" s="103"/>
      <c r="E25" s="103"/>
      <c r="F25" s="123"/>
      <c r="G25" s="103"/>
      <c r="H25" s="183"/>
      <c r="I25" s="104"/>
    </row>
    <row r="26" spans="1:9" ht="19.5" customHeight="1">
      <c r="A26" s="126" t="s">
        <v>292</v>
      </c>
      <c r="B26" s="124" t="s">
        <v>319</v>
      </c>
      <c r="C26" s="103"/>
      <c r="D26" s="103"/>
      <c r="E26" s="103"/>
      <c r="F26" s="107"/>
      <c r="G26" s="103"/>
      <c r="H26" s="183"/>
      <c r="I26" s="104"/>
    </row>
    <row r="27" spans="1:9" ht="16.5" thickBot="1">
      <c r="A27" s="127" t="s">
        <v>295</v>
      </c>
      <c r="B27" s="125" t="s">
        <v>320</v>
      </c>
      <c r="C27" s="103"/>
      <c r="D27" s="103"/>
      <c r="E27" s="103"/>
      <c r="F27" s="123"/>
      <c r="G27" s="103"/>
      <c r="H27" s="183"/>
      <c r="I27" s="104"/>
    </row>
    <row r="28" spans="1:9" ht="48" thickBot="1">
      <c r="A28" s="98" t="s">
        <v>297</v>
      </c>
      <c r="B28" s="108" t="s">
        <v>356</v>
      </c>
      <c r="C28" s="109">
        <f>C16+C22</f>
        <v>4860898</v>
      </c>
      <c r="D28" s="109">
        <f>D16+D22</f>
        <v>2342675</v>
      </c>
      <c r="E28" s="109">
        <f>E16+E22</f>
        <v>263530</v>
      </c>
      <c r="F28" s="108" t="s">
        <v>357</v>
      </c>
      <c r="G28" s="109">
        <v>0</v>
      </c>
      <c r="H28" s="46">
        <f>SUM(H16:H23)</f>
        <v>0</v>
      </c>
      <c r="I28" s="110">
        <f>SUM(I16:I27)</f>
        <v>0</v>
      </c>
    </row>
    <row r="29" spans="1:9" ht="16.5" thickBot="1">
      <c r="A29" s="98" t="s">
        <v>299</v>
      </c>
      <c r="B29" s="108" t="s">
        <v>358</v>
      </c>
      <c r="C29" s="46">
        <f>C15+C28</f>
        <v>4860898</v>
      </c>
      <c r="D29" s="46">
        <f>D15+D28</f>
        <v>3343165</v>
      </c>
      <c r="E29" s="46">
        <f>E15+E28</f>
        <v>1264020</v>
      </c>
      <c r="F29" s="108" t="s">
        <v>359</v>
      </c>
      <c r="G29" s="109">
        <f>G15+G28</f>
        <v>4860898</v>
      </c>
      <c r="H29" s="46">
        <f>H15+H28</f>
        <v>3343165</v>
      </c>
      <c r="I29" s="46">
        <f>I15+I28</f>
        <v>1264080</v>
      </c>
    </row>
  </sheetData>
  <mergeCells count="5">
    <mergeCell ref="A6:A7"/>
    <mergeCell ref="A1:H1"/>
    <mergeCell ref="A2:H2"/>
    <mergeCell ref="A4:I4"/>
    <mergeCell ref="G5:H5"/>
  </mergeCells>
  <pageMargins left="1.68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L11" sqref="L11"/>
    </sheetView>
  </sheetViews>
  <sheetFormatPr defaultRowHeight="15"/>
  <cols>
    <col min="1" max="1" width="3.7109375" customWidth="1"/>
    <col min="2" max="2" width="65.140625" customWidth="1"/>
    <col min="3" max="3" width="13.28515625" bestFit="1" customWidth="1"/>
    <col min="4" max="5" width="14.42578125" customWidth="1"/>
  </cols>
  <sheetData>
    <row r="1" spans="1:7" ht="15.75">
      <c r="A1" s="1"/>
      <c r="B1" s="214" t="s">
        <v>372</v>
      </c>
      <c r="C1" s="214"/>
      <c r="D1" s="214"/>
      <c r="E1" s="136"/>
    </row>
    <row r="2" spans="1:7" ht="15.75">
      <c r="A2" s="215" t="s">
        <v>389</v>
      </c>
      <c r="B2" s="215"/>
      <c r="C2" s="215"/>
      <c r="D2" s="215"/>
      <c r="E2" s="135"/>
      <c r="F2" s="85"/>
      <c r="G2" s="85"/>
    </row>
    <row r="3" spans="1:7" ht="15.75">
      <c r="A3" s="1"/>
      <c r="B3" s="1"/>
      <c r="C3" s="1"/>
      <c r="D3" s="1"/>
      <c r="E3" s="1"/>
    </row>
    <row r="4" spans="1:7" ht="36" customHeight="1">
      <c r="A4" s="229" t="s">
        <v>373</v>
      </c>
      <c r="B4" s="229"/>
      <c r="C4" s="229"/>
      <c r="D4" s="229"/>
      <c r="E4" s="229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3"/>
      <c r="D6" s="3"/>
      <c r="E6" s="3" t="s">
        <v>386</v>
      </c>
    </row>
    <row r="7" spans="1:7" s="142" customFormat="1" ht="15.75">
      <c r="A7" s="140"/>
      <c r="B7" s="140"/>
      <c r="C7" s="141" t="s">
        <v>6</v>
      </c>
      <c r="D7" s="141" t="s">
        <v>374</v>
      </c>
      <c r="E7" s="141" t="s">
        <v>379</v>
      </c>
    </row>
    <row r="8" spans="1:7" ht="15.75">
      <c r="A8" s="2">
        <v>1</v>
      </c>
      <c r="B8" s="2" t="s">
        <v>321</v>
      </c>
      <c r="C8" s="209">
        <v>2729000</v>
      </c>
      <c r="D8" s="209">
        <v>3257084</v>
      </c>
      <c r="E8" s="209">
        <v>2696248</v>
      </c>
    </row>
    <row r="9" spans="1:7" ht="31.5">
      <c r="A9" s="2">
        <v>2</v>
      </c>
      <c r="B9" s="2" t="s">
        <v>322</v>
      </c>
      <c r="C9" s="209">
        <v>0</v>
      </c>
      <c r="D9" s="209">
        <v>0</v>
      </c>
      <c r="E9" s="209">
        <v>0</v>
      </c>
    </row>
    <row r="10" spans="1:7" ht="15.75">
      <c r="A10" s="2">
        <v>3</v>
      </c>
      <c r="B10" s="2" t="s">
        <v>323</v>
      </c>
      <c r="C10" s="209">
        <v>0</v>
      </c>
      <c r="D10" s="209">
        <v>0</v>
      </c>
      <c r="E10" s="209">
        <v>0</v>
      </c>
    </row>
    <row r="11" spans="1:7" ht="31.5">
      <c r="A11" s="2">
        <v>4</v>
      </c>
      <c r="B11" s="2" t="s">
        <v>324</v>
      </c>
      <c r="C11" s="209">
        <v>0</v>
      </c>
      <c r="D11" s="209">
        <v>0</v>
      </c>
      <c r="E11" s="209">
        <v>0</v>
      </c>
    </row>
    <row r="12" spans="1:7" ht="15.75">
      <c r="A12" s="2">
        <v>5</v>
      </c>
      <c r="B12" s="2" t="s">
        <v>325</v>
      </c>
      <c r="C12" s="209"/>
      <c r="D12" s="209"/>
      <c r="E12" s="209"/>
    </row>
    <row r="13" spans="1:7" ht="15.75">
      <c r="A13" s="2">
        <v>6</v>
      </c>
      <c r="B13" s="2" t="s">
        <v>326</v>
      </c>
      <c r="C13" s="209">
        <v>0</v>
      </c>
      <c r="D13" s="209">
        <v>0</v>
      </c>
      <c r="E13" s="209">
        <v>0</v>
      </c>
    </row>
    <row r="14" spans="1:7" ht="15.75">
      <c r="A14" s="227" t="s">
        <v>327</v>
      </c>
      <c r="B14" s="227"/>
      <c r="C14" s="210">
        <f>SUM(C8:C13)</f>
        <v>2729000</v>
      </c>
      <c r="D14" s="210">
        <f>SUM(D8:D13)</f>
        <v>3257084</v>
      </c>
      <c r="E14" s="210">
        <f>SUM(E8:E13)</f>
        <v>2696248</v>
      </c>
    </row>
    <row r="15" spans="1:7" ht="15.75">
      <c r="A15" s="227" t="s">
        <v>328</v>
      </c>
      <c r="B15" s="227"/>
      <c r="C15" s="211">
        <f t="shared" ref="C15:D15" si="0">C14/2</f>
        <v>1364500</v>
      </c>
      <c r="D15" s="211">
        <f t="shared" si="0"/>
        <v>1628542</v>
      </c>
      <c r="E15" s="211">
        <f t="shared" ref="E15" si="1">E14/2</f>
        <v>1348124</v>
      </c>
    </row>
    <row r="16" spans="1:7" ht="15.75">
      <c r="A16" s="228" t="s">
        <v>329</v>
      </c>
      <c r="B16" s="228"/>
      <c r="C16" s="212">
        <f t="shared" ref="C16:D16" si="2">SUM(C17:C24)</f>
        <v>0</v>
      </c>
      <c r="D16" s="212">
        <f t="shared" si="2"/>
        <v>0</v>
      </c>
      <c r="E16" s="212">
        <f t="shared" ref="E16" si="3">SUM(E17:E24)</f>
        <v>0</v>
      </c>
    </row>
    <row r="17" spans="1:5" ht="15.75">
      <c r="A17" s="2">
        <v>7</v>
      </c>
      <c r="B17" s="2" t="s">
        <v>330</v>
      </c>
      <c r="C17" s="209">
        <v>0</v>
      </c>
      <c r="D17" s="209">
        <v>0</v>
      </c>
      <c r="E17" s="209">
        <v>0</v>
      </c>
    </row>
    <row r="18" spans="1:5" ht="15.75">
      <c r="A18" s="2">
        <v>8</v>
      </c>
      <c r="B18" s="2" t="s">
        <v>331</v>
      </c>
      <c r="C18" s="209">
        <v>0</v>
      </c>
      <c r="D18" s="209">
        <v>0</v>
      </c>
      <c r="E18" s="209">
        <v>0</v>
      </c>
    </row>
    <row r="19" spans="1:5" ht="15.75">
      <c r="A19" s="2">
        <v>9</v>
      </c>
      <c r="B19" s="2" t="s">
        <v>332</v>
      </c>
      <c r="C19" s="209">
        <v>0</v>
      </c>
      <c r="D19" s="209">
        <v>0</v>
      </c>
      <c r="E19" s="209">
        <v>0</v>
      </c>
    </row>
    <row r="20" spans="1:5" ht="15.75">
      <c r="A20" s="2">
        <v>10</v>
      </c>
      <c r="B20" s="2" t="s">
        <v>333</v>
      </c>
      <c r="C20" s="209">
        <v>0</v>
      </c>
      <c r="D20" s="209">
        <v>0</v>
      </c>
      <c r="E20" s="209">
        <v>0</v>
      </c>
    </row>
    <row r="21" spans="1:5" ht="15.75">
      <c r="A21" s="2">
        <v>11</v>
      </c>
      <c r="B21" s="2" t="s">
        <v>334</v>
      </c>
      <c r="C21" s="209">
        <v>0</v>
      </c>
      <c r="D21" s="209">
        <v>0</v>
      </c>
      <c r="E21" s="209">
        <v>0</v>
      </c>
    </row>
    <row r="22" spans="1:5" ht="15.75">
      <c r="A22" s="2">
        <v>12</v>
      </c>
      <c r="B22" s="2" t="s">
        <v>335</v>
      </c>
      <c r="C22" s="209"/>
      <c r="D22" s="209"/>
      <c r="E22" s="209"/>
    </row>
    <row r="23" spans="1:5" ht="15.75">
      <c r="A23" s="2">
        <v>13</v>
      </c>
      <c r="B23" s="2" t="s">
        <v>336</v>
      </c>
      <c r="C23" s="209">
        <v>0</v>
      </c>
      <c r="D23" s="209">
        <v>0</v>
      </c>
      <c r="E23" s="209">
        <v>0</v>
      </c>
    </row>
    <row r="24" spans="1:5" ht="15.75">
      <c r="A24" s="2">
        <v>14</v>
      </c>
      <c r="B24" s="2" t="s">
        <v>337</v>
      </c>
      <c r="C24" s="209">
        <v>0</v>
      </c>
      <c r="D24" s="209">
        <v>0</v>
      </c>
      <c r="E24" s="209">
        <v>0</v>
      </c>
    </row>
    <row r="25" spans="1:5" ht="15.75">
      <c r="A25" s="228" t="s">
        <v>338</v>
      </c>
      <c r="B25" s="228"/>
      <c r="C25" s="212">
        <f t="shared" ref="C25:D25" si="4">SUM(C26:C33)</f>
        <v>0</v>
      </c>
      <c r="D25" s="212">
        <f t="shared" si="4"/>
        <v>0</v>
      </c>
      <c r="E25" s="212">
        <f t="shared" ref="E25" si="5">SUM(E26:E33)</f>
        <v>0</v>
      </c>
    </row>
    <row r="26" spans="1:5" ht="15.75">
      <c r="A26" s="2">
        <v>15</v>
      </c>
      <c r="B26" s="2" t="s">
        <v>330</v>
      </c>
      <c r="C26" s="209">
        <v>0</v>
      </c>
      <c r="D26" s="209">
        <v>0</v>
      </c>
      <c r="E26" s="209">
        <v>0</v>
      </c>
    </row>
    <row r="27" spans="1:5" ht="15.75">
      <c r="A27" s="2">
        <v>16</v>
      </c>
      <c r="B27" s="2" t="s">
        <v>331</v>
      </c>
      <c r="C27" s="209">
        <v>0</v>
      </c>
      <c r="D27" s="209">
        <v>0</v>
      </c>
      <c r="E27" s="209">
        <v>0</v>
      </c>
    </row>
    <row r="28" spans="1:5" ht="15.75">
      <c r="A28" s="2">
        <v>17</v>
      </c>
      <c r="B28" s="2" t="s">
        <v>332</v>
      </c>
      <c r="C28" s="209">
        <v>0</v>
      </c>
      <c r="D28" s="209">
        <v>0</v>
      </c>
      <c r="E28" s="209">
        <v>0</v>
      </c>
    </row>
    <row r="29" spans="1:5" ht="15.75">
      <c r="A29" s="2">
        <v>18</v>
      </c>
      <c r="B29" s="2" t="s">
        <v>333</v>
      </c>
      <c r="C29" s="209">
        <v>0</v>
      </c>
      <c r="D29" s="209">
        <v>0</v>
      </c>
      <c r="E29" s="209">
        <v>0</v>
      </c>
    </row>
    <row r="30" spans="1:5" ht="15.75">
      <c r="A30" s="2">
        <v>19</v>
      </c>
      <c r="B30" s="2" t="s">
        <v>334</v>
      </c>
      <c r="C30" s="209">
        <v>0</v>
      </c>
      <c r="D30" s="209">
        <v>0</v>
      </c>
      <c r="E30" s="209">
        <v>0</v>
      </c>
    </row>
    <row r="31" spans="1:5" ht="15.75">
      <c r="A31" s="2">
        <v>20</v>
      </c>
      <c r="B31" s="2" t="s">
        <v>335</v>
      </c>
      <c r="C31" s="209">
        <v>0</v>
      </c>
      <c r="D31" s="209">
        <v>0</v>
      </c>
      <c r="E31" s="209">
        <v>0</v>
      </c>
    </row>
    <row r="32" spans="1:5" ht="15.75">
      <c r="A32" s="2">
        <v>21</v>
      </c>
      <c r="B32" s="2" t="s">
        <v>336</v>
      </c>
      <c r="C32" s="209">
        <v>0</v>
      </c>
      <c r="D32" s="209">
        <v>0</v>
      </c>
      <c r="E32" s="209">
        <v>0</v>
      </c>
    </row>
    <row r="33" spans="1:5" ht="15.75">
      <c r="A33" s="2">
        <v>22</v>
      </c>
      <c r="B33" s="2" t="s">
        <v>337</v>
      </c>
      <c r="C33" s="209">
        <v>0</v>
      </c>
      <c r="D33" s="209">
        <v>0</v>
      </c>
      <c r="E33" s="209">
        <v>0</v>
      </c>
    </row>
    <row r="34" spans="1:5" ht="15.75">
      <c r="A34" s="227" t="s">
        <v>339</v>
      </c>
      <c r="B34" s="227"/>
      <c r="C34" s="210">
        <f t="shared" ref="C34:D34" si="6">SUM(C16,C25)</f>
        <v>0</v>
      </c>
      <c r="D34" s="210">
        <f t="shared" si="6"/>
        <v>0</v>
      </c>
      <c r="E34" s="210">
        <f t="shared" ref="E34" si="7">SUM(E16,E25)</f>
        <v>0</v>
      </c>
    </row>
    <row r="35" spans="1:5" ht="15.75">
      <c r="A35" s="227" t="s">
        <v>340</v>
      </c>
      <c r="B35" s="227"/>
      <c r="C35" s="210">
        <f t="shared" ref="C35:D35" si="8">C15-C34</f>
        <v>1364500</v>
      </c>
      <c r="D35" s="210">
        <f t="shared" si="8"/>
        <v>1628542</v>
      </c>
      <c r="E35" s="210">
        <f t="shared" ref="E35" si="9">E15-E34</f>
        <v>1348124</v>
      </c>
    </row>
  </sheetData>
  <mergeCells count="9">
    <mergeCell ref="B1:D1"/>
    <mergeCell ref="A2:D2"/>
    <mergeCell ref="A34:B34"/>
    <mergeCell ref="A35:B35"/>
    <mergeCell ref="A14:B14"/>
    <mergeCell ref="A15:B15"/>
    <mergeCell ref="A16:B16"/>
    <mergeCell ref="A25:B25"/>
    <mergeCell ref="A4:E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konyveles</cp:lastModifiedBy>
  <cp:lastPrinted>2018-05-11T04:37:34Z</cp:lastPrinted>
  <dcterms:created xsi:type="dcterms:W3CDTF">2015-02-23T07:05:39Z</dcterms:created>
  <dcterms:modified xsi:type="dcterms:W3CDTF">2018-05-28T07:54:46Z</dcterms:modified>
</cp:coreProperties>
</file>