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8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5" r:id="rId5"/>
    <sheet name="4.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10." sheetId="12" r:id="rId12"/>
  </sheets>
  <definedNames>
    <definedName name="_xlnm.Print_Area" localSheetId="0">'1.'!$A$1:$G$34</definedName>
    <definedName name="_xlnm.Print_Area" localSheetId="7">'6.'!$A$1:$F$14</definedName>
    <definedName name="_xlnm.Print_Area" localSheetId="8">'7.'!$A$1:$D$57</definedName>
    <definedName name="_xlnm.Print_Area" localSheetId="9">'8.'!$A$1:$D$16</definedName>
  </definedNames>
  <calcPr fullCalcOnLoad="1"/>
</workbook>
</file>

<file path=xl/sharedStrings.xml><?xml version="1.0" encoding="utf-8"?>
<sst xmlns="http://schemas.openxmlformats.org/spreadsheetml/2006/main" count="753" uniqueCount="380">
  <si>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</si>
  <si>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</si>
  <si>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</si>
  <si>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</si>
  <si>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</si>
  <si>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</si>
  <si>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</si>
  <si>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</si>
  <si>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</si>
  <si>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</si>
  <si>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</si>
  <si>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</si>
  <si>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</si>
  <si>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</si>
  <si>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</si>
  <si>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</si>
  <si>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</si>
  <si>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</si>
  <si>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</si>
  <si>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</si>
  <si>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</si>
  <si>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</si>
  <si>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</si>
  <si>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</si>
  <si>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</si>
  <si>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</si>
  <si>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</si>
  <si>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</si>
  <si>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</si>
  <si>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</si>
  <si>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</si>
  <si>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</si>
  <si>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</si>
  <si>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</si>
  <si>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</si>
  <si>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</si>
  <si>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</si>
  <si>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</si>
  <si>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</si>
  <si>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</si>
  <si>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</si>
  <si>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</si>
  <si>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</si>
  <si>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</si>
  <si>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</si>
  <si>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</si>
  <si>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</si>
  <si>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</si>
  <si>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</si>
  <si>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</si>
  <si>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</si>
  <si>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</si>
  <si>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</si>
  <si>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</si>
  <si>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</si>
  <si>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</si>
  <si>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</si>
  <si>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</si>
  <si>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</si>
  <si>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</si>
  <si>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</si>
  <si>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</si>
  <si>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</si>
  <si>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</si>
  <si>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</si>
  <si>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</si>
  <si>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</si>
  <si>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</si>
  <si>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</si>
  <si>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</si>
  <si>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</si>
  <si>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</si>
  <si>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</si>
  <si>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</si>
  <si>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</si>
  <si>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</si>
  <si>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</si>
  <si>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</si>
  <si>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</si>
  <si>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</si>
  <si>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</si>
  <si>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</si>
  <si>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</si>
  <si>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</si>
  <si>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</si>
  <si>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</si>
  <si>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</si>
  <si>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</si>
  <si>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</si>
  <si>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</si>
  <si>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>Összesen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</si>
  <si>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</si>
  <si>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</si>
  <si>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</si>
  <si>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</si>
  <si>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</si>
  <si>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</si>
  <si>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</si>
  <si>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</si>
  <si>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</si>
  <si>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</si>
  <si>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</si>
  <si>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</si>
  <si>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</si>
  <si>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</si>
  <si>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</si>
  <si>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</si>
  <si>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</si>
  <si>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>1. sz. melléklet</t>
  </si>
  <si>
    <t>2.sz. melléklet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</si>
  <si>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</si>
  <si>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</si>
  <si>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</si>
  <si>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</si>
  <si>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</si>
  <si>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</si>
  <si>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</si>
  <si>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</si>
  <si>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</si>
  <si>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</si>
  <si>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</si>
  <si>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</si>
  <si>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</si>
  <si>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</si>
  <si>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</si>
  <si>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</si>
  <si>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</si>
  <si>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</si>
  <si>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</si>
  <si>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</si>
  <si>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</si>
  <si>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</si>
  <si>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</si>
  <si>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</si>
  <si>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</si>
  <si>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</si>
  <si>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</si>
  <si>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</si>
  <si>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</si>
  <si>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Betegséggel kapcsolatos ellátások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</si>
  <si>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</si>
  <si>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</si>
  <si>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</si>
  <si>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</si>
  <si>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</si>
  <si>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</si>
  <si>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</si>
  <si>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</si>
  <si>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</si>
  <si>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</si>
  <si>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</si>
  <si>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</si>
  <si>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</si>
  <si>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</si>
  <si>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</si>
  <si>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</si>
  <si>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</si>
  <si>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</si>
  <si>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</si>
  <si>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</si>
  <si>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</si>
  <si>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</si>
  <si>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</si>
  <si>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</si>
  <si>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</si>
  <si>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</si>
  <si>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</si>
  <si>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</si>
  <si>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</si>
  <si>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</si>
  <si>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</si>
  <si>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</si>
  <si>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Építésügyi feladatok támogatása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</si>
  <si>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</si>
  <si>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</si>
  <si>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</si>
  <si>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</si>
  <si>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</si>
  <si>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</si>
  <si>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</si>
  <si>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</si>
  <si>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</si>
  <si>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</si>
  <si>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</si>
  <si>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</si>
  <si>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</si>
  <si>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</si>
  <si>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</si>
  <si>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</si>
  <si>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</si>
  <si>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</si>
  <si>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</si>
  <si>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</si>
  <si>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</si>
  <si>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</si>
  <si>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</si>
  <si>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</si>
  <si>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</si>
  <si>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</si>
  <si>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</si>
  <si>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</si>
  <si>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</si>
  <si>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</si>
  <si>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</si>
  <si>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</si>
  <si>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</si>
  <si>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</si>
  <si>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</si>
  <si>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</si>
  <si>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</si>
  <si>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Pályázati, fejlesztési tartalék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</si>
  <si>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</si>
  <si>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</si>
  <si>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</si>
  <si>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</si>
  <si>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</si>
  <si>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</si>
  <si>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</si>
  <si>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Ingatlanok felújítása</t>
  </si>
  <si>
    <t>FELÚJÍTÁS ÖSSZESEN:</t>
  </si>
  <si>
    <t>6.sz.melléklet</t>
  </si>
  <si>
    <t>Felújítási célú ÁFA</t>
  </si>
  <si>
    <t>Felújítás megnevezése</t>
  </si>
  <si>
    <t>7.sz.melléklet</t>
  </si>
  <si>
    <t>I.</t>
  </si>
  <si>
    <t>II.</t>
  </si>
  <si>
    <t>Önkormányzati feladatok</t>
  </si>
  <si>
    <t>Önkormányzati jogalkotás</t>
  </si>
  <si>
    <t>8.sz.melléklet</t>
  </si>
  <si>
    <t>Harta Nagyközség Önkormányzat és intézménye engedélyezett létszámadata</t>
  </si>
  <si>
    <t>Intézmény neve</t>
  </si>
  <si>
    <t>Hivatal Harta</t>
  </si>
  <si>
    <t>Hivatal Dunatetétlen</t>
  </si>
  <si>
    <t>Város- és községgazdálkodás</t>
  </si>
  <si>
    <t>Háziorvosi szolgáltatás</t>
  </si>
  <si>
    <t>Védőnők</t>
  </si>
  <si>
    <t>Zöldterületkezelés</t>
  </si>
  <si>
    <t>Útfenntartás</t>
  </si>
  <si>
    <t>Turizmus</t>
  </si>
  <si>
    <t>Temető</t>
  </si>
  <si>
    <t>Múzeum, Művelődési Ház</t>
  </si>
  <si>
    <t>Hartai Közös Önkormányzati Hivatal összesen:</t>
  </si>
  <si>
    <t>Önkormányzati feladatok összesen:</t>
  </si>
  <si>
    <t>Közfoglalkoztatottak</t>
  </si>
  <si>
    <t>ÖNKORMÁNYZAT ÖSSZESEN:</t>
  </si>
  <si>
    <t>LÉTSZÁM MINDÖSSZESEN:</t>
  </si>
  <si>
    <t>KIADÁSOK</t>
  </si>
  <si>
    <t>BEVÉTELEK</t>
  </si>
  <si>
    <t>3.sz. melléklet</t>
  </si>
  <si>
    <t>4.sz. melléklet</t>
  </si>
  <si>
    <t>5.sz. melléklet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</si>
  <si>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</si>
  <si>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</si>
  <si>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</si>
  <si>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</si>
  <si>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</si>
  <si>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</si>
  <si>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</si>
  <si>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</si>
  <si>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</si>
  <si>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</si>
  <si>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 xml:space="preserve"> - Vállalkozások támogatása</t>
  </si>
  <si>
    <t>Immateriális javak beszerzése</t>
  </si>
  <si>
    <t>rendezési terv módosítása</t>
  </si>
  <si>
    <t>Duna-sziget földvásárlás</t>
  </si>
  <si>
    <t>ÁFA</t>
  </si>
  <si>
    <t>9.sz. melléklet</t>
  </si>
  <si>
    <t>2018. évi előirányzat</t>
  </si>
  <si>
    <t>Államigazgatási feladatok</t>
  </si>
  <si>
    <t xml:space="preserve">2018. évi tervezett előirányzat </t>
  </si>
  <si>
    <t>2018. január 1.</t>
  </si>
  <si>
    <t>Készletértékesítés ellenértéke</t>
  </si>
  <si>
    <t>3.7</t>
  </si>
  <si>
    <t>Felhalmozási célú önkormányzati támogatások</t>
  </si>
  <si>
    <t>Egyéb felhalmozási célú támogatások bevételei</t>
  </si>
  <si>
    <t xml:space="preserve"> -Családsegítő Társulásnak átadott pée.</t>
  </si>
  <si>
    <t>JETA pályázat önerő - szálláshely</t>
  </si>
  <si>
    <t>Zárkerti infrastruktúra pályázat önerő</t>
  </si>
  <si>
    <t>Játszótéri pályázat önerő</t>
  </si>
  <si>
    <t>Arany J. u. 91.sz. ingatlan megvásárlása</t>
  </si>
  <si>
    <t>Temető parkoló kialakítása</t>
  </si>
  <si>
    <t>Településközpontban park kialakítása</t>
  </si>
  <si>
    <t>Művelődési Ház - gázfűtés kialakítása</t>
  </si>
  <si>
    <t>Duna-sziget energia ellátás</t>
  </si>
  <si>
    <t>Művelődési Ház - előtető építés</t>
  </si>
  <si>
    <t>KEHOP Szennyvízelvezetés pályázat - építés</t>
  </si>
  <si>
    <t>TOP Szoc. Pályázat - építés, műszaki ell., szakértő</t>
  </si>
  <si>
    <t>TOP Szoc. Pályázat - tervek</t>
  </si>
  <si>
    <t>Védőnő - kisértékű eszközök</t>
  </si>
  <si>
    <t>Háziorvos - kisértékú eszközök</t>
  </si>
  <si>
    <t>Karbantartók - kisértékű eszközök</t>
  </si>
  <si>
    <t>Faluház - kisértékű eszközök</t>
  </si>
  <si>
    <t>Faluház székek</t>
  </si>
  <si>
    <t>Bercsényi gyűjtemény - polcrendszer, székek</t>
  </si>
  <si>
    <t>Sport - konyhabútor</t>
  </si>
  <si>
    <t>Sport - gáztűzhely, hűtőgép</t>
  </si>
  <si>
    <t>Háziorvosi ellátás pályázat - orvosi eszközök, padok</t>
  </si>
  <si>
    <t>TOP Energetika pályázat - gépészet</t>
  </si>
  <si>
    <t>TOP Szoc.pályázat - eszközbeszerzés</t>
  </si>
  <si>
    <t>irodai bútorok beszerzése</t>
  </si>
  <si>
    <t>Háziorvosi ellátás pályázat - rendelő felújítása</t>
  </si>
  <si>
    <t>TOP Energetika pályázat - szigetelés, műszaki ell.</t>
  </si>
  <si>
    <t>Harta Nagyközség Önkormányzatának Európai uniós támogatással megvalósuló projektek bevételei, kiadásai, hozzájárulások</t>
  </si>
  <si>
    <t>2017.</t>
  </si>
  <si>
    <t>EU-s projekt megnevezése:</t>
  </si>
  <si>
    <t>"Szociális alapszolgáltatási központ kialakítása Hartán"</t>
  </si>
  <si>
    <t>Azonosító:</t>
  </si>
  <si>
    <t>TOP-4.2.1-15-BK1-2016-00013</t>
  </si>
  <si>
    <t>Ezer forintban</t>
  </si>
  <si>
    <t>Források</t>
  </si>
  <si>
    <t>2018.</t>
  </si>
  <si>
    <t>2019.</t>
  </si>
  <si>
    <t>2020.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</si>
  <si>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</si>
  <si>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</si>
  <si>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</si>
  <si>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</si>
  <si>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</si>
  <si>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</si>
  <si>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</si>
  <si>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</si>
  <si>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</si>
  <si>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</si>
  <si>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</si>
  <si>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</si>
  <si>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"Harta Nagyközség Önkormányzata ASP Központhoz való csatlakozása"</t>
  </si>
  <si>
    <t>KÖFOP-1.2.1-VEKOP-16-2017-00771</t>
  </si>
  <si>
    <t>"Hartai önkormányzati intézmények energiahatékonyságának javítása"</t>
  </si>
  <si>
    <t>TOP-3.2.1-15-BK1-2016-00020</t>
  </si>
  <si>
    <t>"Előkészítő projekt megvalósítása Dunapataj Nagyközség közösségi szennyvízelvezetésének és tisztításának megoldásra"</t>
  </si>
  <si>
    <t>KEHOP-2.2.2-15-2015-00010</t>
  </si>
  <si>
    <t>10.sz.melléklet</t>
  </si>
  <si>
    <t>Mód. I.</t>
  </si>
  <si>
    <t>Eredeti ei.</t>
  </si>
  <si>
    <t>2018. évi költségvetése bevételeinek előirányzat módosítása</t>
  </si>
  <si>
    <t>2018. évi költségvetése kiadásainak előirányzat módosítása</t>
  </si>
  <si>
    <t>F</t>
  </si>
  <si>
    <t>2018 . évi költségvetése kiadásainak előirányzat módosítása</t>
  </si>
  <si>
    <t>Mód. I. előirányzat</t>
  </si>
  <si>
    <t>Harta Nagyközség Önkormányzata 2018. évi beruházási kiadásainak előirányzat módosítása</t>
  </si>
  <si>
    <t>Harta Nagyközség Önkormányzata</t>
  </si>
  <si>
    <r>
      <t xml:space="preserve">Harta Nagyközség Önkormányzata 2018.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</si>
  <si>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 xml:space="preserve"> </t>
  </si>
  <si>
    <t xml:space="preserve"> - Működési célú ktgvetési tám. és kieg támogatás</t>
  </si>
  <si>
    <t xml:space="preserve"> - Eu-s programok támogatása </t>
  </si>
  <si>
    <t xml:space="preserve"> - Előző évi állami támogatás bevétele</t>
  </si>
  <si>
    <t>Könyvtár parkoló építése</t>
  </si>
  <si>
    <t>Kossuth L. u. nemespadka építése</t>
  </si>
  <si>
    <t>Informatikai eszközök beszerzése</t>
  </si>
  <si>
    <t>Közfoglalkoztatás - hűtőkamra</t>
  </si>
  <si>
    <t>Közfoglalkoztatás - hagyma-, burgonya kiszedő</t>
  </si>
  <si>
    <t>Közfoglalkoztatás - öntöződob</t>
  </si>
  <si>
    <t>Közfoglalkoztatás - hulladékgyűjtő</t>
  </si>
  <si>
    <t>Közfoglalkoztatás - kisértékű eszközök</t>
  </si>
  <si>
    <t>TOP-Mini bölcsőde laptop</t>
  </si>
  <si>
    <t>TOP-Mini bölcsőde kisértékű eszközök</t>
  </si>
  <si>
    <t>JETA Szálláshely pályázat - építés 2018.évi ütem</t>
  </si>
  <si>
    <t>EFOP-3.9.2 pályázat - tabletek, interaktív projektcsomag</t>
  </si>
  <si>
    <t>EFOP-3.9.2 pályázat - kisértékű eszközök</t>
  </si>
  <si>
    <t>EFOP-3.9.2 pályázat - árnyékolórendszer</t>
  </si>
  <si>
    <t>bojler</t>
  </si>
  <si>
    <t>Harta Nagyközség Önkormányzata 2018. évi felújítási kiadásainak előirányzat módosítása</t>
  </si>
  <si>
    <t>TOP Mini bölcsőde felújítás</t>
  </si>
  <si>
    <t>TOP Orvosi rendelő felújítás</t>
  </si>
  <si>
    <t>EFOP-3.9.2 pályázat óvoda padlóburkolat felújítása</t>
  </si>
  <si>
    <t>"Mini bölcsőde kialakítása Hartán"</t>
  </si>
  <si>
    <t>TOP-1.4.1-16.BK1-2017-00011</t>
  </si>
  <si>
    <t>"Hartai orvosi rendelő korszerűsítése"</t>
  </si>
  <si>
    <t>TOP-4.1.1-16-BK1-2017-00014</t>
  </si>
  <si>
    <t>"Solti konzorcium Humán kapacitások fejlesztése térségi szemléletben"</t>
  </si>
  <si>
    <t>EFOP-3.9.2-16-2017-00008</t>
  </si>
  <si>
    <t>kisértékű eszközök, laptop</t>
  </si>
  <si>
    <t>Mód. I. előirányzat megbontása</t>
  </si>
  <si>
    <t>Foglalkoztatással, munkanélküliséggel kapcs.ell.</t>
  </si>
  <si>
    <t>Egyéb felhalmozási célú támogatások ÁHB</t>
  </si>
  <si>
    <t>Mód. I. előirányzat bontása</t>
  </si>
  <si>
    <t>Harta Nagyközség Önkormányzata 2018. évben tervezett tartalékai</t>
  </si>
  <si>
    <t>Engedélyezett létszámkeret (fő)                  2018. január 1.</t>
  </si>
  <si>
    <t>Engedélyezett létszámkeret (fő)                                 Mód.I.</t>
  </si>
  <si>
    <t>EFOP-Megváltozott munkaképességű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</si>
</sst>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,##0.0"/>
    <numFmt numFmtId="169" formatCode="0.0"/>
  </numFmts>
  <fonts count="83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1"/>
    </font>
    <font>
      <b/>
      <i/>
      <sz val="12"/>
      <name val="Times New Roman C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2"/>
      <color indexed="8"/>
      <name val="Calibri"/>
      <family val="2"/>
    </font>
    <font>
      <b/>
      <sz val="13"/>
      <name val="Arial CE"/>
      <family val="2"/>
    </font>
    <font>
      <sz val="13"/>
      <name val="Arial CE"/>
      <family val="2"/>
    </font>
    <font>
      <sz val="11"/>
      <name val="Times New Roman CE"/>
      <family val="0"/>
    </font>
    <font>
      <b/>
      <sz val="14"/>
      <color indexed="8"/>
      <name val="Calibri"/>
      <family val="2"/>
    </font>
    <font>
      <b/>
      <u val="single"/>
      <sz val="12"/>
      <name val="Times New Roman CE"/>
      <family val="1"/>
    </font>
    <font>
      <b/>
      <sz val="13"/>
      <name val="Times New Roman CE"/>
      <family val="0"/>
    </font>
    <font>
      <b/>
      <sz val="14"/>
      <name val="Times New Roman CE"/>
      <family val="0"/>
    </font>
    <font>
      <sz val="14"/>
      <color indexed="8"/>
      <name val="Calibri"/>
      <family val="2"/>
    </font>
    <font>
      <b/>
      <i/>
      <sz val="14"/>
      <name val="Times New Roman CE"/>
      <family val="0"/>
    </font>
    <font>
      <i/>
      <sz val="14"/>
      <name val="Times New Roman CE"/>
      <family val="0"/>
    </font>
    <font>
      <sz val="14"/>
      <name val="Times New Roman CE"/>
      <family val="0"/>
    </font>
    <font>
      <sz val="13"/>
      <color indexed="8"/>
      <name val="Calibri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Arial CE"/>
      <family val="0"/>
    </font>
    <font>
      <i/>
      <sz val="13"/>
      <name val="Arial CE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14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6" fillId="25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7" borderId="7" applyNumberFormat="0" applyFont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164" fontId="2" fillId="0" borderId="0" xfId="56" applyNumberFormat="1" applyFont="1" applyFill="1" applyBorder="1" applyAlignment="1" applyProtection="1">
      <alignment horizontal="centerContinuous" vertical="center"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0" xfId="56" applyFont="1" applyFill="1" applyBorder="1" applyAlignment="1" applyProtection="1">
      <alignment horizontal="left" vertical="center" wrapText="1" indent="2"/>
      <protection/>
    </xf>
    <xf numFmtId="0" fontId="6" fillId="0" borderId="10" xfId="56" applyFont="1" applyFill="1" applyBorder="1" applyAlignment="1" applyProtection="1">
      <alignment horizontal="left" vertical="center" wrapText="1" indent="6"/>
      <protection/>
    </xf>
    <xf numFmtId="0" fontId="1" fillId="0" borderId="0" xfId="56" applyFill="1">
      <alignment/>
      <protection/>
    </xf>
    <xf numFmtId="0" fontId="6" fillId="0" borderId="10" xfId="56" applyFont="1" applyFill="1" applyBorder="1" applyAlignment="1" applyProtection="1">
      <alignment horizontal="left" vertical="center" wrapText="1" indent="1"/>
      <protection/>
    </xf>
    <xf numFmtId="0" fontId="4" fillId="0" borderId="11" xfId="56" applyFont="1" applyFill="1" applyBorder="1" applyAlignment="1" applyProtection="1">
      <alignment horizontal="center" vertical="center" wrapText="1"/>
      <protection/>
    </xf>
    <xf numFmtId="0" fontId="7" fillId="0" borderId="10" xfId="56" applyFont="1" applyFill="1" applyBorder="1" applyAlignment="1" applyProtection="1">
      <alignment horizontal="left" vertical="center" wrapText="1" indent="1"/>
      <protection/>
    </xf>
    <xf numFmtId="0" fontId="6" fillId="0" borderId="12" xfId="56" applyFont="1" applyFill="1" applyBorder="1" applyAlignment="1" applyProtection="1">
      <alignment horizontal="left" vertical="center" wrapText="1" indent="6"/>
      <protection/>
    </xf>
    <xf numFmtId="166" fontId="0" fillId="0" borderId="0" xfId="46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readingOrder="1"/>
    </xf>
    <xf numFmtId="0" fontId="3" fillId="0" borderId="0" xfId="0" applyFont="1" applyFill="1" applyBorder="1" applyAlignment="1" applyProtection="1">
      <alignment horizontal="center" readingOrder="1"/>
      <protection/>
    </xf>
    <xf numFmtId="0" fontId="1" fillId="0" borderId="0" xfId="56" applyFill="1" applyAlignment="1">
      <alignment horizontal="center" readingOrder="1"/>
      <protection/>
    </xf>
    <xf numFmtId="0" fontId="4" fillId="0" borderId="13" xfId="56" applyFont="1" applyFill="1" applyBorder="1" applyAlignment="1" applyProtection="1">
      <alignment horizontal="center" vertical="center" wrapText="1"/>
      <protection/>
    </xf>
    <xf numFmtId="0" fontId="4" fillId="0" borderId="14" xfId="56" applyFont="1" applyFill="1" applyBorder="1" applyAlignment="1" applyProtection="1">
      <alignment horizontal="center" vertical="center" wrapText="1"/>
      <protection/>
    </xf>
    <xf numFmtId="0" fontId="4" fillId="0" borderId="15" xfId="56" applyFont="1" applyFill="1" applyBorder="1" applyAlignment="1" applyProtection="1">
      <alignment horizontal="center" vertical="center" wrapText="1" readingOrder="1"/>
      <protection/>
    </xf>
    <xf numFmtId="0" fontId="5" fillId="0" borderId="10" xfId="56" applyFont="1" applyFill="1" applyBorder="1" applyAlignment="1" applyProtection="1">
      <alignment horizontal="left" vertical="center" wrapText="1" indent="1"/>
      <protection/>
    </xf>
    <xf numFmtId="0" fontId="5" fillId="0" borderId="10" xfId="56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16" xfId="56" applyFont="1" applyFill="1" applyBorder="1" applyAlignment="1" applyProtection="1">
      <alignment horizontal="center" vertical="center" wrapText="1" readingOrder="1"/>
      <protection/>
    </xf>
    <xf numFmtId="0" fontId="5" fillId="0" borderId="17" xfId="56" applyFont="1" applyFill="1" applyBorder="1" applyAlignment="1" applyProtection="1">
      <alignment horizontal="center" vertical="center" wrapText="1"/>
      <protection/>
    </xf>
    <xf numFmtId="49" fontId="5" fillId="0" borderId="18" xfId="56" applyNumberFormat="1" applyFont="1" applyFill="1" applyBorder="1" applyAlignment="1" applyProtection="1">
      <alignment horizontal="center" vertical="center" wrapText="1"/>
      <protection/>
    </xf>
    <xf numFmtId="164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 readingOrder="1"/>
      <protection/>
    </xf>
    <xf numFmtId="164" fontId="7" fillId="0" borderId="19" xfId="56" applyNumberFormat="1" applyFont="1" applyFill="1" applyBorder="1" applyAlignment="1" applyProtection="1">
      <alignment horizontal="right" vertical="center" wrapText="1" readingOrder="1"/>
      <protection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32" borderId="18" xfId="56" applyFont="1" applyFill="1" applyBorder="1" applyAlignment="1" applyProtection="1">
      <alignment horizontal="center" vertical="center" wrapText="1"/>
      <protection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164" fontId="5" fillId="32" borderId="19" xfId="56" applyNumberFormat="1" applyFont="1" applyFill="1" applyBorder="1" applyAlignment="1" applyProtection="1">
      <alignment horizontal="right" vertical="center" wrapText="1" readingOrder="1"/>
      <protection/>
    </xf>
    <xf numFmtId="0" fontId="0" fillId="32" borderId="0" xfId="0" applyFill="1" applyAlignment="1">
      <alignment/>
    </xf>
    <xf numFmtId="0" fontId="5" fillId="32" borderId="10" xfId="56" applyFont="1" applyFill="1" applyBorder="1" applyAlignment="1" applyProtection="1">
      <alignment horizontal="left" vertical="center" wrapText="1" indent="1"/>
      <protection/>
    </xf>
    <xf numFmtId="0" fontId="3" fillId="32" borderId="10" xfId="56" applyFont="1" applyFill="1" applyBorder="1" applyAlignment="1" applyProtection="1">
      <alignment horizontal="left" vertical="center" wrapText="1" indent="1"/>
      <protection/>
    </xf>
    <xf numFmtId="164" fontId="8" fillId="32" borderId="19" xfId="56" applyNumberFormat="1" applyFont="1" applyFill="1" applyBorder="1" applyAlignment="1" applyProtection="1">
      <alignment horizontal="right" vertical="center" wrapText="1" readingOrder="1"/>
      <protection/>
    </xf>
    <xf numFmtId="49" fontId="5" fillId="0" borderId="20" xfId="56" applyNumberFormat="1" applyFont="1" applyFill="1" applyBorder="1" applyAlignment="1" applyProtection="1">
      <alignment horizontal="center" vertical="center" wrapText="1"/>
      <protection/>
    </xf>
    <xf numFmtId="0" fontId="6" fillId="0" borderId="21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3" xfId="56" applyFont="1" applyFill="1" applyBorder="1" applyAlignment="1" applyProtection="1">
      <alignment horizontal="center" vertical="center" wrapText="1" readingOrder="1"/>
      <protection/>
    </xf>
    <xf numFmtId="0" fontId="4" fillId="0" borderId="24" xfId="56" applyFont="1" applyFill="1" applyBorder="1" applyAlignment="1" applyProtection="1">
      <alignment horizontal="center" vertical="center" wrapText="1" readingOrder="1"/>
      <protection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3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6" fillId="0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5" fillId="32" borderId="25" xfId="56" applyNumberFormat="1" applyFont="1" applyFill="1" applyBorder="1" applyAlignment="1" applyProtection="1">
      <alignment horizontal="right" vertical="center" wrapText="1" readingOrder="1"/>
      <protection locked="0"/>
    </xf>
    <xf numFmtId="164" fontId="6" fillId="0" borderId="26" xfId="56" applyNumberFormat="1" applyFont="1" applyFill="1" applyBorder="1" applyAlignment="1" applyProtection="1">
      <alignment horizontal="right" vertical="center" wrapText="1" readingOrder="1"/>
      <protection locked="0"/>
    </xf>
    <xf numFmtId="164" fontId="8" fillId="32" borderId="25" xfId="56" applyNumberFormat="1" applyFont="1" applyFill="1" applyBorder="1" applyAlignment="1" applyProtection="1">
      <alignment horizontal="right" vertical="center" wrapText="1" readingOrder="1"/>
      <protection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0" xfId="0" applyFont="1" applyBorder="1" applyAlignment="1">
      <alignment vertical="center" textRotation="90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>
      <alignment horizontal="center" vertical="center" textRotation="90" wrapText="1"/>
    </xf>
    <xf numFmtId="164" fontId="2" fillId="0" borderId="27" xfId="0" applyNumberFormat="1" applyFont="1" applyFill="1" applyBorder="1" applyAlignment="1" applyProtection="1">
      <alignment horizontal="center" vertical="center" wrapText="1"/>
      <protection/>
    </xf>
    <xf numFmtId="164" fontId="2" fillId="0" borderId="28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2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 applyProtection="1">
      <alignment horizontal="center" vertical="center" wrapText="1"/>
      <protection/>
    </xf>
    <xf numFmtId="164" fontId="2" fillId="0" borderId="27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33" xfId="0" applyFont="1" applyBorder="1" applyAlignment="1">
      <alignment vertical="center"/>
    </xf>
    <xf numFmtId="3" fontId="6" fillId="0" borderId="19" xfId="56" applyNumberFormat="1" applyFont="1" applyFill="1" applyBorder="1" applyAlignment="1" applyProtection="1">
      <alignment horizontal="right" vertical="center" wrapText="1" readingOrder="1"/>
      <protection locked="0"/>
    </xf>
    <xf numFmtId="3" fontId="5" fillId="32" borderId="25" xfId="56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  <protection/>
    </xf>
    <xf numFmtId="164" fontId="1" fillId="0" borderId="32" xfId="0" applyNumberFormat="1" applyFont="1" applyFill="1" applyBorder="1" applyAlignment="1" applyProtection="1">
      <alignment horizontal="center" vertical="center" wrapText="1"/>
      <protection/>
    </xf>
    <xf numFmtId="164" fontId="30" fillId="0" borderId="36" xfId="0" applyNumberFormat="1" applyFont="1" applyFill="1" applyBorder="1" applyAlignment="1" applyProtection="1">
      <alignment horizontal="right" vertical="center" wrapText="1"/>
      <protection/>
    </xf>
    <xf numFmtId="164" fontId="30" fillId="0" borderId="32" xfId="0" applyNumberFormat="1" applyFont="1" applyFill="1" applyBorder="1" applyAlignment="1" applyProtection="1">
      <alignment horizontal="right" vertical="center" wrapText="1"/>
      <protection/>
    </xf>
    <xf numFmtId="164" fontId="1" fillId="0" borderId="35" xfId="0" applyNumberFormat="1" applyFont="1" applyFill="1" applyBorder="1" applyAlignment="1" applyProtection="1">
      <alignment horizontal="right" vertical="center" wrapText="1"/>
      <protection/>
    </xf>
    <xf numFmtId="164" fontId="1" fillId="0" borderId="37" xfId="0" applyNumberFormat="1" applyFont="1" applyFill="1" applyBorder="1" applyAlignment="1" applyProtection="1">
      <alignment horizontal="center" vertical="center" wrapText="1"/>
      <protection/>
    </xf>
    <xf numFmtId="164" fontId="30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32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31" fillId="0" borderId="39" xfId="0" applyFont="1" applyFill="1" applyBorder="1" applyAlignment="1" applyProtection="1">
      <alignment vertical="center"/>
      <protection/>
    </xf>
    <xf numFmtId="0" fontId="31" fillId="0" borderId="40" xfId="0" applyFont="1" applyFill="1" applyBorder="1" applyAlignment="1" applyProtection="1">
      <alignment horizontal="center" vertical="center"/>
      <protection/>
    </xf>
    <xf numFmtId="0" fontId="31" fillId="0" borderId="41" xfId="0" applyFont="1" applyFill="1" applyBorder="1" applyAlignment="1" applyProtection="1">
      <alignment horizontal="center" vertical="center"/>
      <protection/>
    </xf>
    <xf numFmtId="49" fontId="35" fillId="0" borderId="17" xfId="0" applyNumberFormat="1" applyFont="1" applyFill="1" applyBorder="1" applyAlignment="1" applyProtection="1">
      <alignment vertical="center"/>
      <protection/>
    </xf>
    <xf numFmtId="3" fontId="35" fillId="0" borderId="11" xfId="0" applyNumberFormat="1" applyFont="1" applyFill="1" applyBorder="1" applyAlignment="1" applyProtection="1">
      <alignment vertical="center"/>
      <protection locked="0"/>
    </xf>
    <xf numFmtId="3" fontId="31" fillId="0" borderId="11" xfId="0" applyNumberFormat="1" applyFont="1" applyFill="1" applyBorder="1" applyAlignment="1" applyProtection="1">
      <alignment vertical="center"/>
      <protection locked="0"/>
    </xf>
    <xf numFmtId="3" fontId="31" fillId="0" borderId="42" xfId="0" applyNumberFormat="1" applyFont="1" applyFill="1" applyBorder="1" applyAlignment="1" applyProtection="1">
      <alignment vertical="center"/>
      <protection/>
    </xf>
    <xf numFmtId="49" fontId="34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34" fillId="0" borderId="10" xfId="0" applyNumberFormat="1" applyFont="1" applyFill="1" applyBorder="1" applyAlignment="1" applyProtection="1">
      <alignment vertical="center"/>
      <protection locked="0"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43" xfId="0" applyNumberFormat="1" applyFont="1" applyFill="1" applyBorder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vertical="center"/>
      <protection/>
    </xf>
    <xf numFmtId="3" fontId="35" fillId="0" borderId="10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43" xfId="0" applyNumberFormat="1" applyFont="1" applyFill="1" applyBorder="1" applyAlignment="1" applyProtection="1">
      <alignment vertical="center"/>
      <protection/>
    </xf>
    <xf numFmtId="49" fontId="35" fillId="0" borderId="44" xfId="0" applyNumberFormat="1" applyFont="1" applyFill="1" applyBorder="1" applyAlignment="1" applyProtection="1">
      <alignment vertical="center"/>
      <protection locked="0"/>
    </xf>
    <xf numFmtId="3" fontId="35" fillId="0" borderId="45" xfId="0" applyNumberFormat="1" applyFont="1" applyFill="1" applyBorder="1" applyAlignment="1" applyProtection="1">
      <alignment vertical="center"/>
      <protection locked="0"/>
    </xf>
    <xf numFmtId="3" fontId="31" fillId="0" borderId="45" xfId="0" applyNumberFormat="1" applyFont="1" applyFill="1" applyBorder="1" applyAlignment="1" applyProtection="1">
      <alignment vertical="center"/>
      <protection locked="0"/>
    </xf>
    <xf numFmtId="49" fontId="31" fillId="0" borderId="46" xfId="0" applyNumberFormat="1" applyFont="1" applyFill="1" applyBorder="1" applyAlignment="1" applyProtection="1">
      <alignment vertical="center"/>
      <protection/>
    </xf>
    <xf numFmtId="3" fontId="31" fillId="0" borderId="47" xfId="0" applyNumberFormat="1" applyFont="1" applyFill="1" applyBorder="1" applyAlignment="1" applyProtection="1">
      <alignment vertical="center"/>
      <protection/>
    </xf>
    <xf numFmtId="3" fontId="35" fillId="0" borderId="47" xfId="0" applyNumberFormat="1" applyFont="1" applyFill="1" applyBorder="1" applyAlignment="1" applyProtection="1">
      <alignment vertical="center"/>
      <protection/>
    </xf>
    <xf numFmtId="3" fontId="31" fillId="0" borderId="48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49" fontId="35" fillId="0" borderId="18" xfId="0" applyNumberFormat="1" applyFont="1" applyFill="1" applyBorder="1" applyAlignment="1" applyProtection="1">
      <alignment horizontal="left" vertical="center"/>
      <protection/>
    </xf>
    <xf numFmtId="49" fontId="35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164" fontId="6" fillId="0" borderId="49" xfId="56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34" xfId="56" applyFont="1" applyFill="1" applyBorder="1" applyAlignment="1" applyProtection="1">
      <alignment horizontal="center" vertical="center" wrapText="1"/>
      <protection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top"/>
    </xf>
    <xf numFmtId="0" fontId="19" fillId="0" borderId="34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51" xfId="0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14" fillId="0" borderId="10" xfId="0" applyFont="1" applyBorder="1" applyAlignment="1">
      <alignment vertical="center" textRotation="90"/>
    </xf>
    <xf numFmtId="0" fontId="19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3" fontId="37" fillId="0" borderId="10" xfId="0" applyNumberFormat="1" applyFont="1" applyBorder="1" applyAlignment="1">
      <alignment horizontal="right"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49" fontId="38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3" fontId="44" fillId="0" borderId="10" xfId="0" applyNumberFormat="1" applyFont="1" applyBorder="1" applyAlignment="1">
      <alignment/>
    </xf>
    <xf numFmtId="0" fontId="19" fillId="0" borderId="17" xfId="0" applyFont="1" applyBorder="1" applyAlignment="1" applyProtection="1">
      <alignment horizontal="center" vertical="center" textRotation="90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3" fontId="44" fillId="0" borderId="21" xfId="0" applyNumberFormat="1" applyFont="1" applyBorder="1" applyAlignment="1">
      <alignment/>
    </xf>
    <xf numFmtId="164" fontId="36" fillId="0" borderId="0" xfId="0" applyNumberFormat="1" applyFont="1" applyFill="1" applyAlignment="1">
      <alignment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36" fillId="0" borderId="0" xfId="0" applyNumberFormat="1" applyFont="1" applyFill="1" applyAlignment="1" applyProtection="1">
      <alignment horizontal="center" vertical="center" wrapText="1"/>
      <protection/>
    </xf>
    <xf numFmtId="164" fontId="45" fillId="0" borderId="0" xfId="0" applyNumberFormat="1" applyFont="1" applyFill="1" applyAlignment="1" applyProtection="1">
      <alignment horizontal="center" vertical="center" wrapText="1"/>
      <protection/>
    </xf>
    <xf numFmtId="164" fontId="30" fillId="0" borderId="27" xfId="0" applyNumberFormat="1" applyFont="1" applyFill="1" applyBorder="1" applyAlignment="1">
      <alignment horizontal="center" vertical="center" textRotation="90" wrapText="1"/>
    </xf>
    <xf numFmtId="164" fontId="30" fillId="0" borderId="46" xfId="0" applyNumberFormat="1" applyFont="1" applyFill="1" applyBorder="1" applyAlignment="1" applyProtection="1">
      <alignment horizontal="center" vertical="center" wrapText="1"/>
      <protection/>
    </xf>
    <xf numFmtId="164" fontId="30" fillId="0" borderId="47" xfId="0" applyNumberFormat="1" applyFont="1" applyFill="1" applyBorder="1" applyAlignment="1" applyProtection="1">
      <alignment horizontal="center" vertical="center" wrapText="1"/>
      <protection/>
    </xf>
    <xf numFmtId="164" fontId="46" fillId="0" borderId="52" xfId="0" applyNumberFormat="1" applyFont="1" applyFill="1" applyBorder="1" applyAlignment="1" applyProtection="1">
      <alignment horizontal="center" vertical="center" wrapText="1"/>
      <protection/>
    </xf>
    <xf numFmtId="164" fontId="30" fillId="0" borderId="53" xfId="0" applyNumberFormat="1" applyFont="1" applyFill="1" applyBorder="1" applyAlignment="1" applyProtection="1">
      <alignment horizontal="center" vertical="center" wrapText="1"/>
      <protection/>
    </xf>
    <xf numFmtId="164" fontId="30" fillId="0" borderId="54" xfId="0" applyNumberFormat="1" applyFont="1" applyFill="1" applyBorder="1" applyAlignment="1" applyProtection="1">
      <alignment horizontal="center" vertical="center" wrapText="1"/>
      <protection/>
    </xf>
    <xf numFmtId="164" fontId="30" fillId="0" borderId="55" xfId="0" applyNumberFormat="1" applyFont="1" applyFill="1" applyBorder="1" applyAlignment="1" applyProtection="1">
      <alignment horizontal="center" vertical="center" wrapText="1"/>
      <protection/>
    </xf>
    <xf numFmtId="164" fontId="46" fillId="0" borderId="32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31" xfId="0" applyNumberFormat="1" applyFont="1" applyFill="1" applyBorder="1" applyAlignment="1">
      <alignment horizontal="center" vertical="center" wrapText="1"/>
    </xf>
    <xf numFmtId="164" fontId="46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46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4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46" fillId="0" borderId="38" xfId="0" applyNumberFormat="1" applyFont="1" applyFill="1" applyBorder="1" applyAlignment="1">
      <alignment horizontal="center" vertical="center" wrapText="1"/>
    </xf>
    <xf numFmtId="164" fontId="30" fillId="0" borderId="33" xfId="0" applyNumberFormat="1" applyFont="1" applyFill="1" applyBorder="1" applyAlignment="1" applyProtection="1">
      <alignment horizontal="center" vertical="center" wrapText="1"/>
      <protection/>
    </xf>
    <xf numFmtId="164" fontId="30" fillId="0" borderId="27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36" fillId="0" borderId="57" xfId="0" applyFont="1" applyBorder="1" applyAlignment="1">
      <alignment/>
    </xf>
    <xf numFmtId="0" fontId="36" fillId="0" borderId="58" xfId="0" applyFont="1" applyBorder="1" applyAlignment="1">
      <alignment/>
    </xf>
    <xf numFmtId="0" fontId="36" fillId="0" borderId="59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6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9" fillId="0" borderId="12" xfId="0" applyFont="1" applyBorder="1" applyAlignment="1">
      <alignment/>
    </xf>
    <xf numFmtId="0" fontId="19" fillId="0" borderId="50" xfId="0" applyFont="1" applyBorder="1" applyAlignment="1">
      <alignment/>
    </xf>
    <xf numFmtId="0" fontId="25" fillId="0" borderId="51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1" xfId="0" applyFont="1" applyBorder="1" applyAlignment="1">
      <alignment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vertical="center" textRotation="90"/>
    </xf>
    <xf numFmtId="0" fontId="13" fillId="0" borderId="14" xfId="0" applyFont="1" applyBorder="1" applyAlignment="1">
      <alignment vertical="center" textRotation="90"/>
    </xf>
    <xf numFmtId="0" fontId="19" fillId="0" borderId="45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19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14" fillId="0" borderId="45" xfId="0" applyFont="1" applyBorder="1" applyAlignment="1">
      <alignment vertical="center" textRotation="90"/>
    </xf>
    <xf numFmtId="0" fontId="14" fillId="0" borderId="14" xfId="0" applyFont="1" applyBorder="1" applyAlignment="1">
      <alignment vertical="center" textRotation="90"/>
    </xf>
    <xf numFmtId="0" fontId="36" fillId="0" borderId="63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3" fontId="39" fillId="0" borderId="12" xfId="0" applyNumberFormat="1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3" fontId="36" fillId="0" borderId="12" xfId="0" applyNumberFormat="1" applyFont="1" applyBorder="1" applyAlignment="1">
      <alignment vertical="center" wrapText="1"/>
    </xf>
    <xf numFmtId="3" fontId="36" fillId="0" borderId="51" xfId="0" applyNumberFormat="1" applyFont="1" applyBorder="1" applyAlignment="1">
      <alignment vertical="center" wrapText="1"/>
    </xf>
    <xf numFmtId="0" fontId="43" fillId="0" borderId="51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66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right" vertical="center" wrapText="1"/>
    </xf>
    <xf numFmtId="0" fontId="43" fillId="0" borderId="51" xfId="0" applyFont="1" applyBorder="1" applyAlignment="1">
      <alignment horizontal="right" vertical="center" wrapText="1"/>
    </xf>
    <xf numFmtId="0" fontId="43" fillId="0" borderId="6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right" vertical="center" wrapText="1"/>
    </xf>
    <xf numFmtId="0" fontId="43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3" fontId="19" fillId="0" borderId="69" xfId="0" applyNumberFormat="1" applyFont="1" applyBorder="1" applyAlignment="1">
      <alignment vertical="center" wrapText="1"/>
    </xf>
    <xf numFmtId="0" fontId="44" fillId="0" borderId="70" xfId="0" applyFont="1" applyBorder="1" applyAlignment="1">
      <alignment vertical="center" wrapText="1"/>
    </xf>
    <xf numFmtId="3" fontId="36" fillId="0" borderId="26" xfId="0" applyNumberFormat="1" applyFont="1" applyBorder="1" applyAlignment="1">
      <alignment vertical="center" wrapText="1"/>
    </xf>
    <xf numFmtId="0" fontId="44" fillId="0" borderId="71" xfId="0" applyFont="1" applyBorder="1" applyAlignment="1">
      <alignment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9" fillId="0" borderId="72" xfId="0" applyNumberFormat="1" applyFont="1" applyFill="1" applyBorder="1" applyAlignment="1" applyProtection="1">
      <alignment horizontal="left" vertical="center" wrapText="1"/>
      <protection/>
    </xf>
    <xf numFmtId="0" fontId="11" fillId="0" borderId="68" xfId="0" applyFont="1" applyBorder="1" applyAlignment="1">
      <alignment horizontal="left" vertical="center" wrapText="1"/>
    </xf>
    <xf numFmtId="164" fontId="29" fillId="0" borderId="57" xfId="0" applyNumberFormat="1" applyFont="1" applyFill="1" applyBorder="1" applyAlignment="1" applyProtection="1">
      <alignment horizontal="left" vertical="center" wrapText="1"/>
      <protection/>
    </xf>
    <xf numFmtId="0" fontId="11" fillId="0" borderId="73" xfId="0" applyFont="1" applyBorder="1" applyAlignment="1">
      <alignment horizontal="left" vertical="center" wrapText="1"/>
    </xf>
    <xf numFmtId="164" fontId="30" fillId="0" borderId="0" xfId="0" applyNumberFormat="1" applyFont="1" applyFill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4" fillId="0" borderId="0" xfId="0" applyFont="1" applyAlignment="1">
      <alignment horizontal="right"/>
    </xf>
    <xf numFmtId="0" fontId="25" fillId="0" borderId="57" xfId="0" applyFont="1" applyBorder="1" applyAlignment="1">
      <alignment horizontal="center" vertical="center" wrapText="1"/>
    </xf>
    <xf numFmtId="0" fontId="36" fillId="0" borderId="74" xfId="0" applyFont="1" applyBorder="1" applyAlignment="1">
      <alignment/>
    </xf>
    <xf numFmtId="0" fontId="36" fillId="0" borderId="75" xfId="0" applyFont="1" applyBorder="1" applyAlignment="1">
      <alignment/>
    </xf>
    <xf numFmtId="0" fontId="14" fillId="0" borderId="58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36" xfId="0" applyFont="1" applyBorder="1" applyAlignment="1">
      <alignment/>
    </xf>
    <xf numFmtId="0" fontId="14" fillId="0" borderId="59" xfId="0" applyFont="1" applyBorder="1" applyAlignment="1">
      <alignment horizontal="center" vertical="center" wrapText="1"/>
    </xf>
    <xf numFmtId="0" fontId="36" fillId="0" borderId="76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76" xfId="0" applyFont="1" applyBorder="1" applyAlignment="1">
      <alignment horizontal="right"/>
    </xf>
    <xf numFmtId="169" fontId="26" fillId="0" borderId="58" xfId="0" applyNumberFormat="1" applyFont="1" applyBorder="1" applyAlignment="1">
      <alignment horizontal="center"/>
    </xf>
    <xf numFmtId="169" fontId="36" fillId="0" borderId="0" xfId="0" applyNumberFormat="1" applyFont="1" applyBorder="1" applyAlignment="1">
      <alignment horizontal="center"/>
    </xf>
    <xf numFmtId="169" fontId="36" fillId="0" borderId="0" xfId="0" applyNumberFormat="1" applyFont="1" applyAlignment="1">
      <alignment horizontal="center"/>
    </xf>
    <xf numFmtId="169" fontId="36" fillId="0" borderId="36" xfId="0" applyNumberFormat="1" applyFont="1" applyBorder="1" applyAlignment="1">
      <alignment horizontal="center"/>
    </xf>
    <xf numFmtId="169" fontId="25" fillId="0" borderId="58" xfId="0" applyNumberFormat="1" applyFont="1" applyBorder="1" applyAlignment="1">
      <alignment horizontal="center"/>
    </xf>
    <xf numFmtId="169" fontId="26" fillId="0" borderId="59" xfId="0" applyNumberFormat="1" applyFont="1" applyBorder="1" applyAlignment="1" applyProtection="1">
      <alignment horizontal="center"/>
      <protection locked="0"/>
    </xf>
    <xf numFmtId="169" fontId="36" fillId="0" borderId="76" xfId="0" applyNumberFormat="1" applyFont="1" applyBorder="1" applyAlignment="1" applyProtection="1">
      <alignment horizontal="center"/>
      <protection locked="0"/>
    </xf>
    <xf numFmtId="169" fontId="36" fillId="0" borderId="29" xfId="0" applyNumberFormat="1" applyFont="1" applyBorder="1" applyAlignment="1">
      <alignment horizontal="center"/>
    </xf>
    <xf numFmtId="169" fontId="25" fillId="0" borderId="33" xfId="0" applyNumberFormat="1" applyFont="1" applyBorder="1" applyAlignment="1">
      <alignment horizontal="center"/>
    </xf>
    <xf numFmtId="169" fontId="45" fillId="0" borderId="60" xfId="0" applyNumberFormat="1" applyFont="1" applyBorder="1" applyAlignment="1">
      <alignment horizontal="center"/>
    </xf>
    <xf numFmtId="169" fontId="36" fillId="0" borderId="60" xfId="0" applyNumberFormat="1" applyFont="1" applyBorder="1" applyAlignment="1">
      <alignment horizontal="center"/>
    </xf>
    <xf numFmtId="169" fontId="36" fillId="0" borderId="28" xfId="0" applyNumberFormat="1" applyFont="1" applyBorder="1" applyAlignment="1">
      <alignment horizontal="center"/>
    </xf>
    <xf numFmtId="1" fontId="25" fillId="0" borderId="57" xfId="0" applyNumberFormat="1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36" fillId="0" borderId="75" xfId="0" applyFont="1" applyBorder="1" applyAlignment="1">
      <alignment horizontal="center"/>
    </xf>
    <xf numFmtId="1" fontId="25" fillId="0" borderId="58" xfId="0" applyNumberFormat="1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45" fillId="0" borderId="74" xfId="0" applyFont="1" applyBorder="1" applyAlignment="1">
      <alignment vertical="center"/>
    </xf>
    <xf numFmtId="0" fontId="45" fillId="0" borderId="76" xfId="0" applyFont="1" applyBorder="1" applyAlignment="1">
      <alignment vertical="center"/>
    </xf>
    <xf numFmtId="169" fontId="26" fillId="0" borderId="58" xfId="0" applyNumberFormat="1" applyFont="1" applyBorder="1" applyAlignment="1" applyProtection="1">
      <alignment horizontal="center"/>
      <protection locked="0"/>
    </xf>
    <xf numFmtId="169" fontId="36" fillId="0" borderId="0" xfId="0" applyNumberFormat="1" applyFont="1" applyBorder="1" applyAlignment="1" applyProtection="1">
      <alignment horizontal="center"/>
      <protection locked="0"/>
    </xf>
    <xf numFmtId="169" fontId="26" fillId="0" borderId="59" xfId="0" applyNumberFormat="1" applyFont="1" applyBorder="1" applyAlignment="1">
      <alignment horizontal="center"/>
    </xf>
    <xf numFmtId="169" fontId="36" fillId="0" borderId="76" xfId="0" applyNumberFormat="1" applyFont="1" applyBorder="1" applyAlignment="1">
      <alignment horizontal="center"/>
    </xf>
    <xf numFmtId="169" fontId="25" fillId="0" borderId="33" xfId="0" applyNumberFormat="1" applyFont="1" applyBorder="1" applyAlignment="1">
      <alignment horizontal="center" vertical="center"/>
    </xf>
    <xf numFmtId="169" fontId="36" fillId="0" borderId="60" xfId="0" applyNumberFormat="1" applyFont="1" applyBorder="1" applyAlignment="1">
      <alignment horizontal="center" vertical="center"/>
    </xf>
    <xf numFmtId="169" fontId="36" fillId="0" borderId="28" xfId="0" applyNumberFormat="1" applyFont="1" applyBorder="1" applyAlignment="1">
      <alignment horizontal="center" vertical="center"/>
    </xf>
    <xf numFmtId="169" fontId="45" fillId="0" borderId="57" xfId="0" applyNumberFormat="1" applyFont="1" applyBorder="1" applyAlignment="1">
      <alignment horizontal="center" vertical="center"/>
    </xf>
    <xf numFmtId="169" fontId="45" fillId="0" borderId="74" xfId="0" applyNumberFormat="1" applyFont="1" applyBorder="1" applyAlignment="1">
      <alignment horizontal="center" vertical="center"/>
    </xf>
    <xf numFmtId="169" fontId="36" fillId="0" borderId="74" xfId="0" applyNumberFormat="1" applyFont="1" applyBorder="1" applyAlignment="1">
      <alignment/>
    </xf>
    <xf numFmtId="169" fontId="36" fillId="0" borderId="75" xfId="0" applyNumberFormat="1" applyFont="1" applyBorder="1" applyAlignment="1">
      <alignment/>
    </xf>
    <xf numFmtId="169" fontId="45" fillId="0" borderId="59" xfId="0" applyNumberFormat="1" applyFont="1" applyBorder="1" applyAlignment="1">
      <alignment horizontal="center" vertical="center"/>
    </xf>
    <xf numFmtId="169" fontId="45" fillId="0" borderId="76" xfId="0" applyNumberFormat="1" applyFont="1" applyBorder="1" applyAlignment="1">
      <alignment horizontal="center" vertical="center"/>
    </xf>
    <xf numFmtId="169" fontId="36" fillId="0" borderId="76" xfId="0" applyNumberFormat="1" applyFont="1" applyBorder="1" applyAlignment="1">
      <alignment/>
    </xf>
    <xf numFmtId="169" fontId="36" fillId="0" borderId="29" xfId="0" applyNumberFormat="1" applyFont="1" applyBorder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1" fontId="25" fillId="0" borderId="57" xfId="0" applyNumberFormat="1" applyFont="1" applyBorder="1" applyAlignment="1" applyProtection="1">
      <alignment/>
      <protection locked="0"/>
    </xf>
    <xf numFmtId="0" fontId="36" fillId="0" borderId="74" xfId="0" applyFont="1" applyBorder="1" applyAlignment="1" applyProtection="1">
      <alignment/>
      <protection locked="0"/>
    </xf>
    <xf numFmtId="0" fontId="25" fillId="0" borderId="7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4" fillId="0" borderId="0" xfId="0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0" fontId="33" fillId="0" borderId="76" xfId="0" applyFont="1" applyFill="1" applyBorder="1" applyAlignment="1" applyProtection="1">
      <alignment horizontal="right"/>
      <protection/>
    </xf>
    <xf numFmtId="0" fontId="31" fillId="0" borderId="76" xfId="0" applyFont="1" applyBorder="1" applyAlignment="1">
      <alignment horizontal="right"/>
    </xf>
    <xf numFmtId="0" fontId="31" fillId="0" borderId="0" xfId="0" applyFont="1" applyFill="1" applyAlignment="1">
      <alignment horizontal="center" wrapText="1"/>
    </xf>
    <xf numFmtId="0" fontId="33" fillId="0" borderId="0" xfId="0" applyFont="1" applyFill="1" applyAlignment="1" applyProtection="1">
      <alignment horizontal="right"/>
      <protection/>
    </xf>
    <xf numFmtId="0" fontId="33" fillId="0" borderId="0" xfId="0" applyFont="1" applyFill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36"/>
      <tableStyleElement type="headerRow" dxfId="3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E37" sqref="E37"/>
    </sheetView>
  </sheetViews>
  <sheetFormatPr defaultColWidth="9.140625" defaultRowHeight="15"/>
  <cols>
    <col min="2" max="2" width="48.00390625" style="0" customWidth="1"/>
    <col min="3" max="3" width="19.00390625" style="0" customWidth="1"/>
    <col min="4" max="4" width="14.57421875" style="12" customWidth="1"/>
    <col min="5" max="5" width="43.00390625" style="10" customWidth="1"/>
    <col min="6" max="6" width="15.140625" style="10" customWidth="1"/>
    <col min="7" max="7" width="13.140625" style="10" customWidth="1"/>
  </cols>
  <sheetData>
    <row r="1" spans="1:7" ht="13.5" customHeight="1">
      <c r="A1" s="239" t="s">
        <v>341</v>
      </c>
      <c r="B1" s="239"/>
      <c r="C1" s="239"/>
      <c r="D1" s="239"/>
      <c r="E1" s="239"/>
      <c r="F1" s="239"/>
      <c r="G1" s="239"/>
    </row>
    <row r="2" spans="1:7" ht="18" customHeight="1" thickBot="1">
      <c r="A2" s="1" t="s">
        <v>0</v>
      </c>
      <c r="B2" s="1"/>
      <c r="C2" s="1"/>
      <c r="D2" s="13" t="s">
        <v>33</v>
      </c>
      <c r="E2" s="20" t="s">
        <v>3</v>
      </c>
      <c r="F2" s="20"/>
      <c r="G2" s="11" t="s">
        <v>108</v>
      </c>
    </row>
    <row r="3" spans="1:7" ht="22.5" customHeight="1">
      <c r="A3" s="22" t="s">
        <v>1</v>
      </c>
      <c r="B3" s="7" t="s">
        <v>2</v>
      </c>
      <c r="C3" s="21" t="s">
        <v>267</v>
      </c>
      <c r="D3" s="21" t="s">
        <v>332</v>
      </c>
      <c r="E3" s="7" t="s">
        <v>4</v>
      </c>
      <c r="F3" s="21" t="s">
        <v>267</v>
      </c>
      <c r="G3" s="43" t="s">
        <v>332</v>
      </c>
    </row>
    <row r="4" spans="1:7" ht="11.25" customHeight="1">
      <c r="A4" s="15"/>
      <c r="B4" s="16" t="s">
        <v>6</v>
      </c>
      <c r="C4" s="145"/>
      <c r="D4" s="17" t="s">
        <v>7</v>
      </c>
      <c r="E4" s="16" t="s">
        <v>8</v>
      </c>
      <c r="F4" s="145"/>
      <c r="G4" s="44" t="s">
        <v>9</v>
      </c>
    </row>
    <row r="5" spans="1:7" ht="15" customHeight="1">
      <c r="A5" s="23" t="s">
        <v>74</v>
      </c>
      <c r="B5" s="6" t="s">
        <v>34</v>
      </c>
      <c r="C5" s="26">
        <f>SUM(C6+C7)</f>
        <v>205115</v>
      </c>
      <c r="D5" s="26">
        <f>SUM(D6+D7)</f>
        <v>307794</v>
      </c>
      <c r="E5" s="6" t="s">
        <v>10</v>
      </c>
      <c r="F5" s="45">
        <v>120637</v>
      </c>
      <c r="G5" s="45">
        <v>173331</v>
      </c>
    </row>
    <row r="6" spans="1:7" ht="15" customHeight="1">
      <c r="A6" s="23" t="s">
        <v>20</v>
      </c>
      <c r="B6" s="2" t="s">
        <v>35</v>
      </c>
      <c r="C6" s="26">
        <v>161468</v>
      </c>
      <c r="D6" s="26">
        <v>162936</v>
      </c>
      <c r="E6" s="6" t="s">
        <v>45</v>
      </c>
      <c r="F6" s="45">
        <v>22536</v>
      </c>
      <c r="G6" s="45">
        <v>29555</v>
      </c>
    </row>
    <row r="7" spans="1:7" ht="15" customHeight="1">
      <c r="A7" s="23" t="s">
        <v>21</v>
      </c>
      <c r="B7" s="2" t="s">
        <v>36</v>
      </c>
      <c r="C7" s="26">
        <v>43647</v>
      </c>
      <c r="D7" s="26">
        <v>144858</v>
      </c>
      <c r="E7" s="6" t="s">
        <v>11</v>
      </c>
      <c r="F7" s="45">
        <v>90646</v>
      </c>
      <c r="G7" s="45">
        <v>147363</v>
      </c>
    </row>
    <row r="8" spans="1:7" s="31" customFormat="1" ht="13.5" customHeight="1">
      <c r="A8" s="23" t="s">
        <v>22</v>
      </c>
      <c r="B8" s="6" t="s">
        <v>37</v>
      </c>
      <c r="C8" s="97">
        <v>290530</v>
      </c>
      <c r="D8" s="97">
        <v>372501</v>
      </c>
      <c r="E8" s="6" t="s">
        <v>12</v>
      </c>
      <c r="F8" s="45">
        <v>16057</v>
      </c>
      <c r="G8" s="45">
        <v>16057</v>
      </c>
    </row>
    <row r="9" spans="1:7" ht="12.75" customHeight="1">
      <c r="A9" s="23" t="s">
        <v>23</v>
      </c>
      <c r="B9" s="6" t="s">
        <v>38</v>
      </c>
      <c r="C9" s="26">
        <f>SUM(C10:C12)</f>
        <v>114360</v>
      </c>
      <c r="D9" s="26">
        <f>SUM(D10:D12)</f>
        <v>114360</v>
      </c>
      <c r="E9" s="6" t="s">
        <v>46</v>
      </c>
      <c r="F9" s="45">
        <f>SUM(F10:F13)</f>
        <v>105405</v>
      </c>
      <c r="G9" s="45">
        <f>SUM(G10:G13)</f>
        <v>92826</v>
      </c>
    </row>
    <row r="10" spans="1:7" ht="12" customHeight="1">
      <c r="A10" s="23" t="s">
        <v>24</v>
      </c>
      <c r="B10" s="2" t="s">
        <v>39</v>
      </c>
      <c r="C10" s="25">
        <v>21500</v>
      </c>
      <c r="D10" s="25">
        <v>21500</v>
      </c>
      <c r="E10" s="2" t="s">
        <v>47</v>
      </c>
      <c r="F10" s="46">
        <v>0</v>
      </c>
      <c r="G10" s="46">
        <v>0</v>
      </c>
    </row>
    <row r="11" spans="1:7" ht="12" customHeight="1">
      <c r="A11" s="23" t="s">
        <v>25</v>
      </c>
      <c r="B11" s="2" t="s">
        <v>112</v>
      </c>
      <c r="C11" s="25">
        <v>92550</v>
      </c>
      <c r="D11" s="25">
        <v>92550</v>
      </c>
      <c r="E11" s="2" t="s">
        <v>48</v>
      </c>
      <c r="F11" s="45">
        <v>67410</v>
      </c>
      <c r="G11" s="45">
        <v>68641</v>
      </c>
    </row>
    <row r="12" spans="1:7" ht="12.75" customHeight="1">
      <c r="A12" s="23" t="s">
        <v>26</v>
      </c>
      <c r="B12" s="2" t="s">
        <v>40</v>
      </c>
      <c r="C12" s="25">
        <v>310</v>
      </c>
      <c r="D12" s="25">
        <v>310</v>
      </c>
      <c r="E12" s="2" t="s">
        <v>49</v>
      </c>
      <c r="F12" s="47">
        <v>11000</v>
      </c>
      <c r="G12" s="47">
        <v>11000</v>
      </c>
    </row>
    <row r="13" spans="1:7" ht="14.25" customHeight="1">
      <c r="A13" s="23" t="s">
        <v>27</v>
      </c>
      <c r="B13" s="6" t="s">
        <v>41</v>
      </c>
      <c r="C13" s="26">
        <v>13926</v>
      </c>
      <c r="D13" s="26">
        <v>13926</v>
      </c>
      <c r="E13" s="2" t="s">
        <v>50</v>
      </c>
      <c r="F13" s="47">
        <v>26995</v>
      </c>
      <c r="G13" s="47">
        <v>13185</v>
      </c>
    </row>
    <row r="14" spans="1:7" ht="13.5" customHeight="1">
      <c r="A14" s="23" t="s">
        <v>28</v>
      </c>
      <c r="B14" s="6" t="s">
        <v>42</v>
      </c>
      <c r="C14" s="32">
        <v>0</v>
      </c>
      <c r="D14" s="32">
        <v>0</v>
      </c>
      <c r="E14" s="6" t="s">
        <v>51</v>
      </c>
      <c r="F14" s="48">
        <v>399778</v>
      </c>
      <c r="G14" s="48">
        <v>429916</v>
      </c>
    </row>
    <row r="15" spans="1:7" ht="14.25" customHeight="1">
      <c r="A15" s="23" t="s">
        <v>29</v>
      </c>
      <c r="B15" s="6" t="s">
        <v>43</v>
      </c>
      <c r="C15" s="32">
        <v>0</v>
      </c>
      <c r="D15" s="32">
        <v>0</v>
      </c>
      <c r="E15" s="6" t="s">
        <v>52</v>
      </c>
      <c r="F15" s="48">
        <v>59310</v>
      </c>
      <c r="G15" s="48">
        <v>132610</v>
      </c>
    </row>
    <row r="16" spans="1:7" ht="13.5" customHeight="1">
      <c r="A16" s="23" t="s">
        <v>5</v>
      </c>
      <c r="B16" s="6" t="s">
        <v>44</v>
      </c>
      <c r="C16" s="29">
        <v>14998</v>
      </c>
      <c r="D16" s="29">
        <v>37637</v>
      </c>
      <c r="E16" s="6" t="s">
        <v>58</v>
      </c>
      <c r="F16" s="45">
        <f>SUM(F17+F18)</f>
        <v>2500</v>
      </c>
      <c r="G16" s="45">
        <f>SUM(G17+G18)</f>
        <v>2500</v>
      </c>
    </row>
    <row r="17" spans="1:7" ht="13.5" customHeight="1">
      <c r="A17" s="23" t="s">
        <v>30</v>
      </c>
      <c r="B17" s="2"/>
      <c r="C17" s="25"/>
      <c r="D17" s="25"/>
      <c r="E17" s="2" t="s">
        <v>53</v>
      </c>
      <c r="F17" s="46">
        <v>0</v>
      </c>
      <c r="G17" s="46">
        <v>0</v>
      </c>
    </row>
    <row r="18" spans="1:7" ht="13.5" customHeight="1">
      <c r="A18" s="23" t="s">
        <v>31</v>
      </c>
      <c r="B18" s="2"/>
      <c r="C18" s="25"/>
      <c r="D18" s="25"/>
      <c r="E18" s="2" t="s">
        <v>54</v>
      </c>
      <c r="F18" s="47">
        <v>2500</v>
      </c>
      <c r="G18" s="47">
        <v>2500</v>
      </c>
    </row>
    <row r="19" spans="1:7" ht="12.75" customHeight="1">
      <c r="A19" s="23" t="s">
        <v>32</v>
      </c>
      <c r="B19" s="18" t="s">
        <v>55</v>
      </c>
      <c r="C19" s="24">
        <f>SUM(C5+C9+C13+C15)</f>
        <v>333401</v>
      </c>
      <c r="D19" s="24">
        <f>SUM(D5+D9+D13+D15)</f>
        <v>436080</v>
      </c>
      <c r="E19" s="18" t="s">
        <v>57</v>
      </c>
      <c r="F19" s="49">
        <f>SUM(F5:F9)</f>
        <v>355281</v>
      </c>
      <c r="G19" s="49">
        <f>SUM(G5:G9)</f>
        <v>459132</v>
      </c>
    </row>
    <row r="20" spans="1:7" ht="13.5" customHeight="1">
      <c r="A20" s="23" t="s">
        <v>75</v>
      </c>
      <c r="B20" s="18" t="s">
        <v>56</v>
      </c>
      <c r="C20" s="24">
        <f>SUM(C8+C14+C16)</f>
        <v>305528</v>
      </c>
      <c r="D20" s="24">
        <f>SUM(D8+D14+D16)</f>
        <v>410138</v>
      </c>
      <c r="E20" s="18" t="s">
        <v>59</v>
      </c>
      <c r="F20" s="49">
        <f>SUM(F14:F16)</f>
        <v>461588</v>
      </c>
      <c r="G20" s="49">
        <f>SUM(G14:G16)</f>
        <v>565026</v>
      </c>
    </row>
    <row r="21" spans="1:7" s="36" customFormat="1" ht="12.75" customHeight="1">
      <c r="A21" s="33">
        <v>17</v>
      </c>
      <c r="B21" s="34" t="s">
        <v>60</v>
      </c>
      <c r="C21" s="35">
        <f>SUM(C19+C20)</f>
        <v>638929</v>
      </c>
      <c r="D21" s="35">
        <f>SUM(D19+D20)</f>
        <v>846218</v>
      </c>
      <c r="E21" s="34" t="s">
        <v>61</v>
      </c>
      <c r="F21" s="50">
        <f>SUM(F19+F20)</f>
        <v>816869</v>
      </c>
      <c r="G21" s="50">
        <f>SUM(G19+G20)</f>
        <v>1024158</v>
      </c>
    </row>
    <row r="22" spans="1:7" ht="14.25" customHeight="1">
      <c r="A22" s="23" t="s">
        <v>76</v>
      </c>
      <c r="B22" s="8"/>
      <c r="C22" s="27"/>
      <c r="D22" s="27"/>
      <c r="E22" s="9" t="s">
        <v>13</v>
      </c>
      <c r="F22" s="48">
        <v>6441</v>
      </c>
      <c r="G22" s="48">
        <v>6441</v>
      </c>
    </row>
    <row r="23" spans="1:7" ht="13.5" customHeight="1">
      <c r="A23" s="23" t="s">
        <v>77</v>
      </c>
      <c r="B23" s="3"/>
      <c r="C23" s="26"/>
      <c r="D23" s="26"/>
      <c r="E23" s="4" t="s">
        <v>14</v>
      </c>
      <c r="F23" s="51">
        <v>0</v>
      </c>
      <c r="G23" s="51">
        <v>0</v>
      </c>
    </row>
    <row r="24" spans="1:7" ht="13.5" customHeight="1">
      <c r="A24" s="23" t="s">
        <v>78</v>
      </c>
      <c r="B24" s="3"/>
      <c r="C24" s="26"/>
      <c r="D24" s="26"/>
      <c r="E24" s="34" t="s">
        <v>15</v>
      </c>
      <c r="F24" s="98">
        <f>SUM(F22:F23)</f>
        <v>6441</v>
      </c>
      <c r="G24" s="98">
        <f>SUM(G22:G23)</f>
        <v>6441</v>
      </c>
    </row>
    <row r="25" spans="1:7" ht="20.25" customHeight="1">
      <c r="A25" s="23" t="s">
        <v>79</v>
      </c>
      <c r="B25" s="19" t="s">
        <v>73</v>
      </c>
      <c r="C25" s="24">
        <f>SUM(C26)</f>
        <v>184381</v>
      </c>
      <c r="D25" s="24">
        <f>SUM(D26)</f>
        <v>184381</v>
      </c>
      <c r="E25" s="37" t="s">
        <v>16</v>
      </c>
      <c r="F25" s="52">
        <f>SUM(C21-F21)</f>
        <v>-177940</v>
      </c>
      <c r="G25" s="52">
        <f>SUM(D21-G21)</f>
        <v>-177940</v>
      </c>
    </row>
    <row r="26" spans="1:7" ht="15.75" customHeight="1">
      <c r="A26" s="23" t="s">
        <v>80</v>
      </c>
      <c r="B26" s="19" t="s">
        <v>62</v>
      </c>
      <c r="C26" s="24">
        <f>SUM(C27+C28)</f>
        <v>184381</v>
      </c>
      <c r="D26" s="24">
        <f>SUM(D27+D28)</f>
        <v>184381</v>
      </c>
      <c r="E26" s="143" t="s">
        <v>17</v>
      </c>
      <c r="F26" s="53">
        <f>SUM(C19-F19)</f>
        <v>-21880</v>
      </c>
      <c r="G26" s="53">
        <f>SUM(D19-G19)</f>
        <v>-23052</v>
      </c>
    </row>
    <row r="27" spans="1:7" ht="12.75" customHeight="1">
      <c r="A27" s="23" t="s">
        <v>81</v>
      </c>
      <c r="B27" s="3" t="s">
        <v>63</v>
      </c>
      <c r="C27" s="26">
        <v>28321</v>
      </c>
      <c r="D27" s="26">
        <v>29493</v>
      </c>
      <c r="E27" s="2" t="s">
        <v>18</v>
      </c>
      <c r="F27" s="47">
        <f>SUM(C20-F20)</f>
        <v>-156060</v>
      </c>
      <c r="G27" s="47">
        <f>SUM(D20-G20)</f>
        <v>-154888</v>
      </c>
    </row>
    <row r="28" spans="1:7" ht="12.75" customHeight="1">
      <c r="A28" s="23" t="s">
        <v>82</v>
      </c>
      <c r="B28" s="3" t="s">
        <v>64</v>
      </c>
      <c r="C28" s="27">
        <v>156060</v>
      </c>
      <c r="D28" s="27">
        <v>154888</v>
      </c>
      <c r="E28" s="2"/>
      <c r="F28" s="47"/>
      <c r="G28" s="47"/>
    </row>
    <row r="29" spans="1:7" ht="12.75" customHeight="1">
      <c r="A29" s="23" t="s">
        <v>83</v>
      </c>
      <c r="B29" s="19" t="s">
        <v>71</v>
      </c>
      <c r="C29" s="30">
        <v>0</v>
      </c>
      <c r="D29" s="30">
        <v>0</v>
      </c>
      <c r="E29" s="2"/>
      <c r="F29" s="47"/>
      <c r="G29" s="47"/>
    </row>
    <row r="30" spans="1:7" ht="15.75" customHeight="1">
      <c r="A30" s="23" t="s">
        <v>84</v>
      </c>
      <c r="B30" s="3" t="s">
        <v>65</v>
      </c>
      <c r="C30" s="29">
        <v>0</v>
      </c>
      <c r="D30" s="29">
        <v>0</v>
      </c>
      <c r="E30" s="2"/>
      <c r="F30" s="47"/>
      <c r="G30" s="47"/>
    </row>
    <row r="31" spans="1:7" ht="12.75" customHeight="1">
      <c r="A31" s="23" t="s">
        <v>85</v>
      </c>
      <c r="B31" s="3" t="s">
        <v>66</v>
      </c>
      <c r="C31" s="29">
        <v>0</v>
      </c>
      <c r="D31" s="29">
        <v>0</v>
      </c>
      <c r="E31" s="2"/>
      <c r="F31" s="47"/>
      <c r="G31" s="47"/>
    </row>
    <row r="32" spans="1:7" s="36" customFormat="1" ht="13.5" customHeight="1">
      <c r="A32" s="33">
        <v>28</v>
      </c>
      <c r="B32" s="38" t="s">
        <v>72</v>
      </c>
      <c r="C32" s="39">
        <f>SUM(C21+C25)</f>
        <v>823310</v>
      </c>
      <c r="D32" s="39">
        <f>SUM(D21+D25)</f>
        <v>1030599</v>
      </c>
      <c r="E32" s="38" t="s">
        <v>19</v>
      </c>
      <c r="F32" s="54">
        <f>SUM(F21+F24)</f>
        <v>823310</v>
      </c>
      <c r="G32" s="54">
        <f>SUM(G21+G24)</f>
        <v>1030599</v>
      </c>
    </row>
    <row r="33" spans="1:7" ht="13.5" customHeight="1">
      <c r="A33" s="23" t="s">
        <v>86</v>
      </c>
      <c r="B33" s="6" t="s">
        <v>67</v>
      </c>
      <c r="C33" s="28">
        <f>SUM(C19+C27)</f>
        <v>361722</v>
      </c>
      <c r="D33" s="28">
        <f>SUM(D19+D27)</f>
        <v>465573</v>
      </c>
      <c r="E33" s="6" t="s">
        <v>69</v>
      </c>
      <c r="F33" s="47">
        <f>SUM(F19+F22)</f>
        <v>361722</v>
      </c>
      <c r="G33" s="47">
        <f>SUM(G19+G22)</f>
        <v>465573</v>
      </c>
    </row>
    <row r="34" spans="1:7" ht="13.5" customHeight="1" thickBot="1">
      <c r="A34" s="40" t="s">
        <v>87</v>
      </c>
      <c r="B34" s="41" t="s">
        <v>68</v>
      </c>
      <c r="C34" s="42">
        <f>SUM(C20+C28)</f>
        <v>461588</v>
      </c>
      <c r="D34" s="42">
        <f>SUM(D20+D28)</f>
        <v>565026</v>
      </c>
      <c r="E34" s="41" t="s">
        <v>70</v>
      </c>
      <c r="F34" s="144">
        <f>SUM(F20+F23)</f>
        <v>461588</v>
      </c>
      <c r="G34" s="144">
        <f>SUM(G20+G23)</f>
        <v>565026</v>
      </c>
    </row>
    <row r="35" spans="1:4" ht="12.75" customHeight="1">
      <c r="A35" s="5"/>
      <c r="B35" s="5"/>
      <c r="C35" s="5"/>
      <c r="D35" s="14"/>
    </row>
  </sheetData>
  <sheetProtection/>
  <mergeCells count="1">
    <mergeCell ref="A1:G1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6.8515625" style="72" customWidth="1"/>
    <col min="2" max="2" width="54.8515625" style="73" customWidth="1"/>
    <col min="3" max="3" width="31.8515625" style="73" customWidth="1"/>
    <col min="4" max="4" width="34.00390625" style="72" customWidth="1"/>
    <col min="5" max="6" width="11.00390625" style="72" customWidth="1"/>
    <col min="7" max="7" width="11.8515625" style="72" customWidth="1"/>
    <col min="8" max="16384" width="9.140625" style="72" customWidth="1"/>
  </cols>
  <sheetData>
    <row r="1" spans="4:5" ht="15">
      <c r="D1" s="293" t="s">
        <v>228</v>
      </c>
      <c r="E1" s="293"/>
    </row>
    <row r="3" spans="1:4" ht="20.25" customHeight="1">
      <c r="A3" s="300" t="s">
        <v>361</v>
      </c>
      <c r="B3" s="301"/>
      <c r="C3" s="301"/>
      <c r="D3" s="301"/>
    </row>
    <row r="4" spans="1:4" ht="17.25">
      <c r="A4" s="201"/>
      <c r="B4" s="202"/>
      <c r="C4" s="202"/>
      <c r="D4" s="201"/>
    </row>
    <row r="5" spans="1:5" ht="26.25" customHeight="1" thickBot="1">
      <c r="A5" s="202"/>
      <c r="B5" s="203"/>
      <c r="C5" s="203"/>
      <c r="D5" s="204" t="s">
        <v>33</v>
      </c>
      <c r="E5" s="73"/>
    </row>
    <row r="6" spans="1:4" s="78" customFormat="1" ht="56.25" customHeight="1" thickBot="1">
      <c r="A6" s="205" t="s">
        <v>168</v>
      </c>
      <c r="B6" s="206" t="s">
        <v>222</v>
      </c>
      <c r="C6" s="207" t="s">
        <v>267</v>
      </c>
      <c r="D6" s="207" t="s">
        <v>332</v>
      </c>
    </row>
    <row r="7" spans="1:5" s="80" customFormat="1" ht="18" customHeight="1" thickBot="1">
      <c r="A7" s="208"/>
      <c r="B7" s="209" t="s">
        <v>6</v>
      </c>
      <c r="C7" s="210" t="s">
        <v>7</v>
      </c>
      <c r="D7" s="211" t="s">
        <v>8</v>
      </c>
      <c r="E7" s="74"/>
    </row>
    <row r="8" spans="1:5" ht="15.75" customHeight="1">
      <c r="A8" s="212">
        <v>1</v>
      </c>
      <c r="B8" s="213" t="s">
        <v>218</v>
      </c>
      <c r="C8" s="214">
        <f>SUM(C9:C13)</f>
        <v>46724</v>
      </c>
      <c r="D8" s="214">
        <f>SUM(D9:D13)</f>
        <v>104441</v>
      </c>
      <c r="E8" s="73"/>
    </row>
    <row r="9" spans="1:5" ht="15.75" customHeight="1">
      <c r="A9" s="215">
        <v>2</v>
      </c>
      <c r="B9" s="216" t="s">
        <v>300</v>
      </c>
      <c r="C9" s="217">
        <v>8381</v>
      </c>
      <c r="D9" s="217">
        <v>8381</v>
      </c>
      <c r="E9" s="73"/>
    </row>
    <row r="10" spans="1:5" ht="15.75" customHeight="1">
      <c r="A10" s="212">
        <v>3</v>
      </c>
      <c r="B10" s="216" t="s">
        <v>301</v>
      </c>
      <c r="C10" s="217">
        <v>38343</v>
      </c>
      <c r="D10" s="217">
        <v>38343</v>
      </c>
      <c r="E10" s="73"/>
    </row>
    <row r="11" spans="1:5" ht="15.75" customHeight="1">
      <c r="A11" s="212">
        <v>4</v>
      </c>
      <c r="B11" s="216" t="s">
        <v>362</v>
      </c>
      <c r="C11" s="218">
        <v>0</v>
      </c>
      <c r="D11" s="217">
        <v>6512</v>
      </c>
      <c r="E11" s="73"/>
    </row>
    <row r="12" spans="1:5" ht="15.75" customHeight="1">
      <c r="A12" s="212">
        <v>5</v>
      </c>
      <c r="B12" s="216" t="s">
        <v>363</v>
      </c>
      <c r="C12" s="218">
        <v>0</v>
      </c>
      <c r="D12" s="217">
        <v>50260</v>
      </c>
      <c r="E12" s="73"/>
    </row>
    <row r="13" spans="1:5" ht="15.75" customHeight="1">
      <c r="A13" s="212">
        <v>6</v>
      </c>
      <c r="B13" s="216" t="s">
        <v>364</v>
      </c>
      <c r="C13" s="218">
        <v>0</v>
      </c>
      <c r="D13" s="217">
        <v>945</v>
      </c>
      <c r="E13" s="73"/>
    </row>
    <row r="14" spans="1:5" ht="15.75" customHeight="1">
      <c r="A14" s="212">
        <v>7</v>
      </c>
      <c r="B14" s="213" t="s">
        <v>221</v>
      </c>
      <c r="C14" s="219">
        <f>SUM(C15)</f>
        <v>12586</v>
      </c>
      <c r="D14" s="219">
        <f>SUM(D15)</f>
        <v>28169</v>
      </c>
      <c r="E14" s="73"/>
    </row>
    <row r="15" spans="1:5" ht="15.75" customHeight="1" thickBot="1">
      <c r="A15" s="215">
        <v>8</v>
      </c>
      <c r="B15" s="220" t="s">
        <v>265</v>
      </c>
      <c r="C15" s="221">
        <v>12586</v>
      </c>
      <c r="D15" s="221">
        <v>28169</v>
      </c>
      <c r="E15" s="73"/>
    </row>
    <row r="16" spans="1:5" s="90" customFormat="1" ht="18" customHeight="1" thickBot="1">
      <c r="A16" s="222">
        <v>9</v>
      </c>
      <c r="B16" s="223" t="s">
        <v>219</v>
      </c>
      <c r="C16" s="224">
        <f>SUM(C8+C14)</f>
        <v>59310</v>
      </c>
      <c r="D16" s="224">
        <f>SUM(D8+D14)</f>
        <v>132610</v>
      </c>
      <c r="E16" s="78"/>
    </row>
  </sheetData>
  <sheetProtection/>
  <mergeCells count="2">
    <mergeCell ref="D1:E1"/>
    <mergeCell ref="A3:D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I28" sqref="I28:N29"/>
    </sheetView>
  </sheetViews>
  <sheetFormatPr defaultColWidth="9.140625" defaultRowHeight="15"/>
  <cols>
    <col min="1" max="1" width="4.8515625" style="0" bestFit="1" customWidth="1"/>
    <col min="2" max="2" width="54.57421875" style="0" customWidth="1"/>
    <col min="3" max="3" width="15.57421875" style="0" customWidth="1"/>
    <col min="4" max="4" width="9.140625" style="0" hidden="1" customWidth="1"/>
    <col min="5" max="5" width="7.140625" style="0" customWidth="1"/>
    <col min="6" max="6" width="10.8515625" style="0" customWidth="1"/>
    <col min="7" max="7" width="5.00390625" style="0" customWidth="1"/>
    <col min="8" max="8" width="7.421875" style="0" customWidth="1"/>
  </cols>
  <sheetData>
    <row r="1" spans="7:8" ht="34.5" customHeight="1">
      <c r="G1" s="302"/>
      <c r="H1" s="302"/>
    </row>
    <row r="2" spans="1:14" ht="15">
      <c r="A2" s="348" t="s">
        <v>229</v>
      </c>
      <c r="B2" s="348"/>
      <c r="C2" s="348"/>
      <c r="D2" s="348"/>
      <c r="E2" s="348"/>
      <c r="F2" s="348"/>
      <c r="G2" s="348"/>
      <c r="H2" s="348"/>
      <c r="I2" s="270"/>
      <c r="J2" s="270"/>
      <c r="K2" s="270"/>
      <c r="L2" s="270"/>
      <c r="M2" s="270"/>
      <c r="N2" s="270"/>
    </row>
    <row r="3" spans="1:14" ht="15">
      <c r="A3" s="348"/>
      <c r="B3" s="348"/>
      <c r="C3" s="348"/>
      <c r="D3" s="348"/>
      <c r="E3" s="348"/>
      <c r="F3" s="348"/>
      <c r="G3" s="348"/>
      <c r="H3" s="348"/>
      <c r="I3" s="270"/>
      <c r="J3" s="270"/>
      <c r="K3" s="270"/>
      <c r="L3" s="270"/>
      <c r="M3" s="270"/>
      <c r="N3" s="270"/>
    </row>
    <row r="4" spans="1:14" ht="26.25" customHeight="1">
      <c r="A4" s="347" t="s">
        <v>270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1:14" ht="26.25" customHeight="1" thickBot="1">
      <c r="A5" s="225"/>
      <c r="B5" s="171"/>
      <c r="C5" s="312"/>
      <c r="D5" s="312"/>
      <c r="E5" s="312"/>
      <c r="F5" s="312"/>
      <c r="G5" s="226"/>
      <c r="H5" s="226"/>
      <c r="I5" s="170"/>
      <c r="J5" s="170"/>
      <c r="K5" s="170"/>
      <c r="L5" s="312" t="s">
        <v>266</v>
      </c>
      <c r="M5" s="312"/>
      <c r="N5" s="312"/>
    </row>
    <row r="6" spans="1:14" ht="30.75" customHeight="1">
      <c r="A6" s="227"/>
      <c r="B6" s="351" t="s">
        <v>230</v>
      </c>
      <c r="C6" s="303" t="s">
        <v>377</v>
      </c>
      <c r="D6" s="304"/>
      <c r="E6" s="304"/>
      <c r="F6" s="304"/>
      <c r="G6" s="304"/>
      <c r="H6" s="305"/>
      <c r="I6" s="303" t="s">
        <v>378</v>
      </c>
      <c r="J6" s="304"/>
      <c r="K6" s="304"/>
      <c r="L6" s="304"/>
      <c r="M6" s="304"/>
      <c r="N6" s="305"/>
    </row>
    <row r="7" spans="1:14" ht="30.75" customHeight="1">
      <c r="A7" s="228"/>
      <c r="B7" s="352"/>
      <c r="C7" s="306"/>
      <c r="D7" s="307"/>
      <c r="E7" s="307"/>
      <c r="F7" s="307"/>
      <c r="G7" s="307"/>
      <c r="H7" s="308"/>
      <c r="I7" s="306"/>
      <c r="J7" s="307"/>
      <c r="K7" s="307"/>
      <c r="L7" s="307"/>
      <c r="M7" s="307"/>
      <c r="N7" s="308"/>
    </row>
    <row r="8" spans="1:14" ht="21" customHeight="1" thickBot="1">
      <c r="A8" s="229"/>
      <c r="B8" s="353"/>
      <c r="C8" s="309"/>
      <c r="D8" s="310"/>
      <c r="E8" s="310"/>
      <c r="F8" s="310"/>
      <c r="G8" s="310"/>
      <c r="H8" s="311"/>
      <c r="I8" s="309"/>
      <c r="J8" s="310"/>
      <c r="K8" s="310"/>
      <c r="L8" s="310"/>
      <c r="M8" s="310"/>
      <c r="N8" s="311"/>
    </row>
    <row r="9" spans="1:14" s="94" customFormat="1" ht="27.75" customHeight="1">
      <c r="A9" s="230" t="s">
        <v>224</v>
      </c>
      <c r="B9" s="231" t="s">
        <v>207</v>
      </c>
      <c r="C9" s="349"/>
      <c r="D9" s="350"/>
      <c r="E9" s="350"/>
      <c r="F9" s="350"/>
      <c r="G9" s="350"/>
      <c r="H9" s="305"/>
      <c r="I9" s="349"/>
      <c r="J9" s="350"/>
      <c r="K9" s="350"/>
      <c r="L9" s="350"/>
      <c r="M9" s="350"/>
      <c r="N9" s="305"/>
    </row>
    <row r="10" spans="1:14" s="94" customFormat="1" ht="24" customHeight="1">
      <c r="A10" s="232"/>
      <c r="B10" s="233" t="s">
        <v>231</v>
      </c>
      <c r="C10" s="332">
        <v>12</v>
      </c>
      <c r="D10" s="333"/>
      <c r="E10" s="333"/>
      <c r="F10" s="333"/>
      <c r="G10" s="333"/>
      <c r="H10" s="316"/>
      <c r="I10" s="332">
        <v>12</v>
      </c>
      <c r="J10" s="333"/>
      <c r="K10" s="333"/>
      <c r="L10" s="333"/>
      <c r="M10" s="333"/>
      <c r="N10" s="316"/>
    </row>
    <row r="11" spans="1:14" s="94" customFormat="1" ht="25.5" customHeight="1" thickBot="1">
      <c r="A11" s="232"/>
      <c r="B11" s="233" t="s">
        <v>232</v>
      </c>
      <c r="C11" s="318">
        <v>2</v>
      </c>
      <c r="D11" s="319"/>
      <c r="E11" s="319"/>
      <c r="F11" s="319"/>
      <c r="G11" s="319"/>
      <c r="H11" s="320"/>
      <c r="I11" s="318">
        <v>2</v>
      </c>
      <c r="J11" s="319"/>
      <c r="K11" s="319"/>
      <c r="L11" s="319"/>
      <c r="M11" s="319"/>
      <c r="N11" s="320"/>
    </row>
    <row r="12" spans="1:14" s="94" customFormat="1" ht="25.5" customHeight="1" thickBot="1">
      <c r="A12" s="234"/>
      <c r="B12" s="235" t="s">
        <v>241</v>
      </c>
      <c r="C12" s="321">
        <f>SUM(C10:C11)</f>
        <v>14</v>
      </c>
      <c r="D12" s="322"/>
      <c r="E12" s="322"/>
      <c r="F12" s="322"/>
      <c r="G12" s="323"/>
      <c r="H12" s="324"/>
      <c r="I12" s="321">
        <f>SUM(I10:I11)</f>
        <v>14</v>
      </c>
      <c r="J12" s="322"/>
      <c r="K12" s="322"/>
      <c r="L12" s="322"/>
      <c r="M12" s="323"/>
      <c r="N12" s="324"/>
    </row>
    <row r="13" spans="1:14" s="94" customFormat="1" ht="25.5" customHeight="1">
      <c r="A13" s="232"/>
      <c r="B13" s="231"/>
      <c r="C13" s="325"/>
      <c r="D13" s="326"/>
      <c r="E13" s="326"/>
      <c r="F13" s="326"/>
      <c r="G13" s="326"/>
      <c r="H13" s="327"/>
      <c r="I13" s="325"/>
      <c r="J13" s="326"/>
      <c r="K13" s="326"/>
      <c r="L13" s="326"/>
      <c r="M13" s="326"/>
      <c r="N13" s="327"/>
    </row>
    <row r="14" spans="1:14" s="94" customFormat="1" ht="27.75" customHeight="1">
      <c r="A14" s="230" t="s">
        <v>225</v>
      </c>
      <c r="B14" s="231" t="s">
        <v>226</v>
      </c>
      <c r="C14" s="328"/>
      <c r="D14" s="329"/>
      <c r="E14" s="329"/>
      <c r="F14" s="329"/>
      <c r="G14" s="270"/>
      <c r="H14" s="308"/>
      <c r="I14" s="328"/>
      <c r="J14" s="329"/>
      <c r="K14" s="329"/>
      <c r="L14" s="329"/>
      <c r="M14" s="270"/>
      <c r="N14" s="308"/>
    </row>
    <row r="15" spans="1:14" ht="17.25">
      <c r="A15" s="228"/>
      <c r="B15" s="236" t="s">
        <v>227</v>
      </c>
      <c r="C15" s="313">
        <v>1</v>
      </c>
      <c r="D15" s="314"/>
      <c r="E15" s="314"/>
      <c r="F15" s="314"/>
      <c r="G15" s="315"/>
      <c r="H15" s="316"/>
      <c r="I15" s="313">
        <v>1</v>
      </c>
      <c r="J15" s="314"/>
      <c r="K15" s="314"/>
      <c r="L15" s="314"/>
      <c r="M15" s="315"/>
      <c r="N15" s="316"/>
    </row>
    <row r="16" spans="1:14" ht="17.25">
      <c r="A16" s="228"/>
      <c r="B16" s="236" t="s">
        <v>233</v>
      </c>
      <c r="C16" s="313">
        <v>3</v>
      </c>
      <c r="D16" s="314"/>
      <c r="E16" s="314"/>
      <c r="F16" s="314"/>
      <c r="G16" s="315"/>
      <c r="H16" s="316"/>
      <c r="I16" s="313">
        <v>3</v>
      </c>
      <c r="J16" s="314"/>
      <c r="K16" s="314"/>
      <c r="L16" s="314"/>
      <c r="M16" s="315"/>
      <c r="N16" s="316"/>
    </row>
    <row r="17" spans="1:14" ht="17.25">
      <c r="A17" s="228"/>
      <c r="B17" s="236" t="s">
        <v>234</v>
      </c>
      <c r="C17" s="313">
        <v>4</v>
      </c>
      <c r="D17" s="314"/>
      <c r="E17" s="314"/>
      <c r="F17" s="314"/>
      <c r="G17" s="315"/>
      <c r="H17" s="316"/>
      <c r="I17" s="313">
        <v>4</v>
      </c>
      <c r="J17" s="314"/>
      <c r="K17" s="314"/>
      <c r="L17" s="314"/>
      <c r="M17" s="315"/>
      <c r="N17" s="316"/>
    </row>
    <row r="18" spans="1:14" ht="17.25">
      <c r="A18" s="228"/>
      <c r="B18" s="236" t="s">
        <v>235</v>
      </c>
      <c r="C18" s="313">
        <v>2</v>
      </c>
      <c r="D18" s="314"/>
      <c r="E18" s="314"/>
      <c r="F18" s="314"/>
      <c r="G18" s="315"/>
      <c r="H18" s="316"/>
      <c r="I18" s="313">
        <v>2</v>
      </c>
      <c r="J18" s="314"/>
      <c r="K18" s="314"/>
      <c r="L18" s="314"/>
      <c r="M18" s="315"/>
      <c r="N18" s="316"/>
    </row>
    <row r="19" spans="1:14" ht="17.25">
      <c r="A19" s="228"/>
      <c r="B19" s="236" t="s">
        <v>236</v>
      </c>
      <c r="C19" s="313">
        <v>2</v>
      </c>
      <c r="D19" s="314"/>
      <c r="E19" s="314"/>
      <c r="F19" s="314"/>
      <c r="G19" s="315"/>
      <c r="H19" s="316"/>
      <c r="I19" s="313">
        <v>2</v>
      </c>
      <c r="J19" s="314"/>
      <c r="K19" s="314"/>
      <c r="L19" s="314"/>
      <c r="M19" s="315"/>
      <c r="N19" s="316"/>
    </row>
    <row r="20" spans="1:14" ht="17.25">
      <c r="A20" s="228"/>
      <c r="B20" s="236" t="s">
        <v>237</v>
      </c>
      <c r="C20" s="313">
        <v>1</v>
      </c>
      <c r="D20" s="314"/>
      <c r="E20" s="314"/>
      <c r="F20" s="314"/>
      <c r="G20" s="315"/>
      <c r="H20" s="316"/>
      <c r="I20" s="313">
        <v>1</v>
      </c>
      <c r="J20" s="314"/>
      <c r="K20" s="314"/>
      <c r="L20" s="314"/>
      <c r="M20" s="315"/>
      <c r="N20" s="316"/>
    </row>
    <row r="21" spans="1:14" ht="17.25">
      <c r="A21" s="228"/>
      <c r="B21" s="236" t="s">
        <v>238</v>
      </c>
      <c r="C21" s="313">
        <v>1</v>
      </c>
      <c r="D21" s="314"/>
      <c r="E21" s="314"/>
      <c r="F21" s="314"/>
      <c r="G21" s="315"/>
      <c r="H21" s="316"/>
      <c r="I21" s="313">
        <v>1</v>
      </c>
      <c r="J21" s="314"/>
      <c r="K21" s="314"/>
      <c r="L21" s="314"/>
      <c r="M21" s="315"/>
      <c r="N21" s="316"/>
    </row>
    <row r="22" spans="1:14" ht="15.75" customHeight="1">
      <c r="A22" s="228"/>
      <c r="B22" s="236" t="s">
        <v>239</v>
      </c>
      <c r="C22" s="313">
        <v>1</v>
      </c>
      <c r="D22" s="314"/>
      <c r="E22" s="314"/>
      <c r="F22" s="314"/>
      <c r="G22" s="315"/>
      <c r="H22" s="316"/>
      <c r="I22" s="313">
        <v>1</v>
      </c>
      <c r="J22" s="314"/>
      <c r="K22" s="314"/>
      <c r="L22" s="314"/>
      <c r="M22" s="315"/>
      <c r="N22" s="316"/>
    </row>
    <row r="23" spans="1:14" ht="16.5" customHeight="1">
      <c r="A23" s="228"/>
      <c r="B23" s="236" t="s">
        <v>240</v>
      </c>
      <c r="C23" s="313">
        <v>1</v>
      </c>
      <c r="D23" s="314"/>
      <c r="E23" s="314"/>
      <c r="F23" s="314"/>
      <c r="G23" s="315"/>
      <c r="H23" s="316"/>
      <c r="I23" s="313">
        <v>1</v>
      </c>
      <c r="J23" s="314"/>
      <c r="K23" s="314"/>
      <c r="L23" s="314"/>
      <c r="M23" s="315"/>
      <c r="N23" s="316"/>
    </row>
    <row r="24" spans="1:14" ht="20.25" customHeight="1">
      <c r="A24" s="228"/>
      <c r="B24" s="237" t="s">
        <v>242</v>
      </c>
      <c r="C24" s="317">
        <f>SUM(C15:F23)</f>
        <v>16</v>
      </c>
      <c r="D24" s="314"/>
      <c r="E24" s="314"/>
      <c r="F24" s="314"/>
      <c r="G24" s="315"/>
      <c r="H24" s="316"/>
      <c r="I24" s="317">
        <f>SUM(I15:L23)</f>
        <v>16</v>
      </c>
      <c r="J24" s="314"/>
      <c r="K24" s="314"/>
      <c r="L24" s="314"/>
      <c r="M24" s="315"/>
      <c r="N24" s="316"/>
    </row>
    <row r="25" spans="1:14" ht="20.25" customHeight="1">
      <c r="A25" s="228"/>
      <c r="B25" s="236" t="s">
        <v>243</v>
      </c>
      <c r="C25" s="313">
        <v>11.16</v>
      </c>
      <c r="D25" s="314"/>
      <c r="E25" s="314"/>
      <c r="F25" s="314"/>
      <c r="G25" s="314"/>
      <c r="H25" s="316"/>
      <c r="I25" s="313">
        <v>42</v>
      </c>
      <c r="J25" s="314"/>
      <c r="K25" s="314"/>
      <c r="L25" s="314"/>
      <c r="M25" s="314"/>
      <c r="N25" s="316"/>
    </row>
    <row r="26" spans="1:14" s="31" customFormat="1" ht="18" thickBot="1">
      <c r="A26" s="228"/>
      <c r="B26" s="236" t="s">
        <v>379</v>
      </c>
      <c r="C26" s="334">
        <v>0</v>
      </c>
      <c r="D26" s="335"/>
      <c r="E26" s="335"/>
      <c r="F26" s="335"/>
      <c r="G26" s="335"/>
      <c r="H26" s="320"/>
      <c r="I26" s="334">
        <v>1.5</v>
      </c>
      <c r="J26" s="335"/>
      <c r="K26" s="335"/>
      <c r="L26" s="335"/>
      <c r="M26" s="335"/>
      <c r="N26" s="320"/>
    </row>
    <row r="27" spans="1:14" s="95" customFormat="1" ht="18" customHeight="1" thickBot="1">
      <c r="A27" s="96"/>
      <c r="B27" s="238" t="s">
        <v>244</v>
      </c>
      <c r="C27" s="336">
        <f>SUM(C24:F26)</f>
        <v>27.16</v>
      </c>
      <c r="D27" s="337"/>
      <c r="E27" s="337"/>
      <c r="F27" s="337"/>
      <c r="G27" s="337"/>
      <c r="H27" s="338"/>
      <c r="I27" s="336">
        <f>SUM(I24:L26)</f>
        <v>59.5</v>
      </c>
      <c r="J27" s="337"/>
      <c r="K27" s="337"/>
      <c r="L27" s="337"/>
      <c r="M27" s="337"/>
      <c r="N27" s="338"/>
    </row>
    <row r="28" spans="1:14" ht="17.25">
      <c r="A28" s="227"/>
      <c r="B28" s="330" t="s">
        <v>245</v>
      </c>
      <c r="C28" s="339">
        <f>SUM(C12+C27)</f>
        <v>41.16</v>
      </c>
      <c r="D28" s="340"/>
      <c r="E28" s="340"/>
      <c r="F28" s="340"/>
      <c r="G28" s="341"/>
      <c r="H28" s="342"/>
      <c r="I28" s="339">
        <f>SUM(I12+I27)</f>
        <v>73.5</v>
      </c>
      <c r="J28" s="340"/>
      <c r="K28" s="340"/>
      <c r="L28" s="340"/>
      <c r="M28" s="341"/>
      <c r="N28" s="342"/>
    </row>
    <row r="29" spans="1:14" ht="18" thickBot="1">
      <c r="A29" s="229"/>
      <c r="B29" s="331"/>
      <c r="C29" s="343"/>
      <c r="D29" s="344"/>
      <c r="E29" s="344"/>
      <c r="F29" s="344"/>
      <c r="G29" s="345"/>
      <c r="H29" s="346"/>
      <c r="I29" s="343"/>
      <c r="J29" s="344"/>
      <c r="K29" s="344"/>
      <c r="L29" s="344"/>
      <c r="M29" s="345"/>
      <c r="N29" s="346"/>
    </row>
  </sheetData>
  <sheetProtection/>
  <mergeCells count="49">
    <mergeCell ref="A2:N3"/>
    <mergeCell ref="I6:N8"/>
    <mergeCell ref="I9:N9"/>
    <mergeCell ref="I10:N10"/>
    <mergeCell ref="I11:N11"/>
    <mergeCell ref="L5:N5"/>
    <mergeCell ref="C9:H9"/>
    <mergeCell ref="B6:B8"/>
    <mergeCell ref="I13:N13"/>
    <mergeCell ref="I14:N14"/>
    <mergeCell ref="I15:N15"/>
    <mergeCell ref="I16:N16"/>
    <mergeCell ref="I17:N17"/>
    <mergeCell ref="A4:N4"/>
    <mergeCell ref="I26:N26"/>
    <mergeCell ref="I25:N25"/>
    <mergeCell ref="I27:N27"/>
    <mergeCell ref="I28:N29"/>
    <mergeCell ref="C25:H25"/>
    <mergeCell ref="C26:H26"/>
    <mergeCell ref="C27:H27"/>
    <mergeCell ref="C28:H29"/>
    <mergeCell ref="C10:H10"/>
    <mergeCell ref="I24:N24"/>
    <mergeCell ref="I18:N18"/>
    <mergeCell ref="I19:N19"/>
    <mergeCell ref="I20:N20"/>
    <mergeCell ref="I21:N21"/>
    <mergeCell ref="C16:H16"/>
    <mergeCell ref="I22:N22"/>
    <mergeCell ref="I23:N23"/>
    <mergeCell ref="I12:N12"/>
    <mergeCell ref="C12:H12"/>
    <mergeCell ref="C13:H13"/>
    <mergeCell ref="C14:H14"/>
    <mergeCell ref="B28:B29"/>
    <mergeCell ref="C19:H19"/>
    <mergeCell ref="C20:H20"/>
    <mergeCell ref="C21:H21"/>
    <mergeCell ref="G1:H1"/>
    <mergeCell ref="C6:H8"/>
    <mergeCell ref="C5:F5"/>
    <mergeCell ref="C22:H22"/>
    <mergeCell ref="C23:H23"/>
    <mergeCell ref="C24:H24"/>
    <mergeCell ref="C11:H11"/>
    <mergeCell ref="C15:H15"/>
    <mergeCell ref="C17:H17"/>
    <mergeCell ref="C18:H1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135">
      <selection activeCell="E161" sqref="E161"/>
    </sheetView>
  </sheetViews>
  <sheetFormatPr defaultColWidth="9.140625" defaultRowHeight="15"/>
  <cols>
    <col min="1" max="1" width="39.140625" style="112" customWidth="1"/>
    <col min="2" max="2" width="12.421875" style="112" customWidth="1"/>
    <col min="3" max="3" width="11.8515625" style="112" customWidth="1"/>
    <col min="4" max="4" width="11.7109375" style="112" customWidth="1"/>
    <col min="5" max="5" width="13.421875" style="112" customWidth="1"/>
    <col min="6" max="6" width="11.8515625" style="112" customWidth="1"/>
    <col min="7" max="16384" width="9.140625" style="112" customWidth="1"/>
  </cols>
  <sheetData>
    <row r="1" spans="1:6" ht="27.75" customHeight="1">
      <c r="A1" s="359" t="s">
        <v>302</v>
      </c>
      <c r="B1" s="359"/>
      <c r="C1" s="359"/>
      <c r="D1" s="359"/>
      <c r="E1" s="359"/>
      <c r="F1" s="359"/>
    </row>
    <row r="2" spans="1:6" ht="15">
      <c r="A2" s="359"/>
      <c r="B2" s="359"/>
      <c r="C2" s="359"/>
      <c r="D2" s="359"/>
      <c r="E2" s="359"/>
      <c r="F2" s="359"/>
    </row>
    <row r="3" spans="1:6" ht="19.5">
      <c r="A3" s="113"/>
      <c r="B3" s="113"/>
      <c r="C3" s="114" t="s">
        <v>310</v>
      </c>
      <c r="D3" s="113"/>
      <c r="E3" s="360" t="s">
        <v>331</v>
      </c>
      <c r="F3" s="361"/>
    </row>
    <row r="4" spans="1:6" ht="14.25" customHeight="1">
      <c r="A4" s="115"/>
      <c r="B4" s="115"/>
      <c r="C4" s="115"/>
      <c r="D4" s="115"/>
      <c r="E4" s="115"/>
      <c r="F4" s="115"/>
    </row>
    <row r="5" spans="1:6" ht="40.5" customHeight="1">
      <c r="A5" s="116" t="s">
        <v>304</v>
      </c>
      <c r="B5" s="354" t="s">
        <v>305</v>
      </c>
      <c r="C5" s="354"/>
      <c r="D5" s="354"/>
      <c r="E5" s="354"/>
      <c r="F5" s="354"/>
    </row>
    <row r="6" spans="1:6" ht="18.75">
      <c r="A6" s="116" t="s">
        <v>306</v>
      </c>
      <c r="B6" s="355" t="s">
        <v>307</v>
      </c>
      <c r="C6" s="356"/>
      <c r="D6" s="356"/>
      <c r="E6" s="356"/>
      <c r="F6" s="356"/>
    </row>
    <row r="7" spans="1:6" ht="20.25" thickBot="1">
      <c r="A7" s="116"/>
      <c r="B7" s="116"/>
      <c r="C7" s="357" t="s">
        <v>308</v>
      </c>
      <c r="D7" s="357"/>
      <c r="E7" s="358"/>
      <c r="F7" s="358"/>
    </row>
    <row r="8" spans="1:6" ht="19.5" thickBot="1">
      <c r="A8" s="117" t="s">
        <v>309</v>
      </c>
      <c r="B8" s="118" t="s">
        <v>303</v>
      </c>
      <c r="C8" s="118" t="s">
        <v>310</v>
      </c>
      <c r="D8" s="118" t="s">
        <v>311</v>
      </c>
      <c r="E8" s="118" t="s">
        <v>312</v>
      </c>
      <c r="F8" s="119" t="s">
        <v>90</v>
      </c>
    </row>
    <row r="9" spans="1:6" ht="18.75">
      <c r="A9" s="120" t="s">
        <v>313</v>
      </c>
      <c r="B9" s="121"/>
      <c r="C9" s="122">
        <v>7960</v>
      </c>
      <c r="D9" s="122"/>
      <c r="E9" s="121"/>
      <c r="F9" s="123">
        <f>SUM(B9:E9)</f>
        <v>7960</v>
      </c>
    </row>
    <row r="10" spans="1:6" ht="19.5">
      <c r="A10" s="124" t="s">
        <v>314</v>
      </c>
      <c r="B10" s="125"/>
      <c r="C10" s="126"/>
      <c r="D10" s="126"/>
      <c r="E10" s="125"/>
      <c r="F10" s="127">
        <f aca="true" t="shared" si="0" ref="F10:F15">SUM(C10:E10)</f>
        <v>0</v>
      </c>
    </row>
    <row r="11" spans="1:6" ht="18.75">
      <c r="A11" s="128" t="s">
        <v>315</v>
      </c>
      <c r="B11" s="129">
        <v>67550</v>
      </c>
      <c r="C11" s="129"/>
      <c r="D11" s="130"/>
      <c r="E11" s="129"/>
      <c r="F11" s="131">
        <f>SUM(B11:E11)</f>
        <v>67550</v>
      </c>
    </row>
    <row r="12" spans="1:6" ht="18.75">
      <c r="A12" s="128" t="s">
        <v>316</v>
      </c>
      <c r="B12" s="129"/>
      <c r="C12" s="130"/>
      <c r="D12" s="130"/>
      <c r="E12" s="129"/>
      <c r="F12" s="131">
        <f t="shared" si="0"/>
        <v>0</v>
      </c>
    </row>
    <row r="13" spans="1:6" ht="18.75">
      <c r="A13" s="128" t="s">
        <v>317</v>
      </c>
      <c r="B13" s="129"/>
      <c r="C13" s="130"/>
      <c r="D13" s="130"/>
      <c r="E13" s="129"/>
      <c r="F13" s="131">
        <f t="shared" si="0"/>
        <v>0</v>
      </c>
    </row>
    <row r="14" spans="1:6" ht="18.75">
      <c r="A14" s="128" t="s">
        <v>318</v>
      </c>
      <c r="B14" s="129"/>
      <c r="C14" s="130"/>
      <c r="D14" s="130"/>
      <c r="E14" s="129"/>
      <c r="F14" s="131">
        <f t="shared" si="0"/>
        <v>0</v>
      </c>
    </row>
    <row r="15" spans="1:6" ht="19.5" thickBot="1">
      <c r="A15" s="132"/>
      <c r="B15" s="133"/>
      <c r="C15" s="134"/>
      <c r="D15" s="134"/>
      <c r="E15" s="133"/>
      <c r="F15" s="131">
        <f t="shared" si="0"/>
        <v>0</v>
      </c>
    </row>
    <row r="16" spans="1:6" ht="19.5" thickBot="1">
      <c r="A16" s="135" t="s">
        <v>319</v>
      </c>
      <c r="B16" s="136">
        <f>B9+SUM(B11:B15)</f>
        <v>67550</v>
      </c>
      <c r="C16" s="136">
        <f>C9+SUM(C11:C15)</f>
        <v>7960</v>
      </c>
      <c r="D16" s="136">
        <f>D9+SUM(D11:D15)</f>
        <v>0</v>
      </c>
      <c r="E16" s="137">
        <f>E9+SUM(E11:E15)</f>
        <v>0</v>
      </c>
      <c r="F16" s="138">
        <f>F9+SUM(F11:F15)</f>
        <v>75510</v>
      </c>
    </row>
    <row r="17" spans="1:6" ht="19.5" thickBot="1">
      <c r="A17" s="139"/>
      <c r="B17" s="139"/>
      <c r="C17" s="139"/>
      <c r="D17" s="139"/>
      <c r="E17" s="139"/>
      <c r="F17" s="139"/>
    </row>
    <row r="18" spans="1:6" ht="19.5" thickBot="1">
      <c r="A18" s="117" t="s">
        <v>320</v>
      </c>
      <c r="B18" s="118" t="s">
        <v>303</v>
      </c>
      <c r="C18" s="118" t="s">
        <v>310</v>
      </c>
      <c r="D18" s="118" t="s">
        <v>311</v>
      </c>
      <c r="E18" s="118" t="s">
        <v>312</v>
      </c>
      <c r="F18" s="119" t="s">
        <v>90</v>
      </c>
    </row>
    <row r="19" spans="1:6" ht="18.75">
      <c r="A19" s="120" t="s">
        <v>321</v>
      </c>
      <c r="B19" s="121"/>
      <c r="C19" s="121"/>
      <c r="D19" s="121"/>
      <c r="E19" s="121"/>
      <c r="F19" s="123">
        <f>SUM(C19:E19)</f>
        <v>0</v>
      </c>
    </row>
    <row r="20" spans="1:6" ht="18.75">
      <c r="A20" s="140" t="s">
        <v>322</v>
      </c>
      <c r="B20" s="129"/>
      <c r="C20" s="129">
        <v>74640</v>
      </c>
      <c r="D20" s="129"/>
      <c r="E20" s="129"/>
      <c r="F20" s="131">
        <f>SUM(B20:E20)</f>
        <v>74640</v>
      </c>
    </row>
    <row r="21" spans="1:6" ht="18.75">
      <c r="A21" s="128" t="s">
        <v>323</v>
      </c>
      <c r="B21" s="129"/>
      <c r="C21" s="129"/>
      <c r="D21" s="129"/>
      <c r="E21" s="129"/>
      <c r="F21" s="131">
        <f>SUM(B21:E21)</f>
        <v>0</v>
      </c>
    </row>
    <row r="22" spans="1:6" ht="18.75">
      <c r="A22" s="128" t="s">
        <v>97</v>
      </c>
      <c r="B22" s="129">
        <v>60</v>
      </c>
      <c r="C22" s="129">
        <v>810</v>
      </c>
      <c r="D22" s="129"/>
      <c r="E22" s="129"/>
      <c r="F22" s="131">
        <f>SUM(B22:E22)</f>
        <v>870</v>
      </c>
    </row>
    <row r="23" spans="1:6" ht="18.75">
      <c r="A23" s="141"/>
      <c r="B23" s="129"/>
      <c r="C23" s="129"/>
      <c r="D23" s="129"/>
      <c r="E23" s="129"/>
      <c r="F23" s="131">
        <f>SUM(C23:E23)</f>
        <v>0</v>
      </c>
    </row>
    <row r="24" spans="1:6" ht="18.75">
      <c r="A24" s="141"/>
      <c r="B24" s="129"/>
      <c r="C24" s="129"/>
      <c r="D24" s="129"/>
      <c r="E24" s="129"/>
      <c r="F24" s="131">
        <f>SUM(C24:E24)</f>
        <v>0</v>
      </c>
    </row>
    <row r="25" spans="1:6" ht="19.5" thickBot="1">
      <c r="A25" s="132"/>
      <c r="B25" s="133"/>
      <c r="C25" s="133"/>
      <c r="D25" s="133"/>
      <c r="E25" s="133"/>
      <c r="F25" s="131">
        <f>SUM(C25:E25)</f>
        <v>0</v>
      </c>
    </row>
    <row r="26" spans="1:6" ht="19.5" thickBot="1">
      <c r="A26" s="135" t="s">
        <v>324</v>
      </c>
      <c r="B26" s="136">
        <f>SUM(B19:B25)</f>
        <v>60</v>
      </c>
      <c r="C26" s="136">
        <f>SUM(C19:C25)</f>
        <v>75450</v>
      </c>
      <c r="D26" s="136">
        <f>SUM(D19:D25)</f>
        <v>0</v>
      </c>
      <c r="E26" s="136">
        <f>SUM(E19:E25)</f>
        <v>0</v>
      </c>
      <c r="F26" s="138">
        <f>SUM(F19:F25)</f>
        <v>75510</v>
      </c>
    </row>
    <row r="27" spans="1:6" ht="15">
      <c r="A27" s="142"/>
      <c r="B27" s="142"/>
      <c r="C27" s="142"/>
      <c r="D27" s="142"/>
      <c r="E27" s="142"/>
      <c r="F27" s="142"/>
    </row>
    <row r="29" spans="1:6" ht="37.5" customHeight="1">
      <c r="A29" s="116" t="s">
        <v>304</v>
      </c>
      <c r="B29" s="354" t="s">
        <v>325</v>
      </c>
      <c r="C29" s="354"/>
      <c r="D29" s="354"/>
      <c r="E29" s="354"/>
      <c r="F29" s="354"/>
    </row>
    <row r="30" spans="1:6" ht="18.75">
      <c r="A30" s="116" t="s">
        <v>306</v>
      </c>
      <c r="B30" s="355" t="s">
        <v>326</v>
      </c>
      <c r="C30" s="356"/>
      <c r="D30" s="356"/>
      <c r="E30" s="356"/>
      <c r="F30" s="356"/>
    </row>
    <row r="31" spans="1:6" ht="20.25" thickBot="1">
      <c r="A31" s="116"/>
      <c r="B31" s="116"/>
      <c r="C31" s="357" t="s">
        <v>308</v>
      </c>
      <c r="D31" s="357"/>
      <c r="E31" s="358"/>
      <c r="F31" s="358"/>
    </row>
    <row r="32" spans="1:6" ht="19.5" thickBot="1">
      <c r="A32" s="117" t="s">
        <v>309</v>
      </c>
      <c r="B32" s="118" t="s">
        <v>303</v>
      </c>
      <c r="C32" s="118" t="s">
        <v>310</v>
      </c>
      <c r="D32" s="118" t="s">
        <v>311</v>
      </c>
      <c r="E32" s="118" t="s">
        <v>312</v>
      </c>
      <c r="F32" s="119" t="s">
        <v>90</v>
      </c>
    </row>
    <row r="33" spans="1:6" ht="18.75">
      <c r="A33" s="120" t="s">
        <v>313</v>
      </c>
      <c r="B33" s="121"/>
      <c r="C33" s="122"/>
      <c r="D33" s="122"/>
      <c r="E33" s="121"/>
      <c r="F33" s="123">
        <f>SUM(B33:E33)</f>
        <v>0</v>
      </c>
    </row>
    <row r="34" spans="1:6" ht="19.5">
      <c r="A34" s="124" t="s">
        <v>314</v>
      </c>
      <c r="B34" s="125"/>
      <c r="C34" s="126"/>
      <c r="D34" s="126"/>
      <c r="E34" s="125"/>
      <c r="F34" s="127">
        <f aca="true" t="shared" si="1" ref="F34:F39">SUM(C34:E34)</f>
        <v>0</v>
      </c>
    </row>
    <row r="35" spans="1:6" ht="18.75">
      <c r="A35" s="128" t="s">
        <v>315</v>
      </c>
      <c r="B35" s="129">
        <v>7000</v>
      </c>
      <c r="C35" s="130"/>
      <c r="D35" s="130"/>
      <c r="E35" s="129"/>
      <c r="F35" s="131">
        <f>SUM(B35:E35)</f>
        <v>7000</v>
      </c>
    </row>
    <row r="36" spans="1:6" ht="18.75">
      <c r="A36" s="128" t="s">
        <v>316</v>
      </c>
      <c r="B36" s="129"/>
      <c r="C36" s="130"/>
      <c r="D36" s="130"/>
      <c r="E36" s="129"/>
      <c r="F36" s="131">
        <f t="shared" si="1"/>
        <v>0</v>
      </c>
    </row>
    <row r="37" spans="1:6" ht="18.75">
      <c r="A37" s="128" t="s">
        <v>317</v>
      </c>
      <c r="B37" s="129"/>
      <c r="C37" s="130"/>
      <c r="D37" s="130"/>
      <c r="E37" s="129"/>
      <c r="F37" s="131">
        <f t="shared" si="1"/>
        <v>0</v>
      </c>
    </row>
    <row r="38" spans="1:6" ht="18.75">
      <c r="A38" s="128" t="s">
        <v>318</v>
      </c>
      <c r="B38" s="129"/>
      <c r="C38" s="130"/>
      <c r="D38" s="130"/>
      <c r="E38" s="129"/>
      <c r="F38" s="131">
        <f t="shared" si="1"/>
        <v>0</v>
      </c>
    </row>
    <row r="39" spans="1:6" ht="19.5" thickBot="1">
      <c r="A39" s="132"/>
      <c r="B39" s="133"/>
      <c r="C39" s="134"/>
      <c r="D39" s="134"/>
      <c r="E39" s="133"/>
      <c r="F39" s="131">
        <f t="shared" si="1"/>
        <v>0</v>
      </c>
    </row>
    <row r="40" spans="1:6" ht="19.5" thickBot="1">
      <c r="A40" s="135" t="s">
        <v>319</v>
      </c>
      <c r="B40" s="136">
        <f>B33+SUM(B35:B39)</f>
        <v>7000</v>
      </c>
      <c r="C40" s="136">
        <f>C33+SUM(C35:C39)</f>
        <v>0</v>
      </c>
      <c r="D40" s="136">
        <f>D33+SUM(D35:D39)</f>
        <v>0</v>
      </c>
      <c r="E40" s="137">
        <f>E33+SUM(E35:E39)</f>
        <v>0</v>
      </c>
      <c r="F40" s="138">
        <f>F33+SUM(F35:F39)</f>
        <v>7000</v>
      </c>
    </row>
    <row r="41" spans="1:6" ht="19.5" thickBot="1">
      <c r="A41" s="139"/>
      <c r="B41" s="139"/>
      <c r="C41" s="139"/>
      <c r="D41" s="139"/>
      <c r="E41" s="139"/>
      <c r="F41" s="139"/>
    </row>
    <row r="42" spans="1:6" ht="19.5" thickBot="1">
      <c r="A42" s="117" t="s">
        <v>320</v>
      </c>
      <c r="B42" s="118" t="s">
        <v>303</v>
      </c>
      <c r="C42" s="118" t="s">
        <v>310</v>
      </c>
      <c r="D42" s="118" t="s">
        <v>311</v>
      </c>
      <c r="E42" s="118" t="s">
        <v>312</v>
      </c>
      <c r="F42" s="119" t="s">
        <v>90</v>
      </c>
    </row>
    <row r="43" spans="1:6" ht="18.75">
      <c r="A43" s="120" t="s">
        <v>321</v>
      </c>
      <c r="B43" s="121"/>
      <c r="C43" s="121">
        <v>175</v>
      </c>
      <c r="D43" s="121"/>
      <c r="E43" s="121"/>
      <c r="F43" s="123">
        <f>SUM(B43:E43)</f>
        <v>175</v>
      </c>
    </row>
    <row r="44" spans="1:6" ht="18.75">
      <c r="A44" s="140" t="s">
        <v>322</v>
      </c>
      <c r="B44" s="129">
        <v>3150</v>
      </c>
      <c r="C44" s="129"/>
      <c r="D44" s="129"/>
      <c r="E44" s="129"/>
      <c r="F44" s="131">
        <f>SUM(B44:E44)</f>
        <v>3150</v>
      </c>
    </row>
    <row r="45" spans="1:6" ht="18.75">
      <c r="A45" s="128" t="s">
        <v>323</v>
      </c>
      <c r="B45" s="129"/>
      <c r="C45" s="129"/>
      <c r="D45" s="129"/>
      <c r="E45" s="129"/>
      <c r="F45" s="131">
        <f>SUM(B45:E45)</f>
        <v>0</v>
      </c>
    </row>
    <row r="46" spans="1:6" ht="18.75">
      <c r="A46" s="128" t="s">
        <v>97</v>
      </c>
      <c r="B46" s="129">
        <v>840</v>
      </c>
      <c r="C46" s="129">
        <v>2835</v>
      </c>
      <c r="D46" s="129"/>
      <c r="E46" s="129"/>
      <c r="F46" s="131">
        <f>SUM(B46:E46)</f>
        <v>3675</v>
      </c>
    </row>
    <row r="47" spans="1:6" ht="18.75">
      <c r="A47" s="141"/>
      <c r="B47" s="129"/>
      <c r="C47" s="129"/>
      <c r="D47" s="129"/>
      <c r="E47" s="129"/>
      <c r="F47" s="131">
        <f>SUM(C47:E47)</f>
        <v>0</v>
      </c>
    </row>
    <row r="48" spans="1:6" ht="18.75">
      <c r="A48" s="141"/>
      <c r="B48" s="129"/>
      <c r="C48" s="129"/>
      <c r="D48" s="129"/>
      <c r="E48" s="129"/>
      <c r="F48" s="131">
        <f>SUM(C48:E48)</f>
        <v>0</v>
      </c>
    </row>
    <row r="49" spans="1:6" ht="19.5" thickBot="1">
      <c r="A49" s="132"/>
      <c r="B49" s="133"/>
      <c r="C49" s="133"/>
      <c r="D49" s="133"/>
      <c r="E49" s="133"/>
      <c r="F49" s="131">
        <f>SUM(C49:E49)</f>
        <v>0</v>
      </c>
    </row>
    <row r="50" spans="1:6" ht="19.5" thickBot="1">
      <c r="A50" s="135" t="s">
        <v>324</v>
      </c>
      <c r="B50" s="136">
        <f>SUM(B43:B49)</f>
        <v>3990</v>
      </c>
      <c r="C50" s="136">
        <f>SUM(C43:C49)</f>
        <v>3010</v>
      </c>
      <c r="D50" s="136">
        <f>SUM(D43:D49)</f>
        <v>0</v>
      </c>
      <c r="E50" s="136">
        <f>SUM(E43:E49)</f>
        <v>0</v>
      </c>
      <c r="F50" s="138">
        <f>SUM(F43:F49)</f>
        <v>7000</v>
      </c>
    </row>
    <row r="52" spans="1:6" ht="36" customHeight="1">
      <c r="A52" s="116" t="s">
        <v>304</v>
      </c>
      <c r="B52" s="354" t="s">
        <v>327</v>
      </c>
      <c r="C52" s="354"/>
      <c r="D52" s="354"/>
      <c r="E52" s="354"/>
      <c r="F52" s="354"/>
    </row>
    <row r="53" spans="1:6" ht="18.75">
      <c r="A53" s="116" t="s">
        <v>306</v>
      </c>
      <c r="B53" s="355" t="s">
        <v>328</v>
      </c>
      <c r="C53" s="356"/>
      <c r="D53" s="356"/>
      <c r="E53" s="356"/>
      <c r="F53" s="356"/>
    </row>
    <row r="54" spans="1:6" ht="20.25" thickBot="1">
      <c r="A54" s="116"/>
      <c r="B54" s="116"/>
      <c r="C54" s="357" t="s">
        <v>308</v>
      </c>
      <c r="D54" s="357"/>
      <c r="E54" s="358"/>
      <c r="F54" s="358"/>
    </row>
    <row r="55" spans="1:6" ht="19.5" thickBot="1">
      <c r="A55" s="117" t="s">
        <v>309</v>
      </c>
      <c r="B55" s="118" t="s">
        <v>303</v>
      </c>
      <c r="C55" s="118" t="s">
        <v>310</v>
      </c>
      <c r="D55" s="118" t="s">
        <v>311</v>
      </c>
      <c r="E55" s="118" t="s">
        <v>312</v>
      </c>
      <c r="F55" s="119" t="s">
        <v>90</v>
      </c>
    </row>
    <row r="56" spans="1:6" ht="18.75">
      <c r="A56" s="120" t="s">
        <v>313</v>
      </c>
      <c r="B56" s="121"/>
      <c r="C56" s="122"/>
      <c r="D56" s="122"/>
      <c r="E56" s="121"/>
      <c r="F56" s="123">
        <f>SUM(B56:E56)</f>
        <v>0</v>
      </c>
    </row>
    <row r="57" spans="1:6" ht="19.5">
      <c r="A57" s="124" t="s">
        <v>314</v>
      </c>
      <c r="B57" s="125"/>
      <c r="C57" s="126"/>
      <c r="D57" s="126"/>
      <c r="E57" s="125"/>
      <c r="F57" s="127">
        <f>SUM(C57:E57)</f>
        <v>0</v>
      </c>
    </row>
    <row r="58" spans="1:6" ht="18.75">
      <c r="A58" s="128" t="s">
        <v>315</v>
      </c>
      <c r="B58" s="129">
        <v>90584</v>
      </c>
      <c r="C58" s="130"/>
      <c r="D58" s="130"/>
      <c r="E58" s="129"/>
      <c r="F58" s="131">
        <f>SUM(B58:E58)</f>
        <v>90584</v>
      </c>
    </row>
    <row r="59" spans="1:6" ht="18.75">
      <c r="A59" s="128" t="s">
        <v>316</v>
      </c>
      <c r="B59" s="129"/>
      <c r="C59" s="130"/>
      <c r="D59" s="130"/>
      <c r="E59" s="129"/>
      <c r="F59" s="131">
        <f>SUM(C59:E59)</f>
        <v>0</v>
      </c>
    </row>
    <row r="60" spans="1:6" ht="18.75">
      <c r="A60" s="128" t="s">
        <v>317</v>
      </c>
      <c r="B60" s="129"/>
      <c r="C60" s="130"/>
      <c r="D60" s="130"/>
      <c r="E60" s="129"/>
      <c r="F60" s="131">
        <f>SUM(C60:E60)</f>
        <v>0</v>
      </c>
    </row>
    <row r="61" spans="1:6" ht="18.75">
      <c r="A61" s="128" t="s">
        <v>318</v>
      </c>
      <c r="B61" s="129"/>
      <c r="C61" s="130"/>
      <c r="D61" s="130"/>
      <c r="E61" s="129"/>
      <c r="F61" s="131">
        <f>SUM(C61:E61)</f>
        <v>0</v>
      </c>
    </row>
    <row r="62" spans="1:6" ht="19.5" thickBot="1">
      <c r="A62" s="132"/>
      <c r="B62" s="133"/>
      <c r="C62" s="134"/>
      <c r="D62" s="134"/>
      <c r="E62" s="133"/>
      <c r="F62" s="131">
        <f>SUM(C62:E62)</f>
        <v>0</v>
      </c>
    </row>
    <row r="63" spans="1:6" ht="19.5" thickBot="1">
      <c r="A63" s="135" t="s">
        <v>319</v>
      </c>
      <c r="B63" s="136">
        <f>B56+SUM(B58:B62)</f>
        <v>90584</v>
      </c>
      <c r="C63" s="136">
        <f>C56+SUM(C58:C62)</f>
        <v>0</v>
      </c>
      <c r="D63" s="136">
        <f>D56+SUM(D58:D62)</f>
        <v>0</v>
      </c>
      <c r="E63" s="137">
        <f>E56+SUM(E58:E62)</f>
        <v>0</v>
      </c>
      <c r="F63" s="138">
        <f>F56+SUM(F58:F62)</f>
        <v>90584</v>
      </c>
    </row>
    <row r="64" spans="1:6" ht="19.5" thickBot="1">
      <c r="A64" s="139"/>
      <c r="B64" s="139"/>
      <c r="C64" s="139"/>
      <c r="D64" s="139"/>
      <c r="E64" s="139"/>
      <c r="F64" s="139"/>
    </row>
    <row r="65" spans="1:6" ht="19.5" thickBot="1">
      <c r="A65" s="117" t="s">
        <v>320</v>
      </c>
      <c r="B65" s="118" t="s">
        <v>303</v>
      </c>
      <c r="C65" s="118" t="s">
        <v>310</v>
      </c>
      <c r="D65" s="118" t="s">
        <v>311</v>
      </c>
      <c r="E65" s="118" t="s">
        <v>312</v>
      </c>
      <c r="F65" s="119" t="s">
        <v>90</v>
      </c>
    </row>
    <row r="66" spans="1:6" ht="18.75">
      <c r="A66" s="120" t="s">
        <v>321</v>
      </c>
      <c r="B66" s="121"/>
      <c r="C66" s="121">
        <v>451</v>
      </c>
      <c r="D66" s="121"/>
      <c r="E66" s="121"/>
      <c r="F66" s="123">
        <f>SUM(B66:E66)</f>
        <v>451</v>
      </c>
    </row>
    <row r="67" spans="1:6" ht="18.75">
      <c r="A67" s="140" t="s">
        <v>322</v>
      </c>
      <c r="B67" s="129">
        <v>1825</v>
      </c>
      <c r="C67" s="129">
        <v>33016</v>
      </c>
      <c r="D67" s="129"/>
      <c r="E67" s="129"/>
      <c r="F67" s="131">
        <f>SUM(B67:E67)</f>
        <v>34841</v>
      </c>
    </row>
    <row r="68" spans="1:6" ht="18.75">
      <c r="A68" s="128" t="s">
        <v>323</v>
      </c>
      <c r="B68" s="129">
        <v>2690</v>
      </c>
      <c r="C68" s="129">
        <v>48695</v>
      </c>
      <c r="D68" s="129"/>
      <c r="E68" s="129"/>
      <c r="F68" s="131">
        <f>SUM(B68:E68)</f>
        <v>51385</v>
      </c>
    </row>
    <row r="69" spans="1:6" ht="18.75">
      <c r="A69" s="128" t="s">
        <v>97</v>
      </c>
      <c r="B69" s="129">
        <v>60</v>
      </c>
      <c r="C69" s="129">
        <v>3847</v>
      </c>
      <c r="D69" s="129"/>
      <c r="E69" s="129"/>
      <c r="F69" s="131">
        <f>SUM(B69:E69)</f>
        <v>3907</v>
      </c>
    </row>
    <row r="70" spans="1:6" ht="18.75">
      <c r="A70" s="141"/>
      <c r="B70" s="129"/>
      <c r="C70" s="129"/>
      <c r="D70" s="129"/>
      <c r="E70" s="129"/>
      <c r="F70" s="131">
        <f>SUM(C70:E70)</f>
        <v>0</v>
      </c>
    </row>
    <row r="71" spans="1:6" ht="18.75">
      <c r="A71" s="141"/>
      <c r="B71" s="129"/>
      <c r="C71" s="129"/>
      <c r="D71" s="129"/>
      <c r="E71" s="129"/>
      <c r="F71" s="131">
        <f>SUM(C71:E71)</f>
        <v>0</v>
      </c>
    </row>
    <row r="72" spans="1:6" ht="19.5" thickBot="1">
      <c r="A72" s="132"/>
      <c r="B72" s="133"/>
      <c r="C72" s="133"/>
      <c r="D72" s="133"/>
      <c r="E72" s="133"/>
      <c r="F72" s="131">
        <f>SUM(C72:E72)</f>
        <v>0</v>
      </c>
    </row>
    <row r="73" spans="1:6" ht="19.5" thickBot="1">
      <c r="A73" s="135" t="s">
        <v>324</v>
      </c>
      <c r="B73" s="136">
        <f>SUM(B66:B72)</f>
        <v>4575</v>
      </c>
      <c r="C73" s="136">
        <f>SUM(C66:C72)</f>
        <v>86009</v>
      </c>
      <c r="D73" s="136">
        <f>SUM(D66:D72)</f>
        <v>0</v>
      </c>
      <c r="E73" s="136">
        <f>SUM(E66:E72)</f>
        <v>0</v>
      </c>
      <c r="F73" s="138">
        <f>SUM(F66:F72)</f>
        <v>90584</v>
      </c>
    </row>
    <row r="76" spans="1:6" ht="51.75" customHeight="1">
      <c r="A76" s="116" t="s">
        <v>304</v>
      </c>
      <c r="B76" s="354" t="s">
        <v>329</v>
      </c>
      <c r="C76" s="354"/>
      <c r="D76" s="354"/>
      <c r="E76" s="354"/>
      <c r="F76" s="354"/>
    </row>
    <row r="77" spans="1:6" ht="18.75">
      <c r="A77" s="116" t="s">
        <v>306</v>
      </c>
      <c r="B77" s="355" t="s">
        <v>330</v>
      </c>
      <c r="C77" s="356"/>
      <c r="D77" s="356"/>
      <c r="E77" s="356"/>
      <c r="F77" s="356"/>
    </row>
    <row r="78" spans="1:6" ht="20.25" thickBot="1">
      <c r="A78" s="116"/>
      <c r="B78" s="116"/>
      <c r="C78" s="357" t="s">
        <v>308</v>
      </c>
      <c r="D78" s="357"/>
      <c r="E78" s="358"/>
      <c r="F78" s="358"/>
    </row>
    <row r="79" spans="1:6" ht="19.5" thickBot="1">
      <c r="A79" s="117" t="s">
        <v>309</v>
      </c>
      <c r="B79" s="118" t="s">
        <v>303</v>
      </c>
      <c r="C79" s="118" t="s">
        <v>310</v>
      </c>
      <c r="D79" s="118" t="s">
        <v>311</v>
      </c>
      <c r="E79" s="118" t="s">
        <v>312</v>
      </c>
      <c r="F79" s="119" t="s">
        <v>90</v>
      </c>
    </row>
    <row r="80" spans="1:6" ht="18.75">
      <c r="A80" s="120" t="s">
        <v>313</v>
      </c>
      <c r="B80" s="121"/>
      <c r="C80" s="122"/>
      <c r="D80" s="122"/>
      <c r="E80" s="121"/>
      <c r="F80" s="123">
        <f>SUM(B80:E80)</f>
        <v>0</v>
      </c>
    </row>
    <row r="81" spans="1:6" ht="19.5">
      <c r="A81" s="124" t="s">
        <v>314</v>
      </c>
      <c r="B81" s="125"/>
      <c r="C81" s="126"/>
      <c r="D81" s="126"/>
      <c r="E81" s="125"/>
      <c r="F81" s="127">
        <f>SUM(C81:E81)</f>
        <v>0</v>
      </c>
    </row>
    <row r="82" spans="1:6" ht="18.75">
      <c r="A82" s="128" t="s">
        <v>315</v>
      </c>
      <c r="B82" s="129">
        <v>232200</v>
      </c>
      <c r="C82" s="129">
        <v>215320</v>
      </c>
      <c r="D82" s="130"/>
      <c r="E82" s="129"/>
      <c r="F82" s="131">
        <f>SUM(B82:E82)</f>
        <v>447520</v>
      </c>
    </row>
    <row r="83" spans="1:6" ht="18.75">
      <c r="A83" s="128" t="s">
        <v>316</v>
      </c>
      <c r="B83" s="129"/>
      <c r="C83" s="130"/>
      <c r="D83" s="130"/>
      <c r="E83" s="129"/>
      <c r="F83" s="131">
        <f>SUM(C83:E83)</f>
        <v>0</v>
      </c>
    </row>
    <row r="84" spans="1:6" ht="18.75">
      <c r="A84" s="128" t="s">
        <v>317</v>
      </c>
      <c r="B84" s="129"/>
      <c r="C84" s="130"/>
      <c r="D84" s="130"/>
      <c r="E84" s="129"/>
      <c r="F84" s="131">
        <f>SUM(C84:E84)</f>
        <v>0</v>
      </c>
    </row>
    <row r="85" spans="1:6" ht="18.75">
      <c r="A85" s="128" t="s">
        <v>318</v>
      </c>
      <c r="B85" s="129"/>
      <c r="C85" s="129">
        <v>64024</v>
      </c>
      <c r="D85" s="130"/>
      <c r="E85" s="129"/>
      <c r="F85" s="131">
        <f>SUM(C85:E85)</f>
        <v>64024</v>
      </c>
    </row>
    <row r="86" spans="1:6" ht="19.5" thickBot="1">
      <c r="A86" s="132"/>
      <c r="B86" s="133"/>
      <c r="C86" s="134"/>
      <c r="D86" s="134"/>
      <c r="E86" s="133"/>
      <c r="F86" s="131">
        <f>SUM(C86:E86)</f>
        <v>0</v>
      </c>
    </row>
    <row r="87" spans="1:6" ht="19.5" thickBot="1">
      <c r="A87" s="135" t="s">
        <v>319</v>
      </c>
      <c r="B87" s="136">
        <f>B80+SUM(B82:B86)</f>
        <v>232200</v>
      </c>
      <c r="C87" s="136">
        <f>C80+SUM(C82:C86)</f>
        <v>279344</v>
      </c>
      <c r="D87" s="136">
        <f>D80+SUM(D82:D86)</f>
        <v>0</v>
      </c>
      <c r="E87" s="137">
        <f>E80+SUM(E82:E86)</f>
        <v>0</v>
      </c>
      <c r="F87" s="138">
        <f>F80+SUM(F82:F86)</f>
        <v>511544</v>
      </c>
    </row>
    <row r="88" spans="1:6" ht="19.5" thickBot="1">
      <c r="A88" s="139"/>
      <c r="B88" s="139"/>
      <c r="C88" s="139"/>
      <c r="D88" s="139"/>
      <c r="E88" s="139"/>
      <c r="F88" s="139"/>
    </row>
    <row r="89" spans="1:6" ht="19.5" thickBot="1">
      <c r="A89" s="117" t="s">
        <v>320</v>
      </c>
      <c r="B89" s="118" t="s">
        <v>303</v>
      </c>
      <c r="C89" s="118" t="s">
        <v>310</v>
      </c>
      <c r="D89" s="118" t="s">
        <v>311</v>
      </c>
      <c r="E89" s="118" t="s">
        <v>312</v>
      </c>
      <c r="F89" s="119" t="s">
        <v>90</v>
      </c>
    </row>
    <row r="90" spans="1:6" ht="18.75">
      <c r="A90" s="120" t="s">
        <v>321</v>
      </c>
      <c r="B90" s="121"/>
      <c r="C90" s="121"/>
      <c r="D90" s="121"/>
      <c r="E90" s="121"/>
      <c r="F90" s="123">
        <f>SUM(B90:E90)</f>
        <v>0</v>
      </c>
    </row>
    <row r="91" spans="1:6" ht="18.75">
      <c r="A91" s="140" t="s">
        <v>322</v>
      </c>
      <c r="B91" s="129">
        <v>232200</v>
      </c>
      <c r="C91" s="129">
        <v>261486</v>
      </c>
      <c r="D91" s="129"/>
      <c r="E91" s="129"/>
      <c r="F91" s="131">
        <f>SUM(B91:E91)</f>
        <v>493686</v>
      </c>
    </row>
    <row r="92" spans="1:6" ht="18.75">
      <c r="A92" s="128" t="s">
        <v>323</v>
      </c>
      <c r="B92" s="129"/>
      <c r="C92" s="129"/>
      <c r="D92" s="129"/>
      <c r="E92" s="129"/>
      <c r="F92" s="131">
        <f>SUM(B92:E92)</f>
        <v>0</v>
      </c>
    </row>
    <row r="93" spans="1:6" ht="18.75">
      <c r="A93" s="128" t="s">
        <v>97</v>
      </c>
      <c r="B93" s="129"/>
      <c r="C93" s="129">
        <v>17858</v>
      </c>
      <c r="D93" s="129"/>
      <c r="E93" s="129"/>
      <c r="F93" s="131">
        <f>SUM(B93:E93)</f>
        <v>17858</v>
      </c>
    </row>
    <row r="94" spans="1:6" ht="18.75">
      <c r="A94" s="141"/>
      <c r="B94" s="129"/>
      <c r="C94" s="129"/>
      <c r="D94" s="129"/>
      <c r="E94" s="129"/>
      <c r="F94" s="131">
        <f>SUM(C94:E94)</f>
        <v>0</v>
      </c>
    </row>
    <row r="95" spans="1:6" ht="18.75">
      <c r="A95" s="141"/>
      <c r="B95" s="129"/>
      <c r="C95" s="129"/>
      <c r="D95" s="129"/>
      <c r="E95" s="129"/>
      <c r="F95" s="131">
        <f>SUM(C95:E95)</f>
        <v>0</v>
      </c>
    </row>
    <row r="96" spans="1:6" ht="19.5" thickBot="1">
      <c r="A96" s="132"/>
      <c r="B96" s="133"/>
      <c r="C96" s="133"/>
      <c r="D96" s="133"/>
      <c r="E96" s="133"/>
      <c r="F96" s="131">
        <f>SUM(C96:E96)</f>
        <v>0</v>
      </c>
    </row>
    <row r="97" spans="1:6" ht="19.5" thickBot="1">
      <c r="A97" s="135" t="s">
        <v>324</v>
      </c>
      <c r="B97" s="136">
        <f>SUM(B90:B96)</f>
        <v>232200</v>
      </c>
      <c r="C97" s="136">
        <f>SUM(C90:C96)</f>
        <v>279344</v>
      </c>
      <c r="D97" s="136">
        <f>SUM(D90:D96)</f>
        <v>0</v>
      </c>
      <c r="E97" s="136">
        <f>SUM(E90:E96)</f>
        <v>0</v>
      </c>
      <c r="F97" s="138">
        <f>SUM(F90:F96)</f>
        <v>511544</v>
      </c>
    </row>
    <row r="99" spans="1:6" ht="33" customHeight="1">
      <c r="A99" s="116" t="s">
        <v>304</v>
      </c>
      <c r="B99" s="354" t="s">
        <v>365</v>
      </c>
      <c r="C99" s="354"/>
      <c r="D99" s="354"/>
      <c r="E99" s="354"/>
      <c r="F99" s="354"/>
    </row>
    <row r="100" spans="1:6" ht="18.75">
      <c r="A100" s="116" t="s">
        <v>306</v>
      </c>
      <c r="B100" s="355" t="s">
        <v>366</v>
      </c>
      <c r="C100" s="356"/>
      <c r="D100" s="356"/>
      <c r="E100" s="356"/>
      <c r="F100" s="356"/>
    </row>
    <row r="101" spans="1:6" ht="20.25" thickBot="1">
      <c r="A101" s="116"/>
      <c r="B101" s="116"/>
      <c r="C101" s="357" t="s">
        <v>308</v>
      </c>
      <c r="D101" s="357"/>
      <c r="E101" s="358"/>
      <c r="F101" s="358"/>
    </row>
    <row r="102" spans="1:6" ht="19.5" thickBot="1">
      <c r="A102" s="117" t="s">
        <v>309</v>
      </c>
      <c r="B102" s="118" t="s">
        <v>303</v>
      </c>
      <c r="C102" s="118" t="s">
        <v>310</v>
      </c>
      <c r="D102" s="118" t="s">
        <v>311</v>
      </c>
      <c r="E102" s="118" t="s">
        <v>312</v>
      </c>
      <c r="F102" s="119" t="s">
        <v>90</v>
      </c>
    </row>
    <row r="103" spans="1:6" ht="18.75">
      <c r="A103" s="120" t="s">
        <v>313</v>
      </c>
      <c r="B103" s="121"/>
      <c r="C103" s="122"/>
      <c r="D103" s="122"/>
      <c r="E103" s="121"/>
      <c r="F103" s="123">
        <f>SUM(B103:E103)</f>
        <v>0</v>
      </c>
    </row>
    <row r="104" spans="1:6" ht="19.5">
      <c r="A104" s="124" t="s">
        <v>314</v>
      </c>
      <c r="B104" s="125"/>
      <c r="C104" s="126"/>
      <c r="D104" s="126"/>
      <c r="E104" s="125"/>
      <c r="F104" s="127">
        <f>SUM(C104:E104)</f>
        <v>0</v>
      </c>
    </row>
    <row r="105" spans="1:6" ht="18.75">
      <c r="A105" s="128" t="s">
        <v>315</v>
      </c>
      <c r="B105" s="129"/>
      <c r="C105" s="129">
        <v>12000</v>
      </c>
      <c r="D105" s="130"/>
      <c r="E105" s="129"/>
      <c r="F105" s="131">
        <f>SUM(B105:E105)</f>
        <v>12000</v>
      </c>
    </row>
    <row r="106" spans="1:6" ht="18.75">
      <c r="A106" s="128" t="s">
        <v>316</v>
      </c>
      <c r="B106" s="129"/>
      <c r="C106" s="130"/>
      <c r="D106" s="130"/>
      <c r="E106" s="129"/>
      <c r="F106" s="131">
        <f>SUM(C106:E106)</f>
        <v>0</v>
      </c>
    </row>
    <row r="107" spans="1:6" ht="18.75">
      <c r="A107" s="128" t="s">
        <v>317</v>
      </c>
      <c r="B107" s="129"/>
      <c r="C107" s="130"/>
      <c r="D107" s="130"/>
      <c r="E107" s="129"/>
      <c r="F107" s="131">
        <f>SUM(C107:E107)</f>
        <v>0</v>
      </c>
    </row>
    <row r="108" spans="1:6" ht="18.75">
      <c r="A108" s="128" t="s">
        <v>318</v>
      </c>
      <c r="B108" s="129"/>
      <c r="C108" s="129"/>
      <c r="D108" s="130"/>
      <c r="E108" s="129"/>
      <c r="F108" s="131">
        <f>SUM(C108:E108)</f>
        <v>0</v>
      </c>
    </row>
    <row r="109" spans="1:6" ht="19.5" thickBot="1">
      <c r="A109" s="132"/>
      <c r="B109" s="133"/>
      <c r="C109" s="134"/>
      <c r="D109" s="134"/>
      <c r="E109" s="133"/>
      <c r="F109" s="131">
        <f>SUM(C109:E109)</f>
        <v>0</v>
      </c>
    </row>
    <row r="110" spans="1:6" ht="19.5" thickBot="1">
      <c r="A110" s="135" t="s">
        <v>319</v>
      </c>
      <c r="B110" s="136">
        <f>B103+SUM(B105:B109)</f>
        <v>0</v>
      </c>
      <c r="C110" s="136">
        <f>C103+SUM(C105:C109)</f>
        <v>12000</v>
      </c>
      <c r="D110" s="136">
        <f>D103+SUM(D105:D109)</f>
        <v>0</v>
      </c>
      <c r="E110" s="137">
        <f>E103+SUM(E105:E109)</f>
        <v>0</v>
      </c>
      <c r="F110" s="138">
        <f>F103+SUM(F105:F109)</f>
        <v>12000</v>
      </c>
    </row>
    <row r="111" spans="1:6" ht="19.5" thickBot="1">
      <c r="A111" s="139"/>
      <c r="B111" s="139"/>
      <c r="C111" s="139"/>
      <c r="D111" s="139"/>
      <c r="E111" s="139"/>
      <c r="F111" s="139"/>
    </row>
    <row r="112" spans="1:6" ht="19.5" thickBot="1">
      <c r="A112" s="117" t="s">
        <v>320</v>
      </c>
      <c r="B112" s="118" t="s">
        <v>303</v>
      </c>
      <c r="C112" s="118" t="s">
        <v>310</v>
      </c>
      <c r="D112" s="118" t="s">
        <v>311</v>
      </c>
      <c r="E112" s="118" t="s">
        <v>312</v>
      </c>
      <c r="F112" s="119" t="s">
        <v>90</v>
      </c>
    </row>
    <row r="113" spans="1:6" ht="18.75">
      <c r="A113" s="120" t="s">
        <v>321</v>
      </c>
      <c r="B113" s="121"/>
      <c r="C113" s="121">
        <v>60</v>
      </c>
      <c r="D113" s="121"/>
      <c r="E113" s="121"/>
      <c r="F113" s="123">
        <f>SUM(B113:E113)</f>
        <v>60</v>
      </c>
    </row>
    <row r="114" spans="1:6" ht="18.75">
      <c r="A114" s="140" t="s">
        <v>322</v>
      </c>
      <c r="B114" s="129"/>
      <c r="C114" s="129">
        <v>796</v>
      </c>
      <c r="D114" s="129"/>
      <c r="E114" s="129"/>
      <c r="F114" s="131">
        <f>SUM(B114:E114)</f>
        <v>796</v>
      </c>
    </row>
    <row r="115" spans="1:6" ht="18.75">
      <c r="A115" s="128" t="s">
        <v>323</v>
      </c>
      <c r="B115" s="129"/>
      <c r="C115" s="129">
        <v>8270</v>
      </c>
      <c r="D115" s="129"/>
      <c r="E115" s="129"/>
      <c r="F115" s="131">
        <f>SUM(B115:E115)</f>
        <v>8270</v>
      </c>
    </row>
    <row r="116" spans="1:6" ht="18.75">
      <c r="A116" s="128" t="s">
        <v>97</v>
      </c>
      <c r="B116" s="129"/>
      <c r="C116" s="129">
        <v>2874</v>
      </c>
      <c r="D116" s="129"/>
      <c r="E116" s="129"/>
      <c r="F116" s="131">
        <f>SUM(B116:E116)</f>
        <v>2874</v>
      </c>
    </row>
    <row r="117" spans="1:6" ht="18.75">
      <c r="A117" s="141"/>
      <c r="B117" s="129"/>
      <c r="C117" s="129"/>
      <c r="D117" s="129"/>
      <c r="E117" s="129"/>
      <c r="F117" s="131">
        <f>SUM(C117:E117)</f>
        <v>0</v>
      </c>
    </row>
    <row r="118" spans="1:6" ht="18.75">
      <c r="A118" s="141"/>
      <c r="B118" s="129"/>
      <c r="C118" s="129"/>
      <c r="D118" s="129"/>
      <c r="E118" s="129"/>
      <c r="F118" s="131">
        <f>SUM(C118:E118)</f>
        <v>0</v>
      </c>
    </row>
    <row r="119" spans="1:6" ht="19.5" thickBot="1">
      <c r="A119" s="132"/>
      <c r="B119" s="133"/>
      <c r="C119" s="133"/>
      <c r="D119" s="133"/>
      <c r="E119" s="133"/>
      <c r="F119" s="131">
        <f>SUM(C119:E119)</f>
        <v>0</v>
      </c>
    </row>
    <row r="120" spans="1:6" ht="19.5" thickBot="1">
      <c r="A120" s="135" t="s">
        <v>324</v>
      </c>
      <c r="B120" s="136">
        <f>SUM(B113:B119)</f>
        <v>0</v>
      </c>
      <c r="C120" s="136">
        <f>SUM(C113:C119)</f>
        <v>12000</v>
      </c>
      <c r="D120" s="136">
        <f>SUM(D113:D119)</f>
        <v>0</v>
      </c>
      <c r="E120" s="136">
        <f>SUM(E113:E119)</f>
        <v>0</v>
      </c>
      <c r="F120" s="138">
        <f>SUM(F113:F119)</f>
        <v>12000</v>
      </c>
    </row>
    <row r="122" spans="1:6" ht="18.75">
      <c r="A122" s="116" t="s">
        <v>304</v>
      </c>
      <c r="B122" s="354" t="s">
        <v>367</v>
      </c>
      <c r="C122" s="354"/>
      <c r="D122" s="354"/>
      <c r="E122" s="354"/>
      <c r="F122" s="354"/>
    </row>
    <row r="123" spans="1:6" ht="18.75">
      <c r="A123" s="116" t="s">
        <v>306</v>
      </c>
      <c r="B123" s="355" t="s">
        <v>368</v>
      </c>
      <c r="C123" s="356"/>
      <c r="D123" s="356"/>
      <c r="E123" s="356"/>
      <c r="F123" s="356"/>
    </row>
    <row r="124" spans="1:6" ht="20.25" thickBot="1">
      <c r="A124" s="116"/>
      <c r="B124" s="116"/>
      <c r="C124" s="357" t="s">
        <v>308</v>
      </c>
      <c r="D124" s="357"/>
      <c r="E124" s="358"/>
      <c r="F124" s="358"/>
    </row>
    <row r="125" spans="1:6" ht="19.5" thickBot="1">
      <c r="A125" s="117" t="s">
        <v>309</v>
      </c>
      <c r="B125" s="118" t="s">
        <v>303</v>
      </c>
      <c r="C125" s="118" t="s">
        <v>310</v>
      </c>
      <c r="D125" s="118" t="s">
        <v>311</v>
      </c>
      <c r="E125" s="118" t="s">
        <v>312</v>
      </c>
      <c r="F125" s="119" t="s">
        <v>90</v>
      </c>
    </row>
    <row r="126" spans="1:6" ht="18.75">
      <c r="A126" s="120" t="s">
        <v>313</v>
      </c>
      <c r="B126" s="121"/>
      <c r="C126" s="122"/>
      <c r="D126" s="122"/>
      <c r="E126" s="121"/>
      <c r="F126" s="123">
        <f>SUM(B126:E126)</f>
        <v>0</v>
      </c>
    </row>
    <row r="127" spans="1:6" ht="19.5">
      <c r="A127" s="124" t="s">
        <v>314</v>
      </c>
      <c r="B127" s="125"/>
      <c r="C127" s="126"/>
      <c r="D127" s="126"/>
      <c r="E127" s="125"/>
      <c r="F127" s="127">
        <f>SUM(C127:E127)</f>
        <v>0</v>
      </c>
    </row>
    <row r="128" spans="1:6" ht="18.75">
      <c r="A128" s="128" t="s">
        <v>315</v>
      </c>
      <c r="B128" s="129"/>
      <c r="C128" s="129">
        <v>70000</v>
      </c>
      <c r="D128" s="130"/>
      <c r="E128" s="129"/>
      <c r="F128" s="131">
        <f>SUM(B128:E128)</f>
        <v>70000</v>
      </c>
    </row>
    <row r="129" spans="1:6" ht="18.75">
      <c r="A129" s="128" t="s">
        <v>316</v>
      </c>
      <c r="B129" s="129"/>
      <c r="C129" s="130"/>
      <c r="D129" s="130"/>
      <c r="E129" s="129"/>
      <c r="F129" s="131">
        <f>SUM(C129:E129)</f>
        <v>0</v>
      </c>
    </row>
    <row r="130" spans="1:6" ht="18.75">
      <c r="A130" s="128" t="s">
        <v>317</v>
      </c>
      <c r="B130" s="129"/>
      <c r="C130" s="130"/>
      <c r="D130" s="130"/>
      <c r="E130" s="129"/>
      <c r="F130" s="131">
        <f>SUM(C130:E130)</f>
        <v>0</v>
      </c>
    </row>
    <row r="131" spans="1:6" ht="18.75">
      <c r="A131" s="128" t="s">
        <v>318</v>
      </c>
      <c r="B131" s="129"/>
      <c r="C131" s="129"/>
      <c r="D131" s="130"/>
      <c r="E131" s="129"/>
      <c r="F131" s="131">
        <f>SUM(C131:E131)</f>
        <v>0</v>
      </c>
    </row>
    <row r="132" spans="1:6" ht="19.5" thickBot="1">
      <c r="A132" s="132"/>
      <c r="B132" s="133"/>
      <c r="C132" s="134"/>
      <c r="D132" s="134"/>
      <c r="E132" s="133"/>
      <c r="F132" s="131">
        <f>SUM(C132:E132)</f>
        <v>0</v>
      </c>
    </row>
    <row r="133" spans="1:6" ht="19.5" thickBot="1">
      <c r="A133" s="135" t="s">
        <v>319</v>
      </c>
      <c r="B133" s="136">
        <f>B126+SUM(B128:B132)</f>
        <v>0</v>
      </c>
      <c r="C133" s="136">
        <f>C126+SUM(C128:C132)</f>
        <v>70000</v>
      </c>
      <c r="D133" s="136">
        <f>D126+SUM(D128:D132)</f>
        <v>0</v>
      </c>
      <c r="E133" s="137">
        <f>E126+SUM(E128:E132)</f>
        <v>0</v>
      </c>
      <c r="F133" s="138">
        <f>F126+SUM(F128:F132)</f>
        <v>70000</v>
      </c>
    </row>
    <row r="134" spans="1:6" ht="19.5" thickBot="1">
      <c r="A134" s="139"/>
      <c r="B134" s="139"/>
      <c r="C134" s="139"/>
      <c r="D134" s="139"/>
      <c r="E134" s="139"/>
      <c r="F134" s="139"/>
    </row>
    <row r="135" spans="1:6" ht="19.5" thickBot="1">
      <c r="A135" s="117" t="s">
        <v>320</v>
      </c>
      <c r="B135" s="118" t="s">
        <v>303</v>
      </c>
      <c r="C135" s="118" t="s">
        <v>310</v>
      </c>
      <c r="D135" s="118" t="s">
        <v>311</v>
      </c>
      <c r="E135" s="118" t="s">
        <v>312</v>
      </c>
      <c r="F135" s="119" t="s">
        <v>90</v>
      </c>
    </row>
    <row r="136" spans="1:6" ht="18.75">
      <c r="A136" s="120" t="s">
        <v>321</v>
      </c>
      <c r="B136" s="121"/>
      <c r="C136" s="121">
        <v>350</v>
      </c>
      <c r="D136" s="121"/>
      <c r="E136" s="121"/>
      <c r="F136" s="123">
        <f>SUM(B136:E136)</f>
        <v>350</v>
      </c>
    </row>
    <row r="137" spans="1:6" ht="18.75">
      <c r="A137" s="140" t="s">
        <v>322</v>
      </c>
      <c r="B137" s="129"/>
      <c r="C137" s="129"/>
      <c r="D137" s="129"/>
      <c r="E137" s="129"/>
      <c r="F137" s="131">
        <f>SUM(B137:E137)</f>
        <v>0</v>
      </c>
    </row>
    <row r="138" spans="1:6" ht="18.75">
      <c r="A138" s="128" t="s">
        <v>323</v>
      </c>
      <c r="B138" s="129"/>
      <c r="C138" s="129">
        <v>63830</v>
      </c>
      <c r="D138" s="129"/>
      <c r="E138" s="129"/>
      <c r="F138" s="131">
        <f>SUM(B138:E138)</f>
        <v>63830</v>
      </c>
    </row>
    <row r="139" spans="1:6" ht="18.75">
      <c r="A139" s="128" t="s">
        <v>97</v>
      </c>
      <c r="B139" s="129"/>
      <c r="C139" s="129">
        <v>5820</v>
      </c>
      <c r="D139" s="129"/>
      <c r="E139" s="129"/>
      <c r="F139" s="131">
        <f>SUM(B139:E139)</f>
        <v>5820</v>
      </c>
    </row>
    <row r="140" spans="1:6" ht="18.75">
      <c r="A140" s="141"/>
      <c r="B140" s="129"/>
      <c r="C140" s="129"/>
      <c r="D140" s="129"/>
      <c r="E140" s="129"/>
      <c r="F140" s="131">
        <f>SUM(C140:E140)</f>
        <v>0</v>
      </c>
    </row>
    <row r="141" spans="1:6" ht="18.75">
      <c r="A141" s="141"/>
      <c r="B141" s="129"/>
      <c r="C141" s="129"/>
      <c r="D141" s="129"/>
      <c r="E141" s="129"/>
      <c r="F141" s="131">
        <f>SUM(C141:E141)</f>
        <v>0</v>
      </c>
    </row>
    <row r="142" spans="1:6" ht="19.5" thickBot="1">
      <c r="A142" s="132"/>
      <c r="B142" s="133"/>
      <c r="C142" s="133"/>
      <c r="D142" s="133"/>
      <c r="E142" s="133"/>
      <c r="F142" s="131">
        <f>SUM(C142:E142)</f>
        <v>0</v>
      </c>
    </row>
    <row r="143" spans="1:6" ht="19.5" thickBot="1">
      <c r="A143" s="135" t="s">
        <v>324</v>
      </c>
      <c r="B143" s="136">
        <f>SUM(B136:B142)</f>
        <v>0</v>
      </c>
      <c r="C143" s="136">
        <f>SUM(C136:C142)</f>
        <v>70000</v>
      </c>
      <c r="D143" s="136">
        <f>SUM(D136:D142)</f>
        <v>0</v>
      </c>
      <c r="E143" s="136">
        <f>SUM(E136:E142)</f>
        <v>0</v>
      </c>
      <c r="F143" s="138">
        <f>SUM(F136:F142)</f>
        <v>70000</v>
      </c>
    </row>
    <row r="145" spans="1:6" ht="36" customHeight="1">
      <c r="A145" s="116" t="s">
        <v>304</v>
      </c>
      <c r="B145" s="354" t="s">
        <v>369</v>
      </c>
      <c r="C145" s="354"/>
      <c r="D145" s="354"/>
      <c r="E145" s="354"/>
      <c r="F145" s="354"/>
    </row>
    <row r="146" spans="1:6" ht="18.75">
      <c r="A146" s="116" t="s">
        <v>306</v>
      </c>
      <c r="B146" s="355" t="s">
        <v>370</v>
      </c>
      <c r="C146" s="356"/>
      <c r="D146" s="356"/>
      <c r="E146" s="356"/>
      <c r="F146" s="356"/>
    </row>
    <row r="147" spans="1:6" ht="20.25" thickBot="1">
      <c r="A147" s="116"/>
      <c r="B147" s="116"/>
      <c r="C147" s="357" t="s">
        <v>308</v>
      </c>
      <c r="D147" s="357"/>
      <c r="E147" s="358"/>
      <c r="F147" s="358"/>
    </row>
    <row r="148" spans="1:6" ht="19.5" thickBot="1">
      <c r="A148" s="117" t="s">
        <v>309</v>
      </c>
      <c r="B148" s="118" t="s">
        <v>303</v>
      </c>
      <c r="C148" s="118" t="s">
        <v>310</v>
      </c>
      <c r="D148" s="118" t="s">
        <v>311</v>
      </c>
      <c r="E148" s="118" t="s">
        <v>312</v>
      </c>
      <c r="F148" s="119" t="s">
        <v>90</v>
      </c>
    </row>
    <row r="149" spans="1:6" ht="18.75">
      <c r="A149" s="120" t="s">
        <v>313</v>
      </c>
      <c r="B149" s="121"/>
      <c r="C149" s="122"/>
      <c r="D149" s="122"/>
      <c r="E149" s="121"/>
      <c r="F149" s="123">
        <f>SUM(B149:E149)</f>
        <v>0</v>
      </c>
    </row>
    <row r="150" spans="1:6" ht="19.5">
      <c r="A150" s="124" t="s">
        <v>314</v>
      </c>
      <c r="B150" s="125"/>
      <c r="C150" s="126"/>
      <c r="D150" s="126"/>
      <c r="E150" s="125"/>
      <c r="F150" s="127">
        <f>SUM(C150:E150)</f>
        <v>0</v>
      </c>
    </row>
    <row r="151" spans="1:6" ht="18.75">
      <c r="A151" s="128" t="s">
        <v>315</v>
      </c>
      <c r="B151" s="129"/>
      <c r="C151" s="129">
        <v>54164</v>
      </c>
      <c r="D151" s="130"/>
      <c r="E151" s="129"/>
      <c r="F151" s="131">
        <f>SUM(B151:E151)</f>
        <v>54164</v>
      </c>
    </row>
    <row r="152" spans="1:6" ht="18.75">
      <c r="A152" s="128" t="s">
        <v>316</v>
      </c>
      <c r="B152" s="129"/>
      <c r="C152" s="130"/>
      <c r="D152" s="130"/>
      <c r="E152" s="129"/>
      <c r="F152" s="131">
        <f>SUM(C152:E152)</f>
        <v>0</v>
      </c>
    </row>
    <row r="153" spans="1:6" ht="18.75">
      <c r="A153" s="128" t="s">
        <v>317</v>
      </c>
      <c r="B153" s="129"/>
      <c r="C153" s="130"/>
      <c r="D153" s="130"/>
      <c r="E153" s="129"/>
      <c r="F153" s="131">
        <f>SUM(C153:E153)</f>
        <v>0</v>
      </c>
    </row>
    <row r="154" spans="1:6" ht="18.75">
      <c r="A154" s="128" t="s">
        <v>318</v>
      </c>
      <c r="B154" s="129"/>
      <c r="C154" s="129"/>
      <c r="D154" s="130"/>
      <c r="E154" s="129"/>
      <c r="F154" s="131">
        <f>SUM(C154:E154)</f>
        <v>0</v>
      </c>
    </row>
    <row r="155" spans="1:6" ht="19.5" thickBot="1">
      <c r="A155" s="132"/>
      <c r="B155" s="133"/>
      <c r="C155" s="134"/>
      <c r="D155" s="134"/>
      <c r="E155" s="133"/>
      <c r="F155" s="131">
        <f>SUM(C155:E155)</f>
        <v>0</v>
      </c>
    </row>
    <row r="156" spans="1:6" ht="19.5" thickBot="1">
      <c r="A156" s="135" t="s">
        <v>319</v>
      </c>
      <c r="B156" s="136">
        <f>B149+SUM(B151:B155)</f>
        <v>0</v>
      </c>
      <c r="C156" s="136">
        <f>C149+SUM(C151:C155)</f>
        <v>54164</v>
      </c>
      <c r="D156" s="136">
        <f>D149+SUM(D151:D155)</f>
        <v>0</v>
      </c>
      <c r="E156" s="137">
        <f>E149+SUM(E151:E155)</f>
        <v>0</v>
      </c>
      <c r="F156" s="138">
        <f>F149+SUM(F151:F155)</f>
        <v>54164</v>
      </c>
    </row>
    <row r="157" spans="1:6" ht="19.5" thickBot="1">
      <c r="A157" s="139"/>
      <c r="B157" s="139"/>
      <c r="C157" s="139"/>
      <c r="D157" s="139"/>
      <c r="E157" s="139"/>
      <c r="F157" s="139"/>
    </row>
    <row r="158" spans="1:6" ht="19.5" thickBot="1">
      <c r="A158" s="117" t="s">
        <v>320</v>
      </c>
      <c r="B158" s="118" t="s">
        <v>303</v>
      </c>
      <c r="C158" s="118" t="s">
        <v>310</v>
      </c>
      <c r="D158" s="118" t="s">
        <v>311</v>
      </c>
      <c r="E158" s="118" t="s">
        <v>312</v>
      </c>
      <c r="F158" s="119" t="s">
        <v>90</v>
      </c>
    </row>
    <row r="159" spans="1:6" ht="18.75">
      <c r="A159" s="120" t="s">
        <v>321</v>
      </c>
      <c r="B159" s="121"/>
      <c r="C159" s="121">
        <v>22864</v>
      </c>
      <c r="D159" s="121"/>
      <c r="E159" s="121"/>
      <c r="F159" s="123">
        <f>SUM(B159:E159)</f>
        <v>22864</v>
      </c>
    </row>
    <row r="160" spans="1:6" ht="18.75">
      <c r="A160" s="140" t="s">
        <v>322</v>
      </c>
      <c r="B160" s="129"/>
      <c r="C160" s="129">
        <v>5606</v>
      </c>
      <c r="D160" s="129"/>
      <c r="E160" s="129"/>
      <c r="F160" s="131">
        <f>SUM(B160:E160)</f>
        <v>5606</v>
      </c>
    </row>
    <row r="161" spans="1:6" ht="18.75">
      <c r="A161" s="128" t="s">
        <v>323</v>
      </c>
      <c r="B161" s="129"/>
      <c r="C161" s="129"/>
      <c r="D161" s="129"/>
      <c r="E161" s="129"/>
      <c r="F161" s="131">
        <f>SUM(B161:E161)</f>
        <v>0</v>
      </c>
    </row>
    <row r="162" spans="1:6" ht="18.75">
      <c r="A162" s="128" t="s">
        <v>97</v>
      </c>
      <c r="B162" s="129"/>
      <c r="C162" s="129">
        <v>25694</v>
      </c>
      <c r="D162" s="129"/>
      <c r="E162" s="129"/>
      <c r="F162" s="131">
        <f>SUM(B162:E162)</f>
        <v>25694</v>
      </c>
    </row>
    <row r="163" spans="1:6" ht="18.75">
      <c r="A163" s="141"/>
      <c r="B163" s="129"/>
      <c r="C163" s="129"/>
      <c r="D163" s="129"/>
      <c r="E163" s="129"/>
      <c r="F163" s="131">
        <f>SUM(C163:E163)</f>
        <v>0</v>
      </c>
    </row>
    <row r="164" spans="1:6" ht="18.75">
      <c r="A164" s="141"/>
      <c r="B164" s="129"/>
      <c r="C164" s="129"/>
      <c r="D164" s="129"/>
      <c r="E164" s="129"/>
      <c r="F164" s="131">
        <f>SUM(C164:E164)</f>
        <v>0</v>
      </c>
    </row>
    <row r="165" spans="1:6" ht="19.5" thickBot="1">
      <c r="A165" s="132"/>
      <c r="B165" s="133"/>
      <c r="C165" s="133"/>
      <c r="D165" s="133"/>
      <c r="E165" s="133"/>
      <c r="F165" s="131">
        <f>SUM(C165:E165)</f>
        <v>0</v>
      </c>
    </row>
    <row r="166" spans="1:6" ht="19.5" thickBot="1">
      <c r="A166" s="135" t="s">
        <v>324</v>
      </c>
      <c r="B166" s="136">
        <f>SUM(B159:B165)</f>
        <v>0</v>
      </c>
      <c r="C166" s="136">
        <f>SUM(C159:C165)</f>
        <v>54164</v>
      </c>
      <c r="D166" s="136">
        <f>SUM(D159:D165)</f>
        <v>0</v>
      </c>
      <c r="E166" s="136">
        <f>SUM(E159:E165)</f>
        <v>0</v>
      </c>
      <c r="F166" s="138">
        <f>SUM(F159:F165)</f>
        <v>54164</v>
      </c>
    </row>
  </sheetData>
  <sheetProtection/>
  <mergeCells count="23">
    <mergeCell ref="A1:F2"/>
    <mergeCell ref="E3:F3"/>
    <mergeCell ref="B5:F5"/>
    <mergeCell ref="B6:F6"/>
    <mergeCell ref="C7:F7"/>
    <mergeCell ref="B29:F29"/>
    <mergeCell ref="B77:F77"/>
    <mergeCell ref="C78:F78"/>
    <mergeCell ref="B30:F30"/>
    <mergeCell ref="C31:F31"/>
    <mergeCell ref="B52:F52"/>
    <mergeCell ref="B53:F53"/>
    <mergeCell ref="C54:F54"/>
    <mergeCell ref="B76:F76"/>
    <mergeCell ref="B145:F145"/>
    <mergeCell ref="B146:F146"/>
    <mergeCell ref="C147:F147"/>
    <mergeCell ref="B99:F99"/>
    <mergeCell ref="B100:F100"/>
    <mergeCell ref="C101:F101"/>
    <mergeCell ref="B122:F122"/>
    <mergeCell ref="B123:F123"/>
    <mergeCell ref="C124:F124"/>
  </mergeCells>
  <conditionalFormatting sqref="F9:F16 D16:E16 D26:F26 F19:F25">
    <cfRule type="cellIs" priority="35" dxfId="37" operator="equal" stopIfTrue="1">
      <formula>0</formula>
    </cfRule>
  </conditionalFormatting>
  <conditionalFormatting sqref="B16">
    <cfRule type="cellIs" priority="34" dxfId="37" operator="equal" stopIfTrue="1">
      <formula>0</formula>
    </cfRule>
  </conditionalFormatting>
  <conditionalFormatting sqref="C16">
    <cfRule type="cellIs" priority="33" dxfId="37" operator="equal" stopIfTrue="1">
      <formula>0</formula>
    </cfRule>
  </conditionalFormatting>
  <conditionalFormatting sqref="B26">
    <cfRule type="cellIs" priority="32" dxfId="37" operator="equal" stopIfTrue="1">
      <formula>0</formula>
    </cfRule>
  </conditionalFormatting>
  <conditionalFormatting sqref="C26">
    <cfRule type="cellIs" priority="31" dxfId="37" operator="equal" stopIfTrue="1">
      <formula>0</formula>
    </cfRule>
  </conditionalFormatting>
  <conditionalFormatting sqref="F33:F40 D40:E40 D50:F50 F43:F49">
    <cfRule type="cellIs" priority="30" dxfId="37" operator="equal" stopIfTrue="1">
      <formula>0</formula>
    </cfRule>
  </conditionalFormatting>
  <conditionalFormatting sqref="B40">
    <cfRule type="cellIs" priority="29" dxfId="37" operator="equal" stopIfTrue="1">
      <formula>0</formula>
    </cfRule>
  </conditionalFormatting>
  <conditionalFormatting sqref="C40">
    <cfRule type="cellIs" priority="28" dxfId="37" operator="equal" stopIfTrue="1">
      <formula>0</formula>
    </cfRule>
  </conditionalFormatting>
  <conditionalFormatting sqref="B50">
    <cfRule type="cellIs" priority="27" dxfId="37" operator="equal" stopIfTrue="1">
      <formula>0</formula>
    </cfRule>
  </conditionalFormatting>
  <conditionalFormatting sqref="C50">
    <cfRule type="cellIs" priority="26" dxfId="37" operator="equal" stopIfTrue="1">
      <formula>0</formula>
    </cfRule>
  </conditionalFormatting>
  <conditionalFormatting sqref="F56:F63 D63:E63 D73:F73 F66:F72">
    <cfRule type="cellIs" priority="25" dxfId="37" operator="equal" stopIfTrue="1">
      <formula>0</formula>
    </cfRule>
  </conditionalFormatting>
  <conditionalFormatting sqref="B63">
    <cfRule type="cellIs" priority="24" dxfId="37" operator="equal" stopIfTrue="1">
      <formula>0</formula>
    </cfRule>
  </conditionalFormatting>
  <conditionalFormatting sqref="C63">
    <cfRule type="cellIs" priority="23" dxfId="37" operator="equal" stopIfTrue="1">
      <formula>0</formula>
    </cfRule>
  </conditionalFormatting>
  <conditionalFormatting sqref="B73">
    <cfRule type="cellIs" priority="22" dxfId="37" operator="equal" stopIfTrue="1">
      <formula>0</formula>
    </cfRule>
  </conditionalFormatting>
  <conditionalFormatting sqref="C73">
    <cfRule type="cellIs" priority="21" dxfId="37" operator="equal" stopIfTrue="1">
      <formula>0</formula>
    </cfRule>
  </conditionalFormatting>
  <conditionalFormatting sqref="F80:F87 D87:E87 D97:F97 F90:F96">
    <cfRule type="cellIs" priority="20" dxfId="37" operator="equal" stopIfTrue="1">
      <formula>0</formula>
    </cfRule>
  </conditionalFormatting>
  <conditionalFormatting sqref="B87">
    <cfRule type="cellIs" priority="19" dxfId="37" operator="equal" stopIfTrue="1">
      <formula>0</formula>
    </cfRule>
  </conditionalFormatting>
  <conditionalFormatting sqref="C87">
    <cfRule type="cellIs" priority="18" dxfId="37" operator="equal" stopIfTrue="1">
      <formula>0</formula>
    </cfRule>
  </conditionalFormatting>
  <conditionalFormatting sqref="B97">
    <cfRule type="cellIs" priority="17" dxfId="37" operator="equal" stopIfTrue="1">
      <formula>0</formula>
    </cfRule>
  </conditionalFormatting>
  <conditionalFormatting sqref="C97">
    <cfRule type="cellIs" priority="16" dxfId="37" operator="equal" stopIfTrue="1">
      <formula>0</formula>
    </cfRule>
  </conditionalFormatting>
  <conditionalFormatting sqref="F103:F110 D110:E110 D120:F120 F113:F119">
    <cfRule type="cellIs" priority="15" dxfId="37" operator="equal" stopIfTrue="1">
      <formula>0</formula>
    </cfRule>
  </conditionalFormatting>
  <conditionalFormatting sqref="B110">
    <cfRule type="cellIs" priority="14" dxfId="37" operator="equal" stopIfTrue="1">
      <formula>0</formula>
    </cfRule>
  </conditionalFormatting>
  <conditionalFormatting sqref="C110">
    <cfRule type="cellIs" priority="13" dxfId="37" operator="equal" stopIfTrue="1">
      <formula>0</formula>
    </cfRule>
  </conditionalFormatting>
  <conditionalFormatting sqref="B120">
    <cfRule type="cellIs" priority="12" dxfId="37" operator="equal" stopIfTrue="1">
      <formula>0</formula>
    </cfRule>
  </conditionalFormatting>
  <conditionalFormatting sqref="C120">
    <cfRule type="cellIs" priority="11" dxfId="37" operator="equal" stopIfTrue="1">
      <formula>0</formula>
    </cfRule>
  </conditionalFormatting>
  <conditionalFormatting sqref="F126:F133 D133:E133 D143:F143 F136:F142">
    <cfRule type="cellIs" priority="10" dxfId="37" operator="equal" stopIfTrue="1">
      <formula>0</formula>
    </cfRule>
  </conditionalFormatting>
  <conditionalFormatting sqref="B133">
    <cfRule type="cellIs" priority="9" dxfId="37" operator="equal" stopIfTrue="1">
      <formula>0</formula>
    </cfRule>
  </conditionalFormatting>
  <conditionalFormatting sqref="C133">
    <cfRule type="cellIs" priority="8" dxfId="37" operator="equal" stopIfTrue="1">
      <formula>0</formula>
    </cfRule>
  </conditionalFormatting>
  <conditionalFormatting sqref="B143">
    <cfRule type="cellIs" priority="7" dxfId="37" operator="equal" stopIfTrue="1">
      <formula>0</formula>
    </cfRule>
  </conditionalFormatting>
  <conditionalFormatting sqref="C143">
    <cfRule type="cellIs" priority="6" dxfId="37" operator="equal" stopIfTrue="1">
      <formula>0</formula>
    </cfRule>
  </conditionalFormatting>
  <conditionalFormatting sqref="F149:F156 D156:E156 D166:F166 F159:F165">
    <cfRule type="cellIs" priority="5" dxfId="37" operator="equal" stopIfTrue="1">
      <formula>0</formula>
    </cfRule>
  </conditionalFormatting>
  <conditionalFormatting sqref="B156">
    <cfRule type="cellIs" priority="4" dxfId="37" operator="equal" stopIfTrue="1">
      <formula>0</formula>
    </cfRule>
  </conditionalFormatting>
  <conditionalFormatting sqref="C156">
    <cfRule type="cellIs" priority="3" dxfId="37" operator="equal" stopIfTrue="1">
      <formula>0</formula>
    </cfRule>
  </conditionalFormatting>
  <conditionalFormatting sqref="B166">
    <cfRule type="cellIs" priority="2" dxfId="37" operator="equal" stopIfTrue="1">
      <formula>0</formula>
    </cfRule>
  </conditionalFormatting>
  <conditionalFormatting sqref="C166">
    <cfRule type="cellIs" priority="1" dxfId="3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3" manualBreakCount="3">
    <brk id="50" max="255" man="1"/>
    <brk id="9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zoomScale="60" zoomScalePageLayoutView="0" workbookViewId="0" topLeftCell="A1">
      <selection activeCell="M5" sqref="M5:O5"/>
    </sheetView>
  </sheetViews>
  <sheetFormatPr defaultColWidth="9.140625" defaultRowHeight="15"/>
  <cols>
    <col min="1" max="1" width="3.8515625" style="0" customWidth="1"/>
    <col min="2" max="7" width="9.140625" style="0" hidden="1" customWidth="1"/>
    <col min="8" max="8" width="3.57421875" style="0" bestFit="1" customWidth="1"/>
    <col min="9" max="9" width="4.421875" style="0" customWidth="1"/>
    <col min="10" max="10" width="55.421875" style="0" customWidth="1"/>
    <col min="11" max="11" width="19.421875" style="0" customWidth="1"/>
    <col min="12" max="12" width="16.8515625" style="0" customWidth="1"/>
    <col min="13" max="13" width="14.421875" style="0" customWidth="1"/>
    <col min="14" max="14" width="13.8515625" style="0" customWidth="1"/>
    <col min="15" max="15" width="17.8515625" style="0" customWidth="1"/>
  </cols>
  <sheetData>
    <row r="1" spans="8:16" ht="15">
      <c r="H1" s="254"/>
      <c r="I1" s="254"/>
      <c r="J1" s="254"/>
      <c r="K1" s="254"/>
      <c r="L1" s="254"/>
      <c r="M1" s="254"/>
      <c r="N1" s="254"/>
      <c r="O1" s="254"/>
      <c r="P1" s="55"/>
    </row>
    <row r="2" spans="8:15" s="55" customFormat="1" ht="19.5" customHeight="1">
      <c r="H2" s="255" t="s">
        <v>340</v>
      </c>
      <c r="I2" s="255"/>
      <c r="J2" s="255"/>
      <c r="K2" s="255"/>
      <c r="L2" s="255"/>
      <c r="M2" s="255"/>
      <c r="N2" s="255"/>
      <c r="O2" s="255"/>
    </row>
    <row r="3" spans="8:15" ht="16.5">
      <c r="H3" s="256" t="s">
        <v>334</v>
      </c>
      <c r="I3" s="256"/>
      <c r="J3" s="256"/>
      <c r="K3" s="256"/>
      <c r="L3" s="256"/>
      <c r="M3" s="256"/>
      <c r="N3" s="256"/>
      <c r="O3" s="256"/>
    </row>
    <row r="4" spans="8:15" ht="20.25" customHeight="1">
      <c r="H4" s="148"/>
      <c r="I4" s="148"/>
      <c r="J4" s="148"/>
      <c r="K4" s="148"/>
      <c r="L4" s="148"/>
      <c r="M4" s="148" t="s">
        <v>33</v>
      </c>
      <c r="N4" s="148"/>
      <c r="O4" s="149" t="s">
        <v>109</v>
      </c>
    </row>
    <row r="5" spans="1:15" s="60" customFormat="1" ht="16.5">
      <c r="A5" s="259" t="s">
        <v>168</v>
      </c>
      <c r="B5" s="56"/>
      <c r="C5" s="56"/>
      <c r="D5" s="56"/>
      <c r="E5" s="56"/>
      <c r="F5" s="56"/>
      <c r="G5" s="56"/>
      <c r="H5" s="247" t="s">
        <v>247</v>
      </c>
      <c r="I5" s="247"/>
      <c r="J5" s="248"/>
      <c r="K5" s="261" t="s">
        <v>333</v>
      </c>
      <c r="L5" s="261" t="s">
        <v>332</v>
      </c>
      <c r="M5" s="251" t="s">
        <v>372</v>
      </c>
      <c r="N5" s="257"/>
      <c r="O5" s="258"/>
    </row>
    <row r="6" spans="1:15" s="57" customFormat="1" ht="45.75" customHeight="1">
      <c r="A6" s="260"/>
      <c r="B6" s="56"/>
      <c r="C6" s="56"/>
      <c r="D6" s="56"/>
      <c r="E6" s="56"/>
      <c r="F6" s="56"/>
      <c r="G6" s="56"/>
      <c r="H6" s="249"/>
      <c r="I6" s="249"/>
      <c r="J6" s="250"/>
      <c r="K6" s="262"/>
      <c r="L6" s="262"/>
      <c r="M6" s="150" t="s">
        <v>88</v>
      </c>
      <c r="N6" s="150" t="s">
        <v>89</v>
      </c>
      <c r="O6" s="150" t="s">
        <v>268</v>
      </c>
    </row>
    <row r="7" spans="1:15" s="57" customFormat="1" ht="17.25">
      <c r="A7" s="65"/>
      <c r="B7" s="56"/>
      <c r="C7" s="56"/>
      <c r="D7" s="56"/>
      <c r="E7" s="56"/>
      <c r="F7" s="56"/>
      <c r="G7" s="56"/>
      <c r="H7" s="251" t="s">
        <v>6</v>
      </c>
      <c r="I7" s="252"/>
      <c r="J7" s="253"/>
      <c r="K7" s="150" t="s">
        <v>7</v>
      </c>
      <c r="L7" s="150" t="s">
        <v>8</v>
      </c>
      <c r="M7" s="150" t="s">
        <v>9</v>
      </c>
      <c r="N7" s="150" t="s">
        <v>107</v>
      </c>
      <c r="O7" s="150" t="s">
        <v>336</v>
      </c>
    </row>
    <row r="8" spans="1:15" s="61" customFormat="1" ht="16.5">
      <c r="A8" s="68">
        <v>1</v>
      </c>
      <c r="H8" s="243" t="s">
        <v>103</v>
      </c>
      <c r="I8" s="244"/>
      <c r="J8" s="245"/>
      <c r="K8" s="154">
        <f>SUM(K9+K21+K34)</f>
        <v>327411</v>
      </c>
      <c r="L8" s="154">
        <f>SUM(L9+L21+L34)</f>
        <v>428260</v>
      </c>
      <c r="M8" s="154">
        <f>SUM(M9+M21+M34)</f>
        <v>375890</v>
      </c>
      <c r="N8" s="154">
        <f>SUM(N9+N21+N34)</f>
        <v>52370</v>
      </c>
      <c r="O8" s="154">
        <f>SUM(O9+O21+O34)</f>
        <v>0</v>
      </c>
    </row>
    <row r="9" spans="1:15" s="63" customFormat="1" ht="17.25">
      <c r="A9" s="67">
        <v>2</v>
      </c>
      <c r="H9" s="155" t="s">
        <v>92</v>
      </c>
      <c r="I9" s="156"/>
      <c r="J9" s="156" t="s">
        <v>111</v>
      </c>
      <c r="K9" s="157">
        <f>SUM(K10+K15)</f>
        <v>205115</v>
      </c>
      <c r="L9" s="157">
        <f>SUM(L10+L15)</f>
        <v>305964</v>
      </c>
      <c r="M9" s="157">
        <f>SUM(M10+M15)</f>
        <v>255246</v>
      </c>
      <c r="N9" s="157">
        <f>SUM(N10+N15)</f>
        <v>50718</v>
      </c>
      <c r="O9" s="157">
        <f>SUM(O10:O22)</f>
        <v>0</v>
      </c>
    </row>
    <row r="10" spans="1:15" s="64" customFormat="1" ht="16.5">
      <c r="A10" s="66">
        <v>3</v>
      </c>
      <c r="H10" s="158"/>
      <c r="I10" s="159" t="s">
        <v>174</v>
      </c>
      <c r="J10" s="158" t="s">
        <v>160</v>
      </c>
      <c r="K10" s="160">
        <f>SUM(K11:K14)</f>
        <v>161468</v>
      </c>
      <c r="L10" s="160">
        <f>SUM(L11:L14)</f>
        <v>162936</v>
      </c>
      <c r="M10" s="160">
        <f>SUM(M11:M14)</f>
        <v>162936</v>
      </c>
      <c r="N10" s="160">
        <f>SUM(N11:N13)</f>
        <v>0</v>
      </c>
      <c r="O10" s="160">
        <f>SUM(O11:O13)</f>
        <v>0</v>
      </c>
    </row>
    <row r="11" spans="1:15" s="64" customFormat="1" ht="16.5">
      <c r="A11" s="66">
        <v>4</v>
      </c>
      <c r="H11" s="158"/>
      <c r="I11" s="159"/>
      <c r="J11" s="161" t="s">
        <v>161</v>
      </c>
      <c r="K11" s="160">
        <v>80561</v>
      </c>
      <c r="L11" s="160">
        <v>80561</v>
      </c>
      <c r="M11" s="160">
        <v>80561</v>
      </c>
      <c r="N11" s="160">
        <v>0</v>
      </c>
      <c r="O11" s="160">
        <v>0</v>
      </c>
    </row>
    <row r="12" spans="1:15" s="64" customFormat="1" ht="16.5">
      <c r="A12" s="66">
        <v>5</v>
      </c>
      <c r="H12" s="158"/>
      <c r="I12" s="159"/>
      <c r="J12" s="161" t="s">
        <v>162</v>
      </c>
      <c r="K12" s="160">
        <v>76200</v>
      </c>
      <c r="L12" s="160">
        <v>77431</v>
      </c>
      <c r="M12" s="160">
        <v>77431</v>
      </c>
      <c r="N12" s="160">
        <v>0</v>
      </c>
      <c r="O12" s="160">
        <v>0</v>
      </c>
    </row>
    <row r="13" spans="1:15" s="64" customFormat="1" ht="16.5">
      <c r="A13" s="66">
        <v>6</v>
      </c>
      <c r="H13" s="158"/>
      <c r="I13" s="159"/>
      <c r="J13" s="161" t="s">
        <v>163</v>
      </c>
      <c r="K13" s="160">
        <v>4254</v>
      </c>
      <c r="L13" s="160">
        <v>4254</v>
      </c>
      <c r="M13" s="160">
        <v>4254</v>
      </c>
      <c r="N13" s="160">
        <v>0</v>
      </c>
      <c r="O13" s="160">
        <v>0</v>
      </c>
    </row>
    <row r="14" spans="1:15" s="64" customFormat="1" ht="16.5">
      <c r="A14" s="66">
        <v>7</v>
      </c>
      <c r="H14" s="158"/>
      <c r="I14" s="159"/>
      <c r="J14" s="161" t="s">
        <v>343</v>
      </c>
      <c r="K14" s="160">
        <v>453</v>
      </c>
      <c r="L14" s="160">
        <v>690</v>
      </c>
      <c r="M14" s="160">
        <v>690</v>
      </c>
      <c r="N14" s="160">
        <v>0</v>
      </c>
      <c r="O14" s="160">
        <v>0</v>
      </c>
    </row>
    <row r="15" spans="1:15" s="64" customFormat="1" ht="16.5">
      <c r="A15" s="66">
        <v>8</v>
      </c>
      <c r="H15" s="158"/>
      <c r="I15" s="159" t="s">
        <v>175</v>
      </c>
      <c r="J15" s="158" t="s">
        <v>164</v>
      </c>
      <c r="K15" s="160">
        <f>SUM(K16:K20)</f>
        <v>43647</v>
      </c>
      <c r="L15" s="160">
        <f>SUM(L16:L20)</f>
        <v>143028</v>
      </c>
      <c r="M15" s="160">
        <f>SUM(M16:M20)</f>
        <v>92310</v>
      </c>
      <c r="N15" s="160">
        <f>SUM(N16:N20)</f>
        <v>50718</v>
      </c>
      <c r="O15" s="160">
        <f>SUM(O16:O18)</f>
        <v>0</v>
      </c>
    </row>
    <row r="16" spans="1:15" s="64" customFormat="1" ht="16.5">
      <c r="A16" s="66">
        <v>9</v>
      </c>
      <c r="H16" s="158"/>
      <c r="I16" s="159"/>
      <c r="J16" s="161" t="s">
        <v>165</v>
      </c>
      <c r="K16" s="162">
        <v>28800</v>
      </c>
      <c r="L16" s="162">
        <v>28800</v>
      </c>
      <c r="M16" s="162">
        <v>28800</v>
      </c>
      <c r="N16" s="162">
        <v>0</v>
      </c>
      <c r="O16" s="162">
        <v>0</v>
      </c>
    </row>
    <row r="17" spans="1:15" s="64" customFormat="1" ht="16.5">
      <c r="A17" s="66">
        <v>10</v>
      </c>
      <c r="H17" s="158"/>
      <c r="I17" s="159"/>
      <c r="J17" s="161" t="s">
        <v>172</v>
      </c>
      <c r="K17" s="162">
        <v>2160</v>
      </c>
      <c r="L17" s="162">
        <v>2160</v>
      </c>
      <c r="M17" s="162">
        <v>0</v>
      </c>
      <c r="N17" s="162">
        <v>2160</v>
      </c>
      <c r="O17" s="162">
        <v>0</v>
      </c>
    </row>
    <row r="18" spans="1:15" s="64" customFormat="1" ht="16.5">
      <c r="A18" s="66">
        <v>11</v>
      </c>
      <c r="H18" s="158"/>
      <c r="I18" s="159"/>
      <c r="J18" s="161" t="s">
        <v>173</v>
      </c>
      <c r="K18" s="162">
        <v>12687</v>
      </c>
      <c r="L18" s="162">
        <v>51400</v>
      </c>
      <c r="M18" s="162">
        <v>51400</v>
      </c>
      <c r="N18" s="162">
        <v>0</v>
      </c>
      <c r="O18" s="162">
        <v>0</v>
      </c>
    </row>
    <row r="19" spans="1:15" s="64" customFormat="1" ht="16.5">
      <c r="A19" s="66">
        <v>12</v>
      </c>
      <c r="H19" s="158"/>
      <c r="I19" s="159"/>
      <c r="J19" s="161" t="s">
        <v>344</v>
      </c>
      <c r="K19" s="162">
        <v>0</v>
      </c>
      <c r="L19" s="162">
        <v>60550</v>
      </c>
      <c r="M19" s="162">
        <v>11992</v>
      </c>
      <c r="N19" s="162">
        <v>48558</v>
      </c>
      <c r="O19" s="162"/>
    </row>
    <row r="20" spans="1:15" s="64" customFormat="1" ht="16.5">
      <c r="A20" s="66">
        <v>13</v>
      </c>
      <c r="H20" s="158"/>
      <c r="I20" s="159"/>
      <c r="J20" s="161" t="s">
        <v>345</v>
      </c>
      <c r="K20" s="162">
        <v>0</v>
      </c>
      <c r="L20" s="162">
        <v>118</v>
      </c>
      <c r="M20" s="162">
        <v>118</v>
      </c>
      <c r="N20" s="162"/>
      <c r="O20" s="162"/>
    </row>
    <row r="21" spans="1:15" s="63" customFormat="1" ht="17.25">
      <c r="A21" s="66">
        <v>14</v>
      </c>
      <c r="H21" s="155" t="s">
        <v>94</v>
      </c>
      <c r="I21" s="155"/>
      <c r="J21" s="156" t="s">
        <v>104</v>
      </c>
      <c r="K21" s="157">
        <f>SUM(K22+K25+K28+K30+K32)</f>
        <v>114300</v>
      </c>
      <c r="L21" s="157">
        <f>SUM(L22+L25+L28+L30+L32)</f>
        <v>114300</v>
      </c>
      <c r="M21" s="157">
        <f>SUM(M22+M25+M28+M30+M32)</f>
        <v>114300</v>
      </c>
      <c r="N21" s="157">
        <f>SUM(N22+N25+N28+N30+N32)</f>
        <v>0</v>
      </c>
      <c r="O21" s="157">
        <f>SUM(O22+O25+O28+O30+O32)</f>
        <v>0</v>
      </c>
    </row>
    <row r="22" spans="1:15" s="64" customFormat="1" ht="16.5">
      <c r="A22" s="66">
        <v>15</v>
      </c>
      <c r="H22" s="158"/>
      <c r="I22" s="159" t="s">
        <v>181</v>
      </c>
      <c r="J22" s="158" t="s">
        <v>176</v>
      </c>
      <c r="K22" s="160">
        <f>SUM(K23:K24)</f>
        <v>21500</v>
      </c>
      <c r="L22" s="160">
        <f>SUM(L23:L24)</f>
        <v>21500</v>
      </c>
      <c r="M22" s="160">
        <f>SUM(M23:M24)</f>
        <v>21500</v>
      </c>
      <c r="N22" s="160">
        <f>SUM(N23:N24)</f>
        <v>0</v>
      </c>
      <c r="O22" s="160">
        <f>SUM(O23:O24)</f>
        <v>0</v>
      </c>
    </row>
    <row r="23" spans="1:15" s="59" customFormat="1" ht="16.5">
      <c r="A23" s="66">
        <v>16</v>
      </c>
      <c r="H23" s="161"/>
      <c r="I23" s="163"/>
      <c r="J23" s="161" t="s">
        <v>177</v>
      </c>
      <c r="K23" s="162">
        <v>11500</v>
      </c>
      <c r="L23" s="162">
        <v>11500</v>
      </c>
      <c r="M23" s="162">
        <v>11500</v>
      </c>
      <c r="N23" s="162">
        <v>0</v>
      </c>
      <c r="O23" s="162">
        <v>0</v>
      </c>
    </row>
    <row r="24" spans="1:15" s="59" customFormat="1" ht="16.5">
      <c r="A24" s="66">
        <v>17</v>
      </c>
      <c r="H24" s="161"/>
      <c r="I24" s="163"/>
      <c r="J24" s="161" t="s">
        <v>258</v>
      </c>
      <c r="K24" s="162">
        <v>10000</v>
      </c>
      <c r="L24" s="162">
        <v>10000</v>
      </c>
      <c r="M24" s="162">
        <v>10000</v>
      </c>
      <c r="N24" s="162">
        <v>0</v>
      </c>
      <c r="O24" s="162">
        <v>0</v>
      </c>
    </row>
    <row r="25" spans="1:15" s="59" customFormat="1" ht="16.5">
      <c r="A25" s="66">
        <v>18</v>
      </c>
      <c r="H25" s="161"/>
      <c r="I25" s="159" t="s">
        <v>182</v>
      </c>
      <c r="J25" s="158" t="s">
        <v>178</v>
      </c>
      <c r="K25" s="160">
        <f>SUM(K26+K27)</f>
        <v>80000</v>
      </c>
      <c r="L25" s="160">
        <f>SUM(L26+L27)</f>
        <v>80000</v>
      </c>
      <c r="M25" s="160">
        <f>SUM(M26+M27)</f>
        <v>80000</v>
      </c>
      <c r="N25" s="160">
        <f>SUM(N26:N28)</f>
        <v>0</v>
      </c>
      <c r="O25" s="160">
        <f>SUM(O26:O28)</f>
        <v>0</v>
      </c>
    </row>
    <row r="26" spans="1:15" s="59" customFormat="1" ht="16.5">
      <c r="A26" s="66">
        <v>19</v>
      </c>
      <c r="H26" s="161"/>
      <c r="I26" s="163"/>
      <c r="J26" s="161" t="s">
        <v>179</v>
      </c>
      <c r="K26" s="162">
        <v>80000</v>
      </c>
      <c r="L26" s="162">
        <v>80000</v>
      </c>
      <c r="M26" s="162">
        <v>80000</v>
      </c>
      <c r="N26" s="162">
        <v>0</v>
      </c>
      <c r="O26" s="162">
        <v>0</v>
      </c>
    </row>
    <row r="27" spans="1:15" s="59" customFormat="1" ht="16.5">
      <c r="A27" s="66">
        <v>20</v>
      </c>
      <c r="H27" s="161"/>
      <c r="I27" s="163"/>
      <c r="J27" s="161" t="s">
        <v>180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</row>
    <row r="28" spans="1:15" s="59" customFormat="1" ht="16.5">
      <c r="A28" s="66">
        <v>21</v>
      </c>
      <c r="H28" s="161"/>
      <c r="I28" s="159" t="s">
        <v>183</v>
      </c>
      <c r="J28" s="158" t="s">
        <v>184</v>
      </c>
      <c r="K28" s="160">
        <f>SUM(K29)</f>
        <v>12300</v>
      </c>
      <c r="L28" s="160">
        <f>SUM(L29)</f>
        <v>12300</v>
      </c>
      <c r="M28" s="160">
        <f>SUM(M29)</f>
        <v>12300</v>
      </c>
      <c r="N28" s="160"/>
      <c r="O28" s="160"/>
    </row>
    <row r="29" spans="1:15" s="59" customFormat="1" ht="16.5">
      <c r="A29" s="66">
        <v>22</v>
      </c>
      <c r="H29" s="161"/>
      <c r="I29" s="159"/>
      <c r="J29" s="161" t="s">
        <v>185</v>
      </c>
      <c r="K29" s="162">
        <v>12300</v>
      </c>
      <c r="L29" s="162">
        <v>12300</v>
      </c>
      <c r="M29" s="162">
        <v>12300</v>
      </c>
      <c r="N29" s="162">
        <v>0</v>
      </c>
      <c r="O29" s="162">
        <v>0</v>
      </c>
    </row>
    <row r="30" spans="1:15" s="59" customFormat="1" ht="16.5">
      <c r="A30" s="66">
        <v>23</v>
      </c>
      <c r="H30" s="161"/>
      <c r="I30" s="159" t="s">
        <v>186</v>
      </c>
      <c r="J30" s="158" t="s">
        <v>187</v>
      </c>
      <c r="K30" s="160">
        <f>SUM(K31)</f>
        <v>250</v>
      </c>
      <c r="L30" s="160">
        <f>SUM(L31)</f>
        <v>250</v>
      </c>
      <c r="M30" s="160">
        <f>SUM(M31)</f>
        <v>250</v>
      </c>
      <c r="N30" s="160">
        <f>SUM(N31)</f>
        <v>0</v>
      </c>
      <c r="O30" s="160">
        <f>SUM(O31)</f>
        <v>0</v>
      </c>
    </row>
    <row r="31" spans="1:15" s="59" customFormat="1" ht="16.5">
      <c r="A31" s="66">
        <v>24</v>
      </c>
      <c r="H31" s="161"/>
      <c r="I31" s="159"/>
      <c r="J31" s="161" t="s">
        <v>188</v>
      </c>
      <c r="K31" s="162">
        <v>250</v>
      </c>
      <c r="L31" s="162">
        <v>250</v>
      </c>
      <c r="M31" s="162">
        <v>250</v>
      </c>
      <c r="N31" s="162">
        <v>0</v>
      </c>
      <c r="O31" s="162">
        <v>0</v>
      </c>
    </row>
    <row r="32" spans="1:15" s="59" customFormat="1" ht="16.5">
      <c r="A32" s="66">
        <v>25</v>
      </c>
      <c r="H32" s="161"/>
      <c r="I32" s="159" t="s">
        <v>189</v>
      </c>
      <c r="J32" s="158" t="s">
        <v>190</v>
      </c>
      <c r="K32" s="160">
        <f>SUM(K33)</f>
        <v>250</v>
      </c>
      <c r="L32" s="160">
        <f>SUM(L33)</f>
        <v>250</v>
      </c>
      <c r="M32" s="160">
        <f>SUM(M33)</f>
        <v>250</v>
      </c>
      <c r="N32" s="160">
        <v>0</v>
      </c>
      <c r="O32" s="160">
        <v>0</v>
      </c>
    </row>
    <row r="33" spans="1:15" s="59" customFormat="1" ht="16.5">
      <c r="A33" s="66">
        <v>26</v>
      </c>
      <c r="H33" s="161"/>
      <c r="I33" s="159"/>
      <c r="J33" s="161" t="s">
        <v>191</v>
      </c>
      <c r="K33" s="162">
        <v>250</v>
      </c>
      <c r="L33" s="162">
        <v>250</v>
      </c>
      <c r="M33" s="162">
        <v>250</v>
      </c>
      <c r="N33" s="162">
        <v>0</v>
      </c>
      <c r="O33" s="162">
        <v>0</v>
      </c>
    </row>
    <row r="34" spans="1:15" s="63" customFormat="1" ht="17.25">
      <c r="A34" s="66">
        <v>27</v>
      </c>
      <c r="H34" s="155" t="s">
        <v>96</v>
      </c>
      <c r="I34" s="155"/>
      <c r="J34" s="156" t="s">
        <v>192</v>
      </c>
      <c r="K34" s="157">
        <f>SUM(K35:K41)</f>
        <v>7996</v>
      </c>
      <c r="L34" s="157">
        <f>SUM(L35:L41)</f>
        <v>7996</v>
      </c>
      <c r="M34" s="157">
        <f>SUM(M35:M41)</f>
        <v>6344</v>
      </c>
      <c r="N34" s="157">
        <f>SUM(N35:N41)</f>
        <v>1652</v>
      </c>
      <c r="O34" s="157">
        <f>SUM(O36:O41)</f>
        <v>0</v>
      </c>
    </row>
    <row r="35" spans="1:15" s="63" customFormat="1" ht="17.25">
      <c r="A35" s="66">
        <v>28</v>
      </c>
      <c r="H35" s="155"/>
      <c r="I35" s="159" t="s">
        <v>113</v>
      </c>
      <c r="J35" s="158" t="s">
        <v>271</v>
      </c>
      <c r="K35" s="160">
        <v>833</v>
      </c>
      <c r="L35" s="160">
        <v>833</v>
      </c>
      <c r="M35" s="160">
        <v>827</v>
      </c>
      <c r="N35" s="160">
        <v>6</v>
      </c>
      <c r="O35" s="160">
        <v>0</v>
      </c>
    </row>
    <row r="36" spans="1:15" s="59" customFormat="1" ht="16.5">
      <c r="A36" s="66">
        <v>29</v>
      </c>
      <c r="H36" s="161"/>
      <c r="I36" s="159" t="s">
        <v>117</v>
      </c>
      <c r="J36" s="158" t="s">
        <v>193</v>
      </c>
      <c r="K36" s="160">
        <v>6208</v>
      </c>
      <c r="L36" s="160">
        <v>6208</v>
      </c>
      <c r="M36" s="160">
        <v>4754</v>
      </c>
      <c r="N36" s="160">
        <v>1454</v>
      </c>
      <c r="O36" s="160">
        <v>0</v>
      </c>
    </row>
    <row r="37" spans="1:15" s="59" customFormat="1" ht="16.5">
      <c r="A37" s="66">
        <v>30</v>
      </c>
      <c r="H37" s="161"/>
      <c r="I37" s="159" t="s">
        <v>121</v>
      </c>
      <c r="J37" s="158" t="s">
        <v>194</v>
      </c>
      <c r="K37" s="160">
        <v>65</v>
      </c>
      <c r="L37" s="160">
        <v>65</v>
      </c>
      <c r="M37" s="160">
        <v>65</v>
      </c>
      <c r="N37" s="160">
        <v>0</v>
      </c>
      <c r="O37" s="160">
        <v>0</v>
      </c>
    </row>
    <row r="38" spans="1:15" s="59" customFormat="1" ht="16.5">
      <c r="A38" s="66">
        <v>31</v>
      </c>
      <c r="H38" s="161"/>
      <c r="I38" s="159" t="s">
        <v>130</v>
      </c>
      <c r="J38" s="158" t="s">
        <v>195</v>
      </c>
      <c r="K38" s="160">
        <v>222</v>
      </c>
      <c r="L38" s="160">
        <v>222</v>
      </c>
      <c r="M38" s="160">
        <v>222</v>
      </c>
      <c r="N38" s="160">
        <v>0</v>
      </c>
      <c r="O38" s="160">
        <v>0</v>
      </c>
    </row>
    <row r="39" spans="1:15" s="59" customFormat="1" ht="16.5">
      <c r="A39" s="66">
        <v>32</v>
      </c>
      <c r="H39" s="161"/>
      <c r="I39" s="159" t="s">
        <v>133</v>
      </c>
      <c r="J39" s="158" t="s">
        <v>196</v>
      </c>
      <c r="K39" s="160">
        <v>510</v>
      </c>
      <c r="L39" s="160">
        <v>510</v>
      </c>
      <c r="M39" s="160">
        <v>376</v>
      </c>
      <c r="N39" s="160">
        <v>134</v>
      </c>
      <c r="O39" s="160">
        <v>0</v>
      </c>
    </row>
    <row r="40" spans="1:15" s="59" customFormat="1" ht="16.5">
      <c r="A40" s="66">
        <v>33</v>
      </c>
      <c r="H40" s="161"/>
      <c r="I40" s="159" t="s">
        <v>251</v>
      </c>
      <c r="J40" s="158" t="s">
        <v>252</v>
      </c>
      <c r="K40" s="160">
        <v>100</v>
      </c>
      <c r="L40" s="160">
        <v>100</v>
      </c>
      <c r="M40" s="160">
        <v>100</v>
      </c>
      <c r="N40" s="160">
        <v>0</v>
      </c>
      <c r="O40" s="160">
        <v>0</v>
      </c>
    </row>
    <row r="41" spans="1:15" s="59" customFormat="1" ht="16.5">
      <c r="A41" s="66">
        <v>34</v>
      </c>
      <c r="H41" s="161"/>
      <c r="I41" s="159" t="s">
        <v>272</v>
      </c>
      <c r="J41" s="158" t="s">
        <v>105</v>
      </c>
      <c r="K41" s="160">
        <v>58</v>
      </c>
      <c r="L41" s="160">
        <v>58</v>
      </c>
      <c r="M41" s="160">
        <v>0</v>
      </c>
      <c r="N41" s="160">
        <v>58</v>
      </c>
      <c r="O41" s="160">
        <v>0</v>
      </c>
    </row>
    <row r="42" spans="1:15" s="58" customFormat="1" ht="16.5">
      <c r="A42" s="66">
        <v>35</v>
      </c>
      <c r="H42" s="243" t="s">
        <v>106</v>
      </c>
      <c r="I42" s="244"/>
      <c r="J42" s="245"/>
      <c r="K42" s="164">
        <f>SUM(K43+K48+K50)</f>
        <v>305528</v>
      </c>
      <c r="L42" s="164">
        <f>SUM(L43+L48+L50)</f>
        <v>410138</v>
      </c>
      <c r="M42" s="164">
        <f>SUM(M43+M48+M50)</f>
        <v>87551</v>
      </c>
      <c r="N42" s="164">
        <f>SUM(N43+N48+N50)</f>
        <v>322587</v>
      </c>
      <c r="O42" s="164">
        <f>SUM(O43+O48+O50)</f>
        <v>0</v>
      </c>
    </row>
    <row r="43" spans="1:15" s="59" customFormat="1" ht="17.25">
      <c r="A43" s="66">
        <v>36</v>
      </c>
      <c r="H43" s="155" t="s">
        <v>92</v>
      </c>
      <c r="I43" s="161"/>
      <c r="J43" s="165" t="s">
        <v>197</v>
      </c>
      <c r="K43" s="157">
        <f>SUM(K44:K45)</f>
        <v>290530</v>
      </c>
      <c r="L43" s="157">
        <f>SUM(L44:L45)</f>
        <v>372501</v>
      </c>
      <c r="M43" s="157">
        <f>SUM(M44:M45)</f>
        <v>87551</v>
      </c>
      <c r="N43" s="157">
        <f>SUM(N44:N45)</f>
        <v>284950</v>
      </c>
      <c r="O43" s="157">
        <f>SUM(O44:O45)</f>
        <v>0</v>
      </c>
    </row>
    <row r="44" spans="1:15" s="64" customFormat="1" ht="16.5">
      <c r="A44" s="66">
        <v>37</v>
      </c>
      <c r="H44" s="158"/>
      <c r="I44" s="159" t="s">
        <v>174</v>
      </c>
      <c r="J44" s="158" t="s">
        <v>273</v>
      </c>
      <c r="K44" s="160">
        <v>11186</v>
      </c>
      <c r="L44" s="160">
        <v>11186</v>
      </c>
      <c r="M44" s="160">
        <v>11186</v>
      </c>
      <c r="N44" s="160">
        <v>0</v>
      </c>
      <c r="O44" s="160">
        <v>0</v>
      </c>
    </row>
    <row r="45" spans="1:15" s="64" customFormat="1" ht="16.5">
      <c r="A45" s="66">
        <v>38</v>
      </c>
      <c r="H45" s="158"/>
      <c r="I45" s="159" t="s">
        <v>175</v>
      </c>
      <c r="J45" s="158" t="s">
        <v>274</v>
      </c>
      <c r="K45" s="160">
        <f>SUM(K46:K47)</f>
        <v>279344</v>
      </c>
      <c r="L45" s="160">
        <f>SUM(L46:L47)</f>
        <v>361315</v>
      </c>
      <c r="M45" s="160">
        <f>SUM(M46:M47)</f>
        <v>76365</v>
      </c>
      <c r="N45" s="160">
        <f>SUM(N46:N47)</f>
        <v>284950</v>
      </c>
      <c r="O45" s="160">
        <v>0</v>
      </c>
    </row>
    <row r="46" spans="1:15" s="64" customFormat="1" ht="16.5">
      <c r="A46" s="66">
        <v>40</v>
      </c>
      <c r="H46" s="158"/>
      <c r="I46" s="159"/>
      <c r="J46" s="161" t="s">
        <v>173</v>
      </c>
      <c r="K46" s="162">
        <v>0</v>
      </c>
      <c r="L46" s="162">
        <v>3469</v>
      </c>
      <c r="M46" s="162">
        <v>3469</v>
      </c>
      <c r="N46" s="162"/>
      <c r="O46" s="160"/>
    </row>
    <row r="47" spans="1:15" s="64" customFormat="1" ht="16.5">
      <c r="A47" s="66">
        <v>41</v>
      </c>
      <c r="H47" s="158"/>
      <c r="I47" s="159"/>
      <c r="J47" s="161" t="s">
        <v>344</v>
      </c>
      <c r="K47" s="162">
        <v>279344</v>
      </c>
      <c r="L47" s="162">
        <v>357846</v>
      </c>
      <c r="M47" s="162">
        <v>72896</v>
      </c>
      <c r="N47" s="162">
        <v>284950</v>
      </c>
      <c r="O47" s="160"/>
    </row>
    <row r="48" spans="1:15" s="63" customFormat="1" ht="17.25">
      <c r="A48" s="66">
        <v>42</v>
      </c>
      <c r="H48" s="155" t="s">
        <v>94</v>
      </c>
      <c r="I48" s="156"/>
      <c r="J48" s="156" t="s">
        <v>198</v>
      </c>
      <c r="K48" s="157">
        <f>SUM(K49)</f>
        <v>0</v>
      </c>
      <c r="L48" s="157">
        <f>SUM(L49)</f>
        <v>0</v>
      </c>
      <c r="M48" s="157">
        <f>SUM(M49)</f>
        <v>0</v>
      </c>
      <c r="N48" s="157">
        <f>SUM(N49)</f>
        <v>0</v>
      </c>
      <c r="O48" s="157">
        <f>SUM(O49)</f>
        <v>0</v>
      </c>
    </row>
    <row r="49" spans="1:15" s="59" customFormat="1" ht="16.5">
      <c r="A49" s="66">
        <v>43</v>
      </c>
      <c r="H49" s="161"/>
      <c r="I49" s="159" t="s">
        <v>181</v>
      </c>
      <c r="J49" s="158" t="s">
        <v>199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</row>
    <row r="50" spans="1:15" s="59" customFormat="1" ht="17.25">
      <c r="A50" s="66">
        <v>44</v>
      </c>
      <c r="H50" s="155" t="s">
        <v>96</v>
      </c>
      <c r="I50" s="156"/>
      <c r="J50" s="156" t="s">
        <v>200</v>
      </c>
      <c r="K50" s="157">
        <f>SUM(K51)</f>
        <v>14998</v>
      </c>
      <c r="L50" s="157">
        <f>SUM(L51)</f>
        <v>37637</v>
      </c>
      <c r="M50" s="157">
        <f>SUM(M51)</f>
        <v>0</v>
      </c>
      <c r="N50" s="157">
        <f>SUM(N51)</f>
        <v>37637</v>
      </c>
      <c r="O50" s="157">
        <f>SUM(O51)</f>
        <v>0</v>
      </c>
    </row>
    <row r="51" spans="1:15" s="59" customFormat="1" ht="16.5">
      <c r="A51" s="66">
        <v>45</v>
      </c>
      <c r="H51" s="161"/>
      <c r="I51" s="159" t="s">
        <v>113</v>
      </c>
      <c r="J51" s="158" t="s">
        <v>201</v>
      </c>
      <c r="K51" s="160">
        <v>14998</v>
      </c>
      <c r="L51" s="160">
        <v>37637</v>
      </c>
      <c r="M51" s="160">
        <v>0</v>
      </c>
      <c r="N51" s="160">
        <v>37637</v>
      </c>
      <c r="O51" s="160">
        <v>0</v>
      </c>
    </row>
    <row r="52" spans="1:15" s="62" customFormat="1" ht="21" customHeight="1">
      <c r="A52" s="66">
        <v>46</v>
      </c>
      <c r="H52" s="240" t="s">
        <v>202</v>
      </c>
      <c r="I52" s="241"/>
      <c r="J52" s="246"/>
      <c r="K52" s="164">
        <f>SUM(K8,K42)</f>
        <v>632939</v>
      </c>
      <c r="L52" s="164">
        <f>SUM(L8,L42)</f>
        <v>838398</v>
      </c>
      <c r="M52" s="164">
        <f>SUM(M8,M42)</f>
        <v>463441</v>
      </c>
      <c r="N52" s="164">
        <f>SUM(N8,N42)</f>
        <v>374957</v>
      </c>
      <c r="O52" s="164">
        <f>SUM(O8,O42)</f>
        <v>0</v>
      </c>
    </row>
    <row r="53" spans="1:15" s="60" customFormat="1" ht="16.5">
      <c r="A53" s="66">
        <v>47</v>
      </c>
      <c r="H53" s="151" t="s">
        <v>204</v>
      </c>
      <c r="I53" s="152"/>
      <c r="J53" s="153"/>
      <c r="K53" s="164"/>
      <c r="L53" s="164"/>
      <c r="M53" s="164"/>
      <c r="N53" s="164"/>
      <c r="O53" s="164"/>
    </row>
    <row r="54" spans="1:15" s="60" customFormat="1" ht="17.25">
      <c r="A54" s="66">
        <v>48</v>
      </c>
      <c r="H54" s="166" t="s">
        <v>92</v>
      </c>
      <c r="I54" s="167"/>
      <c r="J54" s="168" t="s">
        <v>203</v>
      </c>
      <c r="K54" s="169">
        <v>183990</v>
      </c>
      <c r="L54" s="169">
        <v>183990</v>
      </c>
      <c r="M54" s="169">
        <v>25812</v>
      </c>
      <c r="N54" s="169">
        <v>158178</v>
      </c>
      <c r="O54" s="169">
        <v>0</v>
      </c>
    </row>
    <row r="55" spans="1:15" s="59" customFormat="1" ht="14.25" customHeight="1">
      <c r="A55" s="66">
        <v>49</v>
      </c>
      <c r="B55" s="60"/>
      <c r="C55" s="60"/>
      <c r="D55" s="60"/>
      <c r="E55" s="60"/>
      <c r="F55" s="60"/>
      <c r="G55" s="60"/>
      <c r="H55" s="240" t="s">
        <v>205</v>
      </c>
      <c r="I55" s="241"/>
      <c r="J55" s="242"/>
      <c r="K55" s="164">
        <f>SUM(K54)</f>
        <v>183990</v>
      </c>
      <c r="L55" s="164">
        <f>SUM(L54)</f>
        <v>183990</v>
      </c>
      <c r="M55" s="164">
        <f>SUM(M54)</f>
        <v>25812</v>
      </c>
      <c r="N55" s="164">
        <f>SUM(N54)</f>
        <v>158178</v>
      </c>
      <c r="O55" s="164">
        <f>SUM(O54)</f>
        <v>0</v>
      </c>
    </row>
    <row r="56" spans="1:15" s="59" customFormat="1" ht="16.5">
      <c r="A56" s="66">
        <v>50</v>
      </c>
      <c r="B56" s="60"/>
      <c r="C56" s="60"/>
      <c r="D56" s="60"/>
      <c r="E56" s="60"/>
      <c r="F56" s="60"/>
      <c r="G56" s="60"/>
      <c r="H56" s="240" t="s">
        <v>206</v>
      </c>
      <c r="I56" s="241"/>
      <c r="J56" s="242"/>
      <c r="K56" s="164">
        <f>SUM(K52+K55)</f>
        <v>816929</v>
      </c>
      <c r="L56" s="164">
        <f>SUM(L52+L55)</f>
        <v>1022388</v>
      </c>
      <c r="M56" s="164">
        <f>SUM(M52+M55)</f>
        <v>489253</v>
      </c>
      <c r="N56" s="164">
        <f>SUM(N52+N55)</f>
        <v>533135</v>
      </c>
      <c r="O56" s="164">
        <f>SUM(O52+O55)</f>
        <v>0</v>
      </c>
    </row>
    <row r="57" spans="8:19" ht="17.25">
      <c r="H57" s="170"/>
      <c r="I57" s="170"/>
      <c r="J57" s="170"/>
      <c r="K57" s="170"/>
      <c r="L57" s="170"/>
      <c r="M57" s="170"/>
      <c r="N57" s="170"/>
      <c r="O57" s="170"/>
      <c r="S57" s="57"/>
    </row>
  </sheetData>
  <sheetProtection/>
  <mergeCells count="14">
    <mergeCell ref="H1:O1"/>
    <mergeCell ref="H2:O2"/>
    <mergeCell ref="H3:O3"/>
    <mergeCell ref="M5:O5"/>
    <mergeCell ref="A5:A6"/>
    <mergeCell ref="K5:K6"/>
    <mergeCell ref="L5:L6"/>
    <mergeCell ref="H55:J55"/>
    <mergeCell ref="H56:J56"/>
    <mergeCell ref="H8:J8"/>
    <mergeCell ref="H42:J42"/>
    <mergeCell ref="H52:J52"/>
    <mergeCell ref="H5:J6"/>
    <mergeCell ref="H7:J7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1">
      <selection activeCell="Q11" sqref="Q11"/>
    </sheetView>
  </sheetViews>
  <sheetFormatPr defaultColWidth="9.140625" defaultRowHeight="15"/>
  <cols>
    <col min="1" max="1" width="4.8515625" style="170" customWidth="1"/>
    <col min="2" max="6" width="9.140625" style="170" hidden="1" customWidth="1"/>
    <col min="7" max="7" width="0.85546875" style="170" hidden="1" customWidth="1"/>
    <col min="8" max="8" width="3.57421875" style="170" bestFit="1" customWidth="1"/>
    <col min="9" max="9" width="4.421875" style="170" customWidth="1"/>
    <col min="10" max="10" width="49.8515625" style="170" customWidth="1"/>
    <col min="11" max="11" width="18.8515625" style="170" customWidth="1"/>
    <col min="12" max="12" width="17.57421875" style="170" customWidth="1"/>
    <col min="13" max="13" width="12.8515625" style="170" customWidth="1"/>
    <col min="14" max="14" width="12.7109375" style="170" customWidth="1"/>
    <col min="15" max="15" width="18.421875" style="170" customWidth="1"/>
    <col min="16" max="16384" width="9.140625" style="170" customWidth="1"/>
  </cols>
  <sheetData>
    <row r="1" spans="8:16" ht="17.25">
      <c r="H1" s="263"/>
      <c r="I1" s="263"/>
      <c r="J1" s="263"/>
      <c r="K1" s="263"/>
      <c r="L1" s="263"/>
      <c r="M1" s="263"/>
      <c r="N1" s="263"/>
      <c r="O1" s="263"/>
      <c r="P1" s="171"/>
    </row>
    <row r="2" spans="8:15" s="171" customFormat="1" ht="19.5" customHeight="1">
      <c r="H2" s="255" t="s">
        <v>340</v>
      </c>
      <c r="I2" s="255"/>
      <c r="J2" s="255"/>
      <c r="K2" s="255"/>
      <c r="L2" s="255"/>
      <c r="M2" s="255"/>
      <c r="N2" s="255"/>
      <c r="O2" s="255"/>
    </row>
    <row r="3" spans="8:15" ht="17.25">
      <c r="H3" s="256" t="s">
        <v>335</v>
      </c>
      <c r="I3" s="256"/>
      <c r="J3" s="256"/>
      <c r="K3" s="256"/>
      <c r="L3" s="256"/>
      <c r="M3" s="256"/>
      <c r="N3" s="256"/>
      <c r="O3" s="256"/>
    </row>
    <row r="4" spans="8:15" ht="20.25" customHeight="1">
      <c r="H4" s="148"/>
      <c r="I4" s="148"/>
      <c r="J4" s="148"/>
      <c r="K4" s="148"/>
      <c r="L4" s="148"/>
      <c r="M4" s="148" t="s">
        <v>33</v>
      </c>
      <c r="N4" s="148"/>
      <c r="O4" s="149" t="s">
        <v>248</v>
      </c>
    </row>
    <row r="5" spans="1:15" s="57" customFormat="1" ht="14.25" customHeight="1">
      <c r="A5" s="266" t="s">
        <v>168</v>
      </c>
      <c r="H5" s="247" t="s">
        <v>246</v>
      </c>
      <c r="I5" s="247"/>
      <c r="J5" s="248"/>
      <c r="K5" s="264" t="s">
        <v>333</v>
      </c>
      <c r="L5" s="261" t="s">
        <v>332</v>
      </c>
      <c r="M5" s="251" t="s">
        <v>372</v>
      </c>
      <c r="N5" s="257"/>
      <c r="O5" s="258"/>
    </row>
    <row r="6" spans="1:15" s="57" customFormat="1" ht="45.75" customHeight="1">
      <c r="A6" s="267"/>
      <c r="H6" s="249"/>
      <c r="I6" s="249"/>
      <c r="J6" s="250"/>
      <c r="K6" s="265"/>
      <c r="L6" s="262"/>
      <c r="M6" s="150" t="s">
        <v>88</v>
      </c>
      <c r="N6" s="150" t="s">
        <v>89</v>
      </c>
      <c r="O6" s="150" t="s">
        <v>268</v>
      </c>
    </row>
    <row r="7" spans="1:15" s="57" customFormat="1" ht="17.25">
      <c r="A7" s="172"/>
      <c r="H7" s="251" t="s">
        <v>6</v>
      </c>
      <c r="I7" s="252"/>
      <c r="J7" s="253"/>
      <c r="K7" s="150" t="s">
        <v>7</v>
      </c>
      <c r="L7" s="150" t="s">
        <v>8</v>
      </c>
      <c r="M7" s="173" t="s">
        <v>9</v>
      </c>
      <c r="N7" s="150" t="s">
        <v>107</v>
      </c>
      <c r="O7" s="150" t="s">
        <v>336</v>
      </c>
    </row>
    <row r="8" spans="1:15" s="175" customFormat="1" ht="16.5">
      <c r="A8" s="174">
        <v>1</v>
      </c>
      <c r="H8" s="243" t="s">
        <v>91</v>
      </c>
      <c r="I8" s="244"/>
      <c r="J8" s="245"/>
      <c r="K8" s="164">
        <f>SUM(K9+K10+K11+K33+K39)</f>
        <v>288851</v>
      </c>
      <c r="L8" s="164">
        <f>SUM(L9+L10+L11+L33+L39)</f>
        <v>390644</v>
      </c>
      <c r="M8" s="164">
        <f>SUM(M9+M10+M11+M33+M39)</f>
        <v>291054</v>
      </c>
      <c r="N8" s="164">
        <f>SUM(N9+N10+N11+N33+N39)</f>
        <v>99590</v>
      </c>
      <c r="O8" s="164">
        <f>SUM(O9:O39)</f>
        <v>0</v>
      </c>
    </row>
    <row r="9" spans="1:15" s="95" customFormat="1" ht="17.25">
      <c r="A9" s="174">
        <v>2</v>
      </c>
      <c r="H9" s="155" t="s">
        <v>92</v>
      </c>
      <c r="I9" s="161"/>
      <c r="J9" s="156" t="s">
        <v>93</v>
      </c>
      <c r="K9" s="176">
        <v>73811</v>
      </c>
      <c r="L9" s="176">
        <v>124810</v>
      </c>
      <c r="M9" s="176">
        <v>101945</v>
      </c>
      <c r="N9" s="157">
        <v>22865</v>
      </c>
      <c r="O9" s="157">
        <v>0</v>
      </c>
    </row>
    <row r="10" spans="1:15" s="95" customFormat="1" ht="17.25">
      <c r="A10" s="174">
        <v>3</v>
      </c>
      <c r="H10" s="155" t="s">
        <v>94</v>
      </c>
      <c r="I10" s="161"/>
      <c r="J10" s="156" t="s">
        <v>95</v>
      </c>
      <c r="K10" s="157">
        <v>13470</v>
      </c>
      <c r="L10" s="157">
        <v>20133</v>
      </c>
      <c r="M10" s="157">
        <v>15060</v>
      </c>
      <c r="N10" s="157">
        <v>5073</v>
      </c>
      <c r="O10" s="157">
        <v>0</v>
      </c>
    </row>
    <row r="11" spans="1:15" s="95" customFormat="1" ht="17.25">
      <c r="A11" s="174">
        <v>4</v>
      </c>
      <c r="H11" s="155" t="s">
        <v>96</v>
      </c>
      <c r="I11" s="161"/>
      <c r="J11" s="156" t="s">
        <v>97</v>
      </c>
      <c r="K11" s="157">
        <f>SUM(K12+K15+K18+K26+K29)</f>
        <v>80108</v>
      </c>
      <c r="L11" s="157">
        <f>SUM(L12+L15+L18+L26+L29)</f>
        <v>136818</v>
      </c>
      <c r="M11" s="157">
        <f>SUM(M12+M15+M18+M26+M29)</f>
        <v>76166</v>
      </c>
      <c r="N11" s="157">
        <f>SUM(N12+N15+N18+N26+N29)</f>
        <v>60652</v>
      </c>
      <c r="O11" s="157">
        <v>0</v>
      </c>
    </row>
    <row r="12" spans="1:15" s="95" customFormat="1" ht="16.5">
      <c r="A12" s="174">
        <v>5</v>
      </c>
      <c r="H12" s="161"/>
      <c r="I12" s="159" t="s">
        <v>113</v>
      </c>
      <c r="J12" s="158" t="s">
        <v>114</v>
      </c>
      <c r="K12" s="160">
        <f>SUM(K13+K14)</f>
        <v>17575</v>
      </c>
      <c r="L12" s="160">
        <f>SUM(L13+L14)</f>
        <v>25718</v>
      </c>
      <c r="M12" s="160">
        <f>SUM(M13+M14)</f>
        <v>21587</v>
      </c>
      <c r="N12" s="160">
        <f>SUM(N13+N14)</f>
        <v>4131</v>
      </c>
      <c r="O12" s="160">
        <f>SUM(O13+O14)</f>
        <v>0</v>
      </c>
    </row>
    <row r="13" spans="1:15" s="95" customFormat="1" ht="16.5">
      <c r="A13" s="174">
        <v>6</v>
      </c>
      <c r="H13" s="161"/>
      <c r="I13" s="177"/>
      <c r="J13" s="161" t="s">
        <v>115</v>
      </c>
      <c r="K13" s="162">
        <v>365</v>
      </c>
      <c r="L13" s="162">
        <v>2297</v>
      </c>
      <c r="M13" s="162">
        <v>1081</v>
      </c>
      <c r="N13" s="162">
        <v>1216</v>
      </c>
      <c r="O13" s="162">
        <v>0</v>
      </c>
    </row>
    <row r="14" spans="1:15" s="95" customFormat="1" ht="16.5">
      <c r="A14" s="174">
        <v>7</v>
      </c>
      <c r="H14" s="161"/>
      <c r="I14" s="177"/>
      <c r="J14" s="161" t="s">
        <v>116</v>
      </c>
      <c r="K14" s="162">
        <v>17210</v>
      </c>
      <c r="L14" s="162">
        <v>23421</v>
      </c>
      <c r="M14" s="162">
        <v>20506</v>
      </c>
      <c r="N14" s="162">
        <v>2915</v>
      </c>
      <c r="O14" s="162">
        <v>0</v>
      </c>
    </row>
    <row r="15" spans="1:15" s="95" customFormat="1" ht="16.5">
      <c r="A15" s="174">
        <v>8</v>
      </c>
      <c r="H15" s="161"/>
      <c r="I15" s="159" t="s">
        <v>117</v>
      </c>
      <c r="J15" s="158" t="s">
        <v>118</v>
      </c>
      <c r="K15" s="160">
        <f>SUM(K16+K17)</f>
        <v>1727</v>
      </c>
      <c r="L15" s="160">
        <f>SUM(L16+L17)</f>
        <v>1727</v>
      </c>
      <c r="M15" s="160">
        <f>SUM(M16+M17)</f>
        <v>1647</v>
      </c>
      <c r="N15" s="160">
        <f>SUM(N16+N17)</f>
        <v>80</v>
      </c>
      <c r="O15" s="160">
        <f>SUM(O16+O17)</f>
        <v>0</v>
      </c>
    </row>
    <row r="16" spans="1:15" s="95" customFormat="1" ht="16.5">
      <c r="A16" s="174">
        <v>9</v>
      </c>
      <c r="H16" s="161"/>
      <c r="I16" s="178"/>
      <c r="J16" s="161" t="s">
        <v>119</v>
      </c>
      <c r="K16" s="162">
        <v>1377</v>
      </c>
      <c r="L16" s="162">
        <v>1377</v>
      </c>
      <c r="M16" s="162">
        <v>1297</v>
      </c>
      <c r="N16" s="162">
        <v>80</v>
      </c>
      <c r="O16" s="162">
        <v>0</v>
      </c>
    </row>
    <row r="17" spans="1:15" s="95" customFormat="1" ht="16.5">
      <c r="A17" s="174">
        <v>10</v>
      </c>
      <c r="H17" s="161"/>
      <c r="I17" s="178"/>
      <c r="J17" s="161" t="s">
        <v>120</v>
      </c>
      <c r="K17" s="162">
        <v>350</v>
      </c>
      <c r="L17" s="162">
        <v>350</v>
      </c>
      <c r="M17" s="162">
        <v>350</v>
      </c>
      <c r="N17" s="162">
        <v>0</v>
      </c>
      <c r="O17" s="162">
        <v>0</v>
      </c>
    </row>
    <row r="18" spans="1:15" s="95" customFormat="1" ht="16.5">
      <c r="A18" s="174">
        <v>11</v>
      </c>
      <c r="H18" s="161"/>
      <c r="I18" s="159" t="s">
        <v>121</v>
      </c>
      <c r="J18" s="158" t="s">
        <v>122</v>
      </c>
      <c r="K18" s="160">
        <f>SUM(K19:K25)</f>
        <v>44835</v>
      </c>
      <c r="L18" s="160">
        <f>SUM(L19:L25)</f>
        <v>70088</v>
      </c>
      <c r="M18" s="160">
        <f>SUM(M19:M25)</f>
        <v>37328</v>
      </c>
      <c r="N18" s="160">
        <f>SUM(N19:N25)</f>
        <v>32760</v>
      </c>
      <c r="O18" s="160">
        <f>SUM(O19:O25)</f>
        <v>0</v>
      </c>
    </row>
    <row r="19" spans="1:15" s="95" customFormat="1" ht="16.5">
      <c r="A19" s="174">
        <v>12</v>
      </c>
      <c r="H19" s="161"/>
      <c r="I19" s="178"/>
      <c r="J19" s="161" t="s">
        <v>123</v>
      </c>
      <c r="K19" s="162">
        <v>8540</v>
      </c>
      <c r="L19" s="162">
        <v>8540</v>
      </c>
      <c r="M19" s="162">
        <v>6550</v>
      </c>
      <c r="N19" s="162">
        <v>1990</v>
      </c>
      <c r="O19" s="162">
        <v>0</v>
      </c>
    </row>
    <row r="20" spans="1:15" s="95" customFormat="1" ht="16.5">
      <c r="A20" s="174">
        <v>13</v>
      </c>
      <c r="H20" s="161"/>
      <c r="I20" s="178"/>
      <c r="J20" s="161" t="s">
        <v>124</v>
      </c>
      <c r="K20" s="162">
        <v>1265</v>
      </c>
      <c r="L20" s="162">
        <v>1265</v>
      </c>
      <c r="M20" s="162">
        <v>460</v>
      </c>
      <c r="N20" s="162">
        <v>805</v>
      </c>
      <c r="O20" s="162">
        <v>0</v>
      </c>
    </row>
    <row r="21" spans="1:15" s="95" customFormat="1" ht="16.5">
      <c r="A21" s="174">
        <v>14</v>
      </c>
      <c r="H21" s="161"/>
      <c r="I21" s="178"/>
      <c r="J21" s="161" t="s">
        <v>125</v>
      </c>
      <c r="K21" s="162">
        <v>1040</v>
      </c>
      <c r="L21" s="162">
        <v>2720</v>
      </c>
      <c r="M21" s="162">
        <v>240</v>
      </c>
      <c r="N21" s="162">
        <v>2480</v>
      </c>
      <c r="O21" s="162">
        <v>0</v>
      </c>
    </row>
    <row r="22" spans="1:15" s="95" customFormat="1" ht="16.5">
      <c r="A22" s="174">
        <v>15</v>
      </c>
      <c r="H22" s="161"/>
      <c r="I22" s="178"/>
      <c r="J22" s="161" t="s">
        <v>126</v>
      </c>
      <c r="K22" s="162">
        <v>2799</v>
      </c>
      <c r="L22" s="162">
        <v>2977</v>
      </c>
      <c r="M22" s="162">
        <v>2837</v>
      </c>
      <c r="N22" s="162">
        <v>140</v>
      </c>
      <c r="O22" s="162">
        <v>0</v>
      </c>
    </row>
    <row r="23" spans="1:15" s="95" customFormat="1" ht="16.5">
      <c r="A23" s="174">
        <v>16</v>
      </c>
      <c r="H23" s="161"/>
      <c r="I23" s="178"/>
      <c r="J23" s="161" t="s">
        <v>127</v>
      </c>
      <c r="K23" s="162">
        <v>65</v>
      </c>
      <c r="L23" s="162">
        <v>65</v>
      </c>
      <c r="M23" s="162">
        <v>65</v>
      </c>
      <c r="N23" s="162">
        <v>0</v>
      </c>
      <c r="O23" s="162">
        <v>0</v>
      </c>
    </row>
    <row r="24" spans="1:15" s="95" customFormat="1" ht="16.5">
      <c r="A24" s="174">
        <v>17</v>
      </c>
      <c r="H24" s="161"/>
      <c r="I24" s="178"/>
      <c r="J24" s="161" t="s">
        <v>128</v>
      </c>
      <c r="K24" s="162">
        <v>12521</v>
      </c>
      <c r="L24" s="162">
        <v>20238</v>
      </c>
      <c r="M24" s="162">
        <v>7955</v>
      </c>
      <c r="N24" s="162">
        <v>12283</v>
      </c>
      <c r="O24" s="162">
        <v>0</v>
      </c>
    </row>
    <row r="25" spans="1:15" s="95" customFormat="1" ht="16.5">
      <c r="A25" s="174">
        <v>18</v>
      </c>
      <c r="H25" s="161"/>
      <c r="I25" s="178"/>
      <c r="J25" s="161" t="s">
        <v>129</v>
      </c>
      <c r="K25" s="162">
        <v>18605</v>
      </c>
      <c r="L25" s="162">
        <v>34283</v>
      </c>
      <c r="M25" s="162">
        <v>19221</v>
      </c>
      <c r="N25" s="162">
        <v>15062</v>
      </c>
      <c r="O25" s="162">
        <v>0</v>
      </c>
    </row>
    <row r="26" spans="1:15" s="95" customFormat="1" ht="16.5">
      <c r="A26" s="174">
        <v>19</v>
      </c>
      <c r="H26" s="161"/>
      <c r="I26" s="159" t="s">
        <v>130</v>
      </c>
      <c r="J26" s="158" t="s">
        <v>131</v>
      </c>
      <c r="K26" s="160">
        <f>SUM(K27:K28)</f>
        <v>835</v>
      </c>
      <c r="L26" s="160">
        <f>SUM(L27:L28)</f>
        <v>847</v>
      </c>
      <c r="M26" s="160">
        <f>SUM(M27:M28)</f>
        <v>707</v>
      </c>
      <c r="N26" s="160">
        <f>SUM(N27:N28)</f>
        <v>140</v>
      </c>
      <c r="O26" s="160">
        <f>SUM(O27:O28)</f>
        <v>0</v>
      </c>
    </row>
    <row r="27" spans="1:15" s="95" customFormat="1" ht="16.5">
      <c r="A27" s="174">
        <v>20</v>
      </c>
      <c r="H27" s="161"/>
      <c r="I27" s="178"/>
      <c r="J27" s="161" t="s">
        <v>132</v>
      </c>
      <c r="K27" s="162">
        <v>170</v>
      </c>
      <c r="L27" s="162">
        <v>182</v>
      </c>
      <c r="M27" s="162">
        <v>42</v>
      </c>
      <c r="N27" s="162">
        <v>140</v>
      </c>
      <c r="O27" s="162">
        <v>0</v>
      </c>
    </row>
    <row r="28" spans="1:15" s="95" customFormat="1" ht="16.5">
      <c r="A28" s="174">
        <v>21</v>
      </c>
      <c r="H28" s="161"/>
      <c r="I28" s="178"/>
      <c r="J28" s="161" t="s">
        <v>259</v>
      </c>
      <c r="K28" s="162">
        <v>665</v>
      </c>
      <c r="L28" s="162">
        <v>665</v>
      </c>
      <c r="M28" s="162">
        <v>665</v>
      </c>
      <c r="N28" s="162">
        <v>0</v>
      </c>
      <c r="O28" s="162">
        <v>0</v>
      </c>
    </row>
    <row r="29" spans="1:15" s="95" customFormat="1" ht="16.5">
      <c r="A29" s="174">
        <v>22</v>
      </c>
      <c r="H29" s="161"/>
      <c r="I29" s="159" t="s">
        <v>133</v>
      </c>
      <c r="J29" s="158" t="s">
        <v>134</v>
      </c>
      <c r="K29" s="160">
        <f>SUM(K30:K32)</f>
        <v>15136</v>
      </c>
      <c r="L29" s="160">
        <f>SUM(L30:L32)</f>
        <v>38438</v>
      </c>
      <c r="M29" s="160">
        <f>SUM(M30:M32)</f>
        <v>14897</v>
      </c>
      <c r="N29" s="160">
        <f>SUM(N30:N32)</f>
        <v>23541</v>
      </c>
      <c r="O29" s="160">
        <f>SUM(O30:O32)</f>
        <v>0</v>
      </c>
    </row>
    <row r="30" spans="1:15" s="95" customFormat="1" ht="16.5">
      <c r="A30" s="174">
        <v>23</v>
      </c>
      <c r="H30" s="161"/>
      <c r="I30" s="178"/>
      <c r="J30" s="161" t="s">
        <v>135</v>
      </c>
      <c r="K30" s="162">
        <v>13950</v>
      </c>
      <c r="L30" s="162">
        <v>22252</v>
      </c>
      <c r="M30" s="162">
        <v>13811</v>
      </c>
      <c r="N30" s="162">
        <v>8441</v>
      </c>
      <c r="O30" s="162">
        <v>0</v>
      </c>
    </row>
    <row r="31" spans="1:15" s="95" customFormat="1" ht="16.5">
      <c r="A31" s="174">
        <v>24</v>
      </c>
      <c r="H31" s="161"/>
      <c r="I31" s="178"/>
      <c r="J31" s="161" t="s">
        <v>136</v>
      </c>
      <c r="K31" s="162">
        <v>400</v>
      </c>
      <c r="L31" s="162">
        <v>15400</v>
      </c>
      <c r="M31" s="162">
        <v>400</v>
      </c>
      <c r="N31" s="162">
        <v>15000</v>
      </c>
      <c r="O31" s="162">
        <v>0</v>
      </c>
    </row>
    <row r="32" spans="1:15" s="95" customFormat="1" ht="16.5">
      <c r="A32" s="174">
        <v>25</v>
      </c>
      <c r="H32" s="161"/>
      <c r="I32" s="178"/>
      <c r="J32" s="161" t="s">
        <v>137</v>
      </c>
      <c r="K32" s="162">
        <v>786</v>
      </c>
      <c r="L32" s="162">
        <v>786</v>
      </c>
      <c r="M32" s="162">
        <v>686</v>
      </c>
      <c r="N32" s="162">
        <v>100</v>
      </c>
      <c r="O32" s="162">
        <v>0</v>
      </c>
    </row>
    <row r="33" spans="1:15" s="95" customFormat="1" ht="17.25">
      <c r="A33" s="174">
        <v>26</v>
      </c>
      <c r="H33" s="155" t="s">
        <v>98</v>
      </c>
      <c r="I33" s="156"/>
      <c r="J33" s="156" t="s">
        <v>100</v>
      </c>
      <c r="K33" s="157">
        <f>SUM(K34:K38)</f>
        <v>16057</v>
      </c>
      <c r="L33" s="157">
        <f>SUM(L34:L38)</f>
        <v>16057</v>
      </c>
      <c r="M33" s="157">
        <f>SUM(M34:M38)</f>
        <v>16057</v>
      </c>
      <c r="N33" s="157">
        <f>SUM(N34:N38)</f>
        <v>0</v>
      </c>
      <c r="O33" s="157">
        <v>0</v>
      </c>
    </row>
    <row r="34" spans="1:15" s="95" customFormat="1" ht="16.5">
      <c r="A34" s="174">
        <v>27</v>
      </c>
      <c r="H34" s="163"/>
      <c r="I34" s="159" t="s">
        <v>138</v>
      </c>
      <c r="J34" s="158" t="s">
        <v>139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</row>
    <row r="35" spans="1:15" s="95" customFormat="1" ht="16.5">
      <c r="A35" s="174">
        <v>28</v>
      </c>
      <c r="H35" s="163"/>
      <c r="I35" s="159" t="s">
        <v>140</v>
      </c>
      <c r="J35" s="158" t="s">
        <v>373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</row>
    <row r="36" spans="1:15" s="95" customFormat="1" ht="16.5">
      <c r="A36" s="174">
        <v>29</v>
      </c>
      <c r="H36" s="163"/>
      <c r="I36" s="159" t="s">
        <v>141</v>
      </c>
      <c r="J36" s="158" t="s">
        <v>144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</row>
    <row r="37" spans="1:15" s="95" customFormat="1" ht="16.5">
      <c r="A37" s="174">
        <v>30</v>
      </c>
      <c r="H37" s="163"/>
      <c r="I37" s="159" t="s">
        <v>142</v>
      </c>
      <c r="J37" s="158" t="s">
        <v>145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</row>
    <row r="38" spans="1:15" s="95" customFormat="1" ht="16.5">
      <c r="A38" s="174">
        <v>31</v>
      </c>
      <c r="H38" s="163"/>
      <c r="I38" s="159" t="s">
        <v>143</v>
      </c>
      <c r="J38" s="158" t="s">
        <v>146</v>
      </c>
      <c r="K38" s="160">
        <v>16057</v>
      </c>
      <c r="L38" s="160">
        <v>16057</v>
      </c>
      <c r="M38" s="160">
        <v>16057</v>
      </c>
      <c r="N38" s="160">
        <v>0</v>
      </c>
      <c r="O38" s="160">
        <v>0</v>
      </c>
    </row>
    <row r="39" spans="1:15" s="95" customFormat="1" ht="17.25">
      <c r="A39" s="174">
        <v>32</v>
      </c>
      <c r="H39" s="155" t="s">
        <v>99</v>
      </c>
      <c r="I39" s="155"/>
      <c r="J39" s="156" t="s">
        <v>147</v>
      </c>
      <c r="K39" s="157">
        <f>SUM(K40+K41+K44+K48)</f>
        <v>105405</v>
      </c>
      <c r="L39" s="157">
        <f>SUM(L40+L41+L44+L48)</f>
        <v>92826</v>
      </c>
      <c r="M39" s="157">
        <f>SUM(M40+M41+M44+M48)</f>
        <v>81826</v>
      </c>
      <c r="N39" s="157">
        <f>SUM(N40+N41+N44+N48)</f>
        <v>11000</v>
      </c>
      <c r="O39" s="157">
        <f>SUM(O40+O41+O44+O48)</f>
        <v>0</v>
      </c>
    </row>
    <row r="40" spans="1:15" s="95" customFormat="1" ht="17.25">
      <c r="A40" s="174">
        <v>33</v>
      </c>
      <c r="H40" s="155"/>
      <c r="I40" s="159" t="s">
        <v>150</v>
      </c>
      <c r="J40" s="158" t="s">
        <v>253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</row>
    <row r="41" spans="1:15" s="95" customFormat="1" ht="16.5">
      <c r="A41" s="174">
        <v>34</v>
      </c>
      <c r="H41" s="163"/>
      <c r="I41" s="159" t="s">
        <v>151</v>
      </c>
      <c r="J41" s="158" t="s">
        <v>148</v>
      </c>
      <c r="K41" s="160">
        <f>SUM(K42:K43)</f>
        <v>67410</v>
      </c>
      <c r="L41" s="160">
        <f>SUM(L42:L43)</f>
        <v>68641</v>
      </c>
      <c r="M41" s="160">
        <f>SUM(M42:M43)</f>
        <v>68641</v>
      </c>
      <c r="N41" s="160">
        <f>SUM(N43)</f>
        <v>0</v>
      </c>
      <c r="O41" s="160">
        <f>SUM(O43)</f>
        <v>0</v>
      </c>
    </row>
    <row r="42" spans="1:15" s="95" customFormat="1" ht="16.5">
      <c r="A42" s="174">
        <v>35</v>
      </c>
      <c r="H42" s="163"/>
      <c r="I42" s="159"/>
      <c r="J42" s="161" t="s">
        <v>149</v>
      </c>
      <c r="K42" s="162">
        <v>66812</v>
      </c>
      <c r="L42" s="162">
        <v>68043</v>
      </c>
      <c r="M42" s="162">
        <v>68043</v>
      </c>
      <c r="N42" s="162">
        <v>0</v>
      </c>
      <c r="O42" s="162">
        <v>0</v>
      </c>
    </row>
    <row r="43" spans="1:15" s="95" customFormat="1" ht="16.5">
      <c r="A43" s="174">
        <v>36</v>
      </c>
      <c r="H43" s="163"/>
      <c r="I43" s="163"/>
      <c r="J43" s="161" t="s">
        <v>275</v>
      </c>
      <c r="K43" s="162">
        <v>598</v>
      </c>
      <c r="L43" s="162">
        <v>598</v>
      </c>
      <c r="M43" s="162">
        <v>598</v>
      </c>
      <c r="N43" s="162">
        <v>0</v>
      </c>
      <c r="O43" s="162">
        <v>0</v>
      </c>
    </row>
    <row r="44" spans="1:15" s="95" customFormat="1" ht="16.5">
      <c r="A44" s="174">
        <v>37</v>
      </c>
      <c r="H44" s="163"/>
      <c r="I44" s="159" t="s">
        <v>154</v>
      </c>
      <c r="J44" s="158" t="s">
        <v>152</v>
      </c>
      <c r="K44" s="160">
        <f>SUM(K45:K47)</f>
        <v>11000</v>
      </c>
      <c r="L44" s="160">
        <f>SUM(L45:L47)</f>
        <v>11000</v>
      </c>
      <c r="M44" s="160">
        <f>SUM(M45:M47)</f>
        <v>0</v>
      </c>
      <c r="N44" s="160">
        <f>SUM(N45:N47)</f>
        <v>11000</v>
      </c>
      <c r="O44" s="160">
        <f>SUM(O45:O47)</f>
        <v>0</v>
      </c>
    </row>
    <row r="45" spans="1:15" s="95" customFormat="1" ht="16.5">
      <c r="A45" s="174">
        <v>38</v>
      </c>
      <c r="H45" s="163"/>
      <c r="I45" s="159"/>
      <c r="J45" s="161" t="s">
        <v>153</v>
      </c>
      <c r="K45" s="162">
        <v>8500</v>
      </c>
      <c r="L45" s="162">
        <v>8500</v>
      </c>
      <c r="M45" s="162">
        <v>0</v>
      </c>
      <c r="N45" s="162">
        <v>8500</v>
      </c>
      <c r="O45" s="162">
        <v>0</v>
      </c>
    </row>
    <row r="46" spans="1:15" s="95" customFormat="1" ht="16.5">
      <c r="A46" s="174">
        <v>39</v>
      </c>
      <c r="H46" s="163"/>
      <c r="I46" s="159"/>
      <c r="J46" s="161" t="s">
        <v>260</v>
      </c>
      <c r="K46" s="160">
        <v>1500</v>
      </c>
      <c r="L46" s="160">
        <v>1500</v>
      </c>
      <c r="M46" s="160"/>
      <c r="N46" s="160">
        <v>1500</v>
      </c>
      <c r="O46" s="160"/>
    </row>
    <row r="47" spans="1:15" s="95" customFormat="1" ht="16.5">
      <c r="A47" s="174">
        <v>40</v>
      </c>
      <c r="H47" s="163"/>
      <c r="I47" s="163"/>
      <c r="J47" s="161" t="s">
        <v>261</v>
      </c>
      <c r="K47" s="162">
        <v>1000</v>
      </c>
      <c r="L47" s="162">
        <v>1000</v>
      </c>
      <c r="M47" s="162">
        <v>0</v>
      </c>
      <c r="N47" s="162">
        <v>1000</v>
      </c>
      <c r="O47" s="162">
        <v>0</v>
      </c>
    </row>
    <row r="48" spans="1:15" s="95" customFormat="1" ht="16.5">
      <c r="A48" s="179">
        <v>41</v>
      </c>
      <c r="H48" s="163"/>
      <c r="I48" s="159" t="s">
        <v>255</v>
      </c>
      <c r="J48" s="158" t="s">
        <v>155</v>
      </c>
      <c r="K48" s="160">
        <v>26995</v>
      </c>
      <c r="L48" s="160">
        <v>13185</v>
      </c>
      <c r="M48" s="160">
        <v>13185</v>
      </c>
      <c r="N48" s="160">
        <v>0</v>
      </c>
      <c r="O48" s="160">
        <v>0</v>
      </c>
    </row>
    <row r="49" spans="1:15" s="175" customFormat="1" ht="16.5">
      <c r="A49" s="179">
        <v>42</v>
      </c>
      <c r="H49" s="151" t="s">
        <v>101</v>
      </c>
      <c r="I49" s="152"/>
      <c r="J49" s="153"/>
      <c r="K49" s="164">
        <f>SUM(K50:K52)</f>
        <v>461184</v>
      </c>
      <c r="L49" s="164">
        <f>SUM(L50:L52)</f>
        <v>564571</v>
      </c>
      <c r="M49" s="164">
        <f>SUM(M50:M52)</f>
        <v>146154</v>
      </c>
      <c r="N49" s="164">
        <f>SUM(N50:N52)</f>
        <v>418417</v>
      </c>
      <c r="O49" s="164">
        <f>SUM(O50:O52)</f>
        <v>0</v>
      </c>
    </row>
    <row r="50" spans="1:15" s="180" customFormat="1" ht="17.25">
      <c r="A50" s="179">
        <v>43</v>
      </c>
      <c r="H50" s="155" t="s">
        <v>92</v>
      </c>
      <c r="I50" s="156"/>
      <c r="J50" s="156" t="s">
        <v>156</v>
      </c>
      <c r="K50" s="157">
        <v>399374</v>
      </c>
      <c r="L50" s="157">
        <v>429461</v>
      </c>
      <c r="M50" s="157">
        <v>61939</v>
      </c>
      <c r="N50" s="157">
        <v>367522</v>
      </c>
      <c r="O50" s="157">
        <v>0</v>
      </c>
    </row>
    <row r="51" spans="1:15" s="180" customFormat="1" ht="17.25">
      <c r="A51" s="174">
        <v>44</v>
      </c>
      <c r="H51" s="155" t="s">
        <v>94</v>
      </c>
      <c r="I51" s="156"/>
      <c r="J51" s="156" t="s">
        <v>157</v>
      </c>
      <c r="K51" s="157">
        <v>59310</v>
      </c>
      <c r="L51" s="157">
        <v>132610</v>
      </c>
      <c r="M51" s="157">
        <v>82715</v>
      </c>
      <c r="N51" s="157">
        <v>49895</v>
      </c>
      <c r="O51" s="157">
        <v>0</v>
      </c>
    </row>
    <row r="52" spans="1:15" s="180" customFormat="1" ht="17.25">
      <c r="A52" s="174">
        <v>45</v>
      </c>
      <c r="H52" s="155" t="s">
        <v>96</v>
      </c>
      <c r="I52" s="156"/>
      <c r="J52" s="156" t="s">
        <v>158</v>
      </c>
      <c r="K52" s="157">
        <f>SUM(K53:K55)</f>
        <v>2500</v>
      </c>
      <c r="L52" s="157">
        <f>SUM(L53:L55)</f>
        <v>2500</v>
      </c>
      <c r="M52" s="157">
        <f>SUM(M53:M55)</f>
        <v>1500</v>
      </c>
      <c r="N52" s="157">
        <f>SUM(N53:N55)</f>
        <v>1000</v>
      </c>
      <c r="O52" s="157">
        <f>SUM(O53:O55)</f>
        <v>0</v>
      </c>
    </row>
    <row r="53" spans="1:15" s="95" customFormat="1" ht="16.5">
      <c r="A53" s="174">
        <v>46</v>
      </c>
      <c r="H53" s="161"/>
      <c r="I53" s="159" t="s">
        <v>113</v>
      </c>
      <c r="J53" s="158" t="s">
        <v>110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</row>
    <row r="54" spans="1:15" s="95" customFormat="1" ht="16.5">
      <c r="A54" s="174">
        <v>47</v>
      </c>
      <c r="H54" s="161"/>
      <c r="I54" s="159" t="s">
        <v>117</v>
      </c>
      <c r="J54" s="158" t="s">
        <v>102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</row>
    <row r="55" spans="1:15" s="95" customFormat="1" ht="16.5">
      <c r="A55" s="174">
        <v>48</v>
      </c>
      <c r="H55" s="161"/>
      <c r="I55" s="159" t="s">
        <v>121</v>
      </c>
      <c r="J55" s="158" t="s">
        <v>159</v>
      </c>
      <c r="K55" s="160">
        <v>2500</v>
      </c>
      <c r="L55" s="160">
        <v>2500</v>
      </c>
      <c r="M55" s="160">
        <v>1500</v>
      </c>
      <c r="N55" s="160">
        <v>1000</v>
      </c>
      <c r="O55" s="160">
        <v>0</v>
      </c>
    </row>
    <row r="56" spans="1:15" s="181" customFormat="1" ht="16.5">
      <c r="A56" s="179">
        <v>49</v>
      </c>
      <c r="H56" s="240" t="s">
        <v>169</v>
      </c>
      <c r="I56" s="241"/>
      <c r="J56" s="246"/>
      <c r="K56" s="164">
        <f>SUM(K8,K49,)</f>
        <v>750035</v>
      </c>
      <c r="L56" s="164">
        <f>SUM(L8,L49,)</f>
        <v>955215</v>
      </c>
      <c r="M56" s="164">
        <f>SUM(M8,M49,)</f>
        <v>437208</v>
      </c>
      <c r="N56" s="164">
        <f>SUM(N8,N49,)</f>
        <v>518007</v>
      </c>
      <c r="O56" s="164">
        <f>SUM(O8,O49,)</f>
        <v>0</v>
      </c>
    </row>
    <row r="57" spans="1:15" s="181" customFormat="1" ht="16.5">
      <c r="A57" s="174">
        <v>50</v>
      </c>
      <c r="H57" s="151" t="s">
        <v>166</v>
      </c>
      <c r="I57" s="152"/>
      <c r="J57" s="153"/>
      <c r="K57" s="164"/>
      <c r="L57" s="164"/>
      <c r="M57" s="164"/>
      <c r="N57" s="164"/>
      <c r="O57" s="164"/>
    </row>
    <row r="58" spans="1:15" s="181" customFormat="1" ht="17.25">
      <c r="A58" s="174">
        <v>51</v>
      </c>
      <c r="H58" s="166" t="s">
        <v>92</v>
      </c>
      <c r="I58" s="182"/>
      <c r="J58" s="183" t="s">
        <v>254</v>
      </c>
      <c r="K58" s="160">
        <v>6441</v>
      </c>
      <c r="L58" s="160">
        <v>6441</v>
      </c>
      <c r="M58" s="160">
        <v>6441</v>
      </c>
      <c r="N58" s="160">
        <v>0</v>
      </c>
      <c r="O58" s="160">
        <v>0</v>
      </c>
    </row>
    <row r="59" spans="1:15" s="180" customFormat="1" ht="17.25">
      <c r="A59" s="179">
        <v>52</v>
      </c>
      <c r="H59" s="166" t="s">
        <v>94</v>
      </c>
      <c r="I59" s="167"/>
      <c r="J59" s="183" t="s">
        <v>167</v>
      </c>
      <c r="K59" s="160">
        <v>60453</v>
      </c>
      <c r="L59" s="160">
        <v>60732</v>
      </c>
      <c r="M59" s="160">
        <v>60732</v>
      </c>
      <c r="N59" s="160">
        <v>0</v>
      </c>
      <c r="O59" s="160">
        <v>0</v>
      </c>
    </row>
    <row r="60" spans="1:15" s="181" customFormat="1" ht="16.5">
      <c r="A60" s="174">
        <v>53</v>
      </c>
      <c r="H60" s="240" t="s">
        <v>170</v>
      </c>
      <c r="I60" s="241"/>
      <c r="J60" s="242"/>
      <c r="K60" s="164">
        <f>SUM(K58:K59)</f>
        <v>66894</v>
      </c>
      <c r="L60" s="164">
        <f>SUM(L58:L59)</f>
        <v>67173</v>
      </c>
      <c r="M60" s="164">
        <f>SUM(M58:M59)</f>
        <v>67173</v>
      </c>
      <c r="N60" s="164">
        <f>SUM(N58:N59)</f>
        <v>0</v>
      </c>
      <c r="O60" s="164">
        <f>SUM(O58:O59)</f>
        <v>0</v>
      </c>
    </row>
    <row r="61" spans="1:15" s="181" customFormat="1" ht="16.5">
      <c r="A61" s="174">
        <v>54</v>
      </c>
      <c r="H61" s="240" t="s">
        <v>171</v>
      </c>
      <c r="I61" s="241"/>
      <c r="J61" s="242"/>
      <c r="K61" s="164">
        <f>SUM(K56+K60)</f>
        <v>816929</v>
      </c>
      <c r="L61" s="164">
        <f>SUM(L56+L60)</f>
        <v>1022388</v>
      </c>
      <c r="M61" s="164">
        <f>SUM(M56+M60)</f>
        <v>504381</v>
      </c>
      <c r="N61" s="164">
        <f>SUM(N56+N60)</f>
        <v>518007</v>
      </c>
      <c r="O61" s="164">
        <f>SUM(O56+O60)</f>
        <v>0</v>
      </c>
    </row>
    <row r="62" ht="17.25">
      <c r="S62" s="57"/>
    </row>
  </sheetData>
  <sheetProtection/>
  <mergeCells count="13">
    <mergeCell ref="A5:A6"/>
    <mergeCell ref="H5:J6"/>
    <mergeCell ref="M5:O5"/>
    <mergeCell ref="H7:J7"/>
    <mergeCell ref="H8:J8"/>
    <mergeCell ref="H56:J56"/>
    <mergeCell ref="H60:J60"/>
    <mergeCell ref="H61:J61"/>
    <mergeCell ref="H1:O1"/>
    <mergeCell ref="H2:O2"/>
    <mergeCell ref="H3:O3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3.8515625" style="170" customWidth="1"/>
    <col min="2" max="7" width="9.140625" style="170" hidden="1" customWidth="1"/>
    <col min="8" max="8" width="3.57421875" style="170" bestFit="1" customWidth="1"/>
    <col min="9" max="9" width="4.421875" style="170" customWidth="1"/>
    <col min="10" max="10" width="49.8515625" style="170" customWidth="1"/>
    <col min="11" max="11" width="19.00390625" style="170" customWidth="1"/>
    <col min="12" max="12" width="17.57421875" style="170" customWidth="1"/>
    <col min="13" max="13" width="13.28125" style="170" customWidth="1"/>
    <col min="14" max="14" width="13.140625" style="170" customWidth="1"/>
    <col min="15" max="15" width="18.57421875" style="170" customWidth="1"/>
    <col min="16" max="16384" width="9.140625" style="170" customWidth="1"/>
  </cols>
  <sheetData>
    <row r="1" spans="8:16" ht="17.25">
      <c r="H1" s="263"/>
      <c r="I1" s="263"/>
      <c r="J1" s="263"/>
      <c r="K1" s="263"/>
      <c r="L1" s="263"/>
      <c r="M1" s="263"/>
      <c r="N1" s="263"/>
      <c r="O1" s="263"/>
      <c r="P1" s="171"/>
    </row>
    <row r="2" spans="8:15" s="171" customFormat="1" ht="19.5" customHeight="1">
      <c r="H2" s="255" t="s">
        <v>207</v>
      </c>
      <c r="I2" s="255"/>
      <c r="J2" s="255"/>
      <c r="K2" s="255"/>
      <c r="L2" s="255"/>
      <c r="M2" s="255"/>
      <c r="N2" s="255"/>
      <c r="O2" s="255"/>
    </row>
    <row r="3" spans="8:15" ht="17.25">
      <c r="H3" s="256" t="s">
        <v>334</v>
      </c>
      <c r="I3" s="256"/>
      <c r="J3" s="256"/>
      <c r="K3" s="256"/>
      <c r="L3" s="256"/>
      <c r="M3" s="256"/>
      <c r="N3" s="256"/>
      <c r="O3" s="256"/>
    </row>
    <row r="4" spans="8:15" ht="20.25" customHeight="1">
      <c r="H4" s="148"/>
      <c r="I4" s="148"/>
      <c r="J4" s="148"/>
      <c r="K4" s="148"/>
      <c r="L4" s="148"/>
      <c r="M4" s="148" t="s">
        <v>33</v>
      </c>
      <c r="N4" s="148"/>
      <c r="O4" s="149" t="s">
        <v>249</v>
      </c>
    </row>
    <row r="5" spans="1:15" s="181" customFormat="1" ht="16.5">
      <c r="A5" s="266" t="s">
        <v>168</v>
      </c>
      <c r="B5" s="57"/>
      <c r="C5" s="57"/>
      <c r="D5" s="57"/>
      <c r="E5" s="57"/>
      <c r="F5" s="57"/>
      <c r="G5" s="57"/>
      <c r="H5" s="247" t="s">
        <v>247</v>
      </c>
      <c r="I5" s="247"/>
      <c r="J5" s="248"/>
      <c r="K5" s="261" t="s">
        <v>333</v>
      </c>
      <c r="L5" s="248" t="s">
        <v>332</v>
      </c>
      <c r="M5" s="251" t="s">
        <v>375</v>
      </c>
      <c r="N5" s="257"/>
      <c r="O5" s="258"/>
    </row>
    <row r="6" spans="1:15" s="57" customFormat="1" ht="49.5" customHeight="1">
      <c r="A6" s="267"/>
      <c r="H6" s="249"/>
      <c r="I6" s="249"/>
      <c r="J6" s="250"/>
      <c r="K6" s="262"/>
      <c r="L6" s="268"/>
      <c r="M6" s="150" t="s">
        <v>88</v>
      </c>
      <c r="N6" s="150" t="s">
        <v>89</v>
      </c>
      <c r="O6" s="150" t="s">
        <v>268</v>
      </c>
    </row>
    <row r="7" spans="1:15" s="57" customFormat="1" ht="17.25">
      <c r="A7" s="172"/>
      <c r="H7" s="251" t="s">
        <v>6</v>
      </c>
      <c r="I7" s="252"/>
      <c r="J7" s="253"/>
      <c r="K7" s="150" t="s">
        <v>7</v>
      </c>
      <c r="L7" s="150" t="s">
        <v>8</v>
      </c>
      <c r="M7" s="150" t="s">
        <v>9</v>
      </c>
      <c r="N7" s="150" t="s">
        <v>107</v>
      </c>
      <c r="O7" s="150" t="s">
        <v>336</v>
      </c>
    </row>
    <row r="8" spans="1:15" s="185" customFormat="1" ht="16.5">
      <c r="A8" s="184">
        <v>1</v>
      </c>
      <c r="H8" s="243" t="s">
        <v>103</v>
      </c>
      <c r="I8" s="244"/>
      <c r="J8" s="245"/>
      <c r="K8" s="154">
        <f>SUM(K9+K12+K18)</f>
        <v>5990</v>
      </c>
      <c r="L8" s="154">
        <f>SUM(L9+L12+L18)</f>
        <v>7820</v>
      </c>
      <c r="M8" s="154">
        <f>SUM(M9+M12+M18)</f>
        <v>0</v>
      </c>
      <c r="N8" s="154">
        <f>SUM(N9+N12+N18)</f>
        <v>0</v>
      </c>
      <c r="O8" s="154">
        <f>SUM(O9+O12+O18)</f>
        <v>7820</v>
      </c>
    </row>
    <row r="9" spans="1:15" s="180" customFormat="1" ht="17.25">
      <c r="A9" s="186">
        <v>2</v>
      </c>
      <c r="H9" s="155" t="s">
        <v>92</v>
      </c>
      <c r="I9" s="156"/>
      <c r="J9" s="156" t="s">
        <v>111</v>
      </c>
      <c r="K9" s="157">
        <f>SUM(K10+K11)</f>
        <v>0</v>
      </c>
      <c r="L9" s="157">
        <f>SUM(L10+L11)</f>
        <v>1830</v>
      </c>
      <c r="M9" s="157">
        <f>SUM(M10+M11)</f>
        <v>0</v>
      </c>
      <c r="N9" s="157">
        <f>SUM(N10+N11)</f>
        <v>0</v>
      </c>
      <c r="O9" s="157">
        <f>SUM(O10+O11)</f>
        <v>1830</v>
      </c>
    </row>
    <row r="10" spans="1:15" s="187" customFormat="1" ht="16.5">
      <c r="A10" s="174">
        <v>3</v>
      </c>
      <c r="H10" s="158"/>
      <c r="I10" s="159" t="s">
        <v>174</v>
      </c>
      <c r="J10" s="158" t="s">
        <v>160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</row>
    <row r="11" spans="1:15" s="187" customFormat="1" ht="16.5">
      <c r="A11" s="174">
        <v>4</v>
      </c>
      <c r="H11" s="158"/>
      <c r="I11" s="159" t="s">
        <v>175</v>
      </c>
      <c r="J11" s="158" t="s">
        <v>164</v>
      </c>
      <c r="K11" s="160">
        <v>0</v>
      </c>
      <c r="L11" s="160">
        <v>1830</v>
      </c>
      <c r="M11" s="160">
        <v>0</v>
      </c>
      <c r="N11" s="160">
        <v>0</v>
      </c>
      <c r="O11" s="160">
        <v>1830</v>
      </c>
    </row>
    <row r="12" spans="1:15" s="180" customFormat="1" ht="17.25">
      <c r="A12" s="174">
        <v>5</v>
      </c>
      <c r="H12" s="155" t="s">
        <v>94</v>
      </c>
      <c r="I12" s="155"/>
      <c r="J12" s="156" t="s">
        <v>104</v>
      </c>
      <c r="K12" s="157">
        <f>SUM(K13+K14+K15+K16+K17)</f>
        <v>60</v>
      </c>
      <c r="L12" s="157">
        <f>SUM(L13+L14+L15+L16+L17)</f>
        <v>60</v>
      </c>
      <c r="M12" s="157">
        <f>SUM(M13+M14+M15+M16+M17)</f>
        <v>0</v>
      </c>
      <c r="N12" s="157">
        <f>SUM(N13+N14+N15+N16+N17)</f>
        <v>0</v>
      </c>
      <c r="O12" s="157">
        <f>SUM(O13+O14+O15+O16+O17)</f>
        <v>60</v>
      </c>
    </row>
    <row r="13" spans="1:15" s="187" customFormat="1" ht="16.5">
      <c r="A13" s="174">
        <v>6</v>
      </c>
      <c r="H13" s="158"/>
      <c r="I13" s="159" t="s">
        <v>181</v>
      </c>
      <c r="J13" s="158" t="s">
        <v>176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</row>
    <row r="14" spans="1:15" s="95" customFormat="1" ht="16.5">
      <c r="A14" s="174">
        <v>7</v>
      </c>
      <c r="H14" s="161"/>
      <c r="I14" s="159" t="s">
        <v>182</v>
      </c>
      <c r="J14" s="158" t="s">
        <v>178</v>
      </c>
      <c r="K14" s="160">
        <v>0</v>
      </c>
      <c r="L14" s="160">
        <v>0</v>
      </c>
      <c r="M14" s="160">
        <v>0</v>
      </c>
      <c r="N14" s="160">
        <f>SUM(N15:N15)</f>
        <v>0</v>
      </c>
      <c r="O14" s="160">
        <v>0</v>
      </c>
    </row>
    <row r="15" spans="1:15" s="95" customFormat="1" ht="16.5">
      <c r="A15" s="174">
        <v>8</v>
      </c>
      <c r="H15" s="161"/>
      <c r="I15" s="159" t="s">
        <v>183</v>
      </c>
      <c r="J15" s="158" t="s">
        <v>184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</row>
    <row r="16" spans="1:15" s="95" customFormat="1" ht="16.5">
      <c r="A16" s="174">
        <v>9</v>
      </c>
      <c r="H16" s="161"/>
      <c r="I16" s="159" t="s">
        <v>186</v>
      </c>
      <c r="J16" s="158" t="s">
        <v>187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</row>
    <row r="17" spans="1:15" s="95" customFormat="1" ht="16.5">
      <c r="A17" s="174">
        <v>10</v>
      </c>
      <c r="H17" s="161"/>
      <c r="I17" s="159" t="s">
        <v>189</v>
      </c>
      <c r="J17" s="158" t="s">
        <v>190</v>
      </c>
      <c r="K17" s="160">
        <v>60</v>
      </c>
      <c r="L17" s="160">
        <v>60</v>
      </c>
      <c r="M17" s="160">
        <v>0</v>
      </c>
      <c r="N17" s="160">
        <v>0</v>
      </c>
      <c r="O17" s="160">
        <v>60</v>
      </c>
    </row>
    <row r="18" spans="1:15" s="180" customFormat="1" ht="17.25">
      <c r="A18" s="174">
        <v>11</v>
      </c>
      <c r="H18" s="155" t="s">
        <v>96</v>
      </c>
      <c r="I18" s="155"/>
      <c r="J18" s="156" t="s">
        <v>192</v>
      </c>
      <c r="K18" s="157">
        <f>SUM(K19:K23)</f>
        <v>5930</v>
      </c>
      <c r="L18" s="157">
        <f>SUM(L19:L23)</f>
        <v>5930</v>
      </c>
      <c r="M18" s="157">
        <f>SUM(M19:M23)</f>
        <v>0</v>
      </c>
      <c r="N18" s="157">
        <f>SUM(N19:N23)</f>
        <v>0</v>
      </c>
      <c r="O18" s="157">
        <f>SUM(O19:O23)</f>
        <v>5930</v>
      </c>
    </row>
    <row r="19" spans="1:15" s="95" customFormat="1" ht="16.5">
      <c r="A19" s="174">
        <v>12</v>
      </c>
      <c r="H19" s="161"/>
      <c r="I19" s="159" t="s">
        <v>113</v>
      </c>
      <c r="J19" s="158" t="s">
        <v>193</v>
      </c>
      <c r="K19" s="160">
        <v>5880</v>
      </c>
      <c r="L19" s="160">
        <v>5880</v>
      </c>
      <c r="M19" s="160">
        <v>0</v>
      </c>
      <c r="N19" s="160">
        <v>0</v>
      </c>
      <c r="O19" s="160">
        <v>5880</v>
      </c>
    </row>
    <row r="20" spans="1:15" s="95" customFormat="1" ht="16.5">
      <c r="A20" s="174">
        <v>13</v>
      </c>
      <c r="H20" s="161"/>
      <c r="I20" s="159" t="s">
        <v>117</v>
      </c>
      <c r="J20" s="158" t="s">
        <v>194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</row>
    <row r="21" spans="1:15" s="95" customFormat="1" ht="16.5">
      <c r="A21" s="174">
        <v>14</v>
      </c>
      <c r="H21" s="161"/>
      <c r="I21" s="159" t="s">
        <v>121</v>
      </c>
      <c r="J21" s="158" t="s">
        <v>195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</row>
    <row r="22" spans="1:15" s="95" customFormat="1" ht="16.5">
      <c r="A22" s="174">
        <v>15</v>
      </c>
      <c r="H22" s="161"/>
      <c r="I22" s="159" t="s">
        <v>130</v>
      </c>
      <c r="J22" s="158" t="s">
        <v>196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</row>
    <row r="23" spans="1:15" s="95" customFormat="1" ht="16.5">
      <c r="A23" s="174">
        <v>16</v>
      </c>
      <c r="H23" s="161"/>
      <c r="I23" s="159" t="s">
        <v>133</v>
      </c>
      <c r="J23" s="158" t="s">
        <v>105</v>
      </c>
      <c r="K23" s="160">
        <v>50</v>
      </c>
      <c r="L23" s="160">
        <v>50</v>
      </c>
      <c r="M23" s="160">
        <v>0</v>
      </c>
      <c r="N23" s="160">
        <v>0</v>
      </c>
      <c r="O23" s="160">
        <v>50</v>
      </c>
    </row>
    <row r="24" spans="1:15" s="175" customFormat="1" ht="18.75" customHeight="1">
      <c r="A24" s="174">
        <v>17</v>
      </c>
      <c r="H24" s="243" t="s">
        <v>106</v>
      </c>
      <c r="I24" s="244"/>
      <c r="J24" s="245"/>
      <c r="K24" s="164">
        <f>SUM(K25+K27+K29)</f>
        <v>0</v>
      </c>
      <c r="L24" s="164">
        <f>SUM(L25+L27+L29)</f>
        <v>0</v>
      </c>
      <c r="M24" s="164">
        <f>SUM(M25+M27+M29)</f>
        <v>0</v>
      </c>
      <c r="N24" s="164">
        <f>SUM(N25+N27+N29)</f>
        <v>0</v>
      </c>
      <c r="O24" s="164">
        <f>SUM(O25+O27+O29)</f>
        <v>0</v>
      </c>
    </row>
    <row r="25" spans="1:15" s="95" customFormat="1" ht="17.25">
      <c r="A25" s="174">
        <v>18</v>
      </c>
      <c r="H25" s="155" t="s">
        <v>92</v>
      </c>
      <c r="I25" s="161"/>
      <c r="J25" s="165" t="s">
        <v>197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</row>
    <row r="26" spans="1:15" s="187" customFormat="1" ht="16.5">
      <c r="A26" s="174">
        <v>19</v>
      </c>
      <c r="H26" s="158"/>
      <c r="I26" s="159" t="s">
        <v>174</v>
      </c>
      <c r="J26" s="158" t="s">
        <v>374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</row>
    <row r="27" spans="1:15" s="180" customFormat="1" ht="17.25">
      <c r="A27" s="174">
        <v>20</v>
      </c>
      <c r="H27" s="155" t="s">
        <v>94</v>
      </c>
      <c r="I27" s="156"/>
      <c r="J27" s="156" t="s">
        <v>198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</row>
    <row r="28" spans="1:15" s="95" customFormat="1" ht="16.5">
      <c r="A28" s="174">
        <v>21</v>
      </c>
      <c r="H28" s="161"/>
      <c r="I28" s="159" t="s">
        <v>181</v>
      </c>
      <c r="J28" s="158" t="s">
        <v>199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</row>
    <row r="29" spans="1:15" s="95" customFormat="1" ht="17.25">
      <c r="A29" s="174">
        <v>22</v>
      </c>
      <c r="H29" s="155" t="s">
        <v>96</v>
      </c>
      <c r="I29" s="156"/>
      <c r="J29" s="156" t="s">
        <v>200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</row>
    <row r="30" spans="1:15" s="95" customFormat="1" ht="16.5">
      <c r="A30" s="174">
        <v>23</v>
      </c>
      <c r="H30" s="161"/>
      <c r="I30" s="159" t="s">
        <v>113</v>
      </c>
      <c r="J30" s="158" t="s">
        <v>201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</row>
    <row r="31" spans="1:15" s="181" customFormat="1" ht="18.75" customHeight="1">
      <c r="A31" s="174">
        <v>24</v>
      </c>
      <c r="H31" s="240" t="s">
        <v>202</v>
      </c>
      <c r="I31" s="241"/>
      <c r="J31" s="246"/>
      <c r="K31" s="164">
        <f>SUM(K8,K24)</f>
        <v>5990</v>
      </c>
      <c r="L31" s="164">
        <f>SUM(L8,L24)</f>
        <v>7820</v>
      </c>
      <c r="M31" s="164">
        <f>SUM(M8,M24)</f>
        <v>0</v>
      </c>
      <c r="N31" s="164">
        <f>SUM(N8,N24)</f>
        <v>0</v>
      </c>
      <c r="O31" s="164">
        <f>SUM(O8,O24)</f>
        <v>7820</v>
      </c>
    </row>
    <row r="32" spans="1:15" s="181" customFormat="1" ht="21.75" customHeight="1">
      <c r="A32" s="174">
        <v>25</v>
      </c>
      <c r="H32" s="151" t="s">
        <v>204</v>
      </c>
      <c r="I32" s="152"/>
      <c r="J32" s="153"/>
      <c r="K32" s="164"/>
      <c r="L32" s="164"/>
      <c r="M32" s="164"/>
      <c r="N32" s="164"/>
      <c r="O32" s="164"/>
    </row>
    <row r="33" spans="1:15" ht="18" customHeight="1">
      <c r="A33" s="174">
        <v>26</v>
      </c>
      <c r="B33" s="180"/>
      <c r="C33" s="180"/>
      <c r="D33" s="180"/>
      <c r="E33" s="180"/>
      <c r="F33" s="180"/>
      <c r="G33" s="180"/>
      <c r="H33" s="166" t="s">
        <v>92</v>
      </c>
      <c r="I33" s="167"/>
      <c r="J33" s="168" t="s">
        <v>203</v>
      </c>
      <c r="K33" s="169">
        <v>391</v>
      </c>
      <c r="L33" s="169">
        <v>391</v>
      </c>
      <c r="M33" s="169">
        <v>0</v>
      </c>
      <c r="N33" s="169">
        <v>0</v>
      </c>
      <c r="O33" s="169">
        <v>391</v>
      </c>
    </row>
    <row r="34" spans="1:15" ht="18" customHeight="1">
      <c r="A34" s="174">
        <v>27</v>
      </c>
      <c r="B34" s="180"/>
      <c r="C34" s="180"/>
      <c r="D34" s="180"/>
      <c r="E34" s="180"/>
      <c r="F34" s="180"/>
      <c r="G34" s="180"/>
      <c r="H34" s="166" t="s">
        <v>94</v>
      </c>
      <c r="I34" s="167"/>
      <c r="J34" s="168" t="s">
        <v>167</v>
      </c>
      <c r="K34" s="169">
        <v>60453</v>
      </c>
      <c r="L34" s="169">
        <v>60732</v>
      </c>
      <c r="M34" s="169">
        <v>0</v>
      </c>
      <c r="N34" s="169">
        <v>0</v>
      </c>
      <c r="O34" s="169">
        <v>60732</v>
      </c>
    </row>
    <row r="35" spans="1:15" s="95" customFormat="1" ht="18.75" customHeight="1">
      <c r="A35" s="174">
        <v>28</v>
      </c>
      <c r="B35" s="181"/>
      <c r="C35" s="181"/>
      <c r="D35" s="181"/>
      <c r="E35" s="181"/>
      <c r="F35" s="181"/>
      <c r="G35" s="181"/>
      <c r="H35" s="240" t="s">
        <v>205</v>
      </c>
      <c r="I35" s="241"/>
      <c r="J35" s="242"/>
      <c r="K35" s="164">
        <f>SUM(K33:K34)</f>
        <v>60844</v>
      </c>
      <c r="L35" s="164">
        <f>SUM(L33:L34)</f>
        <v>61123</v>
      </c>
      <c r="M35" s="164">
        <f>SUM(M33:M34)</f>
        <v>0</v>
      </c>
      <c r="N35" s="164">
        <f>SUM(N33:N34)</f>
        <v>0</v>
      </c>
      <c r="O35" s="164">
        <f>SUM(O33:O34)</f>
        <v>61123</v>
      </c>
    </row>
    <row r="36" spans="1:15" s="95" customFormat="1" ht="21.75" customHeight="1">
      <c r="A36" s="174">
        <v>29</v>
      </c>
      <c r="B36" s="181"/>
      <c r="C36" s="181"/>
      <c r="D36" s="181"/>
      <c r="E36" s="181"/>
      <c r="F36" s="181"/>
      <c r="G36" s="181"/>
      <c r="H36" s="240" t="s">
        <v>206</v>
      </c>
      <c r="I36" s="241"/>
      <c r="J36" s="242"/>
      <c r="K36" s="164">
        <f>SUM(K31+K35)</f>
        <v>66834</v>
      </c>
      <c r="L36" s="164">
        <f>SUM(L31+L35)</f>
        <v>68943</v>
      </c>
      <c r="M36" s="164">
        <f>SUM(M31+M35)</f>
        <v>0</v>
      </c>
      <c r="N36" s="164">
        <f>SUM(N31+N35)</f>
        <v>0</v>
      </c>
      <c r="O36" s="164">
        <f>SUM(O31+O35)</f>
        <v>68943</v>
      </c>
    </row>
    <row r="37" ht="17.25">
      <c r="S37" s="57"/>
    </row>
  </sheetData>
  <sheetProtection/>
  <mergeCells count="14">
    <mergeCell ref="A5:A6"/>
    <mergeCell ref="H5:J6"/>
    <mergeCell ref="H1:O1"/>
    <mergeCell ref="H2:O2"/>
    <mergeCell ref="H3:O3"/>
    <mergeCell ref="H36:J36"/>
    <mergeCell ref="M5:O5"/>
    <mergeCell ref="H7:J7"/>
    <mergeCell ref="H8:J8"/>
    <mergeCell ref="H24:J24"/>
    <mergeCell ref="H31:J31"/>
    <mergeCell ref="H35:J35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9">
      <selection activeCell="R4" sqref="R4"/>
    </sheetView>
  </sheetViews>
  <sheetFormatPr defaultColWidth="9.140625" defaultRowHeight="15"/>
  <cols>
    <col min="1" max="1" width="4.421875" style="170" customWidth="1"/>
    <col min="2" max="7" width="9.140625" style="170" hidden="1" customWidth="1"/>
    <col min="8" max="8" width="3.57421875" style="170" bestFit="1" customWidth="1"/>
    <col min="9" max="9" width="4.421875" style="170" customWidth="1"/>
    <col min="10" max="10" width="49.421875" style="170" customWidth="1"/>
    <col min="11" max="11" width="18.140625" style="170" customWidth="1"/>
    <col min="12" max="12" width="15.00390625" style="170" customWidth="1"/>
    <col min="13" max="13" width="14.00390625" style="170" customWidth="1"/>
    <col min="14" max="14" width="14.421875" style="170" customWidth="1"/>
    <col min="15" max="15" width="18.421875" style="170" customWidth="1"/>
    <col min="16" max="16384" width="9.140625" style="170" customWidth="1"/>
  </cols>
  <sheetData>
    <row r="1" spans="8:16" ht="17.25">
      <c r="H1" s="263"/>
      <c r="I1" s="263"/>
      <c r="J1" s="263"/>
      <c r="K1" s="263"/>
      <c r="L1" s="263"/>
      <c r="M1" s="263"/>
      <c r="N1" s="263"/>
      <c r="O1" s="263"/>
      <c r="P1" s="171"/>
    </row>
    <row r="2" spans="8:15" s="171" customFormat="1" ht="19.5" customHeight="1">
      <c r="H2" s="255" t="s">
        <v>207</v>
      </c>
      <c r="I2" s="255"/>
      <c r="J2" s="255"/>
      <c r="K2" s="255"/>
      <c r="L2" s="255"/>
      <c r="M2" s="255"/>
      <c r="N2" s="255"/>
      <c r="O2" s="255"/>
    </row>
    <row r="3" spans="8:15" ht="17.25">
      <c r="H3" s="256" t="s">
        <v>337</v>
      </c>
      <c r="I3" s="256"/>
      <c r="J3" s="256"/>
      <c r="K3" s="256"/>
      <c r="L3" s="256"/>
      <c r="M3" s="256"/>
      <c r="N3" s="256"/>
      <c r="O3" s="256"/>
    </row>
    <row r="4" spans="8:15" ht="17.25" customHeight="1">
      <c r="H4" s="148"/>
      <c r="I4" s="148"/>
      <c r="J4" s="148"/>
      <c r="K4" s="148"/>
      <c r="L4" s="148"/>
      <c r="M4" s="148" t="s">
        <v>33</v>
      </c>
      <c r="N4" s="148"/>
      <c r="O4" s="149" t="s">
        <v>250</v>
      </c>
    </row>
    <row r="5" spans="1:15" s="57" customFormat="1" ht="14.25" customHeight="1">
      <c r="A5" s="266" t="s">
        <v>168</v>
      </c>
      <c r="H5" s="247" t="s">
        <v>246</v>
      </c>
      <c r="I5" s="247"/>
      <c r="J5" s="248"/>
      <c r="K5" s="261" t="s">
        <v>333</v>
      </c>
      <c r="L5" s="248" t="s">
        <v>332</v>
      </c>
      <c r="M5" s="251" t="s">
        <v>372</v>
      </c>
      <c r="N5" s="257"/>
      <c r="O5" s="257"/>
    </row>
    <row r="6" spans="1:15" s="57" customFormat="1" ht="48.75" customHeight="1">
      <c r="A6" s="267"/>
      <c r="H6" s="249"/>
      <c r="I6" s="249"/>
      <c r="J6" s="250"/>
      <c r="K6" s="262"/>
      <c r="L6" s="268"/>
      <c r="M6" s="150" t="s">
        <v>88</v>
      </c>
      <c r="N6" s="150" t="s">
        <v>89</v>
      </c>
      <c r="O6" s="173" t="s">
        <v>268</v>
      </c>
    </row>
    <row r="7" spans="1:15" s="57" customFormat="1" ht="17.25">
      <c r="A7" s="172"/>
      <c r="H7" s="251" t="s">
        <v>6</v>
      </c>
      <c r="I7" s="252"/>
      <c r="J7" s="253"/>
      <c r="K7" s="150" t="s">
        <v>7</v>
      </c>
      <c r="L7" s="150" t="s">
        <v>8</v>
      </c>
      <c r="M7" s="173" t="s">
        <v>9</v>
      </c>
      <c r="N7" s="150" t="s">
        <v>107</v>
      </c>
      <c r="O7" s="173" t="s">
        <v>336</v>
      </c>
    </row>
    <row r="8" spans="1:15" s="175" customFormat="1" ht="16.5">
      <c r="A8" s="174">
        <v>1</v>
      </c>
      <c r="H8" s="243" t="s">
        <v>91</v>
      </c>
      <c r="I8" s="244"/>
      <c r="J8" s="245"/>
      <c r="K8" s="164">
        <f>SUM(K9:K11)</f>
        <v>66430</v>
      </c>
      <c r="L8" s="164">
        <f>SUM(L9:L11)</f>
        <v>68488</v>
      </c>
      <c r="M8" s="164">
        <f>SUM(M9+M10+M11+M31+M32)</f>
        <v>0</v>
      </c>
      <c r="N8" s="164">
        <f>SUM(N9+N10+N11+N31+N32)</f>
        <v>0</v>
      </c>
      <c r="O8" s="164">
        <f>SUM(O9:O11)</f>
        <v>68488</v>
      </c>
    </row>
    <row r="9" spans="1:15" s="95" customFormat="1" ht="17.25">
      <c r="A9" s="174">
        <v>2</v>
      </c>
      <c r="H9" s="155" t="s">
        <v>92</v>
      </c>
      <c r="I9" s="161"/>
      <c r="J9" s="156" t="s">
        <v>93</v>
      </c>
      <c r="K9" s="157">
        <v>46826</v>
      </c>
      <c r="L9" s="157">
        <v>48521</v>
      </c>
      <c r="M9" s="176">
        <v>0</v>
      </c>
      <c r="N9" s="157">
        <v>0</v>
      </c>
      <c r="O9" s="157">
        <v>48521</v>
      </c>
    </row>
    <row r="10" spans="1:15" s="95" customFormat="1" ht="17.25">
      <c r="A10" s="174">
        <v>3</v>
      </c>
      <c r="H10" s="155" t="s">
        <v>94</v>
      </c>
      <c r="I10" s="161"/>
      <c r="J10" s="156" t="s">
        <v>95</v>
      </c>
      <c r="K10" s="157">
        <v>9066</v>
      </c>
      <c r="L10" s="157">
        <v>9422</v>
      </c>
      <c r="M10" s="157">
        <v>0</v>
      </c>
      <c r="N10" s="157">
        <v>0</v>
      </c>
      <c r="O10" s="157">
        <v>9422</v>
      </c>
    </row>
    <row r="11" spans="1:15" s="95" customFormat="1" ht="17.25">
      <c r="A11" s="174">
        <v>4</v>
      </c>
      <c r="H11" s="155" t="s">
        <v>96</v>
      </c>
      <c r="I11" s="161"/>
      <c r="J11" s="156" t="s">
        <v>97</v>
      </c>
      <c r="K11" s="157">
        <f>SUM(K12+K15+K18+K25+K27)</f>
        <v>10538</v>
      </c>
      <c r="L11" s="157">
        <f>SUM(L12+L15+L18+L25+L27)</f>
        <v>10545</v>
      </c>
      <c r="M11" s="157">
        <f>SUM(M12+M15+M18+M25+M27)</f>
        <v>0</v>
      </c>
      <c r="N11" s="157">
        <f>SUM(N12+N15+N18+N25+N27)</f>
        <v>0</v>
      </c>
      <c r="O11" s="157">
        <f>SUM(O12+O15+O18+O25+O27)</f>
        <v>10545</v>
      </c>
    </row>
    <row r="12" spans="1:15" s="95" customFormat="1" ht="16.5">
      <c r="A12" s="174">
        <v>5</v>
      </c>
      <c r="H12" s="161"/>
      <c r="I12" s="188" t="s">
        <v>113</v>
      </c>
      <c r="J12" s="158" t="s">
        <v>114</v>
      </c>
      <c r="K12" s="160">
        <f>SUM(K13+K14)</f>
        <v>1803</v>
      </c>
      <c r="L12" s="160">
        <f>SUM(L13+L14)</f>
        <v>1787</v>
      </c>
      <c r="M12" s="160">
        <f>SUM(M13+M14)</f>
        <v>0</v>
      </c>
      <c r="N12" s="160"/>
      <c r="O12" s="160">
        <f>SUM(O13+O14)</f>
        <v>1787</v>
      </c>
    </row>
    <row r="13" spans="1:15" s="95" customFormat="1" ht="16.5">
      <c r="A13" s="174">
        <v>6</v>
      </c>
      <c r="H13" s="161"/>
      <c r="I13" s="177"/>
      <c r="J13" s="161" t="s">
        <v>115</v>
      </c>
      <c r="K13" s="162">
        <v>308</v>
      </c>
      <c r="L13" s="162">
        <v>308</v>
      </c>
      <c r="M13" s="162">
        <v>0</v>
      </c>
      <c r="N13" s="162">
        <v>0</v>
      </c>
      <c r="O13" s="162">
        <v>308</v>
      </c>
    </row>
    <row r="14" spans="1:15" s="95" customFormat="1" ht="16.5">
      <c r="A14" s="174">
        <v>7</v>
      </c>
      <c r="H14" s="161"/>
      <c r="I14" s="177"/>
      <c r="J14" s="161" t="s">
        <v>116</v>
      </c>
      <c r="K14" s="162">
        <v>1495</v>
      </c>
      <c r="L14" s="162">
        <v>1479</v>
      </c>
      <c r="M14" s="162">
        <v>0</v>
      </c>
      <c r="N14" s="162">
        <v>0</v>
      </c>
      <c r="O14" s="162">
        <v>1479</v>
      </c>
    </row>
    <row r="15" spans="1:15" s="95" customFormat="1" ht="16.5">
      <c r="A15" s="174">
        <v>8</v>
      </c>
      <c r="H15" s="161"/>
      <c r="I15" s="159" t="s">
        <v>117</v>
      </c>
      <c r="J15" s="158" t="s">
        <v>118</v>
      </c>
      <c r="K15" s="160">
        <f>SUM(K16+K17)</f>
        <v>1382</v>
      </c>
      <c r="L15" s="160">
        <f>SUM(L16+L17)</f>
        <v>1382</v>
      </c>
      <c r="M15" s="160">
        <f>SUM(M16+M17)</f>
        <v>0</v>
      </c>
      <c r="N15" s="160">
        <f>SUM(N16+N17)</f>
        <v>0</v>
      </c>
      <c r="O15" s="160">
        <f>SUM(O16+O17)</f>
        <v>1382</v>
      </c>
    </row>
    <row r="16" spans="1:15" s="95" customFormat="1" ht="16.5">
      <c r="A16" s="174">
        <v>9</v>
      </c>
      <c r="H16" s="161"/>
      <c r="I16" s="178"/>
      <c r="J16" s="161" t="s">
        <v>119</v>
      </c>
      <c r="K16" s="162">
        <v>932</v>
      </c>
      <c r="L16" s="162">
        <v>932</v>
      </c>
      <c r="M16" s="162">
        <v>0</v>
      </c>
      <c r="N16" s="162">
        <v>0</v>
      </c>
      <c r="O16" s="162">
        <v>932</v>
      </c>
    </row>
    <row r="17" spans="1:15" s="95" customFormat="1" ht="16.5">
      <c r="A17" s="174">
        <v>10</v>
      </c>
      <c r="H17" s="161"/>
      <c r="I17" s="178"/>
      <c r="J17" s="161" t="s">
        <v>120</v>
      </c>
      <c r="K17" s="162">
        <v>450</v>
      </c>
      <c r="L17" s="162">
        <v>450</v>
      </c>
      <c r="M17" s="162">
        <v>0</v>
      </c>
      <c r="N17" s="162">
        <v>0</v>
      </c>
      <c r="O17" s="162">
        <v>450</v>
      </c>
    </row>
    <row r="18" spans="1:15" s="95" customFormat="1" ht="16.5">
      <c r="A18" s="174">
        <v>11</v>
      </c>
      <c r="H18" s="161"/>
      <c r="I18" s="159" t="s">
        <v>121</v>
      </c>
      <c r="J18" s="158" t="s">
        <v>122</v>
      </c>
      <c r="K18" s="160">
        <f>SUM(K19:K24)</f>
        <v>5159</v>
      </c>
      <c r="L18" s="160">
        <f>SUM(L19:L24)</f>
        <v>5159</v>
      </c>
      <c r="M18" s="160">
        <f>SUM(M19:M24)</f>
        <v>0</v>
      </c>
      <c r="N18" s="160">
        <f>SUM(N19:N24)</f>
        <v>0</v>
      </c>
      <c r="O18" s="160">
        <f>SUM(O19:O24)</f>
        <v>5159</v>
      </c>
    </row>
    <row r="19" spans="1:15" s="95" customFormat="1" ht="16.5">
      <c r="A19" s="174">
        <v>12</v>
      </c>
      <c r="H19" s="161"/>
      <c r="I19" s="178"/>
      <c r="J19" s="161" t="s">
        <v>123</v>
      </c>
      <c r="K19" s="162">
        <v>1215</v>
      </c>
      <c r="L19" s="162">
        <v>1215</v>
      </c>
      <c r="M19" s="162">
        <v>0</v>
      </c>
      <c r="N19" s="162">
        <v>0</v>
      </c>
      <c r="O19" s="162">
        <v>1215</v>
      </c>
    </row>
    <row r="20" spans="1:15" s="95" customFormat="1" ht="16.5">
      <c r="A20" s="174">
        <v>13</v>
      </c>
      <c r="H20" s="161"/>
      <c r="I20" s="178"/>
      <c r="J20" s="161" t="s">
        <v>124</v>
      </c>
      <c r="K20" s="162">
        <v>250</v>
      </c>
      <c r="L20" s="162">
        <v>250</v>
      </c>
      <c r="M20" s="162">
        <v>0</v>
      </c>
      <c r="N20" s="162">
        <v>0</v>
      </c>
      <c r="O20" s="162">
        <v>250</v>
      </c>
    </row>
    <row r="21" spans="1:15" s="95" customFormat="1" ht="16.5">
      <c r="A21" s="174">
        <v>14</v>
      </c>
      <c r="H21" s="161"/>
      <c r="I21" s="178"/>
      <c r="J21" s="161" t="s">
        <v>125</v>
      </c>
      <c r="K21" s="162">
        <v>1080</v>
      </c>
      <c r="L21" s="162">
        <v>1080</v>
      </c>
      <c r="M21" s="162">
        <v>0</v>
      </c>
      <c r="N21" s="162">
        <v>0</v>
      </c>
      <c r="O21" s="162">
        <v>1080</v>
      </c>
    </row>
    <row r="22" spans="1:15" s="95" customFormat="1" ht="16.5">
      <c r="A22" s="174">
        <v>15</v>
      </c>
      <c r="H22" s="161"/>
      <c r="I22" s="178"/>
      <c r="J22" s="161" t="s">
        <v>126</v>
      </c>
      <c r="K22" s="162">
        <v>100</v>
      </c>
      <c r="L22" s="162">
        <v>100</v>
      </c>
      <c r="M22" s="162">
        <v>0</v>
      </c>
      <c r="N22" s="162">
        <v>0</v>
      </c>
      <c r="O22" s="162">
        <v>100</v>
      </c>
    </row>
    <row r="23" spans="1:15" s="95" customFormat="1" ht="16.5">
      <c r="A23" s="174">
        <v>16</v>
      </c>
      <c r="H23" s="161"/>
      <c r="I23" s="178"/>
      <c r="J23" s="161" t="s">
        <v>128</v>
      </c>
      <c r="K23" s="162">
        <v>1373</v>
      </c>
      <c r="L23" s="162">
        <v>1373</v>
      </c>
      <c r="M23" s="162">
        <v>0</v>
      </c>
      <c r="N23" s="162">
        <v>0</v>
      </c>
      <c r="O23" s="162">
        <v>1373</v>
      </c>
    </row>
    <row r="24" spans="1:15" s="95" customFormat="1" ht="16.5">
      <c r="A24" s="174">
        <v>17</v>
      </c>
      <c r="H24" s="161"/>
      <c r="I24" s="178"/>
      <c r="J24" s="161" t="s">
        <v>129</v>
      </c>
      <c r="K24" s="162">
        <v>1141</v>
      </c>
      <c r="L24" s="162">
        <v>1141</v>
      </c>
      <c r="M24" s="162">
        <v>0</v>
      </c>
      <c r="N24" s="162">
        <v>0</v>
      </c>
      <c r="O24" s="162">
        <v>1141</v>
      </c>
    </row>
    <row r="25" spans="1:15" s="95" customFormat="1" ht="16.5">
      <c r="A25" s="174">
        <v>18</v>
      </c>
      <c r="H25" s="161"/>
      <c r="I25" s="159" t="s">
        <v>130</v>
      </c>
      <c r="J25" s="158" t="s">
        <v>131</v>
      </c>
      <c r="K25" s="160">
        <f>SUM(K26)</f>
        <v>420</v>
      </c>
      <c r="L25" s="160">
        <f>SUM(L26)</f>
        <v>420</v>
      </c>
      <c r="M25" s="160">
        <v>0</v>
      </c>
      <c r="N25" s="160">
        <v>0</v>
      </c>
      <c r="O25" s="160">
        <f>SUM(O26)</f>
        <v>420</v>
      </c>
    </row>
    <row r="26" spans="1:15" s="95" customFormat="1" ht="16.5">
      <c r="A26" s="174">
        <v>19</v>
      </c>
      <c r="H26" s="161"/>
      <c r="I26" s="178"/>
      <c r="J26" s="161" t="s">
        <v>132</v>
      </c>
      <c r="K26" s="162">
        <v>420</v>
      </c>
      <c r="L26" s="162">
        <v>420</v>
      </c>
      <c r="M26" s="162">
        <v>0</v>
      </c>
      <c r="N26" s="162">
        <v>0</v>
      </c>
      <c r="O26" s="162">
        <v>420</v>
      </c>
    </row>
    <row r="27" spans="1:15" s="95" customFormat="1" ht="16.5">
      <c r="A27" s="174">
        <v>20</v>
      </c>
      <c r="H27" s="161"/>
      <c r="I27" s="159" t="s">
        <v>133</v>
      </c>
      <c r="J27" s="158" t="s">
        <v>134</v>
      </c>
      <c r="K27" s="160">
        <f>SUM(K28:K30)</f>
        <v>1774</v>
      </c>
      <c r="L27" s="160">
        <f>SUM(L28:L30)</f>
        <v>1797</v>
      </c>
      <c r="M27" s="160">
        <f>SUM(M28:M30)</f>
        <v>0</v>
      </c>
      <c r="N27" s="160">
        <f>SUM(N28:N30)</f>
        <v>0</v>
      </c>
      <c r="O27" s="160">
        <f>SUM(O28:O30)</f>
        <v>1797</v>
      </c>
    </row>
    <row r="28" spans="1:15" s="95" customFormat="1" ht="16.5">
      <c r="A28" s="174">
        <v>21</v>
      </c>
      <c r="H28" s="161"/>
      <c r="I28" s="178"/>
      <c r="J28" s="161" t="s">
        <v>135</v>
      </c>
      <c r="K28" s="162">
        <v>1774</v>
      </c>
      <c r="L28" s="162">
        <v>1792</v>
      </c>
      <c r="M28" s="162">
        <v>0</v>
      </c>
      <c r="N28" s="162">
        <v>0</v>
      </c>
      <c r="O28" s="162">
        <v>1792</v>
      </c>
    </row>
    <row r="29" spans="1:15" s="95" customFormat="1" ht="16.5">
      <c r="A29" s="174">
        <v>22</v>
      </c>
      <c r="H29" s="161"/>
      <c r="I29" s="178"/>
      <c r="J29" s="161" t="s">
        <v>136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</row>
    <row r="30" spans="1:15" s="95" customFormat="1" ht="16.5">
      <c r="A30" s="174">
        <v>23</v>
      </c>
      <c r="H30" s="161"/>
      <c r="I30" s="178"/>
      <c r="J30" s="161" t="s">
        <v>137</v>
      </c>
      <c r="K30" s="162">
        <v>0</v>
      </c>
      <c r="L30" s="162">
        <v>5</v>
      </c>
      <c r="M30" s="162">
        <v>0</v>
      </c>
      <c r="N30" s="162">
        <v>0</v>
      </c>
      <c r="O30" s="162">
        <v>5</v>
      </c>
    </row>
    <row r="31" spans="1:15" s="95" customFormat="1" ht="17.25">
      <c r="A31" s="174">
        <v>24</v>
      </c>
      <c r="H31" s="155" t="s">
        <v>98</v>
      </c>
      <c r="I31" s="156"/>
      <c r="J31" s="156" t="s">
        <v>100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</row>
    <row r="32" spans="1:15" s="95" customFormat="1" ht="17.25">
      <c r="A32" s="174">
        <v>25</v>
      </c>
      <c r="H32" s="155" t="s">
        <v>99</v>
      </c>
      <c r="I32" s="155"/>
      <c r="J32" s="156" t="s">
        <v>147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</row>
    <row r="33" spans="1:15" s="175" customFormat="1" ht="19.5" customHeight="1">
      <c r="A33" s="174">
        <v>26</v>
      </c>
      <c r="H33" s="151" t="s">
        <v>101</v>
      </c>
      <c r="I33" s="152"/>
      <c r="J33" s="153"/>
      <c r="K33" s="164">
        <f>SUM(K34:K36)</f>
        <v>404</v>
      </c>
      <c r="L33" s="164">
        <f>SUM(L34:L36)</f>
        <v>455</v>
      </c>
      <c r="M33" s="164">
        <f>SUM(M34:M36)</f>
        <v>0</v>
      </c>
      <c r="N33" s="164">
        <f>SUM(N34:N36)</f>
        <v>0</v>
      </c>
      <c r="O33" s="164">
        <f>SUM(O34:O36)</f>
        <v>455</v>
      </c>
    </row>
    <row r="34" spans="1:15" s="180" customFormat="1" ht="17.25">
      <c r="A34" s="179">
        <v>27</v>
      </c>
      <c r="H34" s="155" t="s">
        <v>92</v>
      </c>
      <c r="I34" s="156"/>
      <c r="J34" s="156" t="s">
        <v>156</v>
      </c>
      <c r="K34" s="157">
        <v>404</v>
      </c>
      <c r="L34" s="157">
        <v>455</v>
      </c>
      <c r="M34" s="157">
        <v>0</v>
      </c>
      <c r="N34" s="157">
        <v>0</v>
      </c>
      <c r="O34" s="157">
        <v>455</v>
      </c>
    </row>
    <row r="35" spans="1:15" s="180" customFormat="1" ht="17.25">
      <c r="A35" s="179">
        <v>28</v>
      </c>
      <c r="H35" s="155" t="s">
        <v>94</v>
      </c>
      <c r="I35" s="156"/>
      <c r="J35" s="156" t="s">
        <v>157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</row>
    <row r="36" spans="1:15" s="180" customFormat="1" ht="17.25">
      <c r="A36" s="179">
        <v>29</v>
      </c>
      <c r="H36" s="155" t="s">
        <v>96</v>
      </c>
      <c r="I36" s="156"/>
      <c r="J36" s="156" t="s">
        <v>158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</row>
    <row r="37" spans="1:15" s="181" customFormat="1" ht="19.5" customHeight="1">
      <c r="A37" s="174">
        <v>30</v>
      </c>
      <c r="H37" s="240" t="s">
        <v>169</v>
      </c>
      <c r="I37" s="241"/>
      <c r="J37" s="246"/>
      <c r="K37" s="164">
        <f>SUM(K8,K33,)</f>
        <v>66834</v>
      </c>
      <c r="L37" s="164">
        <f>SUM(L8,L33,)</f>
        <v>68943</v>
      </c>
      <c r="M37" s="164">
        <f>SUM(M8,M33,)</f>
        <v>0</v>
      </c>
      <c r="N37" s="164">
        <f>SUM(N8,N33,)</f>
        <v>0</v>
      </c>
      <c r="O37" s="164">
        <f>SUM(O8,O33,)</f>
        <v>68943</v>
      </c>
    </row>
    <row r="38" spans="1:15" s="181" customFormat="1" ht="16.5">
      <c r="A38" s="174">
        <v>31</v>
      </c>
      <c r="H38" s="151" t="s">
        <v>166</v>
      </c>
      <c r="I38" s="152"/>
      <c r="J38" s="153"/>
      <c r="K38" s="164"/>
      <c r="L38" s="164"/>
      <c r="M38" s="164"/>
      <c r="N38" s="164"/>
      <c r="O38" s="164"/>
    </row>
    <row r="39" spans="1:15" s="180" customFormat="1" ht="17.25">
      <c r="A39" s="179">
        <v>32</v>
      </c>
      <c r="H39" s="166" t="s">
        <v>92</v>
      </c>
      <c r="I39" s="167"/>
      <c r="J39" s="168" t="s">
        <v>167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</row>
    <row r="40" spans="1:15" s="181" customFormat="1" ht="16.5">
      <c r="A40" s="174">
        <v>33</v>
      </c>
      <c r="H40" s="240" t="s">
        <v>170</v>
      </c>
      <c r="I40" s="241"/>
      <c r="J40" s="242"/>
      <c r="K40" s="164">
        <v>0</v>
      </c>
      <c r="L40" s="164">
        <v>0</v>
      </c>
      <c r="M40" s="164">
        <v>0</v>
      </c>
      <c r="N40" s="164">
        <v>0</v>
      </c>
      <c r="O40" s="164">
        <v>0</v>
      </c>
    </row>
    <row r="41" spans="1:15" s="181" customFormat="1" ht="18.75" customHeight="1">
      <c r="A41" s="174">
        <v>34</v>
      </c>
      <c r="H41" s="240" t="s">
        <v>171</v>
      </c>
      <c r="I41" s="241"/>
      <c r="J41" s="242"/>
      <c r="K41" s="164">
        <f>SUM(K37+K40)</f>
        <v>66834</v>
      </c>
      <c r="L41" s="164">
        <f>SUM(L37+L40)</f>
        <v>68943</v>
      </c>
      <c r="M41" s="164">
        <f>SUM(M37+M40)</f>
        <v>0</v>
      </c>
      <c r="N41" s="164">
        <f>SUM(N37+N40)</f>
        <v>0</v>
      </c>
      <c r="O41" s="164">
        <f>SUM(O37+O40)</f>
        <v>68943</v>
      </c>
    </row>
    <row r="42" ht="17.25">
      <c r="S42" s="57"/>
    </row>
  </sheetData>
  <sheetProtection/>
  <mergeCells count="13">
    <mergeCell ref="A5:A6"/>
    <mergeCell ref="H5:J6"/>
    <mergeCell ref="M5:O5"/>
    <mergeCell ref="H7:J7"/>
    <mergeCell ref="H8:J8"/>
    <mergeCell ref="H37:J37"/>
    <mergeCell ref="H40:J40"/>
    <mergeCell ref="H41:J41"/>
    <mergeCell ref="H1:O1"/>
    <mergeCell ref="H2:O2"/>
    <mergeCell ref="H3:O3"/>
    <mergeCell ref="K5:K6"/>
    <mergeCell ref="L5:L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5" sqref="J5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7109375" style="0" customWidth="1"/>
    <col min="4" max="4" width="18.28125" style="0" customWidth="1"/>
    <col min="6" max="6" width="20.140625" style="0" customWidth="1"/>
  </cols>
  <sheetData>
    <row r="1" ht="19.5" customHeight="1">
      <c r="A1" s="56"/>
    </row>
    <row r="2" ht="38.25" customHeight="1"/>
    <row r="3" spans="1:6" s="69" customFormat="1" ht="74.25" customHeight="1">
      <c r="A3" s="269" t="s">
        <v>376</v>
      </c>
      <c r="B3" s="269"/>
      <c r="C3" s="269"/>
      <c r="D3" s="270"/>
      <c r="E3" s="270"/>
      <c r="F3" s="270"/>
    </row>
    <row r="4" spans="1:6" ht="21" customHeight="1" thickBot="1">
      <c r="A4" s="170"/>
      <c r="B4" s="189"/>
      <c r="C4" s="190" t="s">
        <v>33</v>
      </c>
      <c r="D4" s="191"/>
      <c r="E4" s="170"/>
      <c r="F4" s="191" t="s">
        <v>220</v>
      </c>
    </row>
    <row r="5" spans="1:6" s="69" customFormat="1" ht="54.75" customHeight="1">
      <c r="A5" s="195" t="s">
        <v>168</v>
      </c>
      <c r="B5" s="196" t="s">
        <v>208</v>
      </c>
      <c r="C5" s="278" t="s">
        <v>269</v>
      </c>
      <c r="D5" s="279"/>
      <c r="E5" s="278" t="s">
        <v>332</v>
      </c>
      <c r="F5" s="284"/>
    </row>
    <row r="6" spans="1:6" ht="15" customHeight="1">
      <c r="A6" s="197"/>
      <c r="B6" s="192" t="s">
        <v>6</v>
      </c>
      <c r="C6" s="280" t="s">
        <v>7</v>
      </c>
      <c r="D6" s="281"/>
      <c r="E6" s="280" t="s">
        <v>8</v>
      </c>
      <c r="F6" s="285"/>
    </row>
    <row r="7" spans="1:6" s="56" customFormat="1" ht="15" customHeight="1">
      <c r="A7" s="198">
        <v>1</v>
      </c>
      <c r="B7" s="162" t="s">
        <v>208</v>
      </c>
      <c r="C7" s="282">
        <v>3000</v>
      </c>
      <c r="D7" s="283"/>
      <c r="E7" s="282">
        <v>3000</v>
      </c>
      <c r="F7" s="286"/>
    </row>
    <row r="8" spans="1:6" s="56" customFormat="1" ht="15" customHeight="1">
      <c r="A8" s="198">
        <v>2</v>
      </c>
      <c r="B8" s="164" t="s">
        <v>209</v>
      </c>
      <c r="C8" s="277">
        <f>SUM(C7)</f>
        <v>3000</v>
      </c>
      <c r="D8" s="276"/>
      <c r="E8" s="277">
        <f>SUM(E7)</f>
        <v>3000</v>
      </c>
      <c r="F8" s="287"/>
    </row>
    <row r="9" spans="1:6" s="56" customFormat="1" ht="15" customHeight="1">
      <c r="A9" s="198">
        <v>3</v>
      </c>
      <c r="B9" s="193" t="s">
        <v>276</v>
      </c>
      <c r="C9" s="271">
        <v>9999</v>
      </c>
      <c r="D9" s="272"/>
      <c r="E9" s="271">
        <v>0</v>
      </c>
      <c r="F9" s="288"/>
    </row>
    <row r="10" spans="1:6" s="56" customFormat="1" ht="15" customHeight="1">
      <c r="A10" s="198">
        <v>4</v>
      </c>
      <c r="B10" s="193" t="s">
        <v>277</v>
      </c>
      <c r="C10" s="273">
        <v>178</v>
      </c>
      <c r="D10" s="272"/>
      <c r="E10" s="273">
        <v>0</v>
      </c>
      <c r="F10" s="288"/>
    </row>
    <row r="11" spans="1:9" s="56" customFormat="1" ht="15" customHeight="1">
      <c r="A11" s="198">
        <v>5</v>
      </c>
      <c r="B11" s="193" t="s">
        <v>278</v>
      </c>
      <c r="C11" s="274">
        <v>1200</v>
      </c>
      <c r="D11" s="275"/>
      <c r="E11" s="274">
        <v>1200</v>
      </c>
      <c r="F11" s="291"/>
      <c r="I11" s="56" t="s">
        <v>342</v>
      </c>
    </row>
    <row r="12" spans="1:6" s="56" customFormat="1" ht="15" customHeight="1">
      <c r="A12" s="198">
        <v>6</v>
      </c>
      <c r="B12" s="193" t="s">
        <v>210</v>
      </c>
      <c r="C12" s="271">
        <v>12618</v>
      </c>
      <c r="D12" s="276"/>
      <c r="E12" s="271">
        <v>8985</v>
      </c>
      <c r="F12" s="287"/>
    </row>
    <row r="13" spans="1:6" ht="15" customHeight="1">
      <c r="A13" s="198">
        <v>7</v>
      </c>
      <c r="B13" s="194" t="s">
        <v>211</v>
      </c>
      <c r="C13" s="277">
        <f>SUM(C9:C12)</f>
        <v>23995</v>
      </c>
      <c r="D13" s="272"/>
      <c r="E13" s="277">
        <f>SUM(E9:E12)</f>
        <v>10185</v>
      </c>
      <c r="F13" s="288"/>
    </row>
    <row r="14" spans="1:6" s="71" customFormat="1" ht="15" customHeight="1" thickBot="1">
      <c r="A14" s="199">
        <v>8</v>
      </c>
      <c r="B14" s="200" t="s">
        <v>212</v>
      </c>
      <c r="C14" s="289">
        <f>SUM(C8+C13)</f>
        <v>26995</v>
      </c>
      <c r="D14" s="290"/>
      <c r="E14" s="289">
        <f>SUM(E8+E13)</f>
        <v>13185</v>
      </c>
      <c r="F14" s="292"/>
    </row>
    <row r="16" ht="15">
      <c r="D16" s="70"/>
    </row>
  </sheetData>
  <sheetProtection/>
  <mergeCells count="21">
    <mergeCell ref="C8:D8"/>
    <mergeCell ref="E6:F6"/>
    <mergeCell ref="E7:F7"/>
    <mergeCell ref="E8:F8"/>
    <mergeCell ref="E9:F9"/>
    <mergeCell ref="C14:D14"/>
    <mergeCell ref="E10:F10"/>
    <mergeCell ref="E11:F11"/>
    <mergeCell ref="E12:F12"/>
    <mergeCell ref="E13:F13"/>
    <mergeCell ref="E14:F14"/>
    <mergeCell ref="A3:F3"/>
    <mergeCell ref="C9:D9"/>
    <mergeCell ref="C10:D10"/>
    <mergeCell ref="C11:D11"/>
    <mergeCell ref="C12:D12"/>
    <mergeCell ref="C13:D13"/>
    <mergeCell ref="C5:D5"/>
    <mergeCell ref="C6:D6"/>
    <mergeCell ref="C7:D7"/>
    <mergeCell ref="E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28">
      <selection activeCell="A48" sqref="A48"/>
    </sheetView>
  </sheetViews>
  <sheetFormatPr defaultColWidth="9.140625" defaultRowHeight="15"/>
  <cols>
    <col min="1" max="1" width="16.8515625" style="72" customWidth="1"/>
    <col min="2" max="2" width="54.8515625" style="73" customWidth="1"/>
    <col min="3" max="3" width="31.00390625" style="73" customWidth="1"/>
    <col min="4" max="4" width="28.8515625" style="72" customWidth="1"/>
    <col min="5" max="6" width="11.00390625" style="72" customWidth="1"/>
    <col min="7" max="7" width="11.8515625" style="72" customWidth="1"/>
    <col min="8" max="16384" width="9.140625" style="72" customWidth="1"/>
  </cols>
  <sheetData>
    <row r="1" spans="4:5" ht="15">
      <c r="D1" s="293" t="s">
        <v>223</v>
      </c>
      <c r="E1" s="293"/>
    </row>
    <row r="3" spans="1:4" ht="20.25" customHeight="1">
      <c r="A3" s="294" t="s">
        <v>339</v>
      </c>
      <c r="B3" s="295"/>
      <c r="C3" s="295"/>
      <c r="D3" s="295"/>
    </row>
    <row r="5" spans="1:5" ht="26.25" customHeight="1" thickBot="1">
      <c r="A5" s="73"/>
      <c r="B5" s="74"/>
      <c r="C5" s="74"/>
      <c r="D5" s="91" t="s">
        <v>33</v>
      </c>
      <c r="E5" s="73"/>
    </row>
    <row r="6" spans="1:4" s="78" customFormat="1" ht="49.5" customHeight="1" thickBot="1">
      <c r="A6" s="75" t="s">
        <v>168</v>
      </c>
      <c r="B6" s="76" t="s">
        <v>216</v>
      </c>
      <c r="C6" s="77" t="s">
        <v>267</v>
      </c>
      <c r="D6" s="77" t="s">
        <v>338</v>
      </c>
    </row>
    <row r="7" spans="1:5" s="80" customFormat="1" ht="18" customHeight="1" thickBot="1">
      <c r="A7" s="93"/>
      <c r="B7" s="76" t="s">
        <v>6</v>
      </c>
      <c r="C7" s="79" t="s">
        <v>7</v>
      </c>
      <c r="D7" s="79" t="s">
        <v>8</v>
      </c>
      <c r="E7" s="74"/>
    </row>
    <row r="8" spans="1:5" s="80" customFormat="1" ht="18" customHeight="1">
      <c r="A8" s="296" t="s">
        <v>256</v>
      </c>
      <c r="B8" s="297"/>
      <c r="C8" s="104">
        <f>SUM(C9+C11+C26+C30+C49)</f>
        <v>399374</v>
      </c>
      <c r="D8" s="104">
        <f>SUM(D9+D11+D26+D30+D49)</f>
        <v>429461</v>
      </c>
      <c r="E8" s="74"/>
    </row>
    <row r="9" spans="1:5" s="80" customFormat="1" ht="18" customHeight="1">
      <c r="A9" s="107">
        <v>1</v>
      </c>
      <c r="B9" s="81" t="s">
        <v>262</v>
      </c>
      <c r="C9" s="105">
        <f>SUM(C10)</f>
        <v>3354</v>
      </c>
      <c r="D9" s="105">
        <f>SUM(D10)</f>
        <v>3354</v>
      </c>
      <c r="E9" s="74"/>
    </row>
    <row r="10" spans="1:5" s="80" customFormat="1" ht="18" customHeight="1">
      <c r="A10" s="107">
        <v>2</v>
      </c>
      <c r="B10" s="83" t="s">
        <v>263</v>
      </c>
      <c r="C10" s="106">
        <v>3354</v>
      </c>
      <c r="D10" s="106">
        <v>3354</v>
      </c>
      <c r="E10" s="74"/>
    </row>
    <row r="11" spans="1:5" ht="15.75" customHeight="1">
      <c r="A11" s="85">
        <v>3</v>
      </c>
      <c r="B11" s="81" t="s">
        <v>213</v>
      </c>
      <c r="C11" s="86">
        <f>SUM(C12:C25)</f>
        <v>338557</v>
      </c>
      <c r="D11" s="86">
        <f>SUM(D12:D25)</f>
        <v>353531</v>
      </c>
      <c r="E11" s="73"/>
    </row>
    <row r="12" spans="1:5" ht="15.75" customHeight="1">
      <c r="A12" s="85">
        <v>4</v>
      </c>
      <c r="B12" s="83" t="s">
        <v>279</v>
      </c>
      <c r="C12" s="84">
        <v>2000</v>
      </c>
      <c r="D12" s="84">
        <v>2000</v>
      </c>
      <c r="E12" s="73"/>
    </row>
    <row r="13" spans="1:5" ht="15.75" customHeight="1">
      <c r="A13" s="85">
        <v>5</v>
      </c>
      <c r="B13" s="83" t="s">
        <v>280</v>
      </c>
      <c r="C13" s="84">
        <v>500</v>
      </c>
      <c r="D13" s="84">
        <v>500</v>
      </c>
      <c r="E13" s="73"/>
    </row>
    <row r="14" spans="1:5" ht="15.75" customHeight="1">
      <c r="A14" s="85">
        <v>6</v>
      </c>
      <c r="B14" s="83" t="s">
        <v>281</v>
      </c>
      <c r="C14" s="84">
        <v>3000</v>
      </c>
      <c r="D14" s="84">
        <v>3000</v>
      </c>
      <c r="E14" s="73"/>
    </row>
    <row r="15" spans="1:5" ht="15.75" customHeight="1">
      <c r="A15" s="85">
        <v>7</v>
      </c>
      <c r="B15" s="83" t="s">
        <v>282</v>
      </c>
      <c r="C15" s="84">
        <v>945</v>
      </c>
      <c r="D15" s="84">
        <v>945</v>
      </c>
      <c r="E15" s="73"/>
    </row>
    <row r="16" spans="1:5" ht="15.75" customHeight="1">
      <c r="A16" s="85">
        <v>8</v>
      </c>
      <c r="B16" s="83" t="s">
        <v>284</v>
      </c>
      <c r="C16" s="84">
        <v>2400</v>
      </c>
      <c r="D16" s="111">
        <v>0</v>
      </c>
      <c r="E16" s="73"/>
    </row>
    <row r="17" spans="1:5" ht="15.75" customHeight="1">
      <c r="A17" s="85">
        <v>9</v>
      </c>
      <c r="B17" s="83" t="s">
        <v>264</v>
      </c>
      <c r="C17" s="84">
        <v>1300</v>
      </c>
      <c r="D17" s="84">
        <v>1300</v>
      </c>
      <c r="E17" s="73"/>
    </row>
    <row r="18" spans="1:5" ht="15.75" customHeight="1">
      <c r="A18" s="85">
        <v>10</v>
      </c>
      <c r="B18" s="83" t="s">
        <v>283</v>
      </c>
      <c r="C18" s="84">
        <v>2700</v>
      </c>
      <c r="D18" s="84">
        <v>2700</v>
      </c>
      <c r="E18" s="73"/>
    </row>
    <row r="19" spans="1:5" ht="15.75" customHeight="1">
      <c r="A19" s="85">
        <v>11</v>
      </c>
      <c r="B19" s="83" t="s">
        <v>285</v>
      </c>
      <c r="C19" s="84">
        <v>276486</v>
      </c>
      <c r="D19" s="84">
        <v>261486</v>
      </c>
      <c r="E19" s="73"/>
    </row>
    <row r="20" spans="1:5" ht="15.75" customHeight="1">
      <c r="A20" s="85">
        <v>12</v>
      </c>
      <c r="B20" s="83" t="s">
        <v>286</v>
      </c>
      <c r="C20" s="84">
        <v>47021</v>
      </c>
      <c r="D20" s="84">
        <v>53289</v>
      </c>
      <c r="E20" s="73"/>
    </row>
    <row r="21" spans="1:5" ht="15.75" customHeight="1">
      <c r="A21" s="85">
        <v>13</v>
      </c>
      <c r="B21" s="83" t="s">
        <v>287</v>
      </c>
      <c r="C21" s="84">
        <v>2205</v>
      </c>
      <c r="D21" s="84">
        <v>2205</v>
      </c>
      <c r="E21" s="73"/>
    </row>
    <row r="22" spans="1:5" ht="15.75" customHeight="1">
      <c r="A22" s="85">
        <v>14</v>
      </c>
      <c r="B22" s="83" t="s">
        <v>346</v>
      </c>
      <c r="C22" s="111">
        <v>0</v>
      </c>
      <c r="D22" s="84">
        <v>1354</v>
      </c>
      <c r="E22" s="73"/>
    </row>
    <row r="23" spans="1:5" ht="15.75" customHeight="1">
      <c r="A23" s="85">
        <v>15</v>
      </c>
      <c r="B23" s="83" t="s">
        <v>347</v>
      </c>
      <c r="C23" s="111">
        <v>0</v>
      </c>
      <c r="D23" s="84">
        <v>1205</v>
      </c>
      <c r="E23" s="73"/>
    </row>
    <row r="24" spans="1:5" ht="15.75" customHeight="1">
      <c r="A24" s="85">
        <v>16</v>
      </c>
      <c r="B24" s="83" t="s">
        <v>356</v>
      </c>
      <c r="C24" s="111">
        <v>0</v>
      </c>
      <c r="D24" s="84">
        <v>22282</v>
      </c>
      <c r="E24" s="73"/>
    </row>
    <row r="25" spans="1:5" ht="15.75" customHeight="1">
      <c r="A25" s="85">
        <v>17</v>
      </c>
      <c r="B25" s="83" t="s">
        <v>359</v>
      </c>
      <c r="C25" s="111">
        <v>0</v>
      </c>
      <c r="D25" s="84">
        <v>1265</v>
      </c>
      <c r="E25" s="73"/>
    </row>
    <row r="26" spans="1:5" ht="15.75" customHeight="1">
      <c r="A26" s="85">
        <v>18</v>
      </c>
      <c r="B26" s="81" t="s">
        <v>348</v>
      </c>
      <c r="C26" s="146">
        <f>SUM(C29:C29)</f>
        <v>0</v>
      </c>
      <c r="D26" s="146">
        <f>SUM(D27:D29)</f>
        <v>2382</v>
      </c>
      <c r="E26" s="73"/>
    </row>
    <row r="27" spans="1:5" s="100" customFormat="1" ht="15.75" customHeight="1">
      <c r="A27" s="85">
        <v>19</v>
      </c>
      <c r="B27" s="83" t="s">
        <v>354</v>
      </c>
      <c r="C27" s="111">
        <v>0</v>
      </c>
      <c r="D27" s="111">
        <v>157</v>
      </c>
      <c r="E27" s="99"/>
    </row>
    <row r="28" spans="1:5" s="100" customFormat="1" ht="15.75" customHeight="1">
      <c r="A28" s="82">
        <v>20</v>
      </c>
      <c r="B28" s="83" t="s">
        <v>357</v>
      </c>
      <c r="C28" s="111">
        <v>0</v>
      </c>
      <c r="D28" s="111">
        <v>1883</v>
      </c>
      <c r="E28" s="99"/>
    </row>
    <row r="29" spans="1:5" ht="15.75" customHeight="1">
      <c r="A29" s="85">
        <v>21</v>
      </c>
      <c r="B29" s="83" t="s">
        <v>371</v>
      </c>
      <c r="C29" s="111">
        <v>0</v>
      </c>
      <c r="D29" s="84">
        <v>342</v>
      </c>
      <c r="E29" s="73"/>
    </row>
    <row r="30" spans="1:5" ht="15.75" customHeight="1">
      <c r="A30" s="82">
        <v>22</v>
      </c>
      <c r="B30" s="81" t="s">
        <v>214</v>
      </c>
      <c r="C30" s="86">
        <f>SUM(C31:C48)</f>
        <v>32806</v>
      </c>
      <c r="D30" s="86">
        <f>SUM(D31:D48)</f>
        <v>36055</v>
      </c>
      <c r="E30" s="73"/>
    </row>
    <row r="31" spans="1:5" ht="15.75" customHeight="1">
      <c r="A31" s="85">
        <v>23</v>
      </c>
      <c r="B31" s="83" t="s">
        <v>288</v>
      </c>
      <c r="C31" s="84">
        <v>30</v>
      </c>
      <c r="D31" s="84">
        <v>30</v>
      </c>
      <c r="E31" s="73"/>
    </row>
    <row r="32" spans="1:5" ht="15.75" customHeight="1">
      <c r="A32" s="85">
        <v>24</v>
      </c>
      <c r="B32" s="83" t="s">
        <v>289</v>
      </c>
      <c r="C32" s="84">
        <v>50</v>
      </c>
      <c r="D32" s="84">
        <v>50</v>
      </c>
      <c r="E32" s="73"/>
    </row>
    <row r="33" spans="1:5" ht="15.75" customHeight="1">
      <c r="A33" s="85">
        <v>25</v>
      </c>
      <c r="B33" s="83" t="s">
        <v>290</v>
      </c>
      <c r="C33" s="84">
        <v>160</v>
      </c>
      <c r="D33" s="84">
        <v>160</v>
      </c>
      <c r="E33" s="73"/>
    </row>
    <row r="34" spans="1:5" ht="15.75" customHeight="1">
      <c r="A34" s="85">
        <v>26</v>
      </c>
      <c r="B34" s="83" t="s">
        <v>291</v>
      </c>
      <c r="C34" s="84">
        <v>150</v>
      </c>
      <c r="D34" s="84">
        <v>150</v>
      </c>
      <c r="E34" s="73"/>
    </row>
    <row r="35" spans="1:5" ht="15.75" customHeight="1">
      <c r="A35" s="85">
        <v>27</v>
      </c>
      <c r="B35" s="83" t="s">
        <v>292</v>
      </c>
      <c r="C35" s="84">
        <v>1200</v>
      </c>
      <c r="D35" s="84">
        <v>858</v>
      </c>
      <c r="E35" s="73"/>
    </row>
    <row r="36" spans="1:5" ht="15.75" customHeight="1">
      <c r="A36" s="85">
        <v>28</v>
      </c>
      <c r="B36" s="83" t="s">
        <v>293</v>
      </c>
      <c r="C36" s="84">
        <v>757</v>
      </c>
      <c r="D36" s="84">
        <v>757</v>
      </c>
      <c r="E36" s="73"/>
    </row>
    <row r="37" spans="1:5" ht="15.75" customHeight="1">
      <c r="A37" s="85">
        <v>29</v>
      </c>
      <c r="B37" s="83" t="s">
        <v>294</v>
      </c>
      <c r="C37" s="84">
        <v>70</v>
      </c>
      <c r="D37" s="84">
        <v>70</v>
      </c>
      <c r="E37" s="73"/>
    </row>
    <row r="38" spans="1:5" ht="15.75" customHeight="1">
      <c r="A38" s="85">
        <v>30</v>
      </c>
      <c r="B38" s="83" t="s">
        <v>295</v>
      </c>
      <c r="C38" s="84">
        <v>150</v>
      </c>
      <c r="D38" s="84">
        <v>150</v>
      </c>
      <c r="E38" s="73"/>
    </row>
    <row r="39" spans="1:5" ht="15.75" customHeight="1">
      <c r="A39" s="85">
        <v>31</v>
      </c>
      <c r="B39" s="83" t="s">
        <v>296</v>
      </c>
      <c r="C39" s="84">
        <v>913</v>
      </c>
      <c r="D39" s="84">
        <v>913</v>
      </c>
      <c r="E39" s="73"/>
    </row>
    <row r="40" spans="1:5" ht="15.75" customHeight="1">
      <c r="A40" s="85">
        <v>32</v>
      </c>
      <c r="B40" s="83" t="s">
        <v>297</v>
      </c>
      <c r="C40" s="84">
        <v>25997</v>
      </c>
      <c r="D40" s="84">
        <v>25997</v>
      </c>
      <c r="E40" s="73"/>
    </row>
    <row r="41" spans="1:5" ht="15.75" customHeight="1">
      <c r="A41" s="85">
        <v>33</v>
      </c>
      <c r="B41" s="83" t="s">
        <v>298</v>
      </c>
      <c r="C41" s="84">
        <v>3329</v>
      </c>
      <c r="D41" s="84">
        <v>3329</v>
      </c>
      <c r="E41" s="73"/>
    </row>
    <row r="42" spans="1:5" ht="15.75" customHeight="1">
      <c r="A42" s="85">
        <v>34</v>
      </c>
      <c r="B42" s="83" t="s">
        <v>349</v>
      </c>
      <c r="C42" s="111">
        <v>0</v>
      </c>
      <c r="D42" s="84">
        <v>1181</v>
      </c>
      <c r="E42" s="73"/>
    </row>
    <row r="43" spans="1:5" ht="15.75" customHeight="1">
      <c r="A43" s="85">
        <v>35</v>
      </c>
      <c r="B43" s="83" t="s">
        <v>350</v>
      </c>
      <c r="C43" s="111">
        <v>0</v>
      </c>
      <c r="D43" s="84">
        <v>310</v>
      </c>
      <c r="E43" s="73"/>
    </row>
    <row r="44" spans="1:5" ht="15.75" customHeight="1">
      <c r="A44" s="85">
        <v>36</v>
      </c>
      <c r="B44" s="83" t="s">
        <v>351</v>
      </c>
      <c r="C44" s="111">
        <v>0</v>
      </c>
      <c r="D44" s="84">
        <v>510</v>
      </c>
      <c r="E44" s="73"/>
    </row>
    <row r="45" spans="1:5" ht="15.75" customHeight="1">
      <c r="A45" s="85">
        <v>37</v>
      </c>
      <c r="B45" s="83" t="s">
        <v>352</v>
      </c>
      <c r="C45" s="111">
        <v>0</v>
      </c>
      <c r="D45" s="84">
        <v>390</v>
      </c>
      <c r="E45" s="73"/>
    </row>
    <row r="46" spans="1:5" ht="15.75" customHeight="1">
      <c r="A46" s="85">
        <v>38</v>
      </c>
      <c r="B46" s="83" t="s">
        <v>353</v>
      </c>
      <c r="C46" s="111">
        <v>0</v>
      </c>
      <c r="D46" s="84">
        <v>340</v>
      </c>
      <c r="E46" s="73"/>
    </row>
    <row r="47" spans="1:5" ht="15.75" customHeight="1">
      <c r="A47" s="85">
        <v>39</v>
      </c>
      <c r="B47" s="83" t="s">
        <v>355</v>
      </c>
      <c r="C47" s="111">
        <v>0</v>
      </c>
      <c r="D47" s="84">
        <v>539</v>
      </c>
      <c r="E47" s="73"/>
    </row>
    <row r="48" spans="1:5" ht="15.75" customHeight="1">
      <c r="A48" s="85">
        <v>40</v>
      </c>
      <c r="B48" s="83" t="s">
        <v>358</v>
      </c>
      <c r="C48" s="111">
        <v>0</v>
      </c>
      <c r="D48" s="84">
        <v>321</v>
      </c>
      <c r="E48" s="73"/>
    </row>
    <row r="49" spans="1:5" ht="15.75" customHeight="1">
      <c r="A49" s="85">
        <v>41</v>
      </c>
      <c r="B49" s="81" t="s">
        <v>215</v>
      </c>
      <c r="C49" s="92">
        <f>SUM(C50:C50)</f>
        <v>24657</v>
      </c>
      <c r="D49" s="92">
        <f>SUM(D50:D50)</f>
        <v>34139</v>
      </c>
      <c r="E49" s="73"/>
    </row>
    <row r="50" spans="1:5" ht="15.75" customHeight="1" thickBot="1">
      <c r="A50" s="85">
        <v>42</v>
      </c>
      <c r="B50" s="83" t="s">
        <v>265</v>
      </c>
      <c r="C50" s="109">
        <v>24657</v>
      </c>
      <c r="D50" s="109">
        <v>34139</v>
      </c>
      <c r="E50" s="73"/>
    </row>
    <row r="51" spans="1:5" ht="15.75" customHeight="1">
      <c r="A51" s="298" t="s">
        <v>257</v>
      </c>
      <c r="B51" s="299"/>
      <c r="C51" s="108">
        <f>SUM(C52+C55)</f>
        <v>404</v>
      </c>
      <c r="D51" s="108">
        <f>SUM(D52+D55)</f>
        <v>455</v>
      </c>
      <c r="E51" s="73"/>
    </row>
    <row r="52" spans="1:5" ht="15.75" customHeight="1">
      <c r="A52" s="103">
        <v>43</v>
      </c>
      <c r="B52" s="81" t="s">
        <v>214</v>
      </c>
      <c r="C52" s="92">
        <f>SUM(C53:C54)</f>
        <v>404</v>
      </c>
      <c r="D52" s="92">
        <f>SUM(D53:D54)</f>
        <v>444</v>
      </c>
      <c r="E52" s="73"/>
    </row>
    <row r="53" spans="1:5" ht="15.75" customHeight="1">
      <c r="A53" s="147">
        <v>44</v>
      </c>
      <c r="B53" s="101" t="s">
        <v>299</v>
      </c>
      <c r="C53" s="84">
        <v>404</v>
      </c>
      <c r="D53" s="84">
        <v>404</v>
      </c>
      <c r="E53" s="73"/>
    </row>
    <row r="54" spans="1:5" s="100" customFormat="1" ht="15.75" customHeight="1">
      <c r="A54" s="102">
        <v>45</v>
      </c>
      <c r="B54" s="101" t="s">
        <v>360</v>
      </c>
      <c r="C54" s="111">
        <v>0</v>
      </c>
      <c r="D54" s="84">
        <v>40</v>
      </c>
      <c r="E54" s="99"/>
    </row>
    <row r="55" spans="1:5" ht="15.75" customHeight="1">
      <c r="A55" s="85">
        <v>46</v>
      </c>
      <c r="B55" s="81" t="s">
        <v>215</v>
      </c>
      <c r="C55" s="110">
        <f>SUM(C56)</f>
        <v>0</v>
      </c>
      <c r="D55" s="110">
        <f>SUM(D56)</f>
        <v>11</v>
      </c>
      <c r="E55" s="73"/>
    </row>
    <row r="56" spans="1:5" ht="15.75" customHeight="1" thickBot="1">
      <c r="A56" s="85">
        <v>47</v>
      </c>
      <c r="B56" s="83" t="s">
        <v>265</v>
      </c>
      <c r="C56" s="111">
        <v>0</v>
      </c>
      <c r="D56" s="111">
        <v>11</v>
      </c>
      <c r="E56" s="73"/>
    </row>
    <row r="57" spans="1:5" s="90" customFormat="1" ht="18" customHeight="1" thickBot="1">
      <c r="A57" s="87">
        <v>48</v>
      </c>
      <c r="B57" s="88" t="s">
        <v>217</v>
      </c>
      <c r="C57" s="89">
        <f>SUM(C8+C51)</f>
        <v>399778</v>
      </c>
      <c r="D57" s="89">
        <f>SUM(D8+D51)</f>
        <v>429916</v>
      </c>
      <c r="E57" s="78"/>
    </row>
  </sheetData>
  <sheetProtection/>
  <mergeCells count="4">
    <mergeCell ref="D1:E1"/>
    <mergeCell ref="A3:D3"/>
    <mergeCell ref="A8:B8"/>
    <mergeCell ref="A51:B5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2018-09-03T09:25:48Z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