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9" i="1"/>
  <c r="C26" i="1"/>
  <c r="C24" i="1"/>
  <c r="C23" i="1"/>
  <c r="C20" i="1" s="1"/>
  <c r="C13" i="1"/>
  <c r="C10" i="1"/>
  <c r="C8" i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<sst xmlns="http://schemas.openxmlformats.org/spreadsheetml/2006/main" count="116" uniqueCount="101">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</sst>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tabSelected="1" zoomScale="145" zoomScaleNormal="145" workbookViewId="0">
      <selection activeCell="B6" sqref="B6:B8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85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182643254</v>
      </c>
    </row>
    <row r="9" spans="1:3" s="28" customFormat="1" ht="12" customHeight="1" x14ac:dyDescent="0.2">
      <c r="A9" s="29" t="s">
        <v>15</v>
      </c>
      <c r="B9" s="30" t="s">
        <v>16</v>
      </c>
      <c r="C9" s="31">
        <v>132900</v>
      </c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>
        <v>647454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82269881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>
        <f>22754943+1659858+68521580-10878000+211500</f>
        <v>82269881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1">
        <f>754943+1659858+68521580+211500</f>
        <v>71147881</v>
      </c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14325200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40"/>
    </row>
    <row r="29" spans="1:3" s="37" customFormat="1" ht="12" customHeight="1" x14ac:dyDescent="0.2">
      <c r="A29" s="45" t="s">
        <v>54</v>
      </c>
      <c r="B29" s="48" t="s">
        <v>55</v>
      </c>
      <c r="C29" s="34">
        <f>1092200+13233000</f>
        <v>14325200</v>
      </c>
    </row>
    <row r="30" spans="1:3" s="37" customFormat="1" ht="12" customHeight="1" thickBot="1" x14ac:dyDescent="0.25">
      <c r="A30" s="32" t="s">
        <v>56</v>
      </c>
      <c r="B30" s="49" t="s">
        <v>57</v>
      </c>
      <c r="C30" s="50">
        <v>1092200</v>
      </c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36"/>
    </row>
    <row r="34" spans="1:3" s="2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1"/>
    </row>
    <row r="37" spans="1:3" s="28" customFormat="1" ht="12" customHeight="1" thickBot="1" x14ac:dyDescent="0.25">
      <c r="A37" s="19" t="s">
        <v>70</v>
      </c>
      <c r="B37" s="43" t="s">
        <v>71</v>
      </c>
      <c r="C37" s="52">
        <f>+C8+C20+C25+C26+C31+C35+C36</f>
        <v>279238335</v>
      </c>
    </row>
    <row r="38" spans="1:3" s="28" customFormat="1" ht="12" customHeight="1" thickBot="1" x14ac:dyDescent="0.25">
      <c r="A38" s="53" t="s">
        <v>72</v>
      </c>
      <c r="B38" s="43" t="s">
        <v>73</v>
      </c>
      <c r="C38" s="54">
        <f>+C39+C40+C41</f>
        <v>408454448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v>9446650</v>
      </c>
    </row>
    <row r="40" spans="1:3" s="37" customFormat="1" ht="12" customHeight="1" x14ac:dyDescent="0.2">
      <c r="A40" s="45" t="s">
        <v>76</v>
      </c>
      <c r="B40" s="48" t="s">
        <v>77</v>
      </c>
      <c r="C40" s="36"/>
    </row>
    <row r="41" spans="1:3" s="37" customFormat="1" ht="15" customHeight="1" thickBot="1" x14ac:dyDescent="0.25">
      <c r="A41" s="32" t="s">
        <v>78</v>
      </c>
      <c r="B41" s="49" t="s">
        <v>79</v>
      </c>
      <c r="C41" s="55">
        <f>403298819+95600+95600-10781162+200000+202200-2705481+876565+458250+801000+600000+1524000+2800000+13500+1528907</f>
        <v>399007798</v>
      </c>
    </row>
    <row r="42" spans="1:3" s="37" customFormat="1" ht="15" customHeight="1" thickBot="1" x14ac:dyDescent="0.25">
      <c r="A42" s="53" t="s">
        <v>80</v>
      </c>
      <c r="B42" s="56" t="s">
        <v>81</v>
      </c>
      <c r="C42" s="54">
        <f>+C37+C38</f>
        <v>687692783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82</v>
      </c>
      <c r="C45" s="65"/>
    </row>
    <row r="46" spans="1:3" ht="12" customHeight="1" thickBot="1" x14ac:dyDescent="0.25">
      <c r="A46" s="42" t="s">
        <v>13</v>
      </c>
      <c r="B46" s="43" t="s">
        <v>83</v>
      </c>
      <c r="C46" s="67">
        <f>SUM(C47:C51)</f>
        <v>668964895</v>
      </c>
    </row>
    <row r="47" spans="1:3" ht="12" customHeight="1" x14ac:dyDescent="0.2">
      <c r="A47" s="32" t="s">
        <v>15</v>
      </c>
      <c r="B47" s="39" t="s">
        <v>84</v>
      </c>
      <c r="C47" s="68">
        <f>344559877+80000+80000+1389000+19685+49983852+746013-1755000+390000+180000+159700</f>
        <v>395833127</v>
      </c>
    </row>
    <row r="48" spans="1:3" ht="12" customHeight="1" x14ac:dyDescent="0.2">
      <c r="A48" s="32" t="s">
        <v>17</v>
      </c>
      <c r="B48" s="33" t="s">
        <v>85</v>
      </c>
      <c r="C48" s="41">
        <f>72138727+15600+15600+270858+13320738-2705481+130552-342225+68250+31500+27948</f>
        <v>82972067</v>
      </c>
    </row>
    <row r="49" spans="1:5" ht="12" customHeight="1" x14ac:dyDescent="0.2">
      <c r="A49" s="32" t="s">
        <v>19</v>
      </c>
      <c r="B49" s="33" t="s">
        <v>86</v>
      </c>
      <c r="C49" s="69">
        <f>174593657+3292441-19685+202200+2649556+2097225+647454+600000-187648+2800000+132067-70000</f>
        <v>186737267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>
        <v>3422434</v>
      </c>
    </row>
    <row r="52" spans="1:5" s="66" customFormat="1" ht="12" customHeight="1" thickBot="1" x14ac:dyDescent="0.25">
      <c r="A52" s="42" t="s">
        <v>37</v>
      </c>
      <c r="B52" s="43" t="s">
        <v>89</v>
      </c>
      <c r="C52" s="27">
        <f>SUM(C53:C55)</f>
        <v>19923009</v>
      </c>
    </row>
    <row r="53" spans="1:5" ht="12" customHeight="1" x14ac:dyDescent="0.2">
      <c r="A53" s="32" t="s">
        <v>39</v>
      </c>
      <c r="B53" s="39" t="s">
        <v>90</v>
      </c>
      <c r="C53" s="70">
        <f>13117319+75250+200000+2283220+801000+1524000+132900+70000+13500+1396840</f>
        <v>19614029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>
        <v>308980</v>
      </c>
    </row>
    <row r="56" spans="1:5" ht="15" customHeight="1" thickBot="1" x14ac:dyDescent="0.25">
      <c r="A56" s="32" t="s">
        <v>45</v>
      </c>
      <c r="B56" s="33" t="s">
        <v>93</v>
      </c>
      <c r="C56" s="34">
        <v>308980</v>
      </c>
    </row>
    <row r="57" spans="1:5" ht="13.5" thickBot="1" x14ac:dyDescent="0.25">
      <c r="A57" s="42" t="s">
        <v>47</v>
      </c>
      <c r="B57" s="43" t="s">
        <v>94</v>
      </c>
      <c r="C57" s="44"/>
      <c r="D57" s="71"/>
      <c r="E57" s="71"/>
    </row>
    <row r="58" spans="1:5" ht="15" customHeight="1" thickBot="1" x14ac:dyDescent="0.25">
      <c r="A58" s="42" t="s">
        <v>49</v>
      </c>
      <c r="B58" s="72" t="s">
        <v>95</v>
      </c>
      <c r="C58" s="73">
        <f>+C46+C52+C57</f>
        <v>688887904</v>
      </c>
    </row>
    <row r="59" spans="1:5" ht="14.25" customHeight="1" thickBot="1" x14ac:dyDescent="0.25">
      <c r="C59" s="75"/>
    </row>
    <row r="60" spans="1:5" ht="13.5" thickBot="1" x14ac:dyDescent="0.25">
      <c r="A60" s="76" t="s">
        <v>96</v>
      </c>
      <c r="B60" s="77"/>
      <c r="C60" s="78">
        <v>109</v>
      </c>
    </row>
    <row r="61" spans="1:5" ht="13.5" thickBot="1" x14ac:dyDescent="0.25">
      <c r="A61" s="79" t="s">
        <v>97</v>
      </c>
      <c r="B61" s="80"/>
      <c r="C61" s="81">
        <v>0.5</v>
      </c>
    </row>
    <row r="62" spans="1:5" s="85" customFormat="1" ht="13.9" customHeight="1" thickBot="1" x14ac:dyDescent="0.25">
      <c r="A62" s="82" t="s">
        <v>98</v>
      </c>
      <c r="B62" s="83"/>
      <c r="C62" s="84">
        <v>4</v>
      </c>
    </row>
    <row r="63" spans="1:5" s="85" customFormat="1" ht="13.5" thickBot="1" x14ac:dyDescent="0.25">
      <c r="A63" s="86" t="s">
        <v>99</v>
      </c>
      <c r="B63" s="87"/>
      <c r="C63" s="88">
        <v>1.5</v>
      </c>
    </row>
    <row r="64" spans="1:5" ht="13.5" thickBot="1" x14ac:dyDescent="0.25">
      <c r="A64" s="89" t="s">
        <v>100</v>
      </c>
      <c r="B64" s="90"/>
      <c r="C64" s="88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2019-12-17T08:03:22Z</dcterms:created>
  <dcterms:modified xsi:type="dcterms:W3CDTF">2019-12-17T08:03:22Z</dcterms:modified>
</cp:coreProperties>
</file>