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8.sz tájéloztató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35" i="1" l="1"/>
  <c r="E35" i="1"/>
  <c r="D35" i="1"/>
  <c r="F34" i="1"/>
  <c r="F33" i="1"/>
  <c r="F37" i="1" s="1"/>
  <c r="F39" i="1" s="1"/>
  <c r="E33" i="1"/>
  <c r="E37" i="1" s="1"/>
  <c r="E39" i="1" s="1"/>
  <c r="D33" i="1"/>
  <c r="D37" i="1" s="1"/>
  <c r="D39" i="1" s="1"/>
  <c r="C33" i="1"/>
  <c r="C37" i="1" s="1"/>
  <c r="C39" i="1" s="1"/>
  <c r="F30" i="1"/>
  <c r="E30" i="1"/>
  <c r="D30" i="1"/>
  <c r="C30" i="1"/>
  <c r="F29" i="1"/>
  <c r="F13" i="1"/>
  <c r="E13" i="1"/>
  <c r="D13" i="1"/>
  <c r="C13" i="1"/>
  <c r="F12" i="1"/>
  <c r="F24" i="1" s="1"/>
  <c r="F26" i="1" s="1"/>
  <c r="F40" i="1" s="1"/>
  <c r="E12" i="1"/>
  <c r="E24" i="1" s="1"/>
  <c r="E26" i="1" s="1"/>
  <c r="D12" i="1"/>
  <c r="D24" i="1" s="1"/>
  <c r="D26" i="1" s="1"/>
  <c r="D40" i="1" s="1"/>
  <c r="C12" i="1"/>
  <c r="C24" i="1" s="1"/>
  <c r="C26" i="1" s="1"/>
  <c r="A1" i="1"/>
  <c r="E40" i="1" l="1"/>
</calcChain>
</file>

<file path=xl/sharedStrings.xml><?xml version="1.0" encoding="utf-8"?>
<sst xmlns="http://schemas.openxmlformats.org/spreadsheetml/2006/main" count="78" uniqueCount="67">
  <si>
    <t>Tiszavasvári Város Önkormányzata
2021. ÉVI KÖLTSÉGVETÉSI ÉVET KÖVETŐ 3 ÉV TERVEZETT BEVÉTELEI, KIADÁSAI</t>
  </si>
  <si>
    <t>B E V É T E L E K</t>
  </si>
  <si>
    <t>1. sz. táblázat</t>
  </si>
  <si>
    <t>Forintban!</t>
  </si>
  <si>
    <t>Sor-
szám</t>
  </si>
  <si>
    <t>Bevételi jogcím</t>
  </si>
  <si>
    <t>2019. évi</t>
  </si>
  <si>
    <t>2022. évi</t>
  </si>
  <si>
    <t>2023. évi</t>
  </si>
  <si>
    <t>2024. évi</t>
  </si>
  <si>
    <t>A</t>
  </si>
  <si>
    <t>B</t>
  </si>
  <si>
    <t>C</t>
  </si>
  <si>
    <t>D</t>
  </si>
  <si>
    <t>E</t>
  </si>
  <si>
    <t>1.</t>
  </si>
  <si>
    <t>Önkormányzat működési támogatásai</t>
  </si>
  <si>
    <t>2.</t>
  </si>
  <si>
    <t>Működési célú támogatások államháztartáson belülről</t>
  </si>
  <si>
    <t>3.</t>
  </si>
  <si>
    <t>Felhalmozási célú támogatások államháztartáson belülről</t>
  </si>
  <si>
    <t xml:space="preserve">4. </t>
  </si>
  <si>
    <t>Közhatalmi bevételek (4.1.+4.4.+4.5.+4.6.+.4.7)</t>
  </si>
  <si>
    <t>4.1.</t>
  </si>
  <si>
    <t>Helyi adók  (4.1.1.+...+4.1.2.)</t>
  </si>
  <si>
    <t>4.2.</t>
  </si>
  <si>
    <t>- Vagyoni típusú adók</t>
  </si>
  <si>
    <t>4.3.</t>
  </si>
  <si>
    <t>- Értékesítési és forgalmi adók</t>
  </si>
  <si>
    <t>4.4.</t>
  </si>
  <si>
    <t>Jövedelemadó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</si>
  <si>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</si>
  <si>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</si>
  <si>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</si>
  <si>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</si>
  <si>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</si>
  <si>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</si>
  <si>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</si>
  <si>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 xml:space="preserve">Működési bevételek </t>
  </si>
  <si>
    <t>6.</t>
  </si>
  <si>
    <t>Felhalmozási bevételek</t>
  </si>
  <si>
    <t xml:space="preserve">7. </t>
  </si>
  <si>
    <t xml:space="preserve">Működési célú átvett pénzeszközök </t>
  </si>
  <si>
    <t>8.</t>
  </si>
  <si>
    <t xml:space="preserve">Felhalmozási célú átvett pénzeszközök </t>
  </si>
  <si>
    <t>9.</t>
  </si>
  <si>
    <t>KÖLTSÉGVETÉSI BEVÉTELEK ÖSSZESEN: (1+…+8)</t>
  </si>
  <si>
    <t>10.</t>
  </si>
  <si>
    <t xml:space="preserve">FINANSZÍROZÁSI BEVÉTELEK ÖSSZESEN: </t>
  </si>
  <si>
    <t>11.</t>
  </si>
  <si>
    <t>KÖLTSÉGVETÉSI ÉS FINANSZÍROZÁSI BEVÉTELEK ÖSSZESEN: (9+10)</t>
  </si>
  <si>
    <t>K I A D Á S O K</t>
  </si>
  <si>
    <t>2. sz. táblázat</t>
  </si>
  <si>
    <t>Sor-szám</t>
  </si>
  <si>
    <t>Kiadási jogcímek</t>
  </si>
  <si>
    <t xml:space="preserve">   Működési költségvetés kiadásai </t>
  </si>
  <si>
    <t xml:space="preserve">   Felhalmozási költségvetés kiadásai (2.1.+2.2.+2.3.)</t>
  </si>
  <si>
    <t>2.1.</t>
  </si>
  <si>
    <t>Beruházások</t>
  </si>
  <si>
    <t>2.2.</t>
  </si>
  <si>
    <t>Felújítások</t>
  </si>
  <si>
    <t>2.3.</t>
  </si>
  <si>
    <t>Egyéb felhalmozási kiadások</t>
  </si>
  <si>
    <t>KÖLTSÉGVETÉSI KIADÁSOK ÖSSZESEN (1+2)</t>
  </si>
  <si>
    <t>4.</t>
  </si>
  <si>
    <t>FINANSZÍROZÁSI KIADÁSOK ÖSSZESEN:</t>
  </si>
  <si>
    <t>KIADÁSOK ÖSSZESEN: (3.+4.)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</si>
</sst>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6">
    <xf numFmtId="0" fontId="0" fillId="0" borderId="0"/>
    <xf numFmtId="0" fontId="2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2" fillId="0" borderId="0"/>
    <xf numFmtId="0" fontId="1" fillId="0" borderId="0"/>
    <xf numFmtId="0" fontId="19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4" fillId="0" borderId="0" xfId="1" applyFont="1" applyFill="1" applyAlignment="1" applyProtection="1">
      <alignment horizontal="center" wrapTex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right" vertical="center" indent="1"/>
    </xf>
    <xf numFmtId="164" fontId="6" fillId="0" borderId="1" xfId="1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10" fillId="0" borderId="0" xfId="1" applyFont="1" applyFill="1" applyProtection="1"/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 applyFill="1" applyProtection="1"/>
    <xf numFmtId="0" fontId="12" fillId="0" borderId="3" xfId="0" applyFont="1" applyBorder="1" applyAlignment="1" applyProtection="1">
      <alignment horizontal="left" vertical="center" wrapText="1" indent="1"/>
    </xf>
    <xf numFmtId="164" fontId="13" fillId="0" borderId="4" xfId="1" applyNumberFormat="1" applyFont="1" applyFill="1" applyBorder="1" applyAlignment="1" applyProtection="1">
      <alignment horizontal="right" vertical="center" wrapText="1" indent="1"/>
    </xf>
    <xf numFmtId="49" fontId="10" fillId="0" borderId="7" xfId="1" applyNumberFormat="1" applyFont="1" applyFill="1" applyBorder="1" applyAlignment="1" applyProtection="1">
      <alignment horizontal="left" vertical="center" wrapText="1" indent="1"/>
    </xf>
    <xf numFmtId="0" fontId="14" fillId="0" borderId="8" xfId="0" applyFont="1" applyBorder="1" applyAlignment="1" applyProtection="1">
      <alignment horizontal="left" wrapText="1" indent="1"/>
    </xf>
    <xf numFmtId="164" fontId="10" fillId="0" borderId="9" xfId="1" applyNumberFormat="1" applyFont="1" applyFill="1" applyBorder="1" applyAlignment="1" applyProtection="1">
      <alignment horizontal="right" vertical="center" wrapText="1" indent="1"/>
    </xf>
    <xf numFmtId="49" fontId="10" fillId="0" borderId="10" xfId="1" applyNumberFormat="1" applyFont="1" applyFill="1" applyBorder="1" applyAlignment="1" applyProtection="1">
      <alignment horizontal="left" vertical="center" wrapText="1" indent="1"/>
    </xf>
    <xf numFmtId="0" fontId="14" fillId="0" borderId="11" xfId="0" applyFont="1" applyBorder="1" applyAlignment="1" applyProtection="1">
      <alignment horizontal="left" wrapText="1" indent="1"/>
    </xf>
    <xf numFmtId="164" fontId="10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1" xfId="0" quotePrefix="1" applyFont="1" applyBorder="1" applyAlignment="1" applyProtection="1">
      <alignment horizontal="left" wrapText="1" indent="1"/>
    </xf>
    <xf numFmtId="164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3" xfId="1" applyNumberFormat="1" applyFont="1" applyFill="1" applyBorder="1" applyAlignment="1" applyProtection="1">
      <alignment horizontal="left" vertical="center" wrapText="1" indent="1"/>
    </xf>
    <xf numFmtId="0" fontId="14" fillId="0" borderId="14" xfId="0" applyFont="1" applyBorder="1" applyAlignment="1" applyProtection="1">
      <alignment horizontal="left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 applyFill="1" applyBorder="1" applyProtection="1"/>
    <xf numFmtId="164" fontId="13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1" applyFont="1" applyFill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vertical="center" wrapText="1"/>
    </xf>
    <xf numFmtId="164" fontId="5" fillId="0" borderId="16" xfId="1" applyNumberFormat="1" applyFont="1" applyFill="1" applyBorder="1" applyAlignment="1" applyProtection="1">
      <alignment horizontal="right" vertical="center" wrapText="1" indent="1"/>
    </xf>
    <xf numFmtId="0" fontId="10" fillId="0" borderId="16" xfId="1" applyFont="1" applyFill="1" applyBorder="1" applyAlignment="1" applyProtection="1">
      <alignment horizontal="righ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</xf>
    <xf numFmtId="164" fontId="13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" xfId="1" applyNumberFormat="1" applyFont="1" applyFill="1" applyBorder="1" applyAlignment="1" applyProtection="1">
      <alignment horizontal="left"/>
    </xf>
    <xf numFmtId="0" fontId="8" fillId="0" borderId="17" xfId="1" applyFont="1" applyFill="1" applyBorder="1" applyAlignment="1" applyProtection="1">
      <alignment horizontal="center" vertical="center" wrapText="1"/>
    </xf>
    <xf numFmtId="0" fontId="8" fillId="0" borderId="18" xfId="1" applyFont="1" applyFill="1" applyBorder="1" applyAlignment="1" applyProtection="1">
      <alignment horizontal="center" vertical="center" wrapText="1"/>
    </xf>
    <xf numFmtId="0" fontId="9" fillId="0" borderId="19" xfId="1" applyFont="1" applyFill="1" applyBorder="1" applyAlignment="1" applyProtection="1">
      <alignment horizontal="center" vertical="center" wrapText="1"/>
    </xf>
    <xf numFmtId="0" fontId="9" fillId="0" borderId="17" xfId="1" applyFont="1" applyFill="1" applyBorder="1" applyAlignment="1" applyProtection="1">
      <alignment vertical="center" wrapText="1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0" xfId="1" applyFont="1" applyFill="1" applyBorder="1" applyAlignment="1" applyProtection="1">
      <alignment horizontal="left" vertical="center" wrapText="1" indent="1"/>
    </xf>
    <xf numFmtId="0" fontId="13" fillId="0" borderId="21" xfId="1" applyFont="1" applyFill="1" applyBorder="1" applyAlignment="1" applyProtection="1">
      <alignment vertical="center" wrapText="1"/>
    </xf>
    <xf numFmtId="164" fontId="13" fillId="0" borderId="21" xfId="1" applyNumberFormat="1" applyFont="1" applyFill="1" applyBorder="1" applyAlignment="1" applyProtection="1">
      <alignment horizontal="right" vertical="center" wrapText="1" indent="1"/>
    </xf>
    <xf numFmtId="0" fontId="10" fillId="0" borderId="22" xfId="1" applyFont="1" applyFill="1" applyBorder="1" applyAlignment="1" applyProtection="1">
      <alignment horizontal="left" vertical="center" wrapText="1" indent="1"/>
    </xf>
    <xf numFmtId="164" fontId="10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4" xfId="1" applyFont="1" applyFill="1" applyBorder="1" applyAlignment="1" applyProtection="1">
      <alignment horizontal="left" vertical="center" wrapText="1" indent="1"/>
    </xf>
    <xf numFmtId="164" fontId="10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4" xfId="0" applyFont="1" applyBorder="1" applyAlignment="1" applyProtection="1">
      <alignment horizontal="left" vertical="center" wrapText="1" indent="1"/>
    </xf>
    <xf numFmtId="0" fontId="13" fillId="0" borderId="17" xfId="1" applyFont="1" applyFill="1" applyBorder="1" applyAlignment="1" applyProtection="1">
      <alignment horizontal="left" vertical="center" wrapText="1" indent="1"/>
    </xf>
    <xf numFmtId="164" fontId="9" fillId="0" borderId="17" xfId="1" applyNumberFormat="1" applyFont="1" applyFill="1" applyBorder="1" applyAlignment="1" applyProtection="1">
      <alignment horizontal="right" vertical="center" wrapText="1" indent="1"/>
    </xf>
    <xf numFmtId="164" fontId="16" fillId="0" borderId="17" xfId="0" quotePrefix="1" applyNumberFormat="1" applyFont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0" fontId="16" fillId="0" borderId="21" xfId="0" applyFont="1" applyBorder="1" applyAlignment="1" applyProtection="1">
      <alignment horizontal="left" vertical="center" wrapText="1" indent="1"/>
    </xf>
    <xf numFmtId="164" fontId="16" fillId="0" borderId="17" xfId="0" quotePrefix="1" applyNumberFormat="1" applyFont="1" applyBorder="1" applyAlignment="1" applyProtection="1">
      <alignment horizontal="right" vertical="center" wrapText="1" indent="1"/>
    </xf>
    <xf numFmtId="0" fontId="2" fillId="0" borderId="0" xfId="1" applyFont="1" applyFill="1" applyProtection="1"/>
    <xf numFmtId="164" fontId="2" fillId="0" borderId="0" xfId="1" applyNumberFormat="1" applyFont="1" applyFill="1" applyProtection="1"/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3"/>
  <dimension ref="A1:K52"/>
  <sheetViews>
    <sheetView tabSelected="1" zoomScaleNormal="100" workbookViewId="0">
      <selection activeCell="D15" sqref="D15"/>
    </sheetView>
  </sheetViews>
  <sheetFormatPr defaultRowHeight="15.75" x14ac:dyDescent="0.25"/>
  <cols>
    <col min="1" max="1" width="9" style="63" customWidth="1"/>
    <col min="2" max="2" width="66.33203125" style="63" bestFit="1" customWidth="1"/>
    <col min="3" max="3" width="15.5" style="6" hidden="1" customWidth="1"/>
    <col min="4" max="6" width="15.5" style="63" customWidth="1"/>
    <col min="7" max="16384" width="9.33203125" style="2"/>
  </cols>
  <sheetData>
    <row r="1" spans="1:6" x14ac:dyDescent="0.25">
      <c r="A1" s="1" t="str">
        <f>CONCATENATE("8. tájékoztató tábla ",[1]ALAPADATOK!A7," ",[1]ALAPADATOK!B7," ",[1]ALAPADATOK!C7," ",[1]ALAPADATOK!D7," ",[1]ALAPADATOK!E7," ",[1]ALAPADATOK!F7," ",[1]ALAPADATOK!G7," ",[1]ALAPADATOK!H7)</f>
        <v>8. tájékoztató tábla a 2 / 2021. ( II.15. ) önkormányzati rendelethez</v>
      </c>
      <c r="B1" s="1"/>
      <c r="C1" s="1"/>
      <c r="D1" s="1"/>
      <c r="E1" s="1"/>
      <c r="F1" s="1"/>
    </row>
    <row r="3" spans="1:6" ht="35.25" customHeight="1" x14ac:dyDescent="0.25">
      <c r="A3" s="3" t="s">
        <v>0</v>
      </c>
      <c r="B3" s="3"/>
      <c r="C3" s="3"/>
      <c r="D3" s="3"/>
      <c r="E3" s="3"/>
      <c r="F3" s="3"/>
    </row>
    <row r="5" spans="1:6" ht="15.95" customHeight="1" x14ac:dyDescent="0.25">
      <c r="A5" s="4" t="s">
        <v>1</v>
      </c>
      <c r="B5" s="4"/>
      <c r="C5" s="4"/>
      <c r="D5" s="4"/>
      <c r="E5" s="4"/>
      <c r="F5" s="2"/>
    </row>
    <row r="6" spans="1:6" ht="15.95" customHeight="1" thickBot="1" x14ac:dyDescent="0.3">
      <c r="A6" s="5" t="s">
        <v>2</v>
      </c>
      <c r="B6" s="5"/>
      <c r="D6" s="7"/>
      <c r="E6" s="8"/>
      <c r="F6" s="8" t="s">
        <v>3</v>
      </c>
    </row>
    <row r="7" spans="1:6" ht="38.1" customHeight="1" thickBot="1" x14ac:dyDescent="0.3">
      <c r="A7" s="9" t="s">
        <v>4</v>
      </c>
      <c r="B7" s="10" t="s">
        <v>5</v>
      </c>
      <c r="C7" s="11" t="s">
        <v>6</v>
      </c>
      <c r="D7" s="11" t="s">
        <v>7</v>
      </c>
      <c r="E7" s="11" t="s">
        <v>8</v>
      </c>
      <c r="F7" s="11" t="s">
        <v>9</v>
      </c>
    </row>
    <row r="8" spans="1:6" s="17" customFormat="1" ht="12" customHeight="1" thickBot="1" x14ac:dyDescent="0.25">
      <c r="A8" s="12" t="s">
        <v>10</v>
      </c>
      <c r="B8" s="13" t="s">
        <v>11</v>
      </c>
      <c r="C8" s="14" t="s">
        <v>12</v>
      </c>
      <c r="D8" s="15" t="s">
        <v>12</v>
      </c>
      <c r="E8" s="16" t="s">
        <v>13</v>
      </c>
      <c r="F8" s="16" t="s">
        <v>14</v>
      </c>
    </row>
    <row r="9" spans="1:6" s="21" customFormat="1" ht="12" customHeight="1" thickBot="1" x14ac:dyDescent="0.25">
      <c r="A9" s="18" t="s">
        <v>15</v>
      </c>
      <c r="B9" s="19" t="s">
        <v>16</v>
      </c>
      <c r="C9" s="20">
        <v>1350000000</v>
      </c>
      <c r="D9" s="20">
        <v>1600000000</v>
      </c>
      <c r="E9" s="20">
        <v>1610000000</v>
      </c>
      <c r="F9" s="20">
        <v>1620000000</v>
      </c>
    </row>
    <row r="10" spans="1:6" s="21" customFormat="1" ht="12" customHeight="1" thickBot="1" x14ac:dyDescent="0.25">
      <c r="A10" s="18" t="s">
        <v>17</v>
      </c>
      <c r="B10" s="22" t="s">
        <v>18</v>
      </c>
      <c r="C10" s="20">
        <v>181000000</v>
      </c>
      <c r="D10" s="20">
        <v>350000000</v>
      </c>
      <c r="E10" s="20">
        <v>320000000</v>
      </c>
      <c r="F10" s="20">
        <v>300000000</v>
      </c>
    </row>
    <row r="11" spans="1:6" s="21" customFormat="1" ht="12" customHeight="1" thickBot="1" x14ac:dyDescent="0.25">
      <c r="A11" s="18" t="s">
        <v>19</v>
      </c>
      <c r="B11" s="19" t="s">
        <v>20</v>
      </c>
      <c r="C11" s="20">
        <v>300000000</v>
      </c>
      <c r="D11" s="20">
        <v>190000000</v>
      </c>
      <c r="E11" s="20">
        <v>100000000</v>
      </c>
      <c r="F11" s="20">
        <v>100000000</v>
      </c>
    </row>
    <row r="12" spans="1:6" s="21" customFormat="1" ht="12" customHeight="1" thickBot="1" x14ac:dyDescent="0.25">
      <c r="A12" s="18" t="s">
        <v>21</v>
      </c>
      <c r="B12" s="19" t="s">
        <v>22</v>
      </c>
      <c r="C12" s="23">
        <f>SUM(C17:C19)+C13</f>
        <v>353500000</v>
      </c>
      <c r="D12" s="23">
        <f>D13+D16+D17+D18+D19</f>
        <v>404000000</v>
      </c>
      <c r="E12" s="23">
        <f>E13+E16+E17+E18+E19</f>
        <v>424000000</v>
      </c>
      <c r="F12" s="23">
        <f>F13+F16+F17+F18+F19</f>
        <v>444000000</v>
      </c>
    </row>
    <row r="13" spans="1:6" s="21" customFormat="1" ht="12" customHeight="1" x14ac:dyDescent="0.2">
      <c r="A13" s="24" t="s">
        <v>23</v>
      </c>
      <c r="B13" s="25" t="s">
        <v>24</v>
      </c>
      <c r="C13" s="26">
        <f>SUM(C14:C16)</f>
        <v>310000000</v>
      </c>
      <c r="D13" s="26">
        <f>D14+D15</f>
        <v>390000000</v>
      </c>
      <c r="E13" s="26">
        <f>E14+E15</f>
        <v>410000000</v>
      </c>
      <c r="F13" s="26">
        <f>F14+F15</f>
        <v>430000000</v>
      </c>
    </row>
    <row r="14" spans="1:6" s="21" customFormat="1" ht="12" customHeight="1" x14ac:dyDescent="0.2">
      <c r="A14" s="27" t="s">
        <v>25</v>
      </c>
      <c r="B14" s="28" t="s">
        <v>26</v>
      </c>
      <c r="C14" s="29">
        <v>78000000</v>
      </c>
      <c r="D14" s="29">
        <v>90000000</v>
      </c>
      <c r="E14" s="29">
        <v>90000000</v>
      </c>
      <c r="F14" s="29">
        <v>90000000</v>
      </c>
    </row>
    <row r="15" spans="1:6" s="21" customFormat="1" ht="12" customHeight="1" x14ac:dyDescent="0.2">
      <c r="A15" s="27" t="s">
        <v>27</v>
      </c>
      <c r="B15" s="30" t="s">
        <v>28</v>
      </c>
      <c r="C15" s="29">
        <v>232000000</v>
      </c>
      <c r="D15" s="29">
        <v>300000000</v>
      </c>
      <c r="E15" s="29">
        <v>320000000</v>
      </c>
      <c r="F15" s="29">
        <v>340000000</v>
      </c>
    </row>
    <row r="16" spans="1:6" s="21" customFormat="1" ht="12" customHeight="1" x14ac:dyDescent="0.2">
      <c r="A16" s="27" t="s">
        <v>29</v>
      </c>
      <c r="B16" s="28" t="s">
        <v>30</v>
      </c>
      <c r="C16" s="31"/>
      <c r="D16" s="31"/>
      <c r="E16" s="31"/>
      <c r="F16" s="31"/>
    </row>
    <row r="17" spans="1:11" s="21" customFormat="1" ht="12" customHeight="1" x14ac:dyDescent="0.2">
      <c r="A17" s="27" t="s">
        <v>31</v>
      </c>
      <c r="B17" s="28" t="s">
        <v>32</v>
      </c>
      <c r="C17" s="29">
        <v>28000000</v>
      </c>
      <c r="D17" s="29"/>
      <c r="E17" s="29"/>
      <c r="F17" s="29"/>
    </row>
    <row r="18" spans="1:11" s="21" customFormat="1" ht="12" customHeight="1" x14ac:dyDescent="0.2">
      <c r="A18" s="27" t="s">
        <v>33</v>
      </c>
      <c r="B18" s="28" t="s">
        <v>34</v>
      </c>
      <c r="C18" s="29">
        <v>4500000</v>
      </c>
      <c r="D18" s="29"/>
      <c r="E18" s="29"/>
      <c r="F18" s="29"/>
    </row>
    <row r="19" spans="1:11" s="21" customFormat="1" ht="12" customHeight="1" thickBot="1" x14ac:dyDescent="0.25">
      <c r="A19" s="32" t="s">
        <v>35</v>
      </c>
      <c r="B19" s="33" t="s">
        <v>36</v>
      </c>
      <c r="C19" s="34">
        <v>11000000</v>
      </c>
      <c r="D19" s="34">
        <v>14000000</v>
      </c>
      <c r="E19" s="34">
        <v>14000000</v>
      </c>
      <c r="F19" s="34">
        <v>14000000</v>
      </c>
    </row>
    <row r="20" spans="1:11" s="21" customFormat="1" ht="12" customHeight="1" thickBot="1" x14ac:dyDescent="0.25">
      <c r="A20" s="18" t="s">
        <v>37</v>
      </c>
      <c r="B20" s="19" t="s">
        <v>38</v>
      </c>
      <c r="C20" s="20">
        <v>440000000</v>
      </c>
      <c r="D20" s="20">
        <v>365000000</v>
      </c>
      <c r="E20" s="20">
        <v>365000000</v>
      </c>
      <c r="F20" s="20">
        <v>370000000</v>
      </c>
    </row>
    <row r="21" spans="1:11" s="21" customFormat="1" ht="12" customHeight="1" thickBot="1" x14ac:dyDescent="0.25">
      <c r="A21" s="18" t="s">
        <v>39</v>
      </c>
      <c r="B21" s="19" t="s">
        <v>40</v>
      </c>
      <c r="C21" s="20">
        <v>6000000</v>
      </c>
      <c r="D21" s="20">
        <v>20000000</v>
      </c>
      <c r="E21" s="20">
        <v>10000000</v>
      </c>
      <c r="F21" s="20">
        <v>5000000</v>
      </c>
    </row>
    <row r="22" spans="1:11" s="21" customFormat="1" ht="12" customHeight="1" thickBot="1" x14ac:dyDescent="0.25">
      <c r="A22" s="18" t="s">
        <v>41</v>
      </c>
      <c r="B22" s="19" t="s">
        <v>42</v>
      </c>
      <c r="C22" s="20">
        <v>2000000</v>
      </c>
      <c r="D22" s="20">
        <v>1200000</v>
      </c>
      <c r="E22" s="20">
        <v>1000000</v>
      </c>
      <c r="F22" s="20">
        <v>1000000</v>
      </c>
    </row>
    <row r="23" spans="1:11" s="21" customFormat="1" ht="12" customHeight="1" thickBot="1" x14ac:dyDescent="0.25">
      <c r="A23" s="18" t="s">
        <v>43</v>
      </c>
      <c r="B23" s="22" t="s">
        <v>44</v>
      </c>
      <c r="C23" s="20"/>
      <c r="D23" s="20"/>
      <c r="E23" s="20"/>
      <c r="F23" s="20"/>
    </row>
    <row r="24" spans="1:11" s="21" customFormat="1" ht="12" customHeight="1" thickBot="1" x14ac:dyDescent="0.25">
      <c r="A24" s="18" t="s">
        <v>45</v>
      </c>
      <c r="B24" s="19" t="s">
        <v>46</v>
      </c>
      <c r="C24" s="23">
        <f>+C9+C10+C11+C12+C20+C21+C22+C23</f>
        <v>2632500000</v>
      </c>
      <c r="D24" s="23">
        <f>SUM(D9:D12)+SUM(D20:D23)</f>
        <v>2930200000</v>
      </c>
      <c r="E24" s="23">
        <f>SUM(E9:E12)+SUM(E20:E23)</f>
        <v>2830000000</v>
      </c>
      <c r="F24" s="23">
        <f>SUM(F9:F12)+SUM(F20:F23)</f>
        <v>2840000000</v>
      </c>
      <c r="H24" s="35"/>
      <c r="I24" s="35"/>
      <c r="J24" s="35"/>
      <c r="K24" s="35"/>
    </row>
    <row r="25" spans="1:11" s="21" customFormat="1" ht="12" customHeight="1" thickBot="1" x14ac:dyDescent="0.25">
      <c r="A25" s="18" t="s">
        <v>47</v>
      </c>
      <c r="B25" s="19" t="s">
        <v>48</v>
      </c>
      <c r="C25" s="36">
        <v>400000000</v>
      </c>
      <c r="D25" s="36">
        <v>1800000000</v>
      </c>
      <c r="E25" s="36">
        <v>1800000000</v>
      </c>
      <c r="F25" s="36">
        <v>1800000000</v>
      </c>
      <c r="H25" s="35"/>
      <c r="I25" s="35"/>
      <c r="J25" s="35"/>
      <c r="K25" s="35"/>
    </row>
    <row r="26" spans="1:11" s="21" customFormat="1" ht="12" customHeight="1" thickBot="1" x14ac:dyDescent="0.25">
      <c r="A26" s="18" t="s">
        <v>49</v>
      </c>
      <c r="B26" s="19" t="s">
        <v>50</v>
      </c>
      <c r="C26" s="23">
        <f>+C24+C25</f>
        <v>3032500000</v>
      </c>
      <c r="D26" s="23">
        <f>D24+D25</f>
        <v>4730200000</v>
      </c>
      <c r="E26" s="23">
        <f>E24+E25</f>
        <v>4630000000</v>
      </c>
      <c r="F26" s="23">
        <f>F24+F25</f>
        <v>4640000000</v>
      </c>
      <c r="H26" s="35"/>
      <c r="I26" s="35"/>
      <c r="J26" s="35"/>
      <c r="K26" s="35"/>
    </row>
    <row r="27" spans="1:11" s="21" customFormat="1" ht="12" customHeight="1" x14ac:dyDescent="0.2">
      <c r="A27" s="37"/>
      <c r="B27" s="38"/>
      <c r="C27" s="39"/>
      <c r="D27" s="40"/>
      <c r="E27" s="41"/>
      <c r="F27" s="41"/>
      <c r="H27" s="35"/>
      <c r="I27" s="35"/>
      <c r="J27" s="42"/>
      <c r="K27" s="35"/>
    </row>
    <row r="28" spans="1:11" s="21" customFormat="1" ht="12" customHeight="1" x14ac:dyDescent="0.2">
      <c r="A28" s="4" t="s">
        <v>51</v>
      </c>
      <c r="B28" s="4"/>
      <c r="C28" s="4"/>
      <c r="D28" s="4"/>
      <c r="E28" s="4"/>
      <c r="H28" s="35"/>
      <c r="I28" s="35"/>
      <c r="J28" s="35"/>
      <c r="K28" s="35"/>
    </row>
    <row r="29" spans="1:11" s="21" customFormat="1" ht="12" customHeight="1" thickBot="1" x14ac:dyDescent="0.25">
      <c r="A29" s="43" t="s">
        <v>52</v>
      </c>
      <c r="B29" s="43"/>
      <c r="C29" s="6"/>
      <c r="D29" s="7"/>
      <c r="E29" s="8"/>
      <c r="F29" s="8" t="str">
        <f>F6</f>
        <v>Forintban!</v>
      </c>
      <c r="H29" s="35"/>
      <c r="I29" s="35"/>
      <c r="J29" s="35"/>
      <c r="K29" s="35"/>
    </row>
    <row r="30" spans="1:11" s="21" customFormat="1" ht="24" customHeight="1" thickBot="1" x14ac:dyDescent="0.25">
      <c r="A30" s="9" t="s">
        <v>53</v>
      </c>
      <c r="B30" s="44" t="s">
        <v>54</v>
      </c>
      <c r="C30" s="44" t="str">
        <f>+C7</f>
        <v>2019. évi</v>
      </c>
      <c r="D30" s="44" t="str">
        <f>+D7</f>
        <v>2022. évi</v>
      </c>
      <c r="E30" s="45" t="str">
        <f>+E7</f>
        <v>2023. évi</v>
      </c>
      <c r="F30" s="45" t="str">
        <f>+F7</f>
        <v>2024. évi</v>
      </c>
      <c r="H30" s="35"/>
      <c r="I30" s="35"/>
      <c r="J30" s="35"/>
      <c r="K30" s="35"/>
    </row>
    <row r="31" spans="1:11" s="21" customFormat="1" ht="12" customHeight="1" thickBot="1" x14ac:dyDescent="0.25">
      <c r="A31" s="46" t="s">
        <v>10</v>
      </c>
      <c r="B31" s="15" t="s">
        <v>11</v>
      </c>
      <c r="C31" s="15" t="s">
        <v>12</v>
      </c>
      <c r="D31" s="15" t="s">
        <v>12</v>
      </c>
      <c r="E31" s="16" t="s">
        <v>13</v>
      </c>
      <c r="F31" s="16" t="s">
        <v>14</v>
      </c>
    </row>
    <row r="32" spans="1:11" s="21" customFormat="1" ht="15" customHeight="1" thickBot="1" x14ac:dyDescent="0.25">
      <c r="A32" s="18" t="s">
        <v>15</v>
      </c>
      <c r="B32" s="47" t="s">
        <v>55</v>
      </c>
      <c r="C32" s="48">
        <v>2420500000</v>
      </c>
      <c r="D32" s="48">
        <v>2900000000</v>
      </c>
      <c r="E32" s="48">
        <v>2850000000</v>
      </c>
      <c r="F32" s="48">
        <v>2900000000</v>
      </c>
    </row>
    <row r="33" spans="1:7" ht="12" customHeight="1" thickBot="1" x14ac:dyDescent="0.3">
      <c r="A33" s="49" t="s">
        <v>17</v>
      </c>
      <c r="B33" s="50" t="s">
        <v>56</v>
      </c>
      <c r="C33" s="51">
        <f>+C34+C35+C36</f>
        <v>457000000</v>
      </c>
      <c r="D33" s="51">
        <f>D34+D35+D36</f>
        <v>830200000</v>
      </c>
      <c r="E33" s="51">
        <f>E34+E35+E36</f>
        <v>680000000</v>
      </c>
      <c r="F33" s="51">
        <f>F34+F35+F36</f>
        <v>540000000</v>
      </c>
    </row>
    <row r="34" spans="1:7" ht="12" customHeight="1" x14ac:dyDescent="0.25">
      <c r="A34" s="24" t="s">
        <v>57</v>
      </c>
      <c r="B34" s="52" t="s">
        <v>58</v>
      </c>
      <c r="C34" s="53">
        <v>145000000</v>
      </c>
      <c r="D34" s="53">
        <v>500000000</v>
      </c>
      <c r="E34" s="53">
        <v>400000000</v>
      </c>
      <c r="F34" s="53">
        <f>400000000-20000000</f>
        <v>380000000</v>
      </c>
    </row>
    <row r="35" spans="1:7" ht="12" customHeight="1" x14ac:dyDescent="0.25">
      <c r="A35" s="24" t="s">
        <v>59</v>
      </c>
      <c r="B35" s="54" t="s">
        <v>60</v>
      </c>
      <c r="C35" s="55">
        <v>292000000</v>
      </c>
      <c r="D35" s="55">
        <f>100000000-3200000+100000000+123400000</f>
        <v>320200000</v>
      </c>
      <c r="E35" s="55">
        <f>100000000-4300000+77000000+97300000</f>
        <v>270000000</v>
      </c>
      <c r="F35" s="55">
        <f>172500000-22500000</f>
        <v>150000000</v>
      </c>
    </row>
    <row r="36" spans="1:7" ht="12" customHeight="1" thickBot="1" x14ac:dyDescent="0.3">
      <c r="A36" s="24" t="s">
        <v>61</v>
      </c>
      <c r="B36" s="56" t="s">
        <v>62</v>
      </c>
      <c r="C36" s="55">
        <v>20000000</v>
      </c>
      <c r="D36" s="55">
        <v>10000000</v>
      </c>
      <c r="E36" s="55">
        <v>10000000</v>
      </c>
      <c r="F36" s="55">
        <v>10000000</v>
      </c>
    </row>
    <row r="37" spans="1:7" ht="12" customHeight="1" thickBot="1" x14ac:dyDescent="0.3">
      <c r="A37" s="18" t="s">
        <v>19</v>
      </c>
      <c r="B37" s="57" t="s">
        <v>63</v>
      </c>
      <c r="C37" s="58">
        <f>+C32+C33</f>
        <v>2877500000</v>
      </c>
      <c r="D37" s="58">
        <f>D32+D33</f>
        <v>3730200000</v>
      </c>
      <c r="E37" s="58">
        <f>E32+E33</f>
        <v>3530000000</v>
      </c>
      <c r="F37" s="58">
        <f>F32+F33</f>
        <v>3440000000</v>
      </c>
    </row>
    <row r="38" spans="1:7" ht="15" customHeight="1" thickBot="1" x14ac:dyDescent="0.3">
      <c r="A38" s="18" t="s">
        <v>64</v>
      </c>
      <c r="B38" s="57" t="s">
        <v>65</v>
      </c>
      <c r="C38" s="59">
        <v>155000000</v>
      </c>
      <c r="D38" s="59">
        <v>1000000000</v>
      </c>
      <c r="E38" s="59">
        <v>1100000000</v>
      </c>
      <c r="F38" s="59">
        <v>1200000000</v>
      </c>
    </row>
    <row r="39" spans="1:7" s="21" customFormat="1" ht="12.95" customHeight="1" thickBot="1" x14ac:dyDescent="0.25">
      <c r="A39" s="60" t="s">
        <v>37</v>
      </c>
      <c r="B39" s="61" t="s">
        <v>66</v>
      </c>
      <c r="C39" s="62">
        <f>+C37+C38</f>
        <v>3032500000</v>
      </c>
      <c r="D39" s="62">
        <f>D37+D38</f>
        <v>4730200000</v>
      </c>
      <c r="E39" s="62">
        <f>E37+E38</f>
        <v>4630000000</v>
      </c>
      <c r="F39" s="62">
        <f>F37+F38</f>
        <v>4640000000</v>
      </c>
    </row>
    <row r="40" spans="1:7" x14ac:dyDescent="0.25">
      <c r="C40" s="63"/>
      <c r="D40" s="64">
        <f>D26-D39</f>
        <v>0</v>
      </c>
      <c r="E40" s="64">
        <f>E26-E39</f>
        <v>0</v>
      </c>
      <c r="F40" s="64">
        <f>F26-F39</f>
        <v>0</v>
      </c>
    </row>
    <row r="41" spans="1:7" x14ac:dyDescent="0.25">
      <c r="C41" s="63"/>
    </row>
    <row r="42" spans="1:7" x14ac:dyDescent="0.25">
      <c r="C42" s="63"/>
    </row>
    <row r="43" spans="1:7" ht="16.5" customHeight="1" x14ac:dyDescent="0.25">
      <c r="C43" s="63"/>
    </row>
    <row r="44" spans="1:7" x14ac:dyDescent="0.25">
      <c r="C44" s="63"/>
    </row>
    <row r="45" spans="1:7" x14ac:dyDescent="0.25">
      <c r="C45" s="63"/>
    </row>
    <row r="46" spans="1:7" s="63" customFormat="1" x14ac:dyDescent="0.25">
      <c r="G46" s="2"/>
    </row>
    <row r="47" spans="1:7" s="63" customFormat="1" x14ac:dyDescent="0.25">
      <c r="G47" s="2"/>
    </row>
    <row r="48" spans="1:7" s="63" customFormat="1" x14ac:dyDescent="0.25">
      <c r="G48" s="2"/>
    </row>
    <row r="49" spans="7:7" s="63" customFormat="1" x14ac:dyDescent="0.25">
      <c r="G49" s="2"/>
    </row>
    <row r="50" spans="7:7" s="63" customFormat="1" x14ac:dyDescent="0.25">
      <c r="G50" s="2"/>
    </row>
    <row r="51" spans="7:7" s="63" customFormat="1" x14ac:dyDescent="0.25">
      <c r="G51" s="2"/>
    </row>
    <row r="52" spans="7:7" s="63" customFormat="1" x14ac:dyDescent="0.25">
      <c r="G52" s="2"/>
    </row>
  </sheetData>
  <mergeCells count="6">
    <mergeCell ref="A1:F1"/>
    <mergeCell ref="A3:F3"/>
    <mergeCell ref="A5:E5"/>
    <mergeCell ref="A6:B6"/>
    <mergeCell ref="A28:E28"/>
    <mergeCell ref="A29:B29"/>
  </mergeCells>
  <pageMargins left="0.7" right="0.7" top="0.75" bottom="0.75" header="0.3" footer="0.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 tájéloztató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2021-02-16T09:34:22Z</dcterms:created>
  <dcterms:modified xsi:type="dcterms:W3CDTF">2021-02-16T09:34:22Z</dcterms:modified>
</cp:coreProperties>
</file>