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<sst xmlns="http://schemas.openxmlformats.org/spreadsheetml/2006/main" count="480" uniqueCount="339">
  <si>
    <t>17</t>
  </si>
  <si>
    <t>01</t>
  </si>
  <si>
    <t>02</t>
  </si>
  <si>
    <t>03</t>
  </si>
  <si>
    <t>04</t>
  </si>
  <si>
    <t>08</t>
  </si>
  <si>
    <t>09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</si>
  <si>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</si>
  <si>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</si>
  <si>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</si>
  <si>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</si>
  <si>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</si>
  <si>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</si>
  <si>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</si>
  <si>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</si>
  <si>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</si>
  <si>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</si>
  <si>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</si>
  <si>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</si>
  <si>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</si>
  <si>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</si>
  <si>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</si>
  <si>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</si>
  <si>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</si>
  <si>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</si>
  <si>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</si>
  <si>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</si>
  <si>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</si>
  <si>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</si>
  <si>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</si>
  <si>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</si>
  <si>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</si>
  <si>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</si>
  <si>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</si>
  <si>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</si>
  <si>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</si>
  <si>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</si>
  <si>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</si>
  <si>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</si>
  <si>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</si>
  <si>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</si>
  <si>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</si>
  <si>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</si>
  <si>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</si>
  <si>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</si>
  <si>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</si>
  <si>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</si>
  <si>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</si>
  <si>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</si>
  <si>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</si>
  <si>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</si>
  <si>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</si>
  <si>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</si>
  <si>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</si>
  <si>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</si>
  <si>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</si>
  <si>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</si>
  <si>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</si>
  <si>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</si>
  <si>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</si>
  <si>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</si>
  <si>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</si>
  <si>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</si>
  <si>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</si>
  <si>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</si>
  <si>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</si>
  <si>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</si>
  <si>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</si>
  <si>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</si>
  <si>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</si>
  <si>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</si>
  <si>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</si>
  <si>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</si>
  <si>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</si>
  <si>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</si>
  <si>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</si>
  <si>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</si>
  <si>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</si>
  <si>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</si>
  <si>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</si>
  <si>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</si>
  <si>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</si>
  <si>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</si>
  <si>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</si>
  <si>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</si>
  <si>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</si>
  <si>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</si>
  <si>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</si>
  <si>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</si>
  <si>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</si>
  <si>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</si>
  <si>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</si>
  <si>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</si>
  <si>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</si>
  <si>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</si>
  <si>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</si>
  <si>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</si>
  <si>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</si>
  <si>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</si>
  <si>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</si>
  <si>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</si>
  <si>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</si>
  <si>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</si>
  <si>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</si>
  <si>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</si>
  <si>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</si>
  <si>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</si>
  <si>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</si>
  <si>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</si>
  <si>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</si>
  <si>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</si>
  <si>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</si>
  <si>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</si>
  <si>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</si>
  <si>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</si>
  <si>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</si>
  <si>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</si>
  <si>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</si>
  <si>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</si>
  <si>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</si>
  <si>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</si>
  <si>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</si>
  <si>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</si>
  <si>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</si>
  <si>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</si>
  <si>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</si>
  <si>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</si>
  <si>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</si>
  <si>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</si>
  <si>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</si>
  <si>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</si>
  <si>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</si>
  <si>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</si>
  <si>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</si>
  <si>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</si>
  <si>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</si>
  <si>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</si>
  <si>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</si>
  <si>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</si>
  <si>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</si>
  <si>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</si>
  <si>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</si>
  <si>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</si>
  <si>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</si>
  <si>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</si>
  <si>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</si>
  <si>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</si>
  <si>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</si>
  <si>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</si>
  <si>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</si>
  <si>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</si>
  <si>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</si>
  <si>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</si>
  <si>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</si>
  <si>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</si>
  <si>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</si>
  <si>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</si>
  <si>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</si>
  <si>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</si>
  <si>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</si>
  <si>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</si>
  <si>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</si>
  <si>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</si>
  <si>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</si>
  <si>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</si>
  <si>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</si>
  <si>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</si>
  <si>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</si>
  <si>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</si>
  <si>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</si>
  <si>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</si>
  <si>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</si>
  <si>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</si>
  <si>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</si>
  <si>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</si>
  <si>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</si>
  <si>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</si>
  <si>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</si>
  <si>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</si>
  <si>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</si>
  <si>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</si>
  <si>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</si>
  <si>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</si>
  <si>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</si>
  <si>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</si>
  <si>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</si>
  <si>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</si>
  <si>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</si>
  <si>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</si>
  <si>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</si>
  <si>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</si>
  <si>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</si>
  <si>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</si>
  <si>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</si>
  <si>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</si>
  <si>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</si>
  <si>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</si>
  <si>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</si>
  <si>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</si>
  <si>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</si>
  <si>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</si>
  <si>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</si>
  <si>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</si>
  <si>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</si>
  <si>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</si>
  <si>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</si>
  <si>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</si>
  <si>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</si>
  <si>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</si>
  <si>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</si>
  <si>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</si>
  <si>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</si>
  <si>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</si>
  <si>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</si>
  <si>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</si>
  <si>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</si>
  <si>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</si>
  <si>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</si>
  <si>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</si>
  <si>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</si>
  <si>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</si>
  <si>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</si>
  <si>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</si>
  <si>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</si>
  <si>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</si>
  <si>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</si>
  <si>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</si>
  <si>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</si>
  <si>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</si>
  <si>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</si>
  <si>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</si>
  <si>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</si>
  <si>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</si>
  <si>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</si>
  <si>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</si>
  <si>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</si>
  <si>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</si>
  <si>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</si>
  <si>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</si>
  <si>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</si>
  <si>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</si>
  <si>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</si>
  <si>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</si>
  <si>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</si>
  <si>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</si>
  <si>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</si>
  <si>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</si>
  <si>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</si>
  <si>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</si>
  <si>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</si>
  <si>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</si>
  <si>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</si>
  <si>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</si>
  <si>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</si>
  <si>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</si>
  <si>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</si>
  <si>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</si>
  <si>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</si>
  <si>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</si>
  <si>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</si>
  <si>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</si>
  <si>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</si>
  <si>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</si>
  <si>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</si>
  <si>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</si>
  <si>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</si>
  <si>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</si>
  <si>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</si>
  <si>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</si>
  <si>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</si>
  <si>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</si>
  <si>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</si>
  <si>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</si>
  <si>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</si>
  <si>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</si>
  <si>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</si>
  <si>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</si>
  <si>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</si>
  <si>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</si>
  <si>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</si>
  <si>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</si>
  <si>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</si>
  <si>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</si>
  <si>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</si>
  <si>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</si>
  <si>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</si>
  <si>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</si>
  <si>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</si>
  <si>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</si>
  <si>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</si>
  <si>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</si>
  <si>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</si>
  <si>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</si>
  <si>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</si>
  <si>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</si>
  <si>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</si>
  <si>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</si>
  <si>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</si>
  <si>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</si>
  <si>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</si>
  <si>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</si>
  <si>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</si>
  <si>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</si>
  <si>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</si>
  <si>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</si>
  <si>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</si>
  <si>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</si>
  <si>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</si>
  <si>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</si>
  <si>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</si>
  <si>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</si>
  <si>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</si>
  <si>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</si>
  <si>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</si>
  <si>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</si>
  <si>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</si>
  <si>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</si>
  <si>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</si>
  <si>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</si>
  <si>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</si>
  <si>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</si>
  <si>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</si>
  <si>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</si>
  <si>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Kurd Község Önkormányzata</t>
  </si>
  <si>
    <t>01. tábla</t>
  </si>
  <si>
    <t>Költségvetési kiadások összesen</t>
  </si>
  <si>
    <t>03. tábla</t>
  </si>
  <si>
    <t>Finanszírozási kiadások összesen</t>
  </si>
  <si>
    <t>Költségvetési bevételek összesen</t>
  </si>
  <si>
    <t>02. tábla</t>
  </si>
  <si>
    <t>04. tábla</t>
  </si>
  <si>
    <t>Finanszírozási bevételek összesen</t>
  </si>
  <si>
    <t>KURD Önk. Eredeti előirányzat</t>
  </si>
  <si>
    <t>KH Eredeti előirányzat</t>
  </si>
  <si>
    <t>Összesen</t>
  </si>
  <si>
    <t>Bevételek mindösszesen</t>
  </si>
  <si>
    <t>Kiadások mindösszesen</t>
  </si>
  <si>
    <t>01 - K1-K8.                   Költségvetési kiadások</t>
  </si>
  <si>
    <t>2019. évi költségvetési  Összesített  Kiadásai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</si>
</sst>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\ _F_t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16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0" fillId="29" borderId="10" xfId="0" applyFill="1" applyBorder="1" applyAlignment="1">
      <alignment/>
    </xf>
    <xf numFmtId="0" fontId="0" fillId="0" borderId="0" xfId="0" applyBorder="1" applyAlignment="1">
      <alignment/>
    </xf>
    <xf numFmtId="37" fontId="4" fillId="0" borderId="10" xfId="0" applyNumberFormat="1" applyFont="1" applyBorder="1" applyAlignment="1">
      <alignment horizontal="right" vertical="center" wrapText="1"/>
    </xf>
    <xf numFmtId="37" fontId="6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view="pageLayout" workbookViewId="0" topLeftCell="A97">
      <selection activeCell="A2" sqref="A2:E2"/>
    </sheetView>
  </sheetViews>
  <sheetFormatPr defaultColWidth="9.00390625" defaultRowHeight="12.75"/>
  <cols>
    <col min="1" max="1" width="8.125" style="0" customWidth="1"/>
    <col min="2" max="2" width="67.375" style="0" customWidth="1"/>
    <col min="3" max="3" width="25.875" style="0" customWidth="1"/>
    <col min="4" max="5" width="20.75390625" style="0" customWidth="1"/>
  </cols>
  <sheetData>
    <row r="1" spans="1:5" ht="15.75">
      <c r="A1" s="35" t="s">
        <v>323</v>
      </c>
      <c r="B1" s="35"/>
      <c r="C1" s="35"/>
      <c r="D1" s="35"/>
      <c r="E1" s="35"/>
    </row>
    <row r="2" spans="1:5" ht="15.75">
      <c r="A2" s="35" t="s">
        <v>338</v>
      </c>
      <c r="B2" s="35"/>
      <c r="C2" s="35"/>
      <c r="D2" s="35"/>
      <c r="E2" s="35"/>
    </row>
    <row r="3" spans="1:4" ht="12.75">
      <c r="A3" s="2"/>
      <c r="B3" s="2"/>
      <c r="C3" s="2"/>
      <c r="D3" s="2"/>
    </row>
    <row r="4" spans="1:5" ht="19.5" customHeight="1">
      <c r="A4" s="29" t="s">
        <v>337</v>
      </c>
      <c r="B4" s="30"/>
      <c r="C4" s="30"/>
      <c r="D4" s="31"/>
      <c r="E4" s="17"/>
    </row>
    <row r="5" spans="1:5" ht="31.5">
      <c r="A5" s="3" t="s">
        <v>321</v>
      </c>
      <c r="B5" s="3" t="s">
        <v>7</v>
      </c>
      <c r="C5" s="3" t="s">
        <v>334</v>
      </c>
      <c r="D5" s="14" t="s">
        <v>332</v>
      </c>
      <c r="E5" s="3" t="s">
        <v>333</v>
      </c>
    </row>
    <row r="6" spans="1:5" ht="15">
      <c r="A6" s="4" t="s">
        <v>1</v>
      </c>
      <c r="B6" s="5" t="s">
        <v>8</v>
      </c>
      <c r="C6" s="25">
        <f>SUM(D6:E6)</f>
        <v>61252141</v>
      </c>
      <c r="D6" s="26">
        <v>28307280</v>
      </c>
      <c r="E6" s="25">
        <v>32944861</v>
      </c>
    </row>
    <row r="7" spans="1:5" ht="15">
      <c r="A7" s="4" t="s">
        <v>2</v>
      </c>
      <c r="B7" s="5" t="s">
        <v>9</v>
      </c>
      <c r="C7" s="25">
        <f aca="true" t="shared" si="0" ref="C7:C70">SUM(D7:E7)</f>
        <v>2420000</v>
      </c>
      <c r="D7" s="26">
        <v>420000</v>
      </c>
      <c r="E7" s="25">
        <v>2000000</v>
      </c>
    </row>
    <row r="8" spans="1:5" ht="15">
      <c r="A8" s="4" t="s">
        <v>3</v>
      </c>
      <c r="B8" s="5" t="s">
        <v>10</v>
      </c>
      <c r="C8" s="25">
        <f t="shared" si="0"/>
        <v>334000</v>
      </c>
      <c r="D8" s="26">
        <v>0</v>
      </c>
      <c r="E8" s="25">
        <v>334000</v>
      </c>
    </row>
    <row r="9" spans="1:5" ht="12.75" customHeight="1">
      <c r="A9" s="4" t="s">
        <v>4</v>
      </c>
      <c r="B9" s="5" t="s">
        <v>11</v>
      </c>
      <c r="C9" s="25">
        <f t="shared" si="0"/>
        <v>0</v>
      </c>
      <c r="D9" s="26">
        <v>0</v>
      </c>
      <c r="E9" s="25">
        <v>0</v>
      </c>
    </row>
    <row r="10" spans="1:5" ht="15">
      <c r="A10" s="4" t="s">
        <v>12</v>
      </c>
      <c r="B10" s="5" t="s">
        <v>13</v>
      </c>
      <c r="C10" s="25">
        <f t="shared" si="0"/>
        <v>0</v>
      </c>
      <c r="D10" s="26">
        <v>0</v>
      </c>
      <c r="E10" s="25">
        <v>0</v>
      </c>
    </row>
    <row r="11" spans="1:5" ht="15">
      <c r="A11" s="4" t="s">
        <v>14</v>
      </c>
      <c r="B11" s="5" t="s">
        <v>15</v>
      </c>
      <c r="C11" s="25">
        <f t="shared" si="0"/>
        <v>0</v>
      </c>
      <c r="D11" s="26">
        <v>0</v>
      </c>
      <c r="E11" s="25">
        <v>0</v>
      </c>
    </row>
    <row r="12" spans="1:5" ht="15">
      <c r="A12" s="4" t="s">
        <v>16</v>
      </c>
      <c r="B12" s="5" t="s">
        <v>17</v>
      </c>
      <c r="C12" s="25">
        <f t="shared" si="0"/>
        <v>1651984</v>
      </c>
      <c r="D12" s="26">
        <v>0</v>
      </c>
      <c r="E12" s="25">
        <v>1651984</v>
      </c>
    </row>
    <row r="13" spans="1:5" ht="15">
      <c r="A13" s="4" t="s">
        <v>5</v>
      </c>
      <c r="B13" s="5" t="s">
        <v>18</v>
      </c>
      <c r="C13" s="25">
        <f t="shared" si="0"/>
        <v>0</v>
      </c>
      <c r="D13" s="26">
        <v>0</v>
      </c>
      <c r="E13" s="25">
        <v>0</v>
      </c>
    </row>
    <row r="14" spans="1:5" ht="15">
      <c r="A14" s="4" t="s">
        <v>6</v>
      </c>
      <c r="B14" s="5" t="s">
        <v>19</v>
      </c>
      <c r="C14" s="25">
        <f t="shared" si="0"/>
        <v>645000</v>
      </c>
      <c r="D14" s="26">
        <v>60000</v>
      </c>
      <c r="E14" s="25">
        <v>585000</v>
      </c>
    </row>
    <row r="15" spans="1:5" ht="15">
      <c r="A15" s="4" t="s">
        <v>20</v>
      </c>
      <c r="B15" s="5" t="s">
        <v>21</v>
      </c>
      <c r="C15" s="25">
        <f t="shared" si="0"/>
        <v>215306</v>
      </c>
      <c r="D15" s="26">
        <v>82000</v>
      </c>
      <c r="E15" s="25">
        <v>133306</v>
      </c>
    </row>
    <row r="16" spans="1:5" ht="15">
      <c r="A16" s="4" t="s">
        <v>22</v>
      </c>
      <c r="B16" s="5" t="s">
        <v>23</v>
      </c>
      <c r="C16" s="25">
        <f t="shared" si="0"/>
        <v>0</v>
      </c>
      <c r="D16" s="26">
        <v>0</v>
      </c>
      <c r="E16" s="25">
        <v>0</v>
      </c>
    </row>
    <row r="17" spans="1:5" ht="15">
      <c r="A17" s="4" t="s">
        <v>24</v>
      </c>
      <c r="B17" s="5" t="s">
        <v>25</v>
      </c>
      <c r="C17" s="25">
        <f t="shared" si="0"/>
        <v>0</v>
      </c>
      <c r="D17" s="26">
        <v>0</v>
      </c>
      <c r="E17" s="25">
        <v>0</v>
      </c>
    </row>
    <row r="18" spans="1:5" ht="12.75" customHeight="1">
      <c r="A18" s="4" t="s">
        <v>26</v>
      </c>
      <c r="B18" s="5" t="s">
        <v>27</v>
      </c>
      <c r="C18" s="25">
        <f t="shared" si="0"/>
        <v>665000</v>
      </c>
      <c r="D18" s="26">
        <v>0</v>
      </c>
      <c r="E18" s="25">
        <v>665000</v>
      </c>
    </row>
    <row r="19" spans="1:5" ht="12.75" customHeight="1">
      <c r="A19" s="7" t="s">
        <v>28</v>
      </c>
      <c r="B19" s="8" t="s">
        <v>29</v>
      </c>
      <c r="C19" s="27">
        <f t="shared" si="0"/>
        <v>67183431</v>
      </c>
      <c r="D19" s="28">
        <f>SUM(D6:D18)</f>
        <v>28869280</v>
      </c>
      <c r="E19" s="27">
        <f>SUM(E6:E18)</f>
        <v>38314151</v>
      </c>
    </row>
    <row r="20" spans="1:5" ht="15">
      <c r="A20" s="4" t="s">
        <v>30</v>
      </c>
      <c r="B20" s="5" t="s">
        <v>31</v>
      </c>
      <c r="C20" s="25">
        <f t="shared" si="0"/>
        <v>9016419</v>
      </c>
      <c r="D20" s="26">
        <v>9016419</v>
      </c>
      <c r="E20" s="25">
        <v>0</v>
      </c>
    </row>
    <row r="21" spans="1:5" ht="25.5">
      <c r="A21" s="4" t="s">
        <v>32</v>
      </c>
      <c r="B21" s="5" t="s">
        <v>33</v>
      </c>
      <c r="C21" s="25">
        <f t="shared" si="0"/>
        <v>2602500</v>
      </c>
      <c r="D21" s="26">
        <v>2602500</v>
      </c>
      <c r="E21" s="25">
        <v>0</v>
      </c>
    </row>
    <row r="22" spans="1:5" ht="15">
      <c r="A22" s="4" t="s">
        <v>0</v>
      </c>
      <c r="B22" s="5" t="s">
        <v>34</v>
      </c>
      <c r="C22" s="25">
        <f t="shared" si="0"/>
        <v>550000</v>
      </c>
      <c r="D22" s="26">
        <v>450000</v>
      </c>
      <c r="E22" s="25">
        <v>100000</v>
      </c>
    </row>
    <row r="23" spans="1:5" ht="14.25">
      <c r="A23" s="7" t="s">
        <v>35</v>
      </c>
      <c r="B23" s="8" t="s">
        <v>36</v>
      </c>
      <c r="C23" s="27">
        <f t="shared" si="0"/>
        <v>12168919</v>
      </c>
      <c r="D23" s="28">
        <f>SUM(D20:D22)</f>
        <v>12068919</v>
      </c>
      <c r="E23" s="27">
        <f>SUM(E20:E22)</f>
        <v>100000</v>
      </c>
    </row>
    <row r="24" spans="1:5" ht="14.25">
      <c r="A24" s="7" t="s">
        <v>37</v>
      </c>
      <c r="B24" s="8" t="s">
        <v>38</v>
      </c>
      <c r="C24" s="27">
        <f t="shared" si="0"/>
        <v>79352350</v>
      </c>
      <c r="D24" s="28">
        <f>D19+D23</f>
        <v>40938199</v>
      </c>
      <c r="E24" s="27">
        <f>E19+E23</f>
        <v>38414151</v>
      </c>
    </row>
    <row r="25" spans="1:5" ht="12.75" customHeight="1">
      <c r="A25" s="7" t="s">
        <v>39</v>
      </c>
      <c r="B25" s="8" t="s">
        <v>322</v>
      </c>
      <c r="C25" s="27">
        <f t="shared" si="0"/>
        <v>15404159</v>
      </c>
      <c r="D25" s="28">
        <v>7954846</v>
      </c>
      <c r="E25" s="27">
        <v>7449313</v>
      </c>
    </row>
    <row r="26" spans="1:5" ht="15">
      <c r="A26" s="4" t="s">
        <v>40</v>
      </c>
      <c r="B26" s="5" t="s">
        <v>41</v>
      </c>
      <c r="C26" s="25">
        <f t="shared" si="0"/>
        <v>150000</v>
      </c>
      <c r="D26" s="26">
        <v>150000</v>
      </c>
      <c r="E26" s="25">
        <v>0</v>
      </c>
    </row>
    <row r="27" spans="1:5" ht="15">
      <c r="A27" s="4" t="s">
        <v>42</v>
      </c>
      <c r="B27" s="5" t="s">
        <v>43</v>
      </c>
      <c r="C27" s="25">
        <f t="shared" si="0"/>
        <v>6500191</v>
      </c>
      <c r="D27" s="26">
        <v>6237191</v>
      </c>
      <c r="E27" s="25">
        <v>263000</v>
      </c>
    </row>
    <row r="28" spans="1:5" ht="15">
      <c r="A28" s="4" t="s">
        <v>44</v>
      </c>
      <c r="B28" s="5" t="s">
        <v>45</v>
      </c>
      <c r="C28" s="25">
        <f t="shared" si="0"/>
        <v>0</v>
      </c>
      <c r="D28" s="26">
        <v>0</v>
      </c>
      <c r="E28" s="25">
        <v>0</v>
      </c>
    </row>
    <row r="29" spans="1:5" ht="14.25">
      <c r="A29" s="7" t="s">
        <v>46</v>
      </c>
      <c r="B29" s="8" t="s">
        <v>47</v>
      </c>
      <c r="C29" s="27">
        <f t="shared" si="0"/>
        <v>6650191</v>
      </c>
      <c r="D29" s="28">
        <f>SUM(D26:D28)</f>
        <v>6387191</v>
      </c>
      <c r="E29" s="27">
        <f>SUM(E26:E28)</f>
        <v>263000</v>
      </c>
    </row>
    <row r="30" spans="1:5" ht="15">
      <c r="A30" s="4" t="s">
        <v>48</v>
      </c>
      <c r="B30" s="5" t="s">
        <v>49</v>
      </c>
      <c r="C30" s="25">
        <f t="shared" si="0"/>
        <v>663000</v>
      </c>
      <c r="D30" s="26">
        <v>633000</v>
      </c>
      <c r="E30" s="25">
        <v>30000</v>
      </c>
    </row>
    <row r="31" spans="1:5" ht="15">
      <c r="A31" s="4" t="s">
        <v>50</v>
      </c>
      <c r="B31" s="5" t="s">
        <v>51</v>
      </c>
      <c r="C31" s="25">
        <f t="shared" si="0"/>
        <v>1734000</v>
      </c>
      <c r="D31" s="26">
        <v>867000</v>
      </c>
      <c r="E31" s="25">
        <v>867000</v>
      </c>
    </row>
    <row r="32" spans="1:5" ht="14.25">
      <c r="A32" s="7" t="s">
        <v>52</v>
      </c>
      <c r="B32" s="8" t="s">
        <v>53</v>
      </c>
      <c r="C32" s="27">
        <f t="shared" si="0"/>
        <v>2397000</v>
      </c>
      <c r="D32" s="28">
        <f>SUM(D30:D31)</f>
        <v>1500000</v>
      </c>
      <c r="E32" s="27">
        <f>SUM(E30:E31)</f>
        <v>897000</v>
      </c>
    </row>
    <row r="33" spans="1:5" ht="15">
      <c r="A33" s="4" t="s">
        <v>54</v>
      </c>
      <c r="B33" s="5" t="s">
        <v>55</v>
      </c>
      <c r="C33" s="25">
        <f t="shared" si="0"/>
        <v>4393000</v>
      </c>
      <c r="D33" s="26">
        <v>4393000</v>
      </c>
      <c r="E33" s="25">
        <v>0</v>
      </c>
    </row>
    <row r="34" spans="1:5" ht="15">
      <c r="A34" s="4" t="s">
        <v>56</v>
      </c>
      <c r="B34" s="5" t="s">
        <v>57</v>
      </c>
      <c r="C34" s="25">
        <f t="shared" si="0"/>
        <v>2375560</v>
      </c>
      <c r="D34" s="26">
        <v>2375560</v>
      </c>
      <c r="E34" s="25">
        <v>0</v>
      </c>
    </row>
    <row r="35" spans="1:5" ht="15">
      <c r="A35" s="4" t="s">
        <v>58</v>
      </c>
      <c r="B35" s="5" t="s">
        <v>59</v>
      </c>
      <c r="C35" s="25">
        <f t="shared" si="0"/>
        <v>200000</v>
      </c>
      <c r="D35" s="26">
        <v>200000</v>
      </c>
      <c r="E35" s="25">
        <v>0</v>
      </c>
    </row>
    <row r="36" spans="1:5" ht="15">
      <c r="A36" s="4" t="s">
        <v>60</v>
      </c>
      <c r="B36" s="5" t="s">
        <v>61</v>
      </c>
      <c r="C36" s="25">
        <f t="shared" si="0"/>
        <v>861000</v>
      </c>
      <c r="D36" s="26">
        <v>841000</v>
      </c>
      <c r="E36" s="25">
        <v>20000</v>
      </c>
    </row>
    <row r="37" spans="1:5" ht="15">
      <c r="A37" s="4" t="s">
        <v>62</v>
      </c>
      <c r="B37" s="5" t="s">
        <v>63</v>
      </c>
      <c r="C37" s="25">
        <f t="shared" si="0"/>
        <v>0</v>
      </c>
      <c r="D37" s="26">
        <v>0</v>
      </c>
      <c r="E37" s="25">
        <v>0</v>
      </c>
    </row>
    <row r="38" spans="1:5" ht="15">
      <c r="A38" s="4" t="s">
        <v>64</v>
      </c>
      <c r="B38" s="5" t="s">
        <v>65</v>
      </c>
      <c r="C38" s="25">
        <f t="shared" si="0"/>
        <v>788637</v>
      </c>
      <c r="D38" s="26">
        <v>288637</v>
      </c>
      <c r="E38" s="25">
        <v>500000</v>
      </c>
    </row>
    <row r="39" spans="1:5" ht="15">
      <c r="A39" s="4" t="s">
        <v>66</v>
      </c>
      <c r="B39" s="5" t="s">
        <v>67</v>
      </c>
      <c r="C39" s="25">
        <f t="shared" si="0"/>
        <v>10205977</v>
      </c>
      <c r="D39" s="26">
        <f>9178977+500000</f>
        <v>9678977</v>
      </c>
      <c r="E39" s="25">
        <v>527000</v>
      </c>
    </row>
    <row r="40" spans="1:5" ht="14.25">
      <c r="A40" s="7" t="s">
        <v>68</v>
      </c>
      <c r="B40" s="8" t="s">
        <v>69</v>
      </c>
      <c r="C40" s="27">
        <f t="shared" si="0"/>
        <v>18824174</v>
      </c>
      <c r="D40" s="28">
        <f>SUM(D33:D39)</f>
        <v>17777174</v>
      </c>
      <c r="E40" s="27">
        <f>SUM(E33:E39)</f>
        <v>1047000</v>
      </c>
    </row>
    <row r="41" spans="1:5" ht="15">
      <c r="A41" s="4" t="s">
        <v>70</v>
      </c>
      <c r="B41" s="5" t="s">
        <v>71</v>
      </c>
      <c r="C41" s="25">
        <f t="shared" si="0"/>
        <v>240000</v>
      </c>
      <c r="D41" s="26">
        <v>75000</v>
      </c>
      <c r="E41" s="25">
        <v>165000</v>
      </c>
    </row>
    <row r="42" spans="1:5" ht="15">
      <c r="A42" s="4" t="s">
        <v>72</v>
      </c>
      <c r="B42" s="5" t="s">
        <v>73</v>
      </c>
      <c r="C42" s="25">
        <f t="shared" si="0"/>
        <v>0</v>
      </c>
      <c r="D42" s="26">
        <v>0</v>
      </c>
      <c r="E42" s="25">
        <v>0</v>
      </c>
    </row>
    <row r="43" spans="1:5" ht="14.25">
      <c r="A43" s="7" t="s">
        <v>74</v>
      </c>
      <c r="B43" s="8" t="s">
        <v>75</v>
      </c>
      <c r="C43" s="27">
        <f t="shared" si="0"/>
        <v>240000</v>
      </c>
      <c r="D43" s="28">
        <f>SUM(D41:D42)</f>
        <v>75000</v>
      </c>
      <c r="E43" s="27">
        <f>SUM(E41:E42)</f>
        <v>165000</v>
      </c>
    </row>
    <row r="44" spans="1:5" ht="12.75" customHeight="1">
      <c r="A44" s="4" t="s">
        <v>76</v>
      </c>
      <c r="B44" s="5" t="s">
        <v>77</v>
      </c>
      <c r="C44" s="25">
        <f t="shared" si="0"/>
        <v>6760727</v>
      </c>
      <c r="D44" s="26">
        <v>6240727</v>
      </c>
      <c r="E44" s="25">
        <v>520000</v>
      </c>
    </row>
    <row r="45" spans="1:5" ht="12.75" customHeight="1">
      <c r="A45" s="4" t="s">
        <v>78</v>
      </c>
      <c r="B45" s="5" t="s">
        <v>79</v>
      </c>
      <c r="C45" s="25">
        <f t="shared" si="0"/>
        <v>0</v>
      </c>
      <c r="D45" s="26">
        <v>0</v>
      </c>
      <c r="E45" s="25">
        <v>0</v>
      </c>
    </row>
    <row r="46" spans="1:5" ht="12.75" customHeight="1">
      <c r="A46" s="4" t="s">
        <v>80</v>
      </c>
      <c r="B46" s="5" t="s">
        <v>81</v>
      </c>
      <c r="C46" s="25">
        <f t="shared" si="0"/>
        <v>0</v>
      </c>
      <c r="D46" s="26">
        <v>0</v>
      </c>
      <c r="E46" s="25">
        <v>0</v>
      </c>
    </row>
    <row r="47" spans="1:5" ht="15">
      <c r="A47" s="4" t="s">
        <v>82</v>
      </c>
      <c r="B47" s="5" t="s">
        <v>83</v>
      </c>
      <c r="C47" s="25">
        <f t="shared" si="0"/>
        <v>0</v>
      </c>
      <c r="D47" s="26">
        <v>0</v>
      </c>
      <c r="E47" s="25">
        <v>0</v>
      </c>
    </row>
    <row r="48" spans="1:5" ht="15">
      <c r="A48" s="4" t="s">
        <v>84</v>
      </c>
      <c r="B48" s="5" t="s">
        <v>85</v>
      </c>
      <c r="C48" s="25">
        <f t="shared" si="0"/>
        <v>380000</v>
      </c>
      <c r="D48" s="26">
        <v>380000</v>
      </c>
      <c r="E48" s="25">
        <v>0</v>
      </c>
    </row>
    <row r="49" spans="1:5" ht="12.75" customHeight="1">
      <c r="A49" s="7" t="s">
        <v>86</v>
      </c>
      <c r="B49" s="8" t="s">
        <v>87</v>
      </c>
      <c r="C49" s="27">
        <f t="shared" si="0"/>
        <v>7140727</v>
      </c>
      <c r="D49" s="28">
        <f>SUM(D44:D48)</f>
        <v>6620727</v>
      </c>
      <c r="E49" s="27">
        <f>SUM(E44:E48)</f>
        <v>520000</v>
      </c>
    </row>
    <row r="50" spans="1:5" ht="14.25">
      <c r="A50" s="7" t="s">
        <v>88</v>
      </c>
      <c r="B50" s="8" t="s">
        <v>89</v>
      </c>
      <c r="C50" s="27">
        <f t="shared" si="0"/>
        <v>35252092</v>
      </c>
      <c r="D50" s="28">
        <f>D29+D32+D40+D43+D49</f>
        <v>32360092</v>
      </c>
      <c r="E50" s="27">
        <f>E29+E32+E40+E43+E49</f>
        <v>2892000</v>
      </c>
    </row>
    <row r="51" spans="1:5" ht="15">
      <c r="A51" s="4" t="s">
        <v>90</v>
      </c>
      <c r="B51" s="5" t="s">
        <v>91</v>
      </c>
      <c r="C51" s="25">
        <f t="shared" si="0"/>
        <v>0</v>
      </c>
      <c r="D51" s="26">
        <v>0</v>
      </c>
      <c r="E51" s="25">
        <v>0</v>
      </c>
    </row>
    <row r="52" spans="1:5" ht="15">
      <c r="A52" s="4" t="s">
        <v>92</v>
      </c>
      <c r="B52" s="5" t="s">
        <v>93</v>
      </c>
      <c r="C52" s="25">
        <f t="shared" si="0"/>
        <v>0</v>
      </c>
      <c r="D52" s="26">
        <v>0</v>
      </c>
      <c r="E52" s="25">
        <v>0</v>
      </c>
    </row>
    <row r="53" spans="1:5" ht="15">
      <c r="A53" s="4" t="s">
        <v>94</v>
      </c>
      <c r="B53" s="5" t="s">
        <v>95</v>
      </c>
      <c r="C53" s="25">
        <f t="shared" si="0"/>
        <v>0</v>
      </c>
      <c r="D53" s="26">
        <v>0</v>
      </c>
      <c r="E53" s="25">
        <v>0</v>
      </c>
    </row>
    <row r="54" spans="1:5" ht="12.75" customHeight="1">
      <c r="A54" s="4" t="s">
        <v>96</v>
      </c>
      <c r="B54" s="5" t="s">
        <v>97</v>
      </c>
      <c r="C54" s="25">
        <f t="shared" si="0"/>
        <v>0</v>
      </c>
      <c r="D54" s="26">
        <v>0</v>
      </c>
      <c r="E54" s="25">
        <v>0</v>
      </c>
    </row>
    <row r="55" spans="1:5" ht="12.75" customHeight="1">
      <c r="A55" s="4" t="s">
        <v>98</v>
      </c>
      <c r="B55" s="5" t="s">
        <v>99</v>
      </c>
      <c r="C55" s="25">
        <f t="shared" si="0"/>
        <v>0</v>
      </c>
      <c r="D55" s="26">
        <v>0</v>
      </c>
      <c r="E55" s="25">
        <v>0</v>
      </c>
    </row>
    <row r="56" spans="1:5" ht="15">
      <c r="A56" s="4" t="s">
        <v>100</v>
      </c>
      <c r="B56" s="5" t="s">
        <v>101</v>
      </c>
      <c r="C56" s="25">
        <f t="shared" si="0"/>
        <v>0</v>
      </c>
      <c r="D56" s="26">
        <v>0</v>
      </c>
      <c r="E56" s="25">
        <v>0</v>
      </c>
    </row>
    <row r="57" spans="1:5" ht="15">
      <c r="A57" s="4" t="s">
        <v>102</v>
      </c>
      <c r="B57" s="5" t="s">
        <v>103</v>
      </c>
      <c r="C57" s="25">
        <f t="shared" si="0"/>
        <v>0</v>
      </c>
      <c r="D57" s="26">
        <v>0</v>
      </c>
      <c r="E57" s="25">
        <v>0</v>
      </c>
    </row>
    <row r="58" spans="1:5" ht="15">
      <c r="A58" s="4" t="s">
        <v>104</v>
      </c>
      <c r="B58" s="5" t="s">
        <v>105</v>
      </c>
      <c r="C58" s="25">
        <f t="shared" si="0"/>
        <v>7640000</v>
      </c>
      <c r="D58" s="26">
        <v>7640000</v>
      </c>
      <c r="E58" s="25">
        <v>0</v>
      </c>
    </row>
    <row r="59" spans="1:5" ht="14.25">
      <c r="A59" s="7" t="s">
        <v>106</v>
      </c>
      <c r="B59" s="8" t="s">
        <v>107</v>
      </c>
      <c r="C59" s="27">
        <f t="shared" si="0"/>
        <v>7640000</v>
      </c>
      <c r="D59" s="28">
        <f>SUM(D51:D58)</f>
        <v>7640000</v>
      </c>
      <c r="E59" s="27">
        <f>SUM(E51:E58)</f>
        <v>0</v>
      </c>
    </row>
    <row r="60" spans="1:5" ht="15">
      <c r="A60" s="4" t="s">
        <v>108</v>
      </c>
      <c r="B60" s="5" t="s">
        <v>109</v>
      </c>
      <c r="C60" s="25">
        <f t="shared" si="0"/>
        <v>0</v>
      </c>
      <c r="D60" s="26">
        <v>0</v>
      </c>
      <c r="E60" s="25">
        <v>0</v>
      </c>
    </row>
    <row r="61" spans="1:5" ht="15">
      <c r="A61" s="4" t="s">
        <v>110</v>
      </c>
      <c r="B61" s="5" t="s">
        <v>111</v>
      </c>
      <c r="C61" s="25">
        <f t="shared" si="0"/>
        <v>1953743</v>
      </c>
      <c r="D61" s="26">
        <v>1953743</v>
      </c>
      <c r="E61" s="25">
        <v>0</v>
      </c>
    </row>
    <row r="62" spans="1:5" ht="15">
      <c r="A62" s="4" t="s">
        <v>112</v>
      </c>
      <c r="B62" s="5" t="s">
        <v>113</v>
      </c>
      <c r="C62" s="25">
        <f t="shared" si="0"/>
        <v>0</v>
      </c>
      <c r="D62" s="26">
        <v>0</v>
      </c>
      <c r="E62" s="25">
        <v>0</v>
      </c>
    </row>
    <row r="63" spans="1:5" ht="15">
      <c r="A63" s="4" t="s">
        <v>114</v>
      </c>
      <c r="B63" s="5" t="s">
        <v>115</v>
      </c>
      <c r="C63" s="25">
        <f t="shared" si="0"/>
        <v>500000</v>
      </c>
      <c r="D63" s="26">
        <v>500000</v>
      </c>
      <c r="E63" s="25">
        <v>0</v>
      </c>
    </row>
    <row r="64" spans="1:5" ht="14.25">
      <c r="A64" s="7" t="s">
        <v>116</v>
      </c>
      <c r="B64" s="8" t="s">
        <v>117</v>
      </c>
      <c r="C64" s="27">
        <f t="shared" si="0"/>
        <v>2453743</v>
      </c>
      <c r="D64" s="28">
        <f>SUM(D61:D63)</f>
        <v>2453743</v>
      </c>
      <c r="E64" s="27">
        <f>SUM(E61:E63)</f>
        <v>0</v>
      </c>
    </row>
    <row r="65" spans="1:5" ht="25.5">
      <c r="A65" s="4" t="s">
        <v>118</v>
      </c>
      <c r="B65" s="5" t="s">
        <v>119</v>
      </c>
      <c r="C65" s="25">
        <f t="shared" si="0"/>
        <v>0</v>
      </c>
      <c r="D65" s="26">
        <v>0</v>
      </c>
      <c r="E65" s="25">
        <v>0</v>
      </c>
    </row>
    <row r="66" spans="1:5" ht="25.5">
      <c r="A66" s="4" t="s">
        <v>120</v>
      </c>
      <c r="B66" s="5" t="s">
        <v>121</v>
      </c>
      <c r="C66" s="25">
        <f t="shared" si="0"/>
        <v>0</v>
      </c>
      <c r="D66" s="26">
        <v>0</v>
      </c>
      <c r="E66" s="25">
        <v>0</v>
      </c>
    </row>
    <row r="67" spans="1:5" ht="25.5">
      <c r="A67" s="4" t="s">
        <v>122</v>
      </c>
      <c r="B67" s="5" t="s">
        <v>123</v>
      </c>
      <c r="C67" s="25">
        <f t="shared" si="0"/>
        <v>0</v>
      </c>
      <c r="D67" s="26">
        <v>0</v>
      </c>
      <c r="E67" s="25">
        <v>0</v>
      </c>
    </row>
    <row r="68" spans="1:5" ht="12.75" customHeight="1">
      <c r="A68" s="4" t="s">
        <v>124</v>
      </c>
      <c r="B68" s="5" t="s">
        <v>125</v>
      </c>
      <c r="C68" s="25">
        <f t="shared" si="0"/>
        <v>51196423</v>
      </c>
      <c r="D68" s="26">
        <v>51196423</v>
      </c>
      <c r="E68" s="25">
        <v>0</v>
      </c>
    </row>
    <row r="69" spans="1:5" ht="25.5">
      <c r="A69" s="4" t="s">
        <v>126</v>
      </c>
      <c r="B69" s="5" t="s">
        <v>127</v>
      </c>
      <c r="C69" s="25">
        <f t="shared" si="0"/>
        <v>0</v>
      </c>
      <c r="D69" s="26">
        <v>0</v>
      </c>
      <c r="E69" s="25">
        <v>0</v>
      </c>
    </row>
    <row r="70" spans="1:5" ht="25.5">
      <c r="A70" s="4" t="s">
        <v>128</v>
      </c>
      <c r="B70" s="5" t="s">
        <v>129</v>
      </c>
      <c r="C70" s="25">
        <f t="shared" si="0"/>
        <v>939475</v>
      </c>
      <c r="D70" s="26">
        <v>939475</v>
      </c>
      <c r="E70" s="25">
        <v>0</v>
      </c>
    </row>
    <row r="71" spans="1:5" ht="15">
      <c r="A71" s="4" t="s">
        <v>130</v>
      </c>
      <c r="B71" s="5" t="s">
        <v>131</v>
      </c>
      <c r="C71" s="25">
        <f aca="true" t="shared" si="1" ref="C71:C100">SUM(D71:E71)</f>
        <v>0</v>
      </c>
      <c r="D71" s="26">
        <v>0</v>
      </c>
      <c r="E71" s="25">
        <v>0</v>
      </c>
    </row>
    <row r="72" spans="1:5" ht="15">
      <c r="A72" s="4" t="s">
        <v>132</v>
      </c>
      <c r="B72" s="5" t="s">
        <v>133</v>
      </c>
      <c r="C72" s="25">
        <f t="shared" si="1"/>
        <v>0</v>
      </c>
      <c r="D72" s="26">
        <v>0</v>
      </c>
      <c r="E72" s="25">
        <v>0</v>
      </c>
    </row>
    <row r="73" spans="1:5" ht="15">
      <c r="A73" s="4" t="s">
        <v>134</v>
      </c>
      <c r="B73" s="5" t="s">
        <v>135</v>
      </c>
      <c r="C73" s="25">
        <f t="shared" si="1"/>
        <v>0</v>
      </c>
      <c r="D73" s="26">
        <v>0</v>
      </c>
      <c r="E73" s="25">
        <v>0</v>
      </c>
    </row>
    <row r="74" spans="1:5" ht="12.75" customHeight="1">
      <c r="A74" s="4" t="s">
        <v>136</v>
      </c>
      <c r="B74" s="5" t="s">
        <v>137</v>
      </c>
      <c r="C74" s="25">
        <f t="shared" si="1"/>
        <v>400000</v>
      </c>
      <c r="D74" s="26">
        <v>400000</v>
      </c>
      <c r="E74" s="25">
        <v>0</v>
      </c>
    </row>
    <row r="75" spans="1:5" ht="15">
      <c r="A75" s="4" t="s">
        <v>138</v>
      </c>
      <c r="B75" s="5" t="s">
        <v>139</v>
      </c>
      <c r="C75" s="25">
        <f t="shared" si="1"/>
        <v>20063979</v>
      </c>
      <c r="D75" s="26">
        <v>20063979</v>
      </c>
      <c r="E75" s="25">
        <v>0</v>
      </c>
    </row>
    <row r="76" spans="1:5" ht="14.25">
      <c r="A76" s="7" t="s">
        <v>140</v>
      </c>
      <c r="B76" s="8" t="s">
        <v>141</v>
      </c>
      <c r="C76" s="27">
        <f t="shared" si="1"/>
        <v>75053620</v>
      </c>
      <c r="D76" s="28">
        <f>D60+D64+D65+D66+D67+D68+D69+D70+D71+D72+D73+D74+D75</f>
        <v>75053620</v>
      </c>
      <c r="E76" s="27">
        <f>E60+E64+E65+E66+E67+E68+E69+E70+E71+E72+E73+E74+E75</f>
        <v>0</v>
      </c>
    </row>
    <row r="77" spans="1:5" ht="15">
      <c r="A77" s="4" t="s">
        <v>142</v>
      </c>
      <c r="B77" s="5" t="s">
        <v>143</v>
      </c>
      <c r="C77" s="25">
        <f t="shared" si="1"/>
        <v>0</v>
      </c>
      <c r="D77" s="26">
        <v>0</v>
      </c>
      <c r="E77" s="25">
        <v>0</v>
      </c>
    </row>
    <row r="78" spans="1:5" ht="15">
      <c r="A78" s="4" t="s">
        <v>144</v>
      </c>
      <c r="B78" s="5" t="s">
        <v>145</v>
      </c>
      <c r="C78" s="25">
        <f t="shared" si="1"/>
        <v>850000</v>
      </c>
      <c r="D78" s="26">
        <v>850000</v>
      </c>
      <c r="E78" s="25">
        <v>0</v>
      </c>
    </row>
    <row r="79" spans="1:5" ht="15">
      <c r="A79" s="4" t="s">
        <v>146</v>
      </c>
      <c r="B79" s="5" t="s">
        <v>147</v>
      </c>
      <c r="C79" s="25">
        <f t="shared" si="1"/>
        <v>0</v>
      </c>
      <c r="D79" s="26">
        <v>0</v>
      </c>
      <c r="E79" s="25">
        <v>0</v>
      </c>
    </row>
    <row r="80" spans="1:5" ht="15">
      <c r="A80" s="4" t="s">
        <v>148</v>
      </c>
      <c r="B80" s="5" t="s">
        <v>149</v>
      </c>
      <c r="C80" s="25">
        <f t="shared" si="1"/>
        <v>6290965</v>
      </c>
      <c r="D80" s="26">
        <v>6290965</v>
      </c>
      <c r="E80" s="25">
        <v>0</v>
      </c>
    </row>
    <row r="81" spans="1:5" ht="15">
      <c r="A81" s="4" t="s">
        <v>150</v>
      </c>
      <c r="B81" s="5" t="s">
        <v>151</v>
      </c>
      <c r="C81" s="25">
        <f t="shared" si="1"/>
        <v>0</v>
      </c>
      <c r="D81" s="26">
        <v>0</v>
      </c>
      <c r="E81" s="25">
        <v>0</v>
      </c>
    </row>
    <row r="82" spans="1:5" ht="12.75" customHeight="1">
      <c r="A82" s="4" t="s">
        <v>152</v>
      </c>
      <c r="B82" s="5" t="s">
        <v>153</v>
      </c>
      <c r="C82" s="25">
        <f t="shared" si="1"/>
        <v>0</v>
      </c>
      <c r="D82" s="26">
        <v>0</v>
      </c>
      <c r="E82" s="25">
        <v>0</v>
      </c>
    </row>
    <row r="83" spans="1:5" ht="12.75" customHeight="1">
      <c r="A83" s="4" t="s">
        <v>154</v>
      </c>
      <c r="B83" s="5" t="s">
        <v>155</v>
      </c>
      <c r="C83" s="25">
        <f t="shared" si="1"/>
        <v>1928061</v>
      </c>
      <c r="D83" s="26">
        <v>1928061</v>
      </c>
      <c r="E83" s="25">
        <v>0</v>
      </c>
    </row>
    <row r="84" spans="1:5" ht="14.25">
      <c r="A84" s="7" t="s">
        <v>156</v>
      </c>
      <c r="B84" s="8" t="s">
        <v>157</v>
      </c>
      <c r="C84" s="27">
        <f t="shared" si="1"/>
        <v>9069026</v>
      </c>
      <c r="D84" s="28">
        <f>SUM(D77:D83)</f>
        <v>9069026</v>
      </c>
      <c r="E84" s="27">
        <f>SUM(E77:E83)</f>
        <v>0</v>
      </c>
    </row>
    <row r="85" spans="1:5" ht="15">
      <c r="A85" s="4" t="s">
        <v>158</v>
      </c>
      <c r="B85" s="5" t="s">
        <v>159</v>
      </c>
      <c r="C85" s="25">
        <f t="shared" si="1"/>
        <v>21158956</v>
      </c>
      <c r="D85" s="26">
        <v>21158956</v>
      </c>
      <c r="E85" s="25">
        <v>0</v>
      </c>
    </row>
    <row r="86" spans="1:5" ht="15">
      <c r="A86" s="4" t="s">
        <v>160</v>
      </c>
      <c r="B86" s="5" t="s">
        <v>161</v>
      </c>
      <c r="C86" s="25">
        <f t="shared" si="1"/>
        <v>0</v>
      </c>
      <c r="D86" s="26">
        <v>0</v>
      </c>
      <c r="E86" s="25">
        <v>0</v>
      </c>
    </row>
    <row r="87" spans="1:5" ht="15">
      <c r="A87" s="4" t="s">
        <v>162</v>
      </c>
      <c r="B87" s="5" t="s">
        <v>163</v>
      </c>
      <c r="C87" s="25">
        <f t="shared" si="1"/>
        <v>956360</v>
      </c>
      <c r="D87" s="26">
        <v>956360</v>
      </c>
      <c r="E87" s="25">
        <v>0</v>
      </c>
    </row>
    <row r="88" spans="1:5" ht="12.75" customHeight="1">
      <c r="A88" s="4" t="s">
        <v>164</v>
      </c>
      <c r="B88" s="5" t="s">
        <v>165</v>
      </c>
      <c r="C88" s="25">
        <f t="shared" si="1"/>
        <v>5971136</v>
      </c>
      <c r="D88" s="26">
        <v>5971136</v>
      </c>
      <c r="E88" s="25">
        <v>0</v>
      </c>
    </row>
    <row r="89" spans="1:5" ht="14.25">
      <c r="A89" s="7" t="s">
        <v>166</v>
      </c>
      <c r="B89" s="8" t="s">
        <v>167</v>
      </c>
      <c r="C89" s="27">
        <f t="shared" si="1"/>
        <v>28086452</v>
      </c>
      <c r="D89" s="28">
        <f>SUM(D85:D88)</f>
        <v>28086452</v>
      </c>
      <c r="E89" s="27">
        <f>SUM(E85:E88)</f>
        <v>0</v>
      </c>
    </row>
    <row r="90" spans="1:5" ht="25.5">
      <c r="A90" s="4" t="s">
        <v>168</v>
      </c>
      <c r="B90" s="5" t="s">
        <v>169</v>
      </c>
      <c r="C90" s="25">
        <f t="shared" si="1"/>
        <v>0</v>
      </c>
      <c r="D90" s="26">
        <v>0</v>
      </c>
      <c r="E90" s="25">
        <v>0</v>
      </c>
    </row>
    <row r="91" spans="1:5" ht="25.5">
      <c r="A91" s="4" t="s">
        <v>170</v>
      </c>
      <c r="B91" s="5" t="s">
        <v>171</v>
      </c>
      <c r="C91" s="25">
        <f t="shared" si="1"/>
        <v>0</v>
      </c>
      <c r="D91" s="26">
        <v>0</v>
      </c>
      <c r="E91" s="25">
        <v>0</v>
      </c>
    </row>
    <row r="92" spans="1:5" ht="25.5">
      <c r="A92" s="4" t="s">
        <v>172</v>
      </c>
      <c r="B92" s="5" t="s">
        <v>173</v>
      </c>
      <c r="C92" s="25">
        <f t="shared" si="1"/>
        <v>0</v>
      </c>
      <c r="D92" s="26">
        <v>0</v>
      </c>
      <c r="E92" s="25">
        <v>0</v>
      </c>
    </row>
    <row r="93" spans="1:5" ht="12.75" customHeight="1">
      <c r="A93" s="4" t="s">
        <v>174</v>
      </c>
      <c r="B93" s="5" t="s">
        <v>175</v>
      </c>
      <c r="C93" s="25">
        <f t="shared" si="1"/>
        <v>0</v>
      </c>
      <c r="D93" s="26">
        <v>0</v>
      </c>
      <c r="E93" s="25">
        <v>0</v>
      </c>
    </row>
    <row r="94" spans="1:5" ht="25.5">
      <c r="A94" s="4" t="s">
        <v>176</v>
      </c>
      <c r="B94" s="5" t="s">
        <v>177</v>
      </c>
      <c r="C94" s="25">
        <f t="shared" si="1"/>
        <v>0</v>
      </c>
      <c r="D94" s="26">
        <v>0</v>
      </c>
      <c r="E94" s="25">
        <v>0</v>
      </c>
    </row>
    <row r="95" spans="1:5" ht="25.5">
      <c r="A95" s="4" t="s">
        <v>178</v>
      </c>
      <c r="B95" s="5" t="s">
        <v>179</v>
      </c>
      <c r="C95" s="25">
        <f t="shared" si="1"/>
        <v>0</v>
      </c>
      <c r="D95" s="26">
        <v>0</v>
      </c>
      <c r="E95" s="25">
        <v>0</v>
      </c>
    </row>
    <row r="96" spans="1:5" ht="15">
      <c r="A96" s="4" t="s">
        <v>180</v>
      </c>
      <c r="B96" s="5" t="s">
        <v>181</v>
      </c>
      <c r="C96" s="25">
        <f t="shared" si="1"/>
        <v>0</v>
      </c>
      <c r="D96" s="26">
        <v>0</v>
      </c>
      <c r="E96" s="25">
        <v>0</v>
      </c>
    </row>
    <row r="97" spans="1:5" ht="15">
      <c r="A97" s="4" t="s">
        <v>182</v>
      </c>
      <c r="B97" s="5" t="s">
        <v>183</v>
      </c>
      <c r="C97" s="25">
        <f t="shared" si="1"/>
        <v>0</v>
      </c>
      <c r="D97" s="26">
        <v>0</v>
      </c>
      <c r="E97" s="25">
        <v>0</v>
      </c>
    </row>
    <row r="98" spans="1:5" ht="12.75" customHeight="1">
      <c r="A98" s="4" t="s">
        <v>184</v>
      </c>
      <c r="B98" s="5" t="s">
        <v>185</v>
      </c>
      <c r="C98" s="25">
        <f t="shared" si="1"/>
        <v>0</v>
      </c>
      <c r="D98" s="26">
        <v>0</v>
      </c>
      <c r="E98" s="25">
        <v>0</v>
      </c>
    </row>
    <row r="99" spans="1:5" ht="15">
      <c r="A99" s="7" t="s">
        <v>186</v>
      </c>
      <c r="B99" s="8" t="s">
        <v>187</v>
      </c>
      <c r="C99" s="25">
        <f t="shared" si="1"/>
        <v>0</v>
      </c>
      <c r="D99" s="28">
        <v>0</v>
      </c>
      <c r="E99" s="27">
        <v>0</v>
      </c>
    </row>
    <row r="100" spans="1:5" ht="12.75" customHeight="1">
      <c r="A100" s="7" t="s">
        <v>188</v>
      </c>
      <c r="B100" s="8" t="s">
        <v>189</v>
      </c>
      <c r="C100" s="27">
        <f t="shared" si="1"/>
        <v>249857699</v>
      </c>
      <c r="D100" s="27">
        <f>D24+D25+D50+D59+D76+D84+D89+D99</f>
        <v>201102235</v>
      </c>
      <c r="E100" s="27">
        <f>E24+E25+E50+E59+E76+E84+E89+E99</f>
        <v>48755464</v>
      </c>
    </row>
    <row r="101" spans="1:5" ht="12.75">
      <c r="A101" s="1"/>
      <c r="B101" s="1"/>
      <c r="C101" s="1"/>
      <c r="D101" s="1"/>
      <c r="E101" s="18"/>
    </row>
    <row r="102" spans="1:5" ht="12.75">
      <c r="A102" s="1"/>
      <c r="B102" s="1"/>
      <c r="C102" s="1"/>
      <c r="D102" s="1"/>
      <c r="E102" s="18"/>
    </row>
    <row r="103" spans="1:5" ht="12.75">
      <c r="A103" s="1"/>
      <c r="B103" s="1"/>
      <c r="C103" s="1"/>
      <c r="D103" s="1"/>
      <c r="E103" s="18"/>
    </row>
    <row r="104" spans="1:5" ht="19.5" customHeight="1">
      <c r="A104" s="32" t="s">
        <v>259</v>
      </c>
      <c r="B104" s="33"/>
      <c r="C104" s="33"/>
      <c r="D104" s="33"/>
      <c r="E104" s="34"/>
    </row>
    <row r="105" spans="1:5" ht="31.5">
      <c r="A105" s="3" t="s">
        <v>321</v>
      </c>
      <c r="B105" s="3" t="s">
        <v>7</v>
      </c>
      <c r="C105" s="3" t="s">
        <v>334</v>
      </c>
      <c r="D105" s="14" t="s">
        <v>332</v>
      </c>
      <c r="E105" s="14" t="s">
        <v>333</v>
      </c>
    </row>
    <row r="106" spans="1:5" ht="12.75">
      <c r="A106" s="4" t="s">
        <v>1</v>
      </c>
      <c r="B106" s="5" t="s">
        <v>260</v>
      </c>
      <c r="C106" s="6">
        <f>SUM(D106:E106)</f>
        <v>0</v>
      </c>
      <c r="D106" s="15">
        <v>0</v>
      </c>
      <c r="E106" s="23">
        <v>0</v>
      </c>
    </row>
    <row r="107" spans="1:5" ht="12.75">
      <c r="A107" s="4" t="s">
        <v>2</v>
      </c>
      <c r="B107" s="5" t="s">
        <v>261</v>
      </c>
      <c r="C107" s="6">
        <f aca="true" t="shared" si="2" ref="C107:C135">SUM(D107:E107)</f>
        <v>0</v>
      </c>
      <c r="D107" s="15">
        <v>0</v>
      </c>
      <c r="E107" s="23">
        <v>0</v>
      </c>
    </row>
    <row r="108" spans="1:5" ht="12.75">
      <c r="A108" s="4" t="s">
        <v>3</v>
      </c>
      <c r="B108" s="5" t="s">
        <v>262</v>
      </c>
      <c r="C108" s="6">
        <f t="shared" si="2"/>
        <v>0</v>
      </c>
      <c r="D108" s="15">
        <v>0</v>
      </c>
      <c r="E108" s="23">
        <v>0</v>
      </c>
    </row>
    <row r="109" spans="1:5" ht="12.75">
      <c r="A109" s="7" t="s">
        <v>4</v>
      </c>
      <c r="B109" s="8" t="s">
        <v>263</v>
      </c>
      <c r="C109" s="9">
        <f t="shared" si="2"/>
        <v>0</v>
      </c>
      <c r="D109" s="16">
        <v>0</v>
      </c>
      <c r="E109" s="24">
        <v>0</v>
      </c>
    </row>
    <row r="110" spans="1:5" ht="12.75">
      <c r="A110" s="4" t="s">
        <v>12</v>
      </c>
      <c r="B110" s="5" t="s">
        <v>264</v>
      </c>
      <c r="C110" s="6">
        <f t="shared" si="2"/>
        <v>0</v>
      </c>
      <c r="D110" s="15">
        <v>0</v>
      </c>
      <c r="E110" s="23">
        <v>0</v>
      </c>
    </row>
    <row r="111" spans="1:5" ht="12.75">
      <c r="A111" s="4" t="s">
        <v>14</v>
      </c>
      <c r="B111" s="5" t="s">
        <v>265</v>
      </c>
      <c r="C111" s="6">
        <f t="shared" si="2"/>
        <v>0</v>
      </c>
      <c r="D111" s="15">
        <v>0</v>
      </c>
      <c r="E111" s="23">
        <v>0</v>
      </c>
    </row>
    <row r="112" spans="1:5" ht="12.75">
      <c r="A112" s="4" t="s">
        <v>16</v>
      </c>
      <c r="B112" s="5" t="s">
        <v>266</v>
      </c>
      <c r="C112" s="6">
        <f t="shared" si="2"/>
        <v>0</v>
      </c>
      <c r="D112" s="15">
        <v>0</v>
      </c>
      <c r="E112" s="23">
        <v>0</v>
      </c>
    </row>
    <row r="113" spans="1:5" ht="12.75">
      <c r="A113" s="4" t="s">
        <v>5</v>
      </c>
      <c r="B113" s="5" t="s">
        <v>267</v>
      </c>
      <c r="C113" s="6">
        <f t="shared" si="2"/>
        <v>0</v>
      </c>
      <c r="D113" s="15">
        <v>0</v>
      </c>
      <c r="E113" s="23">
        <v>0</v>
      </c>
    </row>
    <row r="114" spans="1:5" ht="12.75">
      <c r="A114" s="4" t="s">
        <v>6</v>
      </c>
      <c r="B114" s="5" t="s">
        <v>268</v>
      </c>
      <c r="C114" s="6">
        <f t="shared" si="2"/>
        <v>0</v>
      </c>
      <c r="D114" s="15">
        <v>0</v>
      </c>
      <c r="E114" s="23">
        <v>0</v>
      </c>
    </row>
    <row r="115" spans="1:5" ht="12.75">
      <c r="A115" s="4" t="s">
        <v>20</v>
      </c>
      <c r="B115" s="5" t="s">
        <v>269</v>
      </c>
      <c r="C115" s="6">
        <f t="shared" si="2"/>
        <v>0</v>
      </c>
      <c r="D115" s="15">
        <v>0</v>
      </c>
      <c r="E115" s="23">
        <v>0</v>
      </c>
    </row>
    <row r="116" spans="1:5" ht="12.75">
      <c r="A116" s="7" t="s">
        <v>22</v>
      </c>
      <c r="B116" s="8" t="s">
        <v>270</v>
      </c>
      <c r="C116" s="9">
        <f t="shared" si="2"/>
        <v>0</v>
      </c>
      <c r="D116" s="16">
        <v>0</v>
      </c>
      <c r="E116" s="24">
        <v>0</v>
      </c>
    </row>
    <row r="117" spans="1:5" ht="12.75">
      <c r="A117" s="4" t="s">
        <v>24</v>
      </c>
      <c r="B117" s="5" t="s">
        <v>271</v>
      </c>
      <c r="C117" s="6">
        <f t="shared" si="2"/>
        <v>0</v>
      </c>
      <c r="D117" s="15">
        <v>0</v>
      </c>
      <c r="E117" s="23">
        <v>0</v>
      </c>
    </row>
    <row r="118" spans="1:5" ht="12.75">
      <c r="A118" s="4" t="s">
        <v>26</v>
      </c>
      <c r="B118" s="5" t="s">
        <v>272</v>
      </c>
      <c r="C118" s="6">
        <f t="shared" si="2"/>
        <v>4828896</v>
      </c>
      <c r="D118" s="15">
        <v>4828896</v>
      </c>
      <c r="E118" s="23">
        <v>0</v>
      </c>
    </row>
    <row r="119" spans="1:5" ht="12.75">
      <c r="A119" s="4" t="s">
        <v>28</v>
      </c>
      <c r="B119" s="5" t="s">
        <v>273</v>
      </c>
      <c r="C119" s="6">
        <f t="shared" si="2"/>
        <v>47663016</v>
      </c>
      <c r="D119" s="15">
        <v>47663016</v>
      </c>
      <c r="E119" s="23">
        <v>0</v>
      </c>
    </row>
    <row r="120" spans="1:5" ht="12.75">
      <c r="A120" s="4" t="s">
        <v>30</v>
      </c>
      <c r="B120" s="5" t="s">
        <v>274</v>
      </c>
      <c r="C120" s="6">
        <f t="shared" si="2"/>
        <v>0</v>
      </c>
      <c r="D120" s="15">
        <v>0</v>
      </c>
      <c r="E120" s="23">
        <v>0</v>
      </c>
    </row>
    <row r="121" spans="1:5" ht="12.75">
      <c r="A121" s="4" t="s">
        <v>32</v>
      </c>
      <c r="B121" s="5" t="s">
        <v>275</v>
      </c>
      <c r="C121" s="6">
        <f t="shared" si="2"/>
        <v>0</v>
      </c>
      <c r="D121" s="15">
        <v>0</v>
      </c>
      <c r="E121" s="23">
        <v>0</v>
      </c>
    </row>
    <row r="122" spans="1:5" ht="12.75">
      <c r="A122" s="4" t="s">
        <v>0</v>
      </c>
      <c r="B122" s="5" t="s">
        <v>276</v>
      </c>
      <c r="C122" s="6">
        <f t="shared" si="2"/>
        <v>0</v>
      </c>
      <c r="D122" s="15">
        <v>0</v>
      </c>
      <c r="E122" s="23">
        <v>0</v>
      </c>
    </row>
    <row r="123" spans="1:5" ht="12.75">
      <c r="A123" s="4" t="s">
        <v>35</v>
      </c>
      <c r="B123" s="5" t="s">
        <v>277</v>
      </c>
      <c r="C123" s="6">
        <f t="shared" si="2"/>
        <v>0</v>
      </c>
      <c r="D123" s="15">
        <v>0</v>
      </c>
      <c r="E123" s="23">
        <v>0</v>
      </c>
    </row>
    <row r="124" spans="1:5" ht="12.75">
      <c r="A124" s="4" t="s">
        <v>37</v>
      </c>
      <c r="B124" s="5" t="s">
        <v>278</v>
      </c>
      <c r="C124" s="6">
        <f t="shared" si="2"/>
        <v>0</v>
      </c>
      <c r="D124" s="15">
        <v>0</v>
      </c>
      <c r="E124" s="23">
        <v>0</v>
      </c>
    </row>
    <row r="125" spans="1:5" ht="12.75">
      <c r="A125" s="7" t="s">
        <v>39</v>
      </c>
      <c r="B125" s="8" t="s">
        <v>279</v>
      </c>
      <c r="C125" s="9">
        <f t="shared" si="2"/>
        <v>0</v>
      </c>
      <c r="D125" s="16">
        <f>SUM(D123:D124)</f>
        <v>0</v>
      </c>
      <c r="E125" s="24">
        <v>0</v>
      </c>
    </row>
    <row r="126" spans="1:5" ht="12.75">
      <c r="A126" s="7" t="s">
        <v>40</v>
      </c>
      <c r="B126" s="8" t="s">
        <v>280</v>
      </c>
      <c r="C126" s="9">
        <f t="shared" si="2"/>
        <v>52491912</v>
      </c>
      <c r="D126" s="16">
        <f>D109+D116+D117+D118+D119+D120+D121+D122+D125</f>
        <v>52491912</v>
      </c>
      <c r="E126" s="24">
        <v>0</v>
      </c>
    </row>
    <row r="127" spans="1:5" ht="12.75">
      <c r="A127" s="4" t="s">
        <v>42</v>
      </c>
      <c r="B127" s="5" t="s">
        <v>281</v>
      </c>
      <c r="C127" s="6">
        <f t="shared" si="2"/>
        <v>0</v>
      </c>
      <c r="D127" s="15">
        <v>0</v>
      </c>
      <c r="E127" s="23">
        <v>0</v>
      </c>
    </row>
    <row r="128" spans="1:5" ht="12.75">
      <c r="A128" s="4" t="s">
        <v>44</v>
      </c>
      <c r="B128" s="5" t="s">
        <v>282</v>
      </c>
      <c r="C128" s="6">
        <f t="shared" si="2"/>
        <v>0</v>
      </c>
      <c r="D128" s="15">
        <v>0</v>
      </c>
      <c r="E128" s="23">
        <v>0</v>
      </c>
    </row>
    <row r="129" spans="1:5" ht="12.75">
      <c r="A129" s="4" t="s">
        <v>46</v>
      </c>
      <c r="B129" s="5" t="s">
        <v>283</v>
      </c>
      <c r="C129" s="6">
        <f t="shared" si="2"/>
        <v>0</v>
      </c>
      <c r="D129" s="15">
        <v>0</v>
      </c>
      <c r="E129" s="23">
        <v>0</v>
      </c>
    </row>
    <row r="130" spans="1:5" ht="25.5">
      <c r="A130" s="4" t="s">
        <v>48</v>
      </c>
      <c r="B130" s="5" t="s">
        <v>284</v>
      </c>
      <c r="C130" s="6">
        <f t="shared" si="2"/>
        <v>0</v>
      </c>
      <c r="D130" s="15">
        <v>0</v>
      </c>
      <c r="E130" s="23">
        <v>0</v>
      </c>
    </row>
    <row r="131" spans="1:5" ht="12.75">
      <c r="A131" s="4" t="s">
        <v>50</v>
      </c>
      <c r="B131" s="5" t="s">
        <v>285</v>
      </c>
      <c r="C131" s="6">
        <f t="shared" si="2"/>
        <v>0</v>
      </c>
      <c r="D131" s="15">
        <v>0</v>
      </c>
      <c r="E131" s="23">
        <v>0</v>
      </c>
    </row>
    <row r="132" spans="1:5" ht="12.75">
      <c r="A132" s="7" t="s">
        <v>52</v>
      </c>
      <c r="B132" s="8" t="s">
        <v>286</v>
      </c>
      <c r="C132" s="9">
        <f t="shared" si="2"/>
        <v>0</v>
      </c>
      <c r="D132" s="16">
        <f>SUM(D127:D131)</f>
        <v>0</v>
      </c>
      <c r="E132" s="24">
        <v>0</v>
      </c>
    </row>
    <row r="133" spans="1:5" ht="12.75">
      <c r="A133" s="4" t="s">
        <v>54</v>
      </c>
      <c r="B133" s="5" t="s">
        <v>287</v>
      </c>
      <c r="C133" s="6">
        <f t="shared" si="2"/>
        <v>0</v>
      </c>
      <c r="D133" s="15">
        <v>0</v>
      </c>
      <c r="E133" s="23">
        <v>0</v>
      </c>
    </row>
    <row r="134" spans="1:5" ht="12.75">
      <c r="A134" s="4" t="s">
        <v>56</v>
      </c>
      <c r="B134" s="5" t="s">
        <v>288</v>
      </c>
      <c r="C134" s="6">
        <f t="shared" si="2"/>
        <v>0</v>
      </c>
      <c r="D134" s="15">
        <v>0</v>
      </c>
      <c r="E134" s="23">
        <v>0</v>
      </c>
    </row>
    <row r="135" spans="1:5" ht="12.75">
      <c r="A135" s="7" t="s">
        <v>58</v>
      </c>
      <c r="B135" s="8" t="s">
        <v>289</v>
      </c>
      <c r="C135" s="9">
        <f t="shared" si="2"/>
        <v>52491912</v>
      </c>
      <c r="D135" s="16">
        <f>D126+D132+D133+D134</f>
        <v>52491912</v>
      </c>
      <c r="E135" s="9">
        <f>E126+E132+E133+E134</f>
        <v>0</v>
      </c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5" ht="19.5" customHeight="1">
      <c r="A139" s="12" t="s">
        <v>324</v>
      </c>
      <c r="B139" s="12" t="s">
        <v>325</v>
      </c>
      <c r="C139" s="13">
        <f>SUM(D139:E139)</f>
        <v>249857699</v>
      </c>
      <c r="D139" s="13">
        <f>D100</f>
        <v>201102235</v>
      </c>
      <c r="E139" s="13">
        <f>E100</f>
        <v>48755464</v>
      </c>
    </row>
    <row r="140" spans="1:5" ht="19.5" customHeight="1">
      <c r="A140" s="12" t="s">
        <v>326</v>
      </c>
      <c r="B140" s="12" t="s">
        <v>327</v>
      </c>
      <c r="C140" s="13">
        <f>SUM(D140:E140)</f>
        <v>52491912</v>
      </c>
      <c r="D140" s="13">
        <f>D135</f>
        <v>52491912</v>
      </c>
      <c r="E140" s="13">
        <f>E135</f>
        <v>0</v>
      </c>
    </row>
    <row r="141" spans="1:5" ht="19.5" customHeight="1">
      <c r="A141" s="10"/>
      <c r="B141" s="10" t="s">
        <v>336</v>
      </c>
      <c r="C141" s="11">
        <f>SUM(D141:E141)</f>
        <v>302349611</v>
      </c>
      <c r="D141" s="11">
        <f>SUM(D139:D140)</f>
        <v>253594147</v>
      </c>
      <c r="E141" s="11">
        <f>SUM(E139:E140)</f>
        <v>48755464</v>
      </c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</sheetData>
  <sheetProtection/>
  <mergeCells count="4">
    <mergeCell ref="A4:D4"/>
    <mergeCell ref="A104:E104"/>
    <mergeCell ref="A1:E1"/>
    <mergeCell ref="A2:E2"/>
  </mergeCells>
  <printOptions/>
  <pageMargins left="0.7480314960629921" right="0.7480314960629921" top="0.931875" bottom="0.984251968503937" header="0.5118110236220472" footer="0.5118110236220472"/>
  <pageSetup fitToHeight="0" fitToWidth="1" horizontalDpi="300" verticalDpi="300" orientation="portrait" scale="63" r:id="rId1"/>
  <headerFooter alignWithMargins="0">
    <oddHeader>&amp;C&amp;"Times New Roman,Félkövér"&amp;14 1.  melléklet 
a 2/2019.(II.26.)önkormányzati rendelethez&amp;RÉrték típus: Forint</oddHeader>
  </headerFooter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E3" sqref="E3:E70"/>
    </sheetView>
  </sheetViews>
  <sheetFormatPr defaultColWidth="9.00390625" defaultRowHeight="12.75"/>
  <cols>
    <col min="1" max="1" width="8.125" style="0" customWidth="1"/>
    <col min="2" max="2" width="53.25390625" style="0" customWidth="1"/>
    <col min="3" max="5" width="20.75390625" style="0" customWidth="1"/>
  </cols>
  <sheetData>
    <row r="1" spans="1:5" ht="19.5" customHeight="1">
      <c r="A1" s="36" t="s">
        <v>190</v>
      </c>
      <c r="B1" s="37"/>
      <c r="C1" s="37"/>
      <c r="D1" s="37"/>
      <c r="E1" s="38"/>
    </row>
    <row r="2" spans="1:5" ht="31.5">
      <c r="A2" s="3"/>
      <c r="B2" s="3" t="s">
        <v>7</v>
      </c>
      <c r="C2" s="3" t="s">
        <v>334</v>
      </c>
      <c r="D2" s="14" t="s">
        <v>332</v>
      </c>
      <c r="E2" s="14" t="s">
        <v>333</v>
      </c>
    </row>
    <row r="3" spans="1:5" ht="12.75" customHeight="1">
      <c r="A3" s="4" t="s">
        <v>1</v>
      </c>
      <c r="B3" s="5" t="s">
        <v>191</v>
      </c>
      <c r="C3" s="19">
        <f>SUM(D3:E3)</f>
        <v>75121118</v>
      </c>
      <c r="D3" s="19">
        <v>75121118</v>
      </c>
      <c r="E3" s="6">
        <v>0</v>
      </c>
    </row>
    <row r="4" spans="1:5" ht="25.5">
      <c r="A4" s="4" t="s">
        <v>2</v>
      </c>
      <c r="B4" s="5" t="s">
        <v>192</v>
      </c>
      <c r="C4" s="19">
        <f aca="true" t="shared" si="0" ref="C4:C67">SUM(D4:E4)</f>
        <v>28186933</v>
      </c>
      <c r="D4" s="19">
        <v>28186933</v>
      </c>
      <c r="E4" s="6">
        <v>0</v>
      </c>
    </row>
    <row r="5" spans="1:5" ht="25.5" customHeight="1">
      <c r="A5" s="4" t="s">
        <v>3</v>
      </c>
      <c r="B5" s="5" t="s">
        <v>193</v>
      </c>
      <c r="C5" s="19">
        <f t="shared" si="0"/>
        <v>25386060</v>
      </c>
      <c r="D5" s="19">
        <v>25386060</v>
      </c>
      <c r="E5" s="6">
        <v>0</v>
      </c>
    </row>
    <row r="6" spans="1:5" ht="12.75" customHeight="1">
      <c r="A6" s="4" t="s">
        <v>4</v>
      </c>
      <c r="B6" s="5" t="s">
        <v>194</v>
      </c>
      <c r="C6" s="19">
        <f t="shared" si="0"/>
        <v>1800000</v>
      </c>
      <c r="D6" s="19">
        <v>1800000</v>
      </c>
      <c r="E6" s="6">
        <v>0</v>
      </c>
    </row>
    <row r="7" spans="1:5" ht="25.5">
      <c r="A7" s="4" t="s">
        <v>12</v>
      </c>
      <c r="B7" s="5" t="s">
        <v>195</v>
      </c>
      <c r="C7" s="19">
        <f t="shared" si="0"/>
        <v>0</v>
      </c>
      <c r="D7" s="19">
        <v>0</v>
      </c>
      <c r="E7" s="6">
        <v>0</v>
      </c>
    </row>
    <row r="8" spans="1:5" ht="12.75">
      <c r="A8" s="4" t="s">
        <v>14</v>
      </c>
      <c r="B8" s="5" t="s">
        <v>196</v>
      </c>
      <c r="C8" s="19">
        <f t="shared" si="0"/>
        <v>0</v>
      </c>
      <c r="D8" s="19">
        <v>0</v>
      </c>
      <c r="E8" s="6">
        <v>0</v>
      </c>
    </row>
    <row r="9" spans="1:5" ht="12.75" customHeight="1">
      <c r="A9" s="7" t="s">
        <v>16</v>
      </c>
      <c r="B9" s="8" t="s">
        <v>197</v>
      </c>
      <c r="C9" s="20">
        <f t="shared" si="0"/>
        <v>130494111</v>
      </c>
      <c r="D9" s="20">
        <f>SUM(D3:D8)</f>
        <v>130494111</v>
      </c>
      <c r="E9" s="9">
        <f>SUM(E3:E8)</f>
        <v>0</v>
      </c>
    </row>
    <row r="10" spans="1:5" ht="12.75">
      <c r="A10" s="4" t="s">
        <v>5</v>
      </c>
      <c r="B10" s="5" t="s">
        <v>198</v>
      </c>
      <c r="C10" s="19">
        <f t="shared" si="0"/>
        <v>0</v>
      </c>
      <c r="D10" s="19">
        <v>0</v>
      </c>
      <c r="E10" s="6">
        <v>0</v>
      </c>
    </row>
    <row r="11" spans="1:5" ht="25.5" customHeight="1">
      <c r="A11" s="4" t="s">
        <v>6</v>
      </c>
      <c r="B11" s="5" t="s">
        <v>199</v>
      </c>
      <c r="C11" s="19">
        <f t="shared" si="0"/>
        <v>0</v>
      </c>
      <c r="D11" s="19">
        <v>0</v>
      </c>
      <c r="E11" s="6">
        <v>0</v>
      </c>
    </row>
    <row r="12" spans="1:5" ht="25.5" customHeight="1">
      <c r="A12" s="4" t="s">
        <v>20</v>
      </c>
      <c r="B12" s="5" t="s">
        <v>200</v>
      </c>
      <c r="C12" s="19">
        <f t="shared" si="0"/>
        <v>0</v>
      </c>
      <c r="D12" s="19">
        <v>0</v>
      </c>
      <c r="E12" s="6">
        <v>0</v>
      </c>
    </row>
    <row r="13" spans="1:5" ht="25.5" customHeight="1">
      <c r="A13" s="4" t="s">
        <v>22</v>
      </c>
      <c r="B13" s="5" t="s">
        <v>201</v>
      </c>
      <c r="C13" s="19">
        <f t="shared" si="0"/>
        <v>44106123</v>
      </c>
      <c r="D13" s="19">
        <v>44106123</v>
      </c>
      <c r="E13" s="6">
        <v>0</v>
      </c>
    </row>
    <row r="14" spans="1:5" ht="25.5">
      <c r="A14" s="4" t="s">
        <v>24</v>
      </c>
      <c r="B14" s="5" t="s">
        <v>202</v>
      </c>
      <c r="C14" s="19">
        <f t="shared" si="0"/>
        <v>0</v>
      </c>
      <c r="D14" s="19">
        <v>0</v>
      </c>
      <c r="E14" s="6">
        <v>0</v>
      </c>
    </row>
    <row r="15" spans="1:5" ht="25.5">
      <c r="A15" s="7" t="s">
        <v>26</v>
      </c>
      <c r="B15" s="8" t="s">
        <v>203</v>
      </c>
      <c r="C15" s="20">
        <f t="shared" si="0"/>
        <v>174600234</v>
      </c>
      <c r="D15" s="20">
        <f>D9+D10+D11+D12+D13+D14</f>
        <v>174600234</v>
      </c>
      <c r="E15" s="9">
        <f>E9+E10+E11+E12+E13+E14</f>
        <v>0</v>
      </c>
    </row>
    <row r="16" spans="1:5" ht="12.75" customHeight="1">
      <c r="A16" s="4" t="s">
        <v>28</v>
      </c>
      <c r="B16" s="5" t="s">
        <v>204</v>
      </c>
      <c r="C16" s="19">
        <f t="shared" si="0"/>
        <v>14963604</v>
      </c>
      <c r="D16" s="19">
        <v>14963604</v>
      </c>
      <c r="E16" s="6">
        <v>0</v>
      </c>
    </row>
    <row r="17" spans="1:5" ht="25.5" customHeight="1">
      <c r="A17" s="4" t="s">
        <v>30</v>
      </c>
      <c r="B17" s="5" t="s">
        <v>205</v>
      </c>
      <c r="C17" s="19">
        <f t="shared" si="0"/>
        <v>0</v>
      </c>
      <c r="D17" s="19">
        <v>0</v>
      </c>
      <c r="E17" s="6">
        <v>0</v>
      </c>
    </row>
    <row r="18" spans="1:5" ht="25.5" customHeight="1">
      <c r="A18" s="4" t="s">
        <v>32</v>
      </c>
      <c r="B18" s="5" t="s">
        <v>206</v>
      </c>
      <c r="C18" s="19">
        <f t="shared" si="0"/>
        <v>0</v>
      </c>
      <c r="D18" s="19">
        <v>0</v>
      </c>
      <c r="E18" s="6">
        <v>0</v>
      </c>
    </row>
    <row r="19" spans="1:5" ht="25.5" customHeight="1">
      <c r="A19" s="4" t="s">
        <v>0</v>
      </c>
      <c r="B19" s="5" t="s">
        <v>207</v>
      </c>
      <c r="C19" s="19">
        <f t="shared" si="0"/>
        <v>0</v>
      </c>
      <c r="D19" s="19">
        <v>0</v>
      </c>
      <c r="E19" s="6">
        <v>0</v>
      </c>
    </row>
    <row r="20" spans="1:5" ht="25.5">
      <c r="A20" s="4" t="s">
        <v>35</v>
      </c>
      <c r="B20" s="5" t="s">
        <v>208</v>
      </c>
      <c r="C20" s="19">
        <f t="shared" si="0"/>
        <v>0</v>
      </c>
      <c r="D20" s="19">
        <v>0</v>
      </c>
      <c r="E20" s="6">
        <v>0</v>
      </c>
    </row>
    <row r="21" spans="1:5" ht="25.5">
      <c r="A21" s="7" t="s">
        <v>37</v>
      </c>
      <c r="B21" s="8" t="s">
        <v>209</v>
      </c>
      <c r="C21" s="20">
        <f t="shared" si="0"/>
        <v>14963604</v>
      </c>
      <c r="D21" s="20">
        <f>SUM(D16:D20)</f>
        <v>14963604</v>
      </c>
      <c r="E21" s="9">
        <f>SUM(E16:E20)</f>
        <v>0</v>
      </c>
    </row>
    <row r="22" spans="1:5" ht="12.75">
      <c r="A22" s="4" t="s">
        <v>39</v>
      </c>
      <c r="B22" s="5" t="s">
        <v>210</v>
      </c>
      <c r="C22" s="19">
        <f t="shared" si="0"/>
        <v>0</v>
      </c>
      <c r="D22" s="19">
        <v>0</v>
      </c>
      <c r="E22" s="6">
        <v>0</v>
      </c>
    </row>
    <row r="23" spans="1:5" ht="12.75">
      <c r="A23" s="4" t="s">
        <v>40</v>
      </c>
      <c r="B23" s="5" t="s">
        <v>211</v>
      </c>
      <c r="C23" s="19">
        <f t="shared" si="0"/>
        <v>0</v>
      </c>
      <c r="D23" s="19">
        <v>0</v>
      </c>
      <c r="E23" s="6">
        <v>0</v>
      </c>
    </row>
    <row r="24" spans="1:5" ht="12.75">
      <c r="A24" s="7" t="s">
        <v>42</v>
      </c>
      <c r="B24" s="8" t="s">
        <v>212</v>
      </c>
      <c r="C24" s="19">
        <f t="shared" si="0"/>
        <v>0</v>
      </c>
      <c r="D24" s="20">
        <v>0</v>
      </c>
      <c r="E24" s="9">
        <v>0</v>
      </c>
    </row>
    <row r="25" spans="1:5" ht="12.75">
      <c r="A25" s="4" t="s">
        <v>44</v>
      </c>
      <c r="B25" s="5" t="s">
        <v>213</v>
      </c>
      <c r="C25" s="19">
        <f t="shared" si="0"/>
        <v>0</v>
      </c>
      <c r="D25" s="19">
        <v>0</v>
      </c>
      <c r="E25" s="6">
        <v>0</v>
      </c>
    </row>
    <row r="26" spans="1:5" ht="12.75">
      <c r="A26" s="4" t="s">
        <v>46</v>
      </c>
      <c r="B26" s="5" t="s">
        <v>214</v>
      </c>
      <c r="C26" s="19">
        <f t="shared" si="0"/>
        <v>0</v>
      </c>
      <c r="D26" s="19">
        <v>0</v>
      </c>
      <c r="E26" s="6">
        <v>0</v>
      </c>
    </row>
    <row r="27" spans="1:5" ht="12.75">
      <c r="A27" s="4" t="s">
        <v>48</v>
      </c>
      <c r="B27" s="5" t="s">
        <v>215</v>
      </c>
      <c r="C27" s="19">
        <f t="shared" si="0"/>
        <v>5800000</v>
      </c>
      <c r="D27" s="19">
        <v>5800000</v>
      </c>
      <c r="E27" s="6">
        <v>0</v>
      </c>
    </row>
    <row r="28" spans="1:5" ht="12.75">
      <c r="A28" s="4" t="s">
        <v>50</v>
      </c>
      <c r="B28" s="5" t="s">
        <v>216</v>
      </c>
      <c r="C28" s="19">
        <f t="shared" si="0"/>
        <v>14700000</v>
      </c>
      <c r="D28" s="19">
        <v>14700000</v>
      </c>
      <c r="E28" s="6">
        <v>0</v>
      </c>
    </row>
    <row r="29" spans="1:5" ht="12.75">
      <c r="A29" s="4" t="s">
        <v>52</v>
      </c>
      <c r="B29" s="5" t="s">
        <v>217</v>
      </c>
      <c r="C29" s="19">
        <f t="shared" si="0"/>
        <v>0</v>
      </c>
      <c r="D29" s="19">
        <v>0</v>
      </c>
      <c r="E29" s="6">
        <v>0</v>
      </c>
    </row>
    <row r="30" spans="1:5" ht="12.75" customHeight="1">
      <c r="A30" s="4" t="s">
        <v>54</v>
      </c>
      <c r="B30" s="5" t="s">
        <v>218</v>
      </c>
      <c r="C30" s="19">
        <f t="shared" si="0"/>
        <v>0</v>
      </c>
      <c r="D30" s="19">
        <v>0</v>
      </c>
      <c r="E30" s="6">
        <v>0</v>
      </c>
    </row>
    <row r="31" spans="1:5" ht="12.75">
      <c r="A31" s="4" t="s">
        <v>56</v>
      </c>
      <c r="B31" s="5" t="s">
        <v>219</v>
      </c>
      <c r="C31" s="19">
        <f t="shared" si="0"/>
        <v>2700000</v>
      </c>
      <c r="D31" s="19">
        <v>2700000</v>
      </c>
      <c r="E31" s="6">
        <v>0</v>
      </c>
    </row>
    <row r="32" spans="1:5" ht="12.75">
      <c r="A32" s="4" t="s">
        <v>58</v>
      </c>
      <c r="B32" s="5" t="s">
        <v>220</v>
      </c>
      <c r="C32" s="19">
        <f t="shared" si="0"/>
        <v>3000000</v>
      </c>
      <c r="D32" s="19">
        <v>3000000</v>
      </c>
      <c r="E32" s="6">
        <v>0</v>
      </c>
    </row>
    <row r="33" spans="1:5" ht="12.75" customHeight="1">
      <c r="A33" s="7" t="s">
        <v>60</v>
      </c>
      <c r="B33" s="8" t="s">
        <v>221</v>
      </c>
      <c r="C33" s="20">
        <f t="shared" si="0"/>
        <v>20400000</v>
      </c>
      <c r="D33" s="20">
        <f>SUM(D28:D32)</f>
        <v>20400000</v>
      </c>
      <c r="E33" s="9">
        <f>SUM(E28:E32)</f>
        <v>0</v>
      </c>
    </row>
    <row r="34" spans="1:5" ht="12.75">
      <c r="A34" s="4" t="s">
        <v>62</v>
      </c>
      <c r="B34" s="5" t="s">
        <v>222</v>
      </c>
      <c r="C34" s="19">
        <f t="shared" si="0"/>
        <v>1750000</v>
      </c>
      <c r="D34" s="19">
        <v>1680000</v>
      </c>
      <c r="E34" s="6">
        <v>70000</v>
      </c>
    </row>
    <row r="35" spans="1:5" ht="12.75">
      <c r="A35" s="7" t="s">
        <v>64</v>
      </c>
      <c r="B35" s="8" t="s">
        <v>223</v>
      </c>
      <c r="C35" s="20">
        <f t="shared" si="0"/>
        <v>27950000</v>
      </c>
      <c r="D35" s="20">
        <f>D24+D25+D26+D27+D33+D34</f>
        <v>27880000</v>
      </c>
      <c r="E35" s="9">
        <f>E24+E25+E26+E27+E33+E34</f>
        <v>70000</v>
      </c>
    </row>
    <row r="36" spans="1:5" ht="12.75">
      <c r="A36" s="4" t="s">
        <v>66</v>
      </c>
      <c r="B36" s="5" t="s">
        <v>224</v>
      </c>
      <c r="C36" s="19">
        <f t="shared" si="0"/>
        <v>200000</v>
      </c>
      <c r="D36" s="19">
        <v>200000</v>
      </c>
      <c r="E36" s="6">
        <v>0</v>
      </c>
    </row>
    <row r="37" spans="1:5" ht="12.75">
      <c r="A37" s="4" t="s">
        <v>68</v>
      </c>
      <c r="B37" s="5" t="s">
        <v>225</v>
      </c>
      <c r="C37" s="19">
        <f t="shared" si="0"/>
        <v>0</v>
      </c>
      <c r="D37" s="19">
        <v>0</v>
      </c>
      <c r="E37" s="6">
        <v>0</v>
      </c>
    </row>
    <row r="38" spans="1:5" ht="12.75">
      <c r="A38" s="4" t="s">
        <v>70</v>
      </c>
      <c r="B38" s="5" t="s">
        <v>226</v>
      </c>
      <c r="C38" s="19">
        <f t="shared" si="0"/>
        <v>960200</v>
      </c>
      <c r="D38" s="19">
        <v>810200</v>
      </c>
      <c r="E38" s="6">
        <v>150000</v>
      </c>
    </row>
    <row r="39" spans="1:5" ht="12.75">
      <c r="A39" s="4" t="s">
        <v>72</v>
      </c>
      <c r="B39" s="5" t="s">
        <v>227</v>
      </c>
      <c r="C39" s="19">
        <f t="shared" si="0"/>
        <v>3127881</v>
      </c>
      <c r="D39" s="19">
        <v>3127881</v>
      </c>
      <c r="E39" s="6">
        <v>0</v>
      </c>
    </row>
    <row r="40" spans="1:5" ht="12.75">
      <c r="A40" s="4" t="s">
        <v>74</v>
      </c>
      <c r="B40" s="5" t="s">
        <v>228</v>
      </c>
      <c r="C40" s="19">
        <f t="shared" si="0"/>
        <v>1332810</v>
      </c>
      <c r="D40" s="19">
        <v>1332810</v>
      </c>
      <c r="E40" s="6">
        <v>0</v>
      </c>
    </row>
    <row r="41" spans="1:5" ht="12.75">
      <c r="A41" s="4" t="s">
        <v>76</v>
      </c>
      <c r="B41" s="5" t="s">
        <v>229</v>
      </c>
      <c r="C41" s="19">
        <f t="shared" si="0"/>
        <v>0</v>
      </c>
      <c r="D41" s="19">
        <v>0</v>
      </c>
      <c r="E41" s="6">
        <v>0</v>
      </c>
    </row>
    <row r="42" spans="1:5" ht="12.75">
      <c r="A42" s="4" t="s">
        <v>78</v>
      </c>
      <c r="B42" s="5" t="s">
        <v>230</v>
      </c>
      <c r="C42" s="19">
        <f t="shared" si="0"/>
        <v>0</v>
      </c>
      <c r="D42" s="19">
        <v>0</v>
      </c>
      <c r="E42" s="6">
        <v>0</v>
      </c>
    </row>
    <row r="43" spans="1:5" ht="12.75" customHeight="1">
      <c r="A43" s="4" t="s">
        <v>80</v>
      </c>
      <c r="B43" s="5" t="s">
        <v>231</v>
      </c>
      <c r="C43" s="19">
        <f t="shared" si="0"/>
        <v>0</v>
      </c>
      <c r="D43" s="19">
        <v>0</v>
      </c>
      <c r="E43" s="6">
        <v>0</v>
      </c>
    </row>
    <row r="44" spans="1:5" ht="12.75" customHeight="1">
      <c r="A44" s="4" t="s">
        <v>82</v>
      </c>
      <c r="B44" s="5" t="s">
        <v>232</v>
      </c>
      <c r="C44" s="19">
        <f t="shared" si="0"/>
        <v>500</v>
      </c>
      <c r="D44" s="19">
        <v>0</v>
      </c>
      <c r="E44" s="6">
        <v>500</v>
      </c>
    </row>
    <row r="45" spans="1:5" ht="12.75" customHeight="1">
      <c r="A45" s="7" t="s">
        <v>84</v>
      </c>
      <c r="B45" s="8" t="s">
        <v>233</v>
      </c>
      <c r="C45" s="19">
        <f t="shared" si="0"/>
        <v>500</v>
      </c>
      <c r="D45" s="20">
        <f>SUM(D43:D44)</f>
        <v>0</v>
      </c>
      <c r="E45" s="9">
        <f>SUM(E43:E44)</f>
        <v>500</v>
      </c>
    </row>
    <row r="46" spans="1:5" ht="12.75" customHeight="1">
      <c r="A46" s="4" t="s">
        <v>86</v>
      </c>
      <c r="B46" s="5" t="s">
        <v>234</v>
      </c>
      <c r="C46" s="19">
        <f t="shared" si="0"/>
        <v>0</v>
      </c>
      <c r="D46" s="19">
        <v>0</v>
      </c>
      <c r="E46" s="6">
        <v>0</v>
      </c>
    </row>
    <row r="47" spans="1:5" ht="12.75">
      <c r="A47" s="4" t="s">
        <v>88</v>
      </c>
      <c r="B47" s="5" t="s">
        <v>235</v>
      </c>
      <c r="C47" s="19">
        <f t="shared" si="0"/>
        <v>0</v>
      </c>
      <c r="D47" s="19">
        <v>0</v>
      </c>
      <c r="E47" s="6">
        <v>0</v>
      </c>
    </row>
    <row r="48" spans="1:5" ht="12.75" customHeight="1">
      <c r="A48" s="7" t="s">
        <v>90</v>
      </c>
      <c r="B48" s="8" t="s">
        <v>236</v>
      </c>
      <c r="C48" s="19">
        <f t="shared" si="0"/>
        <v>0</v>
      </c>
      <c r="D48" s="20">
        <f>SUM(D46:D47)</f>
        <v>0</v>
      </c>
      <c r="E48" s="9">
        <f>SUM(E46:E47)</f>
        <v>0</v>
      </c>
    </row>
    <row r="49" spans="1:5" ht="12.75">
      <c r="A49" s="4" t="s">
        <v>92</v>
      </c>
      <c r="B49" s="5" t="s">
        <v>237</v>
      </c>
      <c r="C49" s="19">
        <f t="shared" si="0"/>
        <v>8000</v>
      </c>
      <c r="D49" s="19">
        <v>8000</v>
      </c>
      <c r="E49" s="6">
        <v>0</v>
      </c>
    </row>
    <row r="50" spans="1:5" ht="12.75">
      <c r="A50" s="4" t="s">
        <v>94</v>
      </c>
      <c r="B50" s="5" t="s">
        <v>238</v>
      </c>
      <c r="C50" s="19">
        <f t="shared" si="0"/>
        <v>0</v>
      </c>
      <c r="D50" s="19">
        <v>0</v>
      </c>
      <c r="E50" s="6">
        <v>0</v>
      </c>
    </row>
    <row r="51" spans="1:5" ht="12.75" customHeight="1">
      <c r="A51" s="7" t="s">
        <v>96</v>
      </c>
      <c r="B51" s="8" t="s">
        <v>239</v>
      </c>
      <c r="C51" s="20">
        <f t="shared" si="0"/>
        <v>5629391</v>
      </c>
      <c r="D51" s="20">
        <f>D36+D37+D38+D39+D40+D41+D42+D45+D48+D49+D50</f>
        <v>5478891</v>
      </c>
      <c r="E51" s="9">
        <f>E36+E37+E38+E39+E40+E41+E42+E45+E48+E49+E50</f>
        <v>150500</v>
      </c>
    </row>
    <row r="52" spans="1:5" ht="12.75">
      <c r="A52" s="4" t="s">
        <v>98</v>
      </c>
      <c r="B52" s="5" t="s">
        <v>240</v>
      </c>
      <c r="C52" s="19">
        <f t="shared" si="0"/>
        <v>0</v>
      </c>
      <c r="D52" s="19">
        <v>0</v>
      </c>
      <c r="E52" s="6">
        <v>0</v>
      </c>
    </row>
    <row r="53" spans="1:5" ht="12.75">
      <c r="A53" s="4" t="s">
        <v>100</v>
      </c>
      <c r="B53" s="5" t="s">
        <v>241</v>
      </c>
      <c r="C53" s="19">
        <f t="shared" si="0"/>
        <v>0</v>
      </c>
      <c r="D53" s="19">
        <v>0</v>
      </c>
      <c r="E53" s="6">
        <v>0</v>
      </c>
    </row>
    <row r="54" spans="1:5" ht="12.75">
      <c r="A54" s="4" t="s">
        <v>102</v>
      </c>
      <c r="B54" s="5" t="s">
        <v>242</v>
      </c>
      <c r="C54" s="19">
        <f t="shared" si="0"/>
        <v>0</v>
      </c>
      <c r="D54" s="19">
        <v>0</v>
      </c>
      <c r="E54" s="6">
        <v>0</v>
      </c>
    </row>
    <row r="55" spans="1:5" ht="12.75">
      <c r="A55" s="4" t="s">
        <v>104</v>
      </c>
      <c r="B55" s="5" t="s">
        <v>243</v>
      </c>
      <c r="C55" s="19">
        <f t="shared" si="0"/>
        <v>0</v>
      </c>
      <c r="D55" s="19">
        <v>0</v>
      </c>
      <c r="E55" s="6">
        <v>0</v>
      </c>
    </row>
    <row r="56" spans="1:5" ht="12.75" customHeight="1">
      <c r="A56" s="4" t="s">
        <v>106</v>
      </c>
      <c r="B56" s="5" t="s">
        <v>244</v>
      </c>
      <c r="C56" s="19">
        <f t="shared" si="0"/>
        <v>0</v>
      </c>
      <c r="D56" s="19">
        <v>0</v>
      </c>
      <c r="E56" s="6">
        <v>0</v>
      </c>
    </row>
    <row r="57" spans="1:5" ht="12.75">
      <c r="A57" s="7" t="s">
        <v>108</v>
      </c>
      <c r="B57" s="8" t="s">
        <v>245</v>
      </c>
      <c r="C57" s="19">
        <f t="shared" si="0"/>
        <v>0</v>
      </c>
      <c r="D57" s="20">
        <f>SUM(D52:D56)</f>
        <v>0</v>
      </c>
      <c r="E57" s="9">
        <f>SUM(E52:E56)</f>
        <v>0</v>
      </c>
    </row>
    <row r="58" spans="1:5" ht="25.5" customHeight="1">
      <c r="A58" s="4" t="s">
        <v>110</v>
      </c>
      <c r="B58" s="5" t="s">
        <v>246</v>
      </c>
      <c r="C58" s="19">
        <f t="shared" si="0"/>
        <v>0</v>
      </c>
      <c r="D58" s="19">
        <v>0</v>
      </c>
      <c r="E58" s="6">
        <v>0</v>
      </c>
    </row>
    <row r="59" spans="1:5" ht="25.5">
      <c r="A59" s="4" t="s">
        <v>112</v>
      </c>
      <c r="B59" s="5" t="s">
        <v>247</v>
      </c>
      <c r="C59" s="19">
        <f t="shared" si="0"/>
        <v>0</v>
      </c>
      <c r="D59" s="19">
        <v>0</v>
      </c>
      <c r="E59" s="6">
        <v>0</v>
      </c>
    </row>
    <row r="60" spans="1:5" ht="25.5" customHeight="1">
      <c r="A60" s="4" t="s">
        <v>114</v>
      </c>
      <c r="B60" s="5" t="s">
        <v>248</v>
      </c>
      <c r="C60" s="19">
        <f t="shared" si="0"/>
        <v>0</v>
      </c>
      <c r="D60" s="19">
        <v>0</v>
      </c>
      <c r="E60" s="6">
        <v>0</v>
      </c>
    </row>
    <row r="61" spans="1:5" ht="25.5" customHeight="1">
      <c r="A61" s="4" t="s">
        <v>116</v>
      </c>
      <c r="B61" s="5" t="s">
        <v>249</v>
      </c>
      <c r="C61" s="19">
        <f t="shared" si="0"/>
        <v>300000</v>
      </c>
      <c r="D61" s="19">
        <v>300000</v>
      </c>
      <c r="E61" s="6">
        <v>0</v>
      </c>
    </row>
    <row r="62" spans="1:5" ht="12.75">
      <c r="A62" s="4" t="s">
        <v>118</v>
      </c>
      <c r="B62" s="5" t="s">
        <v>250</v>
      </c>
      <c r="C62" s="19">
        <f t="shared" si="0"/>
        <v>0</v>
      </c>
      <c r="D62" s="19">
        <v>0</v>
      </c>
      <c r="E62" s="6">
        <v>0</v>
      </c>
    </row>
    <row r="63" spans="1:5" ht="12.75" customHeight="1">
      <c r="A63" s="7" t="s">
        <v>120</v>
      </c>
      <c r="B63" s="8" t="s">
        <v>251</v>
      </c>
      <c r="C63" s="20">
        <f t="shared" si="0"/>
        <v>300000</v>
      </c>
      <c r="D63" s="20">
        <f>SUM(D58:D62)</f>
        <v>300000</v>
      </c>
      <c r="E63" s="9">
        <f>SUM(E58:E62)</f>
        <v>0</v>
      </c>
    </row>
    <row r="64" spans="1:5" ht="25.5" customHeight="1">
      <c r="A64" s="4" t="s">
        <v>122</v>
      </c>
      <c r="B64" s="5" t="s">
        <v>252</v>
      </c>
      <c r="C64" s="19">
        <f t="shared" si="0"/>
        <v>0</v>
      </c>
      <c r="D64" s="19">
        <v>0</v>
      </c>
      <c r="E64" s="6">
        <v>0</v>
      </c>
    </row>
    <row r="65" spans="1:5" ht="25.5">
      <c r="A65" s="4" t="s">
        <v>124</v>
      </c>
      <c r="B65" s="5" t="s">
        <v>253</v>
      </c>
      <c r="C65" s="19">
        <f t="shared" si="0"/>
        <v>0</v>
      </c>
      <c r="D65" s="19">
        <v>0</v>
      </c>
      <c r="E65" s="6">
        <v>0</v>
      </c>
    </row>
    <row r="66" spans="1:5" ht="25.5" customHeight="1">
      <c r="A66" s="4" t="s">
        <v>126</v>
      </c>
      <c r="B66" s="5" t="s">
        <v>254</v>
      </c>
      <c r="C66" s="19">
        <f t="shared" si="0"/>
        <v>0</v>
      </c>
      <c r="D66" s="19">
        <v>0</v>
      </c>
      <c r="E66" s="6">
        <v>0</v>
      </c>
    </row>
    <row r="67" spans="1:5" ht="25.5" customHeight="1">
      <c r="A67" s="4" t="s">
        <v>128</v>
      </c>
      <c r="B67" s="5" t="s">
        <v>255</v>
      </c>
      <c r="C67" s="19">
        <f t="shared" si="0"/>
        <v>1300000</v>
      </c>
      <c r="D67" s="19">
        <v>1300000</v>
      </c>
      <c r="E67" s="6">
        <v>0</v>
      </c>
    </row>
    <row r="68" spans="1:5" ht="12.75">
      <c r="A68" s="4" t="s">
        <v>130</v>
      </c>
      <c r="B68" s="5" t="s">
        <v>256</v>
      </c>
      <c r="C68" s="19">
        <f>SUM(D68:E68)</f>
        <v>0</v>
      </c>
      <c r="D68" s="19"/>
      <c r="E68" s="6">
        <v>0</v>
      </c>
    </row>
    <row r="69" spans="1:5" ht="12.75" customHeight="1">
      <c r="A69" s="7" t="s">
        <v>132</v>
      </c>
      <c r="B69" s="8" t="s">
        <v>257</v>
      </c>
      <c r="C69" s="20">
        <f>SUM(D69:E69)</f>
        <v>1300000</v>
      </c>
      <c r="D69" s="20">
        <f>SUM(D64:D68)</f>
        <v>1300000</v>
      </c>
      <c r="E69" s="9">
        <f>SUM(E64:E68)</f>
        <v>0</v>
      </c>
    </row>
    <row r="70" spans="1:5" ht="12.75" customHeight="1">
      <c r="A70" s="7" t="s">
        <v>134</v>
      </c>
      <c r="B70" s="8" t="s">
        <v>258</v>
      </c>
      <c r="C70" s="20">
        <f>SUM(D70:E70)</f>
        <v>224743229</v>
      </c>
      <c r="D70" s="20">
        <f>D15+D21+D35+D51+D57+D63+D69</f>
        <v>224522729</v>
      </c>
      <c r="E70" s="9">
        <f>E15+E21+E35+E51+E57+E63+E69</f>
        <v>220500</v>
      </c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5" ht="19.5" customHeight="1">
      <c r="A74" s="39" t="s">
        <v>290</v>
      </c>
      <c r="B74" s="40"/>
      <c r="C74" s="40"/>
      <c r="D74" s="40"/>
      <c r="E74" s="41"/>
    </row>
    <row r="75" spans="1:5" ht="31.5">
      <c r="A75" s="3"/>
      <c r="B75" s="3" t="s">
        <v>7</v>
      </c>
      <c r="C75" s="3" t="s">
        <v>334</v>
      </c>
      <c r="D75" s="14" t="s">
        <v>332</v>
      </c>
      <c r="E75" s="14" t="s">
        <v>333</v>
      </c>
    </row>
    <row r="76" spans="1:5" ht="25.5">
      <c r="A76" s="4" t="s">
        <v>1</v>
      </c>
      <c r="B76" s="5" t="s">
        <v>291</v>
      </c>
      <c r="C76" s="21">
        <f>SUM(D76:E76)</f>
        <v>0</v>
      </c>
      <c r="D76" s="21">
        <v>0</v>
      </c>
      <c r="E76" s="21">
        <v>0</v>
      </c>
    </row>
    <row r="77" spans="1:5" ht="25.5">
      <c r="A77" s="4" t="s">
        <v>2</v>
      </c>
      <c r="B77" s="5" t="s">
        <v>292</v>
      </c>
      <c r="C77" s="21">
        <f aca="true" t="shared" si="1" ref="C77:C105">SUM(D77:E77)</f>
        <v>0</v>
      </c>
      <c r="D77" s="21">
        <v>0</v>
      </c>
      <c r="E77" s="21">
        <v>0</v>
      </c>
    </row>
    <row r="78" spans="1:5" ht="25.5">
      <c r="A78" s="4" t="s">
        <v>3</v>
      </c>
      <c r="B78" s="5" t="s">
        <v>293</v>
      </c>
      <c r="C78" s="21">
        <f t="shared" si="1"/>
        <v>0</v>
      </c>
      <c r="D78" s="21">
        <v>0</v>
      </c>
      <c r="E78" s="21">
        <v>0</v>
      </c>
    </row>
    <row r="79" spans="1:5" ht="12.75" customHeight="1">
      <c r="A79" s="7" t="s">
        <v>4</v>
      </c>
      <c r="B79" s="8" t="s">
        <v>294</v>
      </c>
      <c r="C79" s="21">
        <f t="shared" si="1"/>
        <v>0</v>
      </c>
      <c r="D79" s="22">
        <f>SUM(D76:D78)</f>
        <v>0</v>
      </c>
      <c r="E79" s="22">
        <f>SUM(E76:E78)</f>
        <v>0</v>
      </c>
    </row>
    <row r="80" spans="1:5" ht="12.75">
      <c r="A80" s="4" t="s">
        <v>12</v>
      </c>
      <c r="B80" s="5" t="s">
        <v>295</v>
      </c>
      <c r="C80" s="21">
        <f t="shared" si="1"/>
        <v>0</v>
      </c>
      <c r="D80" s="21">
        <v>0</v>
      </c>
      <c r="E80" s="21">
        <v>0</v>
      </c>
    </row>
    <row r="81" spans="1:5" ht="12.75">
      <c r="A81" s="4" t="s">
        <v>14</v>
      </c>
      <c r="B81" s="5" t="s">
        <v>296</v>
      </c>
      <c r="C81" s="21">
        <f t="shared" si="1"/>
        <v>0</v>
      </c>
      <c r="D81" s="21">
        <v>0</v>
      </c>
      <c r="E81" s="21">
        <v>0</v>
      </c>
    </row>
    <row r="82" spans="1:5" ht="12.75" customHeight="1">
      <c r="A82" s="4" t="s">
        <v>16</v>
      </c>
      <c r="B82" s="5" t="s">
        <v>297</v>
      </c>
      <c r="C82" s="21">
        <f t="shared" si="1"/>
        <v>0</v>
      </c>
      <c r="D82" s="21">
        <v>0</v>
      </c>
      <c r="E82" s="21">
        <v>0</v>
      </c>
    </row>
    <row r="83" spans="1:5" ht="12.75">
      <c r="A83" s="4" t="s">
        <v>5</v>
      </c>
      <c r="B83" s="5" t="s">
        <v>298</v>
      </c>
      <c r="C83" s="21">
        <f t="shared" si="1"/>
        <v>0</v>
      </c>
      <c r="D83" s="21">
        <v>0</v>
      </c>
      <c r="E83" s="21">
        <v>0</v>
      </c>
    </row>
    <row r="84" spans="1:5" ht="12.75">
      <c r="A84" s="7" t="s">
        <v>6</v>
      </c>
      <c r="B84" s="8" t="s">
        <v>299</v>
      </c>
      <c r="C84" s="21">
        <f t="shared" si="1"/>
        <v>0</v>
      </c>
      <c r="D84" s="22">
        <f>SUM(D80:D83)</f>
        <v>0</v>
      </c>
      <c r="E84" s="22">
        <f>SUM(E80:E83)</f>
        <v>0</v>
      </c>
    </row>
    <row r="85" spans="1:5" ht="12.75">
      <c r="A85" s="4" t="s">
        <v>20</v>
      </c>
      <c r="B85" s="5" t="s">
        <v>300</v>
      </c>
      <c r="C85" s="21">
        <f t="shared" si="1"/>
        <v>29943366</v>
      </c>
      <c r="D85" s="21">
        <v>29071418</v>
      </c>
      <c r="E85" s="21">
        <v>871948</v>
      </c>
    </row>
    <row r="86" spans="1:5" ht="12.75">
      <c r="A86" s="4" t="s">
        <v>22</v>
      </c>
      <c r="B86" s="5" t="s">
        <v>301</v>
      </c>
      <c r="C86" s="21">
        <f t="shared" si="1"/>
        <v>0</v>
      </c>
      <c r="D86" s="21">
        <v>0</v>
      </c>
      <c r="E86" s="21">
        <v>0</v>
      </c>
    </row>
    <row r="87" spans="1:5" ht="12.75">
      <c r="A87" s="7" t="s">
        <v>24</v>
      </c>
      <c r="B87" s="8" t="s">
        <v>302</v>
      </c>
      <c r="C87" s="22">
        <f t="shared" si="1"/>
        <v>29943366</v>
      </c>
      <c r="D87" s="22">
        <f>SUM(D85:D86)</f>
        <v>29071418</v>
      </c>
      <c r="E87" s="22">
        <f>SUM(E85:E86)</f>
        <v>871948</v>
      </c>
    </row>
    <row r="88" spans="1:5" ht="12.75">
      <c r="A88" s="4" t="s">
        <v>26</v>
      </c>
      <c r="B88" s="5" t="s">
        <v>303</v>
      </c>
      <c r="C88" s="21">
        <f t="shared" si="1"/>
        <v>0</v>
      </c>
      <c r="D88" s="21">
        <v>0</v>
      </c>
      <c r="E88" s="21">
        <v>0</v>
      </c>
    </row>
    <row r="89" spans="1:5" ht="12.75">
      <c r="A89" s="4" t="s">
        <v>28</v>
      </c>
      <c r="B89" s="5" t="s">
        <v>304</v>
      </c>
      <c r="C89" s="21">
        <f t="shared" si="1"/>
        <v>0</v>
      </c>
      <c r="D89" s="21">
        <v>0</v>
      </c>
      <c r="E89" s="21">
        <v>0</v>
      </c>
    </row>
    <row r="90" spans="1:5" ht="12.75">
      <c r="A90" s="4" t="s">
        <v>30</v>
      </c>
      <c r="B90" s="5" t="s">
        <v>305</v>
      </c>
      <c r="C90" s="21">
        <f t="shared" si="1"/>
        <v>47663016</v>
      </c>
      <c r="D90" s="21">
        <v>0</v>
      </c>
      <c r="E90" s="21">
        <v>47663016</v>
      </c>
    </row>
    <row r="91" spans="1:5" ht="12.75">
      <c r="A91" s="4" t="s">
        <v>32</v>
      </c>
      <c r="B91" s="5" t="s">
        <v>306</v>
      </c>
      <c r="C91" s="21">
        <f t="shared" si="1"/>
        <v>0</v>
      </c>
      <c r="D91" s="21">
        <v>0</v>
      </c>
      <c r="E91" s="21">
        <v>0</v>
      </c>
    </row>
    <row r="92" spans="1:5" ht="12.75">
      <c r="A92" s="4" t="s">
        <v>0</v>
      </c>
      <c r="B92" s="5" t="s">
        <v>307</v>
      </c>
      <c r="C92" s="21">
        <f t="shared" si="1"/>
        <v>0</v>
      </c>
      <c r="D92" s="21">
        <v>0</v>
      </c>
      <c r="E92" s="21">
        <v>0</v>
      </c>
    </row>
    <row r="93" spans="1:5" ht="12.75">
      <c r="A93" s="4" t="s">
        <v>35</v>
      </c>
      <c r="B93" s="5" t="s">
        <v>308</v>
      </c>
      <c r="C93" s="21">
        <f t="shared" si="1"/>
        <v>0</v>
      </c>
      <c r="D93" s="21">
        <v>0</v>
      </c>
      <c r="E93" s="21">
        <v>0</v>
      </c>
    </row>
    <row r="94" spans="1:5" ht="12.75">
      <c r="A94" s="4" t="s">
        <v>37</v>
      </c>
      <c r="B94" s="5" t="s">
        <v>309</v>
      </c>
      <c r="C94" s="21">
        <f t="shared" si="1"/>
        <v>0</v>
      </c>
      <c r="D94" s="21">
        <v>0</v>
      </c>
      <c r="E94" s="21">
        <v>0</v>
      </c>
    </row>
    <row r="95" spans="1:5" ht="12.75">
      <c r="A95" s="7" t="s">
        <v>39</v>
      </c>
      <c r="B95" s="8" t="s">
        <v>310</v>
      </c>
      <c r="C95" s="21">
        <f t="shared" si="1"/>
        <v>0</v>
      </c>
      <c r="D95" s="22">
        <f>SUM(D93:D94)</f>
        <v>0</v>
      </c>
      <c r="E95" s="22">
        <f>SUM(E93:E94)</f>
        <v>0</v>
      </c>
    </row>
    <row r="96" spans="1:5" ht="12.75">
      <c r="A96" s="7" t="s">
        <v>40</v>
      </c>
      <c r="B96" s="8" t="s">
        <v>311</v>
      </c>
      <c r="C96" s="22">
        <f t="shared" si="1"/>
        <v>77606382</v>
      </c>
      <c r="D96" s="22">
        <f>D79+D84+D87+D88+D89+D90+D91+D92+D95</f>
        <v>29071418</v>
      </c>
      <c r="E96" s="22">
        <f>E79+E84+E87+E88+E89+E90+E91+E92+E95</f>
        <v>48534964</v>
      </c>
    </row>
    <row r="97" spans="1:5" ht="12.75">
      <c r="A97" s="4" t="s">
        <v>42</v>
      </c>
      <c r="B97" s="5" t="s">
        <v>312</v>
      </c>
      <c r="C97" s="21">
        <f t="shared" si="1"/>
        <v>0</v>
      </c>
      <c r="D97" s="21">
        <v>0</v>
      </c>
      <c r="E97" s="21">
        <v>0</v>
      </c>
    </row>
    <row r="98" spans="1:5" ht="12.75">
      <c r="A98" s="4" t="s">
        <v>44</v>
      </c>
      <c r="B98" s="5" t="s">
        <v>313</v>
      </c>
      <c r="C98" s="21">
        <f t="shared" si="1"/>
        <v>0</v>
      </c>
      <c r="D98" s="21">
        <v>0</v>
      </c>
      <c r="E98" s="21">
        <v>0</v>
      </c>
    </row>
    <row r="99" spans="1:5" ht="12.75">
      <c r="A99" s="4" t="s">
        <v>46</v>
      </c>
      <c r="B99" s="5" t="s">
        <v>314</v>
      </c>
      <c r="C99" s="21">
        <f t="shared" si="1"/>
        <v>0</v>
      </c>
      <c r="D99" s="21">
        <v>0</v>
      </c>
      <c r="E99" s="21">
        <v>0</v>
      </c>
    </row>
    <row r="100" spans="1:5" ht="25.5">
      <c r="A100" s="4" t="s">
        <v>48</v>
      </c>
      <c r="B100" s="5" t="s">
        <v>315</v>
      </c>
      <c r="C100" s="21">
        <f t="shared" si="1"/>
        <v>0</v>
      </c>
      <c r="D100" s="21">
        <v>0</v>
      </c>
      <c r="E100" s="21">
        <v>0</v>
      </c>
    </row>
    <row r="101" spans="1:5" ht="12.75">
      <c r="A101" s="4" t="s">
        <v>50</v>
      </c>
      <c r="B101" s="5" t="s">
        <v>316</v>
      </c>
      <c r="C101" s="21">
        <f t="shared" si="1"/>
        <v>0</v>
      </c>
      <c r="D101" s="21">
        <v>0</v>
      </c>
      <c r="E101" s="21">
        <v>0</v>
      </c>
    </row>
    <row r="102" spans="1:5" ht="12.75">
      <c r="A102" s="7" t="s">
        <v>52</v>
      </c>
      <c r="B102" s="8" t="s">
        <v>317</v>
      </c>
      <c r="C102" s="21">
        <f t="shared" si="1"/>
        <v>0</v>
      </c>
      <c r="D102" s="22">
        <f>SUM(D97:D101)</f>
        <v>0</v>
      </c>
      <c r="E102" s="22">
        <f>SUM(E97:E101)</f>
        <v>0</v>
      </c>
    </row>
    <row r="103" spans="1:5" ht="12.75" customHeight="1">
      <c r="A103" s="4" t="s">
        <v>54</v>
      </c>
      <c r="B103" s="5" t="s">
        <v>318</v>
      </c>
      <c r="C103" s="21">
        <f t="shared" si="1"/>
        <v>0</v>
      </c>
      <c r="D103" s="21">
        <v>0</v>
      </c>
      <c r="E103" s="21">
        <v>0</v>
      </c>
    </row>
    <row r="104" spans="1:5" ht="12.75">
      <c r="A104" s="4" t="s">
        <v>56</v>
      </c>
      <c r="B104" s="5" t="s">
        <v>319</v>
      </c>
      <c r="C104" s="21">
        <f t="shared" si="1"/>
        <v>0</v>
      </c>
      <c r="D104" s="21">
        <v>0</v>
      </c>
      <c r="E104" s="21">
        <v>0</v>
      </c>
    </row>
    <row r="105" spans="1:5" ht="12.75">
      <c r="A105" s="7" t="s">
        <v>58</v>
      </c>
      <c r="B105" s="8" t="s">
        <v>320</v>
      </c>
      <c r="C105" s="22">
        <f t="shared" si="1"/>
        <v>77606382</v>
      </c>
      <c r="D105" s="22">
        <f>D96+D102+D103+D104</f>
        <v>29071418</v>
      </c>
      <c r="E105" s="22">
        <f>E96+E102+E103+E104</f>
        <v>48534964</v>
      </c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5" ht="15.75">
      <c r="A109" s="12" t="s">
        <v>329</v>
      </c>
      <c r="B109" s="12" t="s">
        <v>328</v>
      </c>
      <c r="C109" s="13">
        <f>SUM(D109:E109)</f>
        <v>224743229</v>
      </c>
      <c r="D109" s="13">
        <f>D70</f>
        <v>224522729</v>
      </c>
      <c r="E109" s="13">
        <f>E70</f>
        <v>220500</v>
      </c>
    </row>
    <row r="110" spans="1:5" ht="15.75">
      <c r="A110" s="12" t="s">
        <v>330</v>
      </c>
      <c r="B110" s="12" t="s">
        <v>331</v>
      </c>
      <c r="C110" s="13">
        <f>SUM(D110:E110)</f>
        <v>77606382</v>
      </c>
      <c r="D110" s="13">
        <f>D105</f>
        <v>29071418</v>
      </c>
      <c r="E110" s="13">
        <f>E105</f>
        <v>48534964</v>
      </c>
    </row>
    <row r="111" spans="1:5" ht="15.75">
      <c r="A111" s="10"/>
      <c r="B111" s="10" t="s">
        <v>335</v>
      </c>
      <c r="C111" s="11">
        <f>SUM(D111:E111)</f>
        <v>302349611</v>
      </c>
      <c r="D111" s="11">
        <f>SUM(D109:D110)</f>
        <v>253594147</v>
      </c>
      <c r="E111" s="11">
        <f>SUM(E109:E110)</f>
        <v>48755464</v>
      </c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</sheetData>
  <sheetProtection/>
  <mergeCells count="2">
    <mergeCell ref="A1:E1"/>
    <mergeCell ref="A74:E74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-17-1d10a-5a1f73-59765a35-717b74557f4c3d60c&amp;C&amp;R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2019-02-22T08:20:40Z</cp:lastPrinted>
  <dcterms:created xsi:type="dcterms:W3CDTF">2010-05-29T08:47:41Z</dcterms:created>
  <dcterms:modified xsi:type="dcterms:W3CDTF">2019-02-22T08:20:49Z</dcterms:modified>
  <cp:category/>
  <cp:version/>
  <cp:contentType/>
  <cp:contentStatus/>
</cp:coreProperties>
</file>