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7.m.Önk.kiadáso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C12" i="1"/>
  <c r="D12" i="1"/>
  <c r="E12" i="1"/>
  <c r="F12" i="1" s="1"/>
  <c r="F13" i="1"/>
  <c r="F14" i="1"/>
  <c r="C15" i="1"/>
  <c r="D15" i="1"/>
  <c r="E15" i="1"/>
  <c r="F15" i="1" s="1"/>
  <c r="C16" i="1"/>
  <c r="C68" i="1" s="1"/>
  <c r="C75" i="1" s="1"/>
  <c r="D16" i="1"/>
  <c r="E17" i="1"/>
  <c r="F17" i="1" s="1"/>
  <c r="F22" i="1"/>
  <c r="F23" i="1"/>
  <c r="C24" i="1"/>
  <c r="D24" i="1"/>
  <c r="E24" i="1"/>
  <c r="F24" i="1" s="1"/>
  <c r="F25" i="1"/>
  <c r="F26" i="1"/>
  <c r="C27" i="1"/>
  <c r="D27" i="1"/>
  <c r="E27" i="1"/>
  <c r="F27" i="1" s="1"/>
  <c r="F28" i="1"/>
  <c r="F29" i="1"/>
  <c r="F30" i="1"/>
  <c r="F31" i="1"/>
  <c r="F33" i="1"/>
  <c r="F34" i="1"/>
  <c r="C36" i="1"/>
  <c r="D36" i="1"/>
  <c r="E36" i="1"/>
  <c r="F36" i="1" s="1"/>
  <c r="F37" i="1"/>
  <c r="F38" i="1"/>
  <c r="F39" i="1"/>
  <c r="F40" i="1"/>
  <c r="C41" i="1"/>
  <c r="D41" i="1"/>
  <c r="E41" i="1"/>
  <c r="F41" i="1" s="1"/>
  <c r="C42" i="1"/>
  <c r="D42" i="1"/>
  <c r="F43" i="1"/>
  <c r="F45" i="1"/>
  <c r="C48" i="1"/>
  <c r="D48" i="1"/>
  <c r="E48" i="1"/>
  <c r="F48" i="1" s="1"/>
  <c r="F49" i="1"/>
  <c r="F51" i="1"/>
  <c r="F53" i="1"/>
  <c r="C55" i="1"/>
  <c r="D55" i="1"/>
  <c r="E55" i="1"/>
  <c r="F55" i="1"/>
  <c r="F56" i="1"/>
  <c r="F57" i="1"/>
  <c r="F58" i="1"/>
  <c r="F59" i="1"/>
  <c r="C60" i="1"/>
  <c r="D60" i="1"/>
  <c r="E60" i="1"/>
  <c r="F60" i="1"/>
  <c r="F61" i="1"/>
  <c r="F62" i="1"/>
  <c r="C63" i="1"/>
  <c r="D63" i="1"/>
  <c r="D68" i="1" s="1"/>
  <c r="E63" i="1"/>
  <c r="F63" i="1" s="1"/>
  <c r="F64" i="1"/>
  <c r="F65" i="1"/>
  <c r="C67" i="1"/>
  <c r="D67" i="1"/>
  <c r="E67" i="1"/>
  <c r="F67" i="1"/>
  <c r="F71" i="1"/>
  <c r="F72" i="1"/>
  <c r="C73" i="1"/>
  <c r="D73" i="1"/>
  <c r="E73" i="1"/>
  <c r="F73" i="1" s="1"/>
  <c r="D75" i="1" l="1"/>
  <c r="E42" i="1"/>
  <c r="F42" i="1" s="1"/>
  <c r="E16" i="1"/>
  <c r="F16" i="1" l="1"/>
  <c r="E68" i="1"/>
  <c r="E75" i="1" l="1"/>
  <c r="F75" i="1" s="1"/>
  <c r="F68" i="1"/>
</calcChain>
</file>

<file path=xl/sharedStrings.xml><?xml version="1.0" encoding="utf-8"?>
<sst xmlns="http://schemas.openxmlformats.org/spreadsheetml/2006/main" count="142" uniqueCount="129">
  <si>
    <t>KIADÁSOK MINDÖSSZESEN:</t>
  </si>
  <si>
    <t>Finanszírozási kiadások</t>
  </si>
  <si>
    <t>K9</t>
  </si>
  <si>
    <t xml:space="preserve">Központi, irányító szervi támogatások folyósítása </t>
  </si>
  <si>
    <t>K915</t>
  </si>
  <si>
    <t xml:space="preserve">Államháztartáson belüli megelőlegezések visszafizetése </t>
  </si>
  <si>
    <t>K914</t>
  </si>
  <si>
    <t xml:space="preserve">Költségvetési kiadások </t>
  </si>
  <si>
    <t>K1-8</t>
  </si>
  <si>
    <t xml:space="preserve">Egyéb felhalmozási célú kiadások </t>
  </si>
  <si>
    <t>K8</t>
  </si>
  <si>
    <t xml:space="preserve">ebből: egyéb vállalkozások </t>
  </si>
  <si>
    <t>K89</t>
  </si>
  <si>
    <t xml:space="preserve">Egyéb felhalmozási célú támogatások államháztartáson kívülre </t>
  </si>
  <si>
    <t>Egyéb felhalmozási célú támogatások államháztartáson belülre</t>
  </si>
  <si>
    <t>K84</t>
  </si>
  <si>
    <t>Felújítások</t>
  </si>
  <si>
    <t>K7</t>
  </si>
  <si>
    <t xml:space="preserve">Felújítási célú előzetesen felszámított általános forgalmi adó </t>
  </si>
  <si>
    <t>K74</t>
  </si>
  <si>
    <t xml:space="preserve">Ingatlanok felújítása </t>
  </si>
  <si>
    <t>K71</t>
  </si>
  <si>
    <t>Beruházások</t>
  </si>
  <si>
    <t>K6</t>
  </si>
  <si>
    <t xml:space="preserve">Beruházási célú előzetesen felszámított általános forgalmi adó </t>
  </si>
  <si>
    <t>K67</t>
  </si>
  <si>
    <t xml:space="preserve">Egyéb tárgyi eszközök beszerzése, létesítése </t>
  </si>
  <si>
    <t>K64</t>
  </si>
  <si>
    <t>Ingatlanok beszerzése, létesítése</t>
  </si>
  <si>
    <t>K62</t>
  </si>
  <si>
    <t>Szellemi termékek beszerzése</t>
  </si>
  <si>
    <t>K61</t>
  </si>
  <si>
    <t xml:space="preserve">Egyéb működési célú kiadások </t>
  </si>
  <si>
    <t>K5</t>
  </si>
  <si>
    <t xml:space="preserve">             EFOP projekt</t>
  </si>
  <si>
    <t>Tartalékok - Fejlesztési-Fejérvíz</t>
  </si>
  <si>
    <t>K513</t>
  </si>
  <si>
    <t>ebből: egyéb civil szervezetek</t>
  </si>
  <si>
    <t>K512</t>
  </si>
  <si>
    <t>Egyéb működési célú támogatások államháztartáson kívülre</t>
  </si>
  <si>
    <t>KÖH-nek</t>
  </si>
  <si>
    <t>K506</t>
  </si>
  <si>
    <t>Egyéb működési célú támogatások államháztartáson belülre - Kistérségnek</t>
  </si>
  <si>
    <t xml:space="preserve">Ellátottak pénzbeli juttatásai </t>
  </si>
  <si>
    <t>K4</t>
  </si>
  <si>
    <t>ebből: települési támogatás [Szoctv. 45. §],</t>
  </si>
  <si>
    <t>K48</t>
  </si>
  <si>
    <t>ebből: egyéb, az önkormányzat rendeletében megállapított juttatás</t>
  </si>
  <si>
    <t xml:space="preserve">Egyéb nem intézményi ellátások </t>
  </si>
  <si>
    <t xml:space="preserve">ebből:  az egyéb pénzbeli és természetbeni gyermekvédelmi támogatások </t>
  </si>
  <si>
    <t>K42</t>
  </si>
  <si>
    <t xml:space="preserve">Családi támogatások </t>
  </si>
  <si>
    <t>Dologi kiadások összesen:</t>
  </si>
  <si>
    <t>K3</t>
  </si>
  <si>
    <t xml:space="preserve">Különféle befizetések és egyéb dologi kiadások </t>
  </si>
  <si>
    <t>K35</t>
  </si>
  <si>
    <t>Egyéb dologi kiadások</t>
  </si>
  <si>
    <t>K355</t>
  </si>
  <si>
    <t xml:space="preserve">Fizetendő általános forgalmi adó  </t>
  </si>
  <si>
    <t>K352</t>
  </si>
  <si>
    <t>Működési célú előzetesen felszámított általános forgalmi adó</t>
  </si>
  <si>
    <t>K351</t>
  </si>
  <si>
    <t>Kiküldetések kiadásai</t>
  </si>
  <si>
    <t>K341</t>
  </si>
  <si>
    <t xml:space="preserve">Szolgáltatási kiadások </t>
  </si>
  <si>
    <t>K33</t>
  </si>
  <si>
    <t xml:space="preserve">ebből: biztosítási díjak </t>
  </si>
  <si>
    <t>K337</t>
  </si>
  <si>
    <t xml:space="preserve">Egyéb szolgáltatások  </t>
  </si>
  <si>
    <t xml:space="preserve">Szakmai tevékenységet segítő szolgáltatások  </t>
  </si>
  <si>
    <t>K336</t>
  </si>
  <si>
    <t xml:space="preserve">ebből: államháztartáson belül </t>
  </si>
  <si>
    <t>K335</t>
  </si>
  <si>
    <t xml:space="preserve">Közvetített szolgáltatások </t>
  </si>
  <si>
    <t xml:space="preserve">Karbantartási, kisjavítási szolgáltatások </t>
  </si>
  <si>
    <t>K334</t>
  </si>
  <si>
    <t xml:space="preserve">Vásárolt élelmezés </t>
  </si>
  <si>
    <t>K332</t>
  </si>
  <si>
    <t xml:space="preserve">Közüzemi díjak </t>
  </si>
  <si>
    <t>K331</t>
  </si>
  <si>
    <t xml:space="preserve">Kommunikációs szolgáltatások </t>
  </si>
  <si>
    <t>K32</t>
  </si>
  <si>
    <t xml:space="preserve">Egyéb kommunikációs szolgáltatások </t>
  </si>
  <si>
    <t>K322</t>
  </si>
  <si>
    <t xml:space="preserve">Informatikai szolgáltatások igénybevétele </t>
  </si>
  <si>
    <t>K321</t>
  </si>
  <si>
    <t>Készletbeszerzés összesen</t>
  </si>
  <si>
    <t>K31</t>
  </si>
  <si>
    <t>Üzemeltetési anyagok beszerzése</t>
  </si>
  <si>
    <t>K312</t>
  </si>
  <si>
    <t xml:space="preserve">Szakmai anyagok beszerzése </t>
  </si>
  <si>
    <t>K311</t>
  </si>
  <si>
    <t xml:space="preserve">ebből: munkáltatót terhelő személyi jövedelemadó </t>
  </si>
  <si>
    <t>K2</t>
  </si>
  <si>
    <t xml:space="preserve">ebből: táppénz hozzájárulás </t>
  </si>
  <si>
    <t xml:space="preserve">ebből: egészségügyi hozzájárulás </t>
  </si>
  <si>
    <t>ebből: szociális hozzájárulási adó</t>
  </si>
  <si>
    <t>Munkaadókat terhelő járulékok és szociális hozzájárulási adó</t>
  </si>
  <si>
    <t>Személyi juttatások összesen:</t>
  </si>
  <si>
    <t>K1</t>
  </si>
  <si>
    <t xml:space="preserve">Külső személyi juttatások </t>
  </si>
  <si>
    <t>K12</t>
  </si>
  <si>
    <t xml:space="preserve">Munkavégzésre irányuló egyéb jogviszonyban nem saját foglalkoztatottnak fizetett juttatások </t>
  </si>
  <si>
    <t>K122</t>
  </si>
  <si>
    <t xml:space="preserve">Választott tisztségviselők juttatásai </t>
  </si>
  <si>
    <t>K121</t>
  </si>
  <si>
    <t>Foglalkoztatottak személyi juttatásai összesen:</t>
  </si>
  <si>
    <t>K11</t>
  </si>
  <si>
    <t xml:space="preserve">Foglalkoztatottak egyéb személyi juttatásai </t>
  </si>
  <si>
    <t>K1113</t>
  </si>
  <si>
    <t>Egyéb költségtérítések</t>
  </si>
  <si>
    <t>K1110</t>
  </si>
  <si>
    <t xml:space="preserve">Béren kívüli juttatások </t>
  </si>
  <si>
    <t>K1107</t>
  </si>
  <si>
    <t xml:space="preserve">Normatív jutalmak </t>
  </si>
  <si>
    <t>K1102</t>
  </si>
  <si>
    <t xml:space="preserve">Törvény szerinti illetmények, munkabérek </t>
  </si>
  <si>
    <t>K1101</t>
  </si>
  <si>
    <t>Költségvetési kiadások</t>
  </si>
  <si>
    <t>Teljesítés</t>
  </si>
  <si>
    <t>Módosított előirányzat</t>
  </si>
  <si>
    <t>Eredeti előirányzat</t>
  </si>
  <si>
    <t>Teljesítés %-a</t>
  </si>
  <si>
    <t xml:space="preserve">2017.évi </t>
  </si>
  <si>
    <t>Megnevezés</t>
  </si>
  <si>
    <t>rovat</t>
  </si>
  <si>
    <t>adatok Ft-ban</t>
  </si>
  <si>
    <t>JÁSD ÖNKORMÁNYZAT KIADÁSOK 2017. DECEMBER 31-ÉN</t>
  </si>
  <si>
    <t>7.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</si>
</sst>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Garamond"/>
      <family val="1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sz val="8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9" fontId="2" fillId="0" borderId="1" xfId="1" applyFont="1" applyBorder="1"/>
    <xf numFmtId="0" fontId="2" fillId="0" borderId="1" xfId="2" applyFont="1" applyBorder="1"/>
    <xf numFmtId="0" fontId="2" fillId="0" borderId="1" xfId="2" applyFont="1" applyBorder="1" applyAlignment="1">
      <alignment horizontal="left"/>
    </xf>
    <xf numFmtId="3" fontId="4" fillId="0" borderId="1" xfId="2" applyNumberFormat="1" applyFont="1" applyBorder="1"/>
    <xf numFmtId="0" fontId="4" fillId="0" borderId="1" xfId="2" applyFont="1" applyBorder="1"/>
    <xf numFmtId="3" fontId="4" fillId="0" borderId="1" xfId="2" applyNumberFormat="1" applyFont="1" applyBorder="1" applyAlignment="1">
      <alignment horizontal="right" vertical="top" wrapText="1"/>
    </xf>
    <xf numFmtId="0" fontId="4" fillId="0" borderId="1" xfId="2" applyFont="1" applyBorder="1" applyAlignment="1">
      <alignment horizontal="left" vertical="top" wrapText="1"/>
    </xf>
    <xf numFmtId="0" fontId="2" fillId="0" borderId="0" xfId="2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 wrapText="1"/>
    </xf>
    <xf numFmtId="0" fontId="2" fillId="0" borderId="1" xfId="2" applyFont="1" applyBorder="1" applyAlignment="1">
      <alignment horizontal="righ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0" xfId="2" applyFont="1" applyAlignment="1">
      <alignment vertical="center"/>
    </xf>
    <xf numFmtId="0" fontId="2" fillId="0" borderId="1" xfId="2" applyFont="1" applyBorder="1" applyAlignment="1"/>
    <xf numFmtId="0" fontId="2" fillId="2" borderId="1" xfId="2" applyFont="1" applyFill="1" applyBorder="1" applyAlignment="1">
      <alignment vertical="top" wrapText="1"/>
    </xf>
    <xf numFmtId="0" fontId="2" fillId="2" borderId="1" xfId="2" applyFont="1" applyFill="1" applyBorder="1" applyAlignment="1">
      <alignment horizontal="left" vertical="top" wrapText="1"/>
    </xf>
    <xf numFmtId="3" fontId="2" fillId="0" borderId="1" xfId="2" applyNumberFormat="1" applyFont="1" applyBorder="1" applyAlignment="1">
      <alignment horizontal="right" vertical="top" wrapText="1"/>
    </xf>
    <xf numFmtId="0" fontId="2" fillId="0" borderId="1" xfId="2" applyFont="1" applyBorder="1" applyAlignment="1">
      <alignment horizontal="left" vertical="top" wrapText="1"/>
    </xf>
    <xf numFmtId="3" fontId="2" fillId="0" borderId="1" xfId="2" applyNumberFormat="1" applyFont="1" applyBorder="1" applyAlignment="1">
      <alignment vertical="center" wrapText="1"/>
    </xf>
    <xf numFmtId="0" fontId="2" fillId="0" borderId="1" xfId="2" applyFont="1" applyBorder="1" applyAlignment="1">
      <alignment vertical="center" wrapText="1"/>
    </xf>
    <xf numFmtId="3" fontId="4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3" fontId="5" fillId="0" borderId="1" xfId="2" applyNumberFormat="1" applyFont="1" applyBorder="1" applyAlignment="1">
      <alignment horizontal="right" vertical="top" wrapText="1"/>
    </xf>
    <xf numFmtId="0" fontId="5" fillId="0" borderId="1" xfId="2" applyFont="1" applyBorder="1" applyAlignment="1">
      <alignment horizontal="left" vertical="top" wrapText="1"/>
    </xf>
    <xf numFmtId="0" fontId="2" fillId="0" borderId="0" xfId="2" applyFont="1" applyFill="1"/>
    <xf numFmtId="0" fontId="2" fillId="0" borderId="1" xfId="2" applyFont="1" applyFill="1" applyBorder="1"/>
    <xf numFmtId="0" fontId="2" fillId="0" borderId="1" xfId="2" applyFont="1" applyFill="1" applyBorder="1" applyAlignment="1">
      <alignment horizontal="center" vertical="top" wrapText="1"/>
    </xf>
    <xf numFmtId="0" fontId="4" fillId="3" borderId="1" xfId="2" applyFont="1" applyFill="1" applyBorder="1" applyAlignment="1">
      <alignment vertical="top" wrapText="1"/>
    </xf>
    <xf numFmtId="0" fontId="2" fillId="3" borderId="1" xfId="2" applyFont="1" applyFill="1" applyBorder="1" applyAlignment="1">
      <alignment horizontal="left" vertical="top" wrapText="1"/>
    </xf>
    <xf numFmtId="3" fontId="2" fillId="0" borderId="1" xfId="2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3" fontId="6" fillId="0" borderId="7" xfId="3" applyNumberFormat="1" applyFont="1" applyBorder="1" applyAlignment="1">
      <alignment horizontal="right"/>
    </xf>
    <xf numFmtId="0" fontId="4" fillId="0" borderId="0" xfId="4" applyFont="1" applyBorder="1" applyAlignment="1">
      <alignment horizontal="center" vertical="center"/>
    </xf>
    <xf numFmtId="0" fontId="9" fillId="0" borderId="0" xfId="5" applyFont="1" applyAlignment="1">
      <alignment horizontal="right" vertical="center"/>
    </xf>
  </cellXfs>
  <cellStyles count="6">
    <cellStyle name="Normál" xfId="0" builtinId="0"/>
    <cellStyle name="Normál 2" xfId="2"/>
    <cellStyle name="Normál 2 2 2 2" xfId="4"/>
    <cellStyle name="Normál 2 3" xfId="5"/>
    <cellStyle name="Normál_Rendelet mellékletek 2008.jav." xfId="3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m.Pénzeszköz_önk"/>
      <sheetName val="9.m.Önk.mérleg"/>
      <sheetName val="10.m.OVI_KV-i_Mérleg "/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zoomScaleNormal="100" workbookViewId="0">
      <selection sqref="A1:E1"/>
    </sheetView>
  </sheetViews>
  <sheetFormatPr defaultRowHeight="12.75" x14ac:dyDescent="0.2"/>
  <cols>
    <col min="1" max="1" width="7" style="2" customWidth="1"/>
    <col min="2" max="2" width="37.5703125" style="1" customWidth="1"/>
    <col min="3" max="3" width="10.140625" style="1" customWidth="1"/>
    <col min="4" max="4" width="11.42578125" style="1" customWidth="1"/>
    <col min="5" max="5" width="11.28515625" style="1" customWidth="1"/>
    <col min="6" max="240" width="9.140625" style="1"/>
    <col min="241" max="241" width="7" style="1" customWidth="1"/>
    <col min="242" max="242" width="38.5703125" style="1" customWidth="1"/>
    <col min="243" max="243" width="10.42578125" style="1" customWidth="1"/>
    <col min="244" max="244" width="11.7109375" style="1" customWidth="1"/>
    <col min="245" max="245" width="11" style="1" customWidth="1"/>
    <col min="246" max="246" width="12.140625" style="1" customWidth="1"/>
    <col min="247" max="252" width="9.140625" style="1"/>
    <col min="253" max="254" width="10" style="1" bestFit="1" customWidth="1"/>
    <col min="255" max="255" width="9.28515625" style="1" bestFit="1" customWidth="1"/>
    <col min="256" max="16384" width="9.140625" style="1"/>
  </cols>
  <sheetData>
    <row r="1" spans="1:6" ht="17.25" customHeight="1" x14ac:dyDescent="0.2">
      <c r="A1" s="40" t="s">
        <v>128</v>
      </c>
      <c r="B1" s="40"/>
      <c r="C1" s="40"/>
      <c r="D1" s="40"/>
      <c r="E1" s="40"/>
      <c r="F1" s="14"/>
    </row>
    <row r="2" spans="1:6" ht="20.25" customHeight="1" x14ac:dyDescent="0.2">
      <c r="A2" s="39" t="s">
        <v>127</v>
      </c>
      <c r="B2" s="39"/>
      <c r="C2" s="39"/>
      <c r="D2" s="39"/>
      <c r="E2" s="39"/>
      <c r="F2" s="14"/>
    </row>
    <row r="3" spans="1:6" ht="14.25" customHeight="1" x14ac:dyDescent="0.2">
      <c r="A3" s="38" t="s">
        <v>126</v>
      </c>
      <c r="B3" s="38"/>
      <c r="C3" s="38"/>
      <c r="D3" s="38"/>
      <c r="E3" s="38"/>
      <c r="F3" s="14"/>
    </row>
    <row r="4" spans="1:6" s="26" customFormat="1" x14ac:dyDescent="0.2">
      <c r="A4" s="37" t="s">
        <v>125</v>
      </c>
      <c r="B4" s="37" t="s">
        <v>124</v>
      </c>
      <c r="C4" s="36" t="s">
        <v>123</v>
      </c>
      <c r="D4" s="35"/>
      <c r="E4" s="34"/>
      <c r="F4" s="31" t="s">
        <v>122</v>
      </c>
    </row>
    <row r="5" spans="1:6" s="26" customFormat="1" ht="25.5" x14ac:dyDescent="0.2">
      <c r="A5" s="33"/>
      <c r="B5" s="33"/>
      <c r="C5" s="32" t="s">
        <v>121</v>
      </c>
      <c r="D5" s="32" t="s">
        <v>120</v>
      </c>
      <c r="E5" s="32" t="s">
        <v>119</v>
      </c>
      <c r="F5" s="31"/>
    </row>
    <row r="6" spans="1:6" s="26" customFormat="1" x14ac:dyDescent="0.2">
      <c r="A6" s="30"/>
      <c r="B6" s="29" t="s">
        <v>118</v>
      </c>
      <c r="C6" s="28"/>
      <c r="D6" s="28"/>
      <c r="E6" s="28"/>
      <c r="F6" s="27"/>
    </row>
    <row r="7" spans="1:6" x14ac:dyDescent="0.2">
      <c r="A7" s="19" t="s">
        <v>117</v>
      </c>
      <c r="B7" s="19" t="s">
        <v>116</v>
      </c>
      <c r="C7" s="18">
        <v>5870000</v>
      </c>
      <c r="D7" s="18">
        <v>11265811</v>
      </c>
      <c r="E7" s="18">
        <v>11265811</v>
      </c>
      <c r="F7" s="3">
        <f>E7/D7</f>
        <v>1</v>
      </c>
    </row>
    <row r="8" spans="1:6" x14ac:dyDescent="0.2">
      <c r="A8" s="19" t="s">
        <v>115</v>
      </c>
      <c r="B8" s="19" t="s">
        <v>114</v>
      </c>
      <c r="C8" s="18">
        <v>0</v>
      </c>
      <c r="D8" s="18">
        <v>288500</v>
      </c>
      <c r="E8" s="18">
        <v>288500</v>
      </c>
      <c r="F8" s="3">
        <f>E8/D8</f>
        <v>1</v>
      </c>
    </row>
    <row r="9" spans="1:6" x14ac:dyDescent="0.2">
      <c r="A9" s="19" t="s">
        <v>113</v>
      </c>
      <c r="B9" s="19" t="s">
        <v>112</v>
      </c>
      <c r="C9" s="18">
        <v>220000</v>
      </c>
      <c r="D9" s="18">
        <v>215000</v>
      </c>
      <c r="E9" s="18">
        <v>215000</v>
      </c>
      <c r="F9" s="3">
        <f>E9/D9</f>
        <v>1</v>
      </c>
    </row>
    <row r="10" spans="1:6" x14ac:dyDescent="0.2">
      <c r="A10" s="19" t="s">
        <v>111</v>
      </c>
      <c r="B10" s="19" t="s">
        <v>110</v>
      </c>
      <c r="C10" s="18">
        <v>12000</v>
      </c>
      <c r="D10" s="18">
        <v>24000</v>
      </c>
      <c r="E10" s="18">
        <v>24000</v>
      </c>
      <c r="F10" s="3">
        <f>E10/D10</f>
        <v>1</v>
      </c>
    </row>
    <row r="11" spans="1:6" x14ac:dyDescent="0.2">
      <c r="A11" s="19" t="s">
        <v>109</v>
      </c>
      <c r="B11" s="19" t="s">
        <v>108</v>
      </c>
      <c r="C11" s="18">
        <v>0</v>
      </c>
      <c r="D11" s="18">
        <v>61105</v>
      </c>
      <c r="E11" s="18">
        <v>61105</v>
      </c>
      <c r="F11" s="3">
        <f>E11/D11</f>
        <v>1</v>
      </c>
    </row>
    <row r="12" spans="1:6" s="23" customFormat="1" ht="18" customHeight="1" x14ac:dyDescent="0.2">
      <c r="A12" s="25" t="s">
        <v>107</v>
      </c>
      <c r="B12" s="25" t="s">
        <v>106</v>
      </c>
      <c r="C12" s="24">
        <f>SUM(C7:C11)</f>
        <v>6102000</v>
      </c>
      <c r="D12" s="24">
        <f>SUM(D7:D11)</f>
        <v>11854416</v>
      </c>
      <c r="E12" s="24">
        <f>SUM(E7:E11)</f>
        <v>11854416</v>
      </c>
      <c r="F12" s="3">
        <f>E12/D12</f>
        <v>1</v>
      </c>
    </row>
    <row r="13" spans="1:6" x14ac:dyDescent="0.2">
      <c r="A13" s="19" t="s">
        <v>105</v>
      </c>
      <c r="B13" s="19" t="s">
        <v>104</v>
      </c>
      <c r="C13" s="18">
        <v>6144000</v>
      </c>
      <c r="D13" s="18">
        <v>6032700</v>
      </c>
      <c r="E13" s="18">
        <v>6032700</v>
      </c>
      <c r="F13" s="3">
        <f>E13/D13</f>
        <v>1</v>
      </c>
    </row>
    <row r="14" spans="1:6" s="14" customFormat="1" ht="25.5" x14ac:dyDescent="0.2">
      <c r="A14" s="13" t="s">
        <v>103</v>
      </c>
      <c r="B14" s="13" t="s">
        <v>102</v>
      </c>
      <c r="C14" s="11">
        <v>210000</v>
      </c>
      <c r="D14" s="11">
        <v>210276</v>
      </c>
      <c r="E14" s="11">
        <v>210276</v>
      </c>
      <c r="F14" s="3">
        <f>E14/D14</f>
        <v>1</v>
      </c>
    </row>
    <row r="15" spans="1:6" s="23" customFormat="1" x14ac:dyDescent="0.2">
      <c r="A15" s="25" t="s">
        <v>101</v>
      </c>
      <c r="B15" s="25" t="s">
        <v>100</v>
      </c>
      <c r="C15" s="24">
        <f>SUM(C13:C14)</f>
        <v>6354000</v>
      </c>
      <c r="D15" s="24">
        <f>SUM(D13:D14)</f>
        <v>6242976</v>
      </c>
      <c r="E15" s="24">
        <f>SUM(E13:E14)</f>
        <v>6242976</v>
      </c>
      <c r="F15" s="3">
        <f>E15/D15</f>
        <v>1</v>
      </c>
    </row>
    <row r="16" spans="1:6" x14ac:dyDescent="0.2">
      <c r="A16" s="9" t="s">
        <v>99</v>
      </c>
      <c r="B16" s="9" t="s">
        <v>98</v>
      </c>
      <c r="C16" s="8">
        <f>C12+C15</f>
        <v>12456000</v>
      </c>
      <c r="D16" s="8">
        <f>D12+D15</f>
        <v>18097392</v>
      </c>
      <c r="E16" s="8">
        <f>E12+E15</f>
        <v>18097392</v>
      </c>
      <c r="F16" s="3">
        <f>E16/D16</f>
        <v>1</v>
      </c>
    </row>
    <row r="17" spans="1:6" ht="25.5" x14ac:dyDescent="0.2">
      <c r="A17" s="9" t="s">
        <v>93</v>
      </c>
      <c r="B17" s="9" t="s">
        <v>97</v>
      </c>
      <c r="C17" s="8">
        <v>2316000</v>
      </c>
      <c r="D17" s="8">
        <v>3889903</v>
      </c>
      <c r="E17" s="8">
        <f>SUM(E18:E21)</f>
        <v>3889903</v>
      </c>
      <c r="F17" s="3">
        <f>E17/D17</f>
        <v>1</v>
      </c>
    </row>
    <row r="18" spans="1:6" x14ac:dyDescent="0.2">
      <c r="A18" s="19" t="s">
        <v>93</v>
      </c>
      <c r="B18" s="19" t="s">
        <v>96</v>
      </c>
      <c r="C18" s="18">
        <v>0</v>
      </c>
      <c r="D18" s="18">
        <v>0</v>
      </c>
      <c r="E18" s="18">
        <v>3778450</v>
      </c>
      <c r="F18" s="3"/>
    </row>
    <row r="19" spans="1:6" x14ac:dyDescent="0.2">
      <c r="A19" s="19" t="s">
        <v>93</v>
      </c>
      <c r="B19" s="19" t="s">
        <v>95</v>
      </c>
      <c r="C19" s="18">
        <v>0</v>
      </c>
      <c r="D19" s="18">
        <v>0</v>
      </c>
      <c r="E19" s="18">
        <v>53702</v>
      </c>
      <c r="F19" s="3"/>
    </row>
    <row r="20" spans="1:6" x14ac:dyDescent="0.2">
      <c r="A20" s="19" t="s">
        <v>93</v>
      </c>
      <c r="B20" s="19" t="s">
        <v>94</v>
      </c>
      <c r="C20" s="18">
        <v>0</v>
      </c>
      <c r="D20" s="18">
        <v>0</v>
      </c>
      <c r="E20" s="18">
        <v>545</v>
      </c>
      <c r="F20" s="3"/>
    </row>
    <row r="21" spans="1:6" ht="25.5" x14ac:dyDescent="0.2">
      <c r="A21" s="19" t="s">
        <v>93</v>
      </c>
      <c r="B21" s="19" t="s">
        <v>92</v>
      </c>
      <c r="C21" s="18">
        <v>0</v>
      </c>
      <c r="D21" s="18">
        <v>0</v>
      </c>
      <c r="E21" s="18">
        <v>57206</v>
      </c>
      <c r="F21" s="3"/>
    </row>
    <row r="22" spans="1:6" x14ac:dyDescent="0.2">
      <c r="A22" s="19" t="s">
        <v>91</v>
      </c>
      <c r="B22" s="19" t="s">
        <v>90</v>
      </c>
      <c r="C22" s="18">
        <v>50000</v>
      </c>
      <c r="D22" s="18">
        <v>50000</v>
      </c>
      <c r="E22" s="18">
        <v>28087</v>
      </c>
      <c r="F22" s="3">
        <f>E22/D22</f>
        <v>0.56174000000000002</v>
      </c>
    </row>
    <row r="23" spans="1:6" x14ac:dyDescent="0.2">
      <c r="A23" s="19" t="s">
        <v>89</v>
      </c>
      <c r="B23" s="19" t="s">
        <v>88</v>
      </c>
      <c r="C23" s="18">
        <v>4888741</v>
      </c>
      <c r="D23" s="18">
        <v>4873333</v>
      </c>
      <c r="E23" s="18">
        <v>3035192</v>
      </c>
      <c r="F23" s="3">
        <f>E23/D23</f>
        <v>0.62281645846897804</v>
      </c>
    </row>
    <row r="24" spans="1:6" s="23" customFormat="1" x14ac:dyDescent="0.2">
      <c r="A24" s="25" t="s">
        <v>87</v>
      </c>
      <c r="B24" s="25" t="s">
        <v>86</v>
      </c>
      <c r="C24" s="24">
        <f>SUM(C22:C23)</f>
        <v>4938741</v>
      </c>
      <c r="D24" s="24">
        <f>SUM(D22:D23)</f>
        <v>4923333</v>
      </c>
      <c r="E24" s="24">
        <f>SUM(E22:E23)</f>
        <v>3063279</v>
      </c>
      <c r="F24" s="3">
        <f>E24/D24</f>
        <v>0.62219618295167112</v>
      </c>
    </row>
    <row r="25" spans="1:6" x14ac:dyDescent="0.2">
      <c r="A25" s="19" t="s">
        <v>85</v>
      </c>
      <c r="B25" s="19" t="s">
        <v>84</v>
      </c>
      <c r="C25" s="18">
        <v>10000</v>
      </c>
      <c r="D25" s="18">
        <v>55000</v>
      </c>
      <c r="E25" s="18">
        <v>52002</v>
      </c>
      <c r="F25" s="3">
        <f>E25/D25</f>
        <v>0.94549090909090905</v>
      </c>
    </row>
    <row r="26" spans="1:6" x14ac:dyDescent="0.2">
      <c r="A26" s="19" t="s">
        <v>83</v>
      </c>
      <c r="B26" s="19" t="s">
        <v>82</v>
      </c>
      <c r="C26" s="18">
        <v>35000</v>
      </c>
      <c r="D26" s="18">
        <v>35000</v>
      </c>
      <c r="E26" s="18">
        <v>26320</v>
      </c>
      <c r="F26" s="3">
        <f>E26/D26</f>
        <v>0.752</v>
      </c>
    </row>
    <row r="27" spans="1:6" s="23" customFormat="1" x14ac:dyDescent="0.2">
      <c r="A27" s="25" t="s">
        <v>81</v>
      </c>
      <c r="B27" s="25" t="s">
        <v>80</v>
      </c>
      <c r="C27" s="24">
        <f>SUM(C25:C26)</f>
        <v>45000</v>
      </c>
      <c r="D27" s="24">
        <f>SUM(D25:D26)</f>
        <v>90000</v>
      </c>
      <c r="E27" s="24">
        <f>SUM(E25:E26)</f>
        <v>78322</v>
      </c>
      <c r="F27" s="3">
        <f>E27/D27</f>
        <v>0.87024444444444449</v>
      </c>
    </row>
    <row r="28" spans="1:6" x14ac:dyDescent="0.2">
      <c r="A28" s="19" t="s">
        <v>79</v>
      </c>
      <c r="B28" s="19" t="s">
        <v>78</v>
      </c>
      <c r="C28" s="18">
        <v>3780000</v>
      </c>
      <c r="D28" s="18">
        <v>3995408</v>
      </c>
      <c r="E28" s="18">
        <v>3952778</v>
      </c>
      <c r="F28" s="3">
        <f>E28/D28</f>
        <v>0.98933025112829531</v>
      </c>
    </row>
    <row r="29" spans="1:6" x14ac:dyDescent="0.2">
      <c r="A29" s="19" t="s">
        <v>77</v>
      </c>
      <c r="B29" s="19" t="s">
        <v>76</v>
      </c>
      <c r="C29" s="18">
        <v>5900000</v>
      </c>
      <c r="D29" s="18">
        <v>6553959</v>
      </c>
      <c r="E29" s="18">
        <v>6553959</v>
      </c>
      <c r="F29" s="3">
        <f>E29/D29</f>
        <v>1</v>
      </c>
    </row>
    <row r="30" spans="1:6" x14ac:dyDescent="0.2">
      <c r="A30" s="19" t="s">
        <v>75</v>
      </c>
      <c r="B30" s="19" t="s">
        <v>74</v>
      </c>
      <c r="C30" s="18">
        <v>2770000</v>
      </c>
      <c r="D30" s="18">
        <v>2570000</v>
      </c>
      <c r="E30" s="18">
        <v>930842</v>
      </c>
      <c r="F30" s="3">
        <f>E30/D30</f>
        <v>0.3621953307392996</v>
      </c>
    </row>
    <row r="31" spans="1:6" x14ac:dyDescent="0.2">
      <c r="A31" s="19" t="s">
        <v>72</v>
      </c>
      <c r="B31" s="19" t="s">
        <v>73</v>
      </c>
      <c r="C31" s="18">
        <v>680000</v>
      </c>
      <c r="D31" s="18">
        <v>705615</v>
      </c>
      <c r="E31" s="18">
        <v>661744</v>
      </c>
      <c r="F31" s="3">
        <f>E31/D31</f>
        <v>0.93782586821425284</v>
      </c>
    </row>
    <row r="32" spans="1:6" x14ac:dyDescent="0.2">
      <c r="A32" s="19" t="s">
        <v>72</v>
      </c>
      <c r="B32" s="19" t="s">
        <v>71</v>
      </c>
      <c r="C32" s="18">
        <v>0</v>
      </c>
      <c r="D32" s="18">
        <v>0</v>
      </c>
      <c r="E32" s="18">
        <v>314563</v>
      </c>
      <c r="F32" s="3"/>
    </row>
    <row r="33" spans="1:6" x14ac:dyDescent="0.2">
      <c r="A33" s="19" t="s">
        <v>70</v>
      </c>
      <c r="B33" s="19" t="s">
        <v>69</v>
      </c>
      <c r="C33" s="18">
        <v>937000</v>
      </c>
      <c r="D33" s="18">
        <v>972000</v>
      </c>
      <c r="E33" s="18">
        <v>851335</v>
      </c>
      <c r="F33" s="3">
        <f>E33/D33</f>
        <v>0.87585905349794235</v>
      </c>
    </row>
    <row r="34" spans="1:6" x14ac:dyDescent="0.2">
      <c r="A34" s="19" t="s">
        <v>67</v>
      </c>
      <c r="B34" s="19" t="s">
        <v>68</v>
      </c>
      <c r="C34" s="18">
        <v>2200000</v>
      </c>
      <c r="D34" s="18">
        <v>2159385</v>
      </c>
      <c r="E34" s="18">
        <v>1753334</v>
      </c>
      <c r="F34" s="3">
        <f>E34/D34</f>
        <v>0.81195988672700792</v>
      </c>
    </row>
    <row r="35" spans="1:6" x14ac:dyDescent="0.2">
      <c r="A35" s="19" t="s">
        <v>67</v>
      </c>
      <c r="B35" s="19" t="s">
        <v>66</v>
      </c>
      <c r="C35" s="18">
        <v>0</v>
      </c>
      <c r="D35" s="18">
        <v>0</v>
      </c>
      <c r="E35" s="18">
        <v>409110</v>
      </c>
      <c r="F35" s="3"/>
    </row>
    <row r="36" spans="1:6" s="23" customFormat="1" x14ac:dyDescent="0.2">
      <c r="A36" s="25" t="s">
        <v>65</v>
      </c>
      <c r="B36" s="25" t="s">
        <v>64</v>
      </c>
      <c r="C36" s="24">
        <f>C28+C29+C30+C31+C33+C34</f>
        <v>16267000</v>
      </c>
      <c r="D36" s="24">
        <f>D28+D29+D30+D31+D33+D34</f>
        <v>16956367</v>
      </c>
      <c r="E36" s="24">
        <f>E28+E29+E30+E31+E33+E34</f>
        <v>14703992</v>
      </c>
      <c r="F36" s="3">
        <f>E36/D36</f>
        <v>0.86716641601352462</v>
      </c>
    </row>
    <row r="37" spans="1:6" x14ac:dyDescent="0.2">
      <c r="A37" s="19" t="s">
        <v>63</v>
      </c>
      <c r="B37" s="19" t="s">
        <v>62</v>
      </c>
      <c r="C37" s="18">
        <v>65000</v>
      </c>
      <c r="D37" s="18">
        <v>65000</v>
      </c>
      <c r="E37" s="18">
        <v>12926</v>
      </c>
      <c r="F37" s="3">
        <f>E37/D37</f>
        <v>0.19886153846153845</v>
      </c>
    </row>
    <row r="38" spans="1:6" s="14" customFormat="1" ht="25.5" x14ac:dyDescent="0.2">
      <c r="A38" s="13" t="s">
        <v>61</v>
      </c>
      <c r="B38" s="13" t="s">
        <v>60</v>
      </c>
      <c r="C38" s="11">
        <v>4610000</v>
      </c>
      <c r="D38" s="11">
        <v>4622500</v>
      </c>
      <c r="E38" s="11">
        <v>4035440</v>
      </c>
      <c r="F38" s="3">
        <f>E38/D38</f>
        <v>0.87299945916711741</v>
      </c>
    </row>
    <row r="39" spans="1:6" x14ac:dyDescent="0.2">
      <c r="A39" s="19" t="s">
        <v>59</v>
      </c>
      <c r="B39" s="19" t="s">
        <v>58</v>
      </c>
      <c r="C39" s="18">
        <v>89000</v>
      </c>
      <c r="D39" s="18">
        <v>144000</v>
      </c>
      <c r="E39" s="18">
        <v>144000</v>
      </c>
      <c r="F39" s="3">
        <f>E39/D39</f>
        <v>1</v>
      </c>
    </row>
    <row r="40" spans="1:6" x14ac:dyDescent="0.2">
      <c r="A40" s="19" t="s">
        <v>57</v>
      </c>
      <c r="B40" s="19" t="s">
        <v>56</v>
      </c>
      <c r="C40" s="18">
        <v>670000</v>
      </c>
      <c r="D40" s="18">
        <v>989815</v>
      </c>
      <c r="E40" s="18">
        <v>347500</v>
      </c>
      <c r="F40" s="3">
        <f>E40/D40</f>
        <v>0.35107570606628513</v>
      </c>
    </row>
    <row r="41" spans="1:6" s="23" customFormat="1" ht="25.5" x14ac:dyDescent="0.2">
      <c r="A41" s="25" t="s">
        <v>55</v>
      </c>
      <c r="B41" s="25" t="s">
        <v>54</v>
      </c>
      <c r="C41" s="24">
        <f>SUM(C38:C40)</f>
        <v>5369000</v>
      </c>
      <c r="D41" s="24">
        <f>SUM(D38:D40)</f>
        <v>5756315</v>
      </c>
      <c r="E41" s="24">
        <f>SUM(E38:E40)</f>
        <v>4526940</v>
      </c>
      <c r="F41" s="3">
        <f>E41/D41</f>
        <v>0.7864302075199151</v>
      </c>
    </row>
    <row r="42" spans="1:6" x14ac:dyDescent="0.2">
      <c r="A42" s="9" t="s">
        <v>53</v>
      </c>
      <c r="B42" s="9" t="s">
        <v>52</v>
      </c>
      <c r="C42" s="8">
        <f>C24+C27+C36+C37+C41</f>
        <v>26684741</v>
      </c>
      <c r="D42" s="8">
        <f>D24+D27+D36+D37+D41</f>
        <v>27791015</v>
      </c>
      <c r="E42" s="8">
        <f>E24+E27+E36+E37+E41</f>
        <v>22385459</v>
      </c>
      <c r="F42" s="3">
        <f>E42/D42</f>
        <v>0.8054926745208838</v>
      </c>
    </row>
    <row r="43" spans="1:6" x14ac:dyDescent="0.2">
      <c r="A43" s="19" t="s">
        <v>50</v>
      </c>
      <c r="B43" s="19" t="s">
        <v>51</v>
      </c>
      <c r="C43" s="18">
        <v>0</v>
      </c>
      <c r="D43" s="18">
        <v>129500</v>
      </c>
      <c r="E43" s="18">
        <v>129500</v>
      </c>
      <c r="F43" s="3">
        <f>E43/D43</f>
        <v>1</v>
      </c>
    </row>
    <row r="44" spans="1:6" s="14" customFormat="1" ht="25.5" x14ac:dyDescent="0.2">
      <c r="A44" s="13" t="s">
        <v>50</v>
      </c>
      <c r="B44" s="13" t="s">
        <v>49</v>
      </c>
      <c r="C44" s="11">
        <v>0</v>
      </c>
      <c r="D44" s="11">
        <v>0</v>
      </c>
      <c r="E44" s="11">
        <v>129500</v>
      </c>
      <c r="F44" s="3"/>
    </row>
    <row r="45" spans="1:6" x14ac:dyDescent="0.2">
      <c r="A45" s="19" t="s">
        <v>46</v>
      </c>
      <c r="B45" s="19" t="s">
        <v>48</v>
      </c>
      <c r="C45" s="18">
        <v>5210000</v>
      </c>
      <c r="D45" s="18">
        <v>5210000</v>
      </c>
      <c r="E45" s="18">
        <v>5194603</v>
      </c>
      <c r="F45" s="3">
        <f>E45/D45</f>
        <v>0.99704472168905955</v>
      </c>
    </row>
    <row r="46" spans="1:6" s="14" customFormat="1" ht="25.5" x14ac:dyDescent="0.2">
      <c r="A46" s="13" t="s">
        <v>46</v>
      </c>
      <c r="B46" s="13" t="s">
        <v>47</v>
      </c>
      <c r="C46" s="11">
        <v>0</v>
      </c>
      <c r="D46" s="11">
        <v>0</v>
      </c>
      <c r="E46" s="11">
        <v>50000</v>
      </c>
      <c r="F46" s="3"/>
    </row>
    <row r="47" spans="1:6" x14ac:dyDescent="0.2">
      <c r="A47" s="19" t="s">
        <v>46</v>
      </c>
      <c r="B47" s="19" t="s">
        <v>45</v>
      </c>
      <c r="C47" s="18">
        <v>0</v>
      </c>
      <c r="D47" s="18">
        <v>0</v>
      </c>
      <c r="E47" s="18">
        <v>5104603</v>
      </c>
      <c r="F47" s="3"/>
    </row>
    <row r="48" spans="1:6" x14ac:dyDescent="0.2">
      <c r="A48" s="9" t="s">
        <v>44</v>
      </c>
      <c r="B48" s="9" t="s">
        <v>43</v>
      </c>
      <c r="C48" s="8">
        <f>C43+C45</f>
        <v>5210000</v>
      </c>
      <c r="D48" s="8">
        <f>D43+D45</f>
        <v>5339500</v>
      </c>
      <c r="E48" s="8">
        <f>E43+E45</f>
        <v>5324103</v>
      </c>
      <c r="F48" s="3">
        <f>E48/D48</f>
        <v>0.99711639666635454</v>
      </c>
    </row>
    <row r="49" spans="1:6" s="10" customFormat="1" ht="25.5" x14ac:dyDescent="0.2">
      <c r="A49" s="13" t="s">
        <v>41</v>
      </c>
      <c r="B49" s="13" t="s">
        <v>42</v>
      </c>
      <c r="C49" s="11">
        <v>550000</v>
      </c>
      <c r="D49" s="11">
        <v>714568</v>
      </c>
      <c r="E49" s="11">
        <v>714568</v>
      </c>
      <c r="F49" s="3">
        <f>E49/D49</f>
        <v>1</v>
      </c>
    </row>
    <row r="50" spans="1:6" x14ac:dyDescent="0.2">
      <c r="A50" s="19" t="s">
        <v>41</v>
      </c>
      <c r="B50" s="19" t="s">
        <v>40</v>
      </c>
      <c r="C50" s="18">
        <v>0</v>
      </c>
      <c r="D50" s="18">
        <v>0</v>
      </c>
      <c r="E50" s="18">
        <v>714568</v>
      </c>
      <c r="F50" s="3"/>
    </row>
    <row r="51" spans="1:6" s="14" customFormat="1" ht="25.5" x14ac:dyDescent="0.2">
      <c r="A51" s="13" t="s">
        <v>38</v>
      </c>
      <c r="B51" s="13" t="s">
        <v>39</v>
      </c>
      <c r="C51" s="11">
        <v>4490000</v>
      </c>
      <c r="D51" s="11">
        <v>3490000</v>
      </c>
      <c r="E51" s="11">
        <v>2892710</v>
      </c>
      <c r="F51" s="3">
        <f>E51/D51</f>
        <v>0.82885673352435529</v>
      </c>
    </row>
    <row r="52" spans="1:6" s="14" customFormat="1" x14ac:dyDescent="0.2">
      <c r="A52" s="13" t="s">
        <v>38</v>
      </c>
      <c r="B52" s="13" t="s">
        <v>37</v>
      </c>
      <c r="C52" s="11">
        <v>0</v>
      </c>
      <c r="D52" s="11">
        <v>0</v>
      </c>
      <c r="E52" s="11">
        <v>2892710</v>
      </c>
      <c r="F52" s="3"/>
    </row>
    <row r="53" spans="1:6" x14ac:dyDescent="0.2">
      <c r="A53" s="19" t="s">
        <v>36</v>
      </c>
      <c r="B53" s="19" t="s">
        <v>35</v>
      </c>
      <c r="C53" s="18">
        <v>5293000</v>
      </c>
      <c r="D53" s="11">
        <v>6674691</v>
      </c>
      <c r="E53" s="11">
        <v>0</v>
      </c>
      <c r="F53" s="3">
        <f>E53/D53</f>
        <v>0</v>
      </c>
    </row>
    <row r="54" spans="1:6" x14ac:dyDescent="0.2">
      <c r="A54" s="19"/>
      <c r="B54" s="19" t="s">
        <v>34</v>
      </c>
      <c r="C54" s="18"/>
      <c r="D54" s="11"/>
      <c r="E54" s="11"/>
      <c r="F54" s="3"/>
    </row>
    <row r="55" spans="1:6" x14ac:dyDescent="0.2">
      <c r="A55" s="9" t="s">
        <v>33</v>
      </c>
      <c r="B55" s="9" t="s">
        <v>32</v>
      </c>
      <c r="C55" s="8">
        <f>C49+C51+C53</f>
        <v>10333000</v>
      </c>
      <c r="D55" s="22">
        <f>D49+D51+D53</f>
        <v>10879259</v>
      </c>
      <c r="E55" s="22">
        <f>E49+E51+E53</f>
        <v>3607278</v>
      </c>
      <c r="F55" s="3">
        <f>E55/D55</f>
        <v>0.3315738691394331</v>
      </c>
    </row>
    <row r="56" spans="1:6" x14ac:dyDescent="0.2">
      <c r="A56" s="19" t="s">
        <v>31</v>
      </c>
      <c r="B56" s="19" t="s">
        <v>30</v>
      </c>
      <c r="C56" s="18"/>
      <c r="D56" s="11">
        <v>750000</v>
      </c>
      <c r="E56" s="11">
        <v>750000</v>
      </c>
      <c r="F56" s="3">
        <f>E56/D56</f>
        <v>1</v>
      </c>
    </row>
    <row r="57" spans="1:6" x14ac:dyDescent="0.2">
      <c r="A57" s="19" t="s">
        <v>29</v>
      </c>
      <c r="B57" s="19" t="s">
        <v>28</v>
      </c>
      <c r="C57" s="18">
        <v>1150000</v>
      </c>
      <c r="D57" s="18">
        <v>1150000</v>
      </c>
      <c r="E57" s="18">
        <v>0</v>
      </c>
      <c r="F57" s="3">
        <f>E57/D57</f>
        <v>0</v>
      </c>
    </row>
    <row r="58" spans="1:6" x14ac:dyDescent="0.2">
      <c r="A58" s="19" t="s">
        <v>27</v>
      </c>
      <c r="B58" s="19" t="s">
        <v>26</v>
      </c>
      <c r="C58" s="18">
        <v>870000</v>
      </c>
      <c r="D58" s="18">
        <v>1520000</v>
      </c>
      <c r="E58" s="18">
        <v>896852</v>
      </c>
      <c r="F58" s="3">
        <f>E58/D58</f>
        <v>0.59003421052631577</v>
      </c>
    </row>
    <row r="59" spans="1:6" s="14" customFormat="1" ht="25.5" x14ac:dyDescent="0.2">
      <c r="A59" s="21" t="s">
        <v>25</v>
      </c>
      <c r="B59" s="21" t="s">
        <v>24</v>
      </c>
      <c r="C59" s="20">
        <v>230000</v>
      </c>
      <c r="D59" s="20">
        <v>608000</v>
      </c>
      <c r="E59" s="20">
        <v>444648</v>
      </c>
      <c r="F59" s="3">
        <f>E59/D59</f>
        <v>0.73132894736842102</v>
      </c>
    </row>
    <row r="60" spans="1:6" x14ac:dyDescent="0.2">
      <c r="A60" s="9" t="s">
        <v>23</v>
      </c>
      <c r="B60" s="9" t="s">
        <v>22</v>
      </c>
      <c r="C60" s="8">
        <f>SUM(C57:C59)</f>
        <v>2250000</v>
      </c>
      <c r="D60" s="8">
        <f>SUM(D56:D59)</f>
        <v>4028000</v>
      </c>
      <c r="E60" s="8">
        <f>SUM(E56:E59)</f>
        <v>2091500</v>
      </c>
      <c r="F60" s="3">
        <f>E60/D60</f>
        <v>0.519240317775571</v>
      </c>
    </row>
    <row r="61" spans="1:6" x14ac:dyDescent="0.2">
      <c r="A61" s="19" t="s">
        <v>21</v>
      </c>
      <c r="B61" s="19" t="s">
        <v>20</v>
      </c>
      <c r="C61" s="18">
        <v>2300000</v>
      </c>
      <c r="D61" s="18">
        <v>16633588</v>
      </c>
      <c r="E61" s="18">
        <v>1354584</v>
      </c>
      <c r="F61" s="3">
        <f>E61/D61</f>
        <v>8.1436668985669231E-2</v>
      </c>
    </row>
    <row r="62" spans="1:6" s="14" customFormat="1" ht="25.5" x14ac:dyDescent="0.2">
      <c r="A62" s="13" t="s">
        <v>19</v>
      </c>
      <c r="B62" s="13" t="s">
        <v>18</v>
      </c>
      <c r="C62" s="11">
        <v>600000</v>
      </c>
      <c r="D62" s="11">
        <v>4470068</v>
      </c>
      <c r="E62" s="11">
        <v>307688</v>
      </c>
      <c r="F62" s="3">
        <f>E62/D62</f>
        <v>6.8832957350984367E-2</v>
      </c>
    </row>
    <row r="63" spans="1:6" x14ac:dyDescent="0.2">
      <c r="A63" s="9" t="s">
        <v>17</v>
      </c>
      <c r="B63" s="9" t="s">
        <v>16</v>
      </c>
      <c r="C63" s="8">
        <f>SUM(C61:C62)</f>
        <v>2900000</v>
      </c>
      <c r="D63" s="8">
        <f>SUM(D61:D62)</f>
        <v>21103656</v>
      </c>
      <c r="E63" s="8">
        <f>SUM(E61:E62)</f>
        <v>1662272</v>
      </c>
      <c r="F63" s="3">
        <f>E63/D63</f>
        <v>7.8767015535128132E-2</v>
      </c>
    </row>
    <row r="64" spans="1:6" s="10" customFormat="1" ht="25.5" x14ac:dyDescent="0.2">
      <c r="A64" s="13" t="s">
        <v>15</v>
      </c>
      <c r="B64" s="13" t="s">
        <v>14</v>
      </c>
      <c r="C64" s="11">
        <v>20000</v>
      </c>
      <c r="D64" s="11">
        <v>20000</v>
      </c>
      <c r="E64" s="11">
        <v>0</v>
      </c>
      <c r="F64" s="3">
        <f>E64/D64</f>
        <v>0</v>
      </c>
    </row>
    <row r="65" spans="1:6" s="10" customFormat="1" ht="25.5" x14ac:dyDescent="0.2">
      <c r="A65" s="13" t="s">
        <v>12</v>
      </c>
      <c r="B65" s="13" t="s">
        <v>13</v>
      </c>
      <c r="C65" s="11">
        <v>744000</v>
      </c>
      <c r="D65" s="11">
        <v>744000</v>
      </c>
      <c r="E65" s="11">
        <v>495638</v>
      </c>
      <c r="F65" s="3">
        <f>E65/D65</f>
        <v>0.66618010752688173</v>
      </c>
    </row>
    <row r="66" spans="1:6" x14ac:dyDescent="0.2">
      <c r="A66" s="19" t="s">
        <v>12</v>
      </c>
      <c r="B66" s="19" t="s">
        <v>11</v>
      </c>
      <c r="C66" s="18">
        <v>0</v>
      </c>
      <c r="D66" s="18">
        <v>0</v>
      </c>
      <c r="E66" s="18">
        <v>495638</v>
      </c>
      <c r="F66" s="3"/>
    </row>
    <row r="67" spans="1:6" x14ac:dyDescent="0.2">
      <c r="A67" s="9" t="s">
        <v>10</v>
      </c>
      <c r="B67" s="9" t="s">
        <v>9</v>
      </c>
      <c r="C67" s="8">
        <f>C64+C65</f>
        <v>764000</v>
      </c>
      <c r="D67" s="8">
        <f>D64+D65</f>
        <v>764000</v>
      </c>
      <c r="E67" s="8">
        <f>E64+E65</f>
        <v>495638</v>
      </c>
      <c r="F67" s="3">
        <f>E67/D67</f>
        <v>0.64874083769633506</v>
      </c>
    </row>
    <row r="68" spans="1:6" x14ac:dyDescent="0.2">
      <c r="A68" s="9" t="s">
        <v>8</v>
      </c>
      <c r="B68" s="9" t="s">
        <v>7</v>
      </c>
      <c r="C68" s="8">
        <f>C16+C17+C42+C48+C55+C60+C63+C67</f>
        <v>62913741</v>
      </c>
      <c r="D68" s="8">
        <f>D16+D17+D42+D48+D55+D60+D63+D67</f>
        <v>91892725</v>
      </c>
      <c r="E68" s="8">
        <f>E16+E17+E42+E48+E55+E60+E63+E67</f>
        <v>57553545</v>
      </c>
      <c r="F68" s="3">
        <f>E68/D68</f>
        <v>0.62631231144794108</v>
      </c>
    </row>
    <row r="69" spans="1:6" x14ac:dyDescent="0.2">
      <c r="A69" s="5"/>
      <c r="B69" s="4"/>
      <c r="C69" s="4"/>
      <c r="D69" s="4"/>
      <c r="E69" s="4"/>
      <c r="F69" s="3"/>
    </row>
    <row r="70" spans="1:6" ht="12.75" customHeight="1" x14ac:dyDescent="0.2">
      <c r="A70" s="17"/>
      <c r="B70" s="16" t="s">
        <v>1</v>
      </c>
      <c r="C70" s="15"/>
      <c r="D70" s="15"/>
      <c r="E70" s="15"/>
      <c r="F70" s="3"/>
    </row>
    <row r="71" spans="1:6" s="14" customFormat="1" ht="25.5" x14ac:dyDescent="0.2">
      <c r="A71" s="13" t="s">
        <v>6</v>
      </c>
      <c r="B71" s="13" t="s">
        <v>5</v>
      </c>
      <c r="C71" s="11">
        <v>1646259</v>
      </c>
      <c r="D71" s="11">
        <v>5691557</v>
      </c>
      <c r="E71" s="11">
        <v>5485493</v>
      </c>
      <c r="F71" s="3">
        <f>E71/D71</f>
        <v>0.96379479288356418</v>
      </c>
    </row>
    <row r="72" spans="1:6" s="10" customFormat="1" ht="25.5" x14ac:dyDescent="0.2">
      <c r="A72" s="13" t="s">
        <v>4</v>
      </c>
      <c r="B72" s="12" t="s">
        <v>3</v>
      </c>
      <c r="C72" s="11">
        <v>23390000</v>
      </c>
      <c r="D72" s="11">
        <v>27857074</v>
      </c>
      <c r="E72" s="11">
        <v>27857074</v>
      </c>
      <c r="F72" s="3">
        <f>E72/D72</f>
        <v>1</v>
      </c>
    </row>
    <row r="73" spans="1:6" x14ac:dyDescent="0.2">
      <c r="A73" s="9" t="s">
        <v>2</v>
      </c>
      <c r="B73" s="9" t="s">
        <v>1</v>
      </c>
      <c r="C73" s="8">
        <f>SUM(C71:C72)</f>
        <v>25036259</v>
      </c>
      <c r="D73" s="8">
        <f>SUM(D71:D72)</f>
        <v>33548631</v>
      </c>
      <c r="E73" s="8">
        <f>SUM(E71:E72)</f>
        <v>33342567</v>
      </c>
      <c r="F73" s="3">
        <f>E73/D73</f>
        <v>0.9938577523476293</v>
      </c>
    </row>
    <row r="74" spans="1:6" x14ac:dyDescent="0.2">
      <c r="A74" s="5"/>
      <c r="B74" s="4"/>
      <c r="C74" s="4"/>
      <c r="D74" s="4"/>
      <c r="E74" s="4"/>
      <c r="F74" s="3"/>
    </row>
    <row r="75" spans="1:6" x14ac:dyDescent="0.2">
      <c r="A75" s="5"/>
      <c r="B75" s="7" t="s">
        <v>0</v>
      </c>
      <c r="C75" s="6">
        <f>C73+C68</f>
        <v>87950000</v>
      </c>
      <c r="D75" s="6">
        <f>D73+D68</f>
        <v>125441356</v>
      </c>
      <c r="E75" s="6">
        <f>E73+E68</f>
        <v>90896112</v>
      </c>
      <c r="F75" s="3">
        <f>E75/D75</f>
        <v>0.72461040679439082</v>
      </c>
    </row>
    <row r="76" spans="1:6" x14ac:dyDescent="0.2">
      <c r="A76" s="5"/>
      <c r="B76" s="4"/>
      <c r="C76" s="4"/>
      <c r="D76" s="4"/>
      <c r="E76" s="4"/>
      <c r="F76" s="3"/>
    </row>
  </sheetData>
  <mergeCells count="7">
    <mergeCell ref="F4:F5"/>
    <mergeCell ref="C4:E4"/>
    <mergeCell ref="A1:E1"/>
    <mergeCell ref="A2:E2"/>
    <mergeCell ref="A4:A5"/>
    <mergeCell ref="B4:B5"/>
    <mergeCell ref="A3:E3"/>
  </mergeCells>
  <printOptions gridLines="1"/>
  <pageMargins left="0.74803149606299213" right="0.35433070866141736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7.m.Önk.kiadások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2018-05-24T12:45:49Z</dcterms:created>
  <dcterms:modified xsi:type="dcterms:W3CDTF">2018-05-24T12:46:13Z</dcterms:modified>
</cp:coreProperties>
</file>