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rarátka\Murarátka 2016. június 23. rendkívüli\"/>
    </mc:Choice>
  </mc:AlternateContent>
  <bookViews>
    <workbookView xWindow="0" yWindow="0" windowWidth="15480" windowHeight="7155" tabRatio="747" firstSheet="18" activeTab="20"/>
  </bookViews>
  <sheets>
    <sheet name="1. Mérleg" sheetId="3" state="hidden" r:id="rId1"/>
    <sheet name="2. Önkorm. összesített" sheetId="16" state="hidden" r:id="rId2"/>
    <sheet name="Önkorm mérleg" sheetId="40" r:id="rId3"/>
    <sheet name="2.Bevételi kiadási mérleg" sheetId="39" r:id="rId4"/>
    <sheet name="2.b bevételi és kiadási mérleg" sheetId="32" state="hidden" r:id="rId5"/>
    <sheet name="3.Intézm. műk. bevételek" sheetId="7" state="hidden" r:id="rId6"/>
    <sheet name="4. Sajátos bevételek" sheetId="9" state="hidden" r:id="rId7"/>
    <sheet name="5.Felhalmi és tőkejell.bevétel" sheetId="8" state="hidden" r:id="rId8"/>
    <sheet name="7. Hitelek igénybev." sheetId="2" state="hidden" r:id="rId9"/>
    <sheet name="3. ágazati kiadási összesít" sheetId="45" r:id="rId10"/>
    <sheet name="4. Támogatások kiadás" sheetId="11" r:id="rId11"/>
    <sheet name="22.Tartalékok" sheetId="5" state="hidden" r:id="rId12"/>
    <sheet name="23. Hitelállomány" sheetId="12" state="hidden" r:id="rId13"/>
    <sheet name="25. műk.fejl." sheetId="14" state="hidden" r:id="rId14"/>
    <sheet name="26.többéves" sheetId="4" state="hidden" r:id="rId15"/>
    <sheet name="Norm.2012." sheetId="33" state="hidden" r:id="rId16"/>
    <sheet name="Közoktatás" sheetId="34" state="hidden" r:id="rId17"/>
    <sheet name="28.létszám" sheetId="19" state="hidden" r:id="rId18"/>
    <sheet name="5.felhalmozási mérleg" sheetId="41" r:id="rId19"/>
    <sheet name="6.Dologi kiadás" sheetId="43" r:id="rId20"/>
    <sheet name="7.Előirányzat-felhaszni terv" sheetId="1" r:id="rId21"/>
    <sheet name="Munka12" sheetId="35" state="hidden" r:id="rId22"/>
  </sheets>
  <calcPr calcId="152511"/>
</workbook>
</file>

<file path=xl/calcChain.xml><?xml version="1.0" encoding="utf-8"?>
<calcChain xmlns="http://schemas.openxmlformats.org/spreadsheetml/2006/main">
  <c r="E29" i="43" l="1"/>
  <c r="E23" i="43"/>
  <c r="E19" i="43"/>
  <c r="E20" i="43" s="1"/>
  <c r="E12" i="43"/>
  <c r="E9" i="43"/>
  <c r="D30" i="43"/>
  <c r="H10" i="40"/>
  <c r="D36" i="39"/>
  <c r="D37" i="39" s="1"/>
  <c r="K34" i="39"/>
  <c r="D40" i="39" s="1"/>
  <c r="D34" i="39"/>
  <c r="K19" i="39"/>
  <c r="K15" i="39"/>
  <c r="D17" i="39"/>
  <c r="D16" i="39"/>
  <c r="D15" i="39"/>
  <c r="D39" i="39" s="1"/>
  <c r="F10" i="40"/>
  <c r="Q22" i="45"/>
  <c r="Q23" i="45"/>
  <c r="Q25" i="45"/>
  <c r="Q14" i="45"/>
  <c r="Q18" i="45"/>
  <c r="Q19" i="45"/>
  <c r="Q7" i="45"/>
  <c r="Q8" i="45"/>
  <c r="Q9" i="45"/>
  <c r="Q10" i="45"/>
  <c r="Q12" i="45"/>
  <c r="Q13" i="45"/>
  <c r="Q26" i="45"/>
  <c r="Q20" i="45"/>
  <c r="H27" i="45"/>
  <c r="H29" i="45" s="1"/>
  <c r="I27" i="45"/>
  <c r="I29" i="45" s="1"/>
  <c r="J27" i="45"/>
  <c r="J29" i="45" s="1"/>
  <c r="K27" i="45"/>
  <c r="K29" i="45" s="1"/>
  <c r="L27" i="45"/>
  <c r="L29" i="45" s="1"/>
  <c r="M27" i="45"/>
  <c r="M29" i="45" s="1"/>
  <c r="N27" i="45"/>
  <c r="N29" i="45" s="1"/>
  <c r="O27" i="45"/>
  <c r="O29" i="45" s="1"/>
  <c r="P27" i="45"/>
  <c r="P29" i="45" s="1"/>
  <c r="G27" i="45"/>
  <c r="G29" i="45" s="1"/>
  <c r="F27" i="45"/>
  <c r="F29" i="45" s="1"/>
  <c r="C13" i="41"/>
  <c r="C29" i="43"/>
  <c r="C23" i="43"/>
  <c r="C20" i="43"/>
  <c r="C12" i="43"/>
  <c r="C9" i="43"/>
  <c r="C45" i="41"/>
  <c r="N8" i="1"/>
  <c r="N9" i="1"/>
  <c r="N15" i="1"/>
  <c r="N16" i="1"/>
  <c r="N17" i="1"/>
  <c r="N21" i="1"/>
  <c r="N10" i="1"/>
  <c r="N11" i="1"/>
  <c r="N12" i="1"/>
  <c r="N13" i="1"/>
  <c r="N14" i="1"/>
  <c r="N18" i="1"/>
  <c r="N19" i="1"/>
  <c r="N20" i="1"/>
  <c r="N22" i="1"/>
  <c r="B23" i="1"/>
  <c r="C23" i="1"/>
  <c r="D23" i="1"/>
  <c r="E23" i="1"/>
  <c r="F23" i="1"/>
  <c r="G23" i="1"/>
  <c r="H23" i="1"/>
  <c r="I23" i="1"/>
  <c r="J23" i="1"/>
  <c r="K23" i="1"/>
  <c r="L23" i="1"/>
  <c r="M23" i="1"/>
  <c r="N26" i="1"/>
  <c r="N27" i="1"/>
  <c r="N28" i="1"/>
  <c r="N30" i="1"/>
  <c r="N31" i="1"/>
  <c r="N32" i="1"/>
  <c r="N33" i="1"/>
  <c r="N34" i="1"/>
  <c r="N35" i="1"/>
  <c r="N29" i="1"/>
  <c r="B36" i="1"/>
  <c r="C36" i="1"/>
  <c r="D36" i="1"/>
  <c r="E36" i="1"/>
  <c r="F36" i="1"/>
  <c r="G36" i="1"/>
  <c r="H36" i="1"/>
  <c r="I36" i="1"/>
  <c r="J36" i="1"/>
  <c r="K36" i="1"/>
  <c r="L36" i="1"/>
  <c r="M36" i="1"/>
  <c r="C24" i="19"/>
  <c r="D24" i="19"/>
  <c r="B29" i="4"/>
  <c r="C29" i="4"/>
  <c r="D29" i="4"/>
  <c r="E29" i="4"/>
  <c r="F29" i="4"/>
  <c r="G29" i="4"/>
  <c r="H29" i="4"/>
  <c r="I29" i="4"/>
  <c r="J29" i="4"/>
  <c r="K29" i="4"/>
  <c r="L29" i="4"/>
  <c r="M29" i="4"/>
  <c r="G24" i="14"/>
  <c r="I24" i="14"/>
  <c r="J24" i="14"/>
  <c r="G38" i="14"/>
  <c r="I38" i="14"/>
  <c r="J38" i="14"/>
  <c r="G52" i="14"/>
  <c r="G65" i="14" s="1"/>
  <c r="I52" i="14"/>
  <c r="I65" i="14" s="1"/>
  <c r="J52" i="14"/>
  <c r="G64" i="14"/>
  <c r="I64" i="14"/>
  <c r="I66" i="14" s="1"/>
  <c r="J64" i="14"/>
  <c r="J66" i="14" s="1"/>
  <c r="H65" i="14"/>
  <c r="H66" i="14"/>
  <c r="E54" i="11"/>
  <c r="D8" i="2"/>
  <c r="D9" i="2" s="1"/>
  <c r="E8" i="2"/>
  <c r="E9" i="2" s="1"/>
  <c r="E13" i="2"/>
  <c r="E17" i="2"/>
  <c r="E18" i="2" s="1"/>
  <c r="E22" i="2"/>
  <c r="F8" i="2"/>
  <c r="F9" i="2" s="1"/>
  <c r="D13" i="2"/>
  <c r="F13" i="2"/>
  <c r="D17" i="2"/>
  <c r="D18" i="2" s="1"/>
  <c r="F17" i="2"/>
  <c r="F18" i="2" s="1"/>
  <c r="F22" i="2"/>
  <c r="D22" i="2"/>
  <c r="D18" i="8"/>
  <c r="E18" i="8"/>
  <c r="E32" i="8" s="1"/>
  <c r="F18" i="8"/>
  <c r="D24" i="8"/>
  <c r="D32" i="8" s="1"/>
  <c r="E24" i="8"/>
  <c r="F24" i="8"/>
  <c r="D31" i="8"/>
  <c r="E31" i="8"/>
  <c r="F31" i="8"/>
  <c r="C15" i="9"/>
  <c r="D15" i="9"/>
  <c r="E15" i="9"/>
  <c r="C23" i="9"/>
  <c r="D23" i="9"/>
  <c r="E23" i="9"/>
  <c r="C30" i="9"/>
  <c r="D30" i="9"/>
  <c r="E30" i="9"/>
  <c r="C40" i="9"/>
  <c r="D40" i="9"/>
  <c r="E40" i="9"/>
  <c r="C41" i="9"/>
  <c r="D41" i="9"/>
  <c r="E41" i="9"/>
  <c r="C53" i="9"/>
  <c r="C60" i="9" s="1"/>
  <c r="D53" i="9"/>
  <c r="E53" i="9"/>
  <c r="C11" i="7"/>
  <c r="D11" i="7"/>
  <c r="E11" i="7"/>
  <c r="C21" i="7"/>
  <c r="D21" i="7"/>
  <c r="E21" i="7"/>
  <c r="C26" i="7"/>
  <c r="D26" i="7"/>
  <c r="E26" i="7"/>
  <c r="C30" i="7"/>
  <c r="D30" i="7"/>
  <c r="E30" i="7"/>
  <c r="C37" i="7"/>
  <c r="C38" i="7" s="1"/>
  <c r="D37" i="7"/>
  <c r="E37" i="7"/>
  <c r="E38" i="7" s="1"/>
  <c r="H26" i="32"/>
  <c r="H29" i="32"/>
  <c r="H30" i="32" s="1"/>
  <c r="I26" i="32"/>
  <c r="I29" i="32" s="1"/>
  <c r="I30" i="32" s="1"/>
  <c r="J26" i="32"/>
  <c r="J29" i="32" s="1"/>
  <c r="J30" i="32" s="1"/>
  <c r="B29" i="32"/>
  <c r="B30" i="32" s="1"/>
  <c r="C29" i="32"/>
  <c r="C30" i="32" s="1"/>
  <c r="D29" i="32"/>
  <c r="D30" i="32" s="1"/>
  <c r="B15" i="39"/>
  <c r="C15" i="39"/>
  <c r="C19" i="39" s="1"/>
  <c r="E15" i="39"/>
  <c r="I15" i="39"/>
  <c r="I19" i="39" s="1"/>
  <c r="J15" i="39"/>
  <c r="J19" i="39" s="1"/>
  <c r="L15" i="39"/>
  <c r="L19" i="39" s="1"/>
  <c r="E16" i="39"/>
  <c r="E17" i="39"/>
  <c r="B18" i="39"/>
  <c r="B34" i="39"/>
  <c r="B40" i="39" s="1"/>
  <c r="I34" i="39"/>
  <c r="C18" i="39"/>
  <c r="E34" i="39"/>
  <c r="L34" i="39"/>
  <c r="L37" i="39" s="1"/>
  <c r="C34" i="39"/>
  <c r="C37" i="39" s="1"/>
  <c r="J34" i="39"/>
  <c r="J37" i="39" s="1"/>
  <c r="E36" i="39"/>
  <c r="E37" i="39" s="1"/>
  <c r="B36" i="39"/>
  <c r="C36" i="39"/>
  <c r="I36" i="39"/>
  <c r="F40" i="39"/>
  <c r="C199" i="16"/>
  <c r="D199" i="16"/>
  <c r="D208" i="16" s="1"/>
  <c r="E199" i="16"/>
  <c r="K199" i="16"/>
  <c r="K208" i="16" s="1"/>
  <c r="C207" i="16"/>
  <c r="C208" i="16"/>
  <c r="C229" i="16" s="1"/>
  <c r="D207" i="16"/>
  <c r="E207" i="16"/>
  <c r="E208" i="16" s="1"/>
  <c r="L207" i="16"/>
  <c r="L208" i="16" s="1"/>
  <c r="F208" i="16"/>
  <c r="F229" i="16" s="1"/>
  <c r="G208" i="16"/>
  <c r="G229" i="16" s="1"/>
  <c r="H208" i="16"/>
  <c r="H229" i="16" s="1"/>
  <c r="I208" i="16"/>
  <c r="I210" i="16" s="1"/>
  <c r="J208" i="16"/>
  <c r="J229" i="16" s="1"/>
  <c r="J210" i="16"/>
  <c r="C222" i="16"/>
  <c r="D222" i="16"/>
  <c r="E222" i="16"/>
  <c r="K222" i="16"/>
  <c r="C225" i="16"/>
  <c r="D225" i="16"/>
  <c r="E225" i="16"/>
  <c r="C228" i="16"/>
  <c r="E228" i="16"/>
  <c r="F228" i="16"/>
  <c r="G228" i="16"/>
  <c r="H228" i="16"/>
  <c r="I228" i="16"/>
  <c r="J228" i="16"/>
  <c r="K228" i="16"/>
  <c r="L228" i="16"/>
  <c r="B13" i="3"/>
  <c r="D13" i="3"/>
  <c r="F13" i="3"/>
  <c r="G13" i="3"/>
  <c r="H13" i="3"/>
  <c r="D228" i="16"/>
  <c r="I37" i="39"/>
  <c r="E40" i="39"/>
  <c r="C39" i="39"/>
  <c r="E18" i="39"/>
  <c r="E19" i="39" s="1"/>
  <c r="E42" i="39" s="1"/>
  <c r="J65" i="14"/>
  <c r="G210" i="16"/>
  <c r="C40" i="39"/>
  <c r="C41" i="39" s="1"/>
  <c r="F32" i="8"/>
  <c r="C210" i="16"/>
  <c r="I229" i="16"/>
  <c r="B39" i="39"/>
  <c r="B41" i="39" s="1"/>
  <c r="C42" i="39" l="1"/>
  <c r="B37" i="39"/>
  <c r="E39" i="39"/>
  <c r="E41" i="39" s="1"/>
  <c r="B43" i="39"/>
  <c r="F210" i="16"/>
  <c r="E60" i="9"/>
  <c r="D60" i="9"/>
  <c r="H210" i="16"/>
  <c r="G66" i="14"/>
  <c r="K229" i="16"/>
  <c r="K210" i="16"/>
  <c r="D41" i="39"/>
  <c r="D229" i="16"/>
  <c r="D210" i="16"/>
  <c r="E229" i="16"/>
  <c r="E210" i="16"/>
  <c r="B19" i="39"/>
  <c r="B42" i="39" s="1"/>
  <c r="D38" i="7"/>
  <c r="D23" i="2"/>
  <c r="K37" i="39"/>
  <c r="D43" i="39" s="1"/>
  <c r="C43" i="39"/>
  <c r="C44" i="39" s="1"/>
  <c r="E23" i="2"/>
  <c r="D18" i="39"/>
  <c r="D19" i="39" s="1"/>
  <c r="D42" i="39" s="1"/>
  <c r="N23" i="1"/>
  <c r="N36" i="1"/>
  <c r="E43" i="39"/>
  <c r="E44" i="39" s="1"/>
  <c r="Q27" i="45"/>
  <c r="Q29" i="45" s="1"/>
  <c r="L229" i="16"/>
  <c r="L210" i="16"/>
  <c r="F23" i="2"/>
  <c r="D44" i="39" l="1"/>
  <c r="B44" i="39"/>
</calcChain>
</file>

<file path=xl/sharedStrings.xml><?xml version="1.0" encoding="utf-8"?>
<sst xmlns="http://schemas.openxmlformats.org/spreadsheetml/2006/main" count="1388" uniqueCount="1030">
  <si>
    <t>Hosszú lejáratú értékpapírok kibocsátása</t>
  </si>
  <si>
    <t>Felhalmozási célú előző évi pénzmaradvány igénybevétele</t>
  </si>
  <si>
    <t>Felhalmozási célú bevételek összesen (25+…+36)</t>
  </si>
  <si>
    <t>Felhalmozási kiadások (áfával együtt)</t>
  </si>
  <si>
    <t>Felújítási kiadások (áfával együtt)</t>
  </si>
  <si>
    <t>Értékesített tárgyi eszközök, immat. javak utáni áfa-befizetés</t>
  </si>
  <si>
    <t>Felhalmozási célú pénzeszközátadás államháztartáson kívülre</t>
  </si>
  <si>
    <t>Támogatásértékű felhalmozási kiadás</t>
  </si>
  <si>
    <t>Továbbadási (lebonyolítási) célú felhalmozási kiadás</t>
  </si>
  <si>
    <t>Felhalmozási célú kölcsönök nyújtása és törlesztése</t>
  </si>
  <si>
    <t>Hosszú lejáratú hitel visszafizetése</t>
  </si>
  <si>
    <t>Hosszú lejáratú hitel kamata</t>
  </si>
  <si>
    <t>Hosszú lejáratú értékpapírok beváltása</t>
  </si>
  <si>
    <t>Felhalmozási célú kiadások összesen (38+…+48)</t>
  </si>
  <si>
    <t>Önkormányzat bevételei összesen (11+37)</t>
  </si>
  <si>
    <t>Önkormányzat kiadásai összesen (24+49)</t>
  </si>
  <si>
    <t>Működési</t>
  </si>
  <si>
    <t>Felhalm.</t>
  </si>
  <si>
    <t>teljesítés</t>
  </si>
  <si>
    <t>Kiadások megnevezése</t>
  </si>
  <si>
    <t>Személyi kiadások</t>
  </si>
  <si>
    <t>Folyó kiadások</t>
  </si>
  <si>
    <t>85823</t>
  </si>
  <si>
    <t>1. számú melléklet</t>
  </si>
  <si>
    <t>Működési célú kiadások</t>
  </si>
  <si>
    <t>Felújítás</t>
  </si>
  <si>
    <t>Felhalmozási célú kiadások</t>
  </si>
  <si>
    <t>5.számú melléklet</t>
  </si>
  <si>
    <t>Városi Óvoda</t>
  </si>
  <si>
    <t>Védőnői Szolgálat</t>
  </si>
  <si>
    <t>Ingatlanok értékesítése</t>
  </si>
  <si>
    <t>Működési célú támogatások</t>
  </si>
  <si>
    <t>Működési célú rövid lejáratú hitelek</t>
  </si>
  <si>
    <t>Felhalmozási célú hitelek felvétele</t>
  </si>
  <si>
    <t>Működési kiadások</t>
  </si>
  <si>
    <t>Társadalom és szoc.pol.támogatás</t>
  </si>
  <si>
    <t>Támogatások működésre</t>
  </si>
  <si>
    <t>Pénzeszköz átadás működésre</t>
  </si>
  <si>
    <t>Tartalék</t>
  </si>
  <si>
    <t>Beruházási támogatás</t>
  </si>
  <si>
    <t xml:space="preserve">Felújítási támogatás </t>
  </si>
  <si>
    <t>Beruházási pénzeszk.átadás</t>
  </si>
  <si>
    <t>Felújítási pénzeszk.átadás</t>
  </si>
  <si>
    <t>Felhalmozási tartalék</t>
  </si>
  <si>
    <t>Önkormányzati kiadások összesen:</t>
  </si>
  <si>
    <t>Pénzügyi műveletek</t>
  </si>
  <si>
    <t>Működési hiány (likvid hitel felvétel)</t>
  </si>
  <si>
    <t>Rövid lejáratú működési hiteltörlesztés</t>
  </si>
  <si>
    <t>Finanszírozási kiadások összesen</t>
  </si>
  <si>
    <t>Bevételek és kiadások egyenlege</t>
  </si>
  <si>
    <t xml:space="preserve">Eredeti </t>
  </si>
  <si>
    <t>Önkormányzat költségvetési bevételek összesen:</t>
  </si>
  <si>
    <t>Önkormányzat költségvetési kiadások összesen:</t>
  </si>
  <si>
    <t>Támogatási jogcím</t>
  </si>
  <si>
    <t>Mennyiségi egység</t>
  </si>
  <si>
    <t>Mutató</t>
  </si>
  <si>
    <t>Fajlagos</t>
  </si>
  <si>
    <t>Összeg (Ft)</t>
  </si>
  <si>
    <t>3. számú melléklet</t>
  </si>
  <si>
    <t>Előre nem tervezhető kiadásokra</t>
  </si>
  <si>
    <t>Közcélú foglalkoztatás</t>
  </si>
  <si>
    <t>Civil szervezetek támogatása</t>
  </si>
  <si>
    <t>Vízkezelés, víztermelés</t>
  </si>
  <si>
    <t>Közvilágítás</t>
  </si>
  <si>
    <t>Köztemető üzemeltetés</t>
  </si>
  <si>
    <t>Felhalmozási kiadások</t>
  </si>
  <si>
    <t xml:space="preserve">A működési és fejlesztési célú bevételek és kiadások 2012-2013-2014. évi alakulását  külön bemutató mérleg </t>
  </si>
  <si>
    <t>2012.évi módosított előirányzat</t>
  </si>
  <si>
    <t>Rövid lejáratú hitelek felvétele pénzügyi vállalkozásoktól felhalmozási)</t>
  </si>
  <si>
    <t xml:space="preserve">Pénzmaradvány </t>
  </si>
  <si>
    <t>….. számú melléklet a ../2012.(..) Ör.-hez</t>
  </si>
  <si>
    <t>(25.számú melléklet 2/2012.(II.17.)rendelethez)</t>
  </si>
  <si>
    <t xml:space="preserve">4. számú melléklet </t>
  </si>
  <si>
    <t>7.számú melléklet</t>
  </si>
  <si>
    <t xml:space="preserve">     Lakosságszám szerint</t>
  </si>
  <si>
    <t xml:space="preserve">    Okmányirodák működése és gyámügyi igazgatási feladatok</t>
  </si>
  <si>
    <t xml:space="preserve">           Alap-hozzájárulás</t>
  </si>
  <si>
    <t xml:space="preserve">              Okmányiroda működési kiadásai</t>
  </si>
  <si>
    <t xml:space="preserve">              Gyámügyi igazgatási feladatok</t>
  </si>
  <si>
    <t xml:space="preserve">    Építésügyi igazgatási feladatok</t>
  </si>
  <si>
    <t xml:space="preserve">             Térségi normatív hozzájárulás</t>
  </si>
  <si>
    <t xml:space="preserve">             Kiegészítő hozzájárulás építésügyi igazgatási feladatokhoz</t>
  </si>
  <si>
    <t xml:space="preserve">     Alap-hozzájárulás</t>
  </si>
  <si>
    <t xml:space="preserve">       Ösztönző hozzájárulás</t>
  </si>
  <si>
    <t xml:space="preserve">        Nagyközségi, városi (megyei jogú városi) székhelyű körjegyzőség, </t>
  </si>
  <si>
    <t>2011/2012</t>
  </si>
  <si>
    <t xml:space="preserve">                  1-3. nevelési év</t>
  </si>
  <si>
    <t xml:space="preserve">                   3. évfolyam</t>
  </si>
  <si>
    <t xml:space="preserve">                   4. évfolyam</t>
  </si>
  <si>
    <t xml:space="preserve">                   7. évfolyam</t>
  </si>
  <si>
    <t xml:space="preserve">                   8. évfolyam</t>
  </si>
  <si>
    <t xml:space="preserve">                   8.évfolyam</t>
  </si>
  <si>
    <t xml:space="preserve">                  1-4. évfolyamos napközis foglalkoztatás</t>
  </si>
  <si>
    <t xml:space="preserve">                  5-8. évfolyamos napközis/tanulószobai foglalkoztatás</t>
  </si>
  <si>
    <t xml:space="preserve">                 1-4. évfolyamos napközis foglalkoztatás</t>
  </si>
  <si>
    <t xml:space="preserve">                 5-8. évfolyamos napközis/tanulószobai foglalkoztatás</t>
  </si>
  <si>
    <t xml:space="preserve">                    Általános iskola</t>
  </si>
  <si>
    <t xml:space="preserve">                    Általános Iskola</t>
  </si>
  <si>
    <t>Termékek és szolgáltatások adói</t>
  </si>
  <si>
    <t xml:space="preserve">  -Értékesítési és forgalmi adók (iparűzési adó)</t>
  </si>
  <si>
    <t xml:space="preserve">  -Gépjárműadó</t>
  </si>
  <si>
    <t>B351</t>
  </si>
  <si>
    <t>B35</t>
  </si>
  <si>
    <t xml:space="preserve">                          Óvoda</t>
  </si>
  <si>
    <t xml:space="preserve">                           Óvoda</t>
  </si>
  <si>
    <t>A megismerő funkció vagy a viselkedés fejlődésének tartós és súlyos,</t>
  </si>
  <si>
    <t>vagy súlyos rendellenessége miatt sajátos nev.igényű tanulók</t>
  </si>
  <si>
    <t xml:space="preserve">fő </t>
  </si>
  <si>
    <t xml:space="preserve">     A már működő társulások esetén</t>
  </si>
  <si>
    <t>I. Kiegészítő támogatás egyes közoktatási feladatokhoz</t>
  </si>
  <si>
    <t xml:space="preserve">Önkormányzat kiadásai </t>
  </si>
  <si>
    <t>I.</t>
  </si>
  <si>
    <t>II.</t>
  </si>
  <si>
    <t>III.</t>
  </si>
  <si>
    <t>Önkormányzatok költségvetési támogatása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</si>
  <si>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</si>
  <si>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</si>
  <si>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</si>
  <si>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</si>
  <si>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</si>
  <si>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</si>
  <si>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</si>
  <si>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</si>
  <si>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</si>
  <si>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</si>
  <si>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</si>
  <si>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</si>
  <si>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3.1.</t>
  </si>
  <si>
    <t>3.2.</t>
  </si>
  <si>
    <t>3.3.</t>
  </si>
  <si>
    <t>3.4.</t>
  </si>
  <si>
    <t>3.5.</t>
  </si>
  <si>
    <t>4.2.</t>
  </si>
  <si>
    <t>4.3.</t>
  </si>
  <si>
    <t>B E V É T E L E K</t>
  </si>
  <si>
    <t>Bevételi jogcím</t>
  </si>
  <si>
    <t>Kiadási jogcímek</t>
  </si>
  <si>
    <t>Személyi  juttatások</t>
  </si>
  <si>
    <t>Céltartalék</t>
  </si>
  <si>
    <t>Sor-
szám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</si>
  <si>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</si>
  <si>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</si>
  <si>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</si>
  <si>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</si>
  <si>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</si>
  <si>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</si>
  <si>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</si>
  <si>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</si>
  <si>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</si>
  <si>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</si>
  <si>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</si>
  <si>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</si>
  <si>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2.3.</t>
  </si>
  <si>
    <t>1.5</t>
  </si>
  <si>
    <t>1.9.</t>
  </si>
  <si>
    <t>1.10.</t>
  </si>
  <si>
    <t>Dologi  kiadások</t>
  </si>
  <si>
    <t>1.5.</t>
  </si>
  <si>
    <t xml:space="preserve">4. 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</si>
  <si>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</si>
  <si>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</si>
  <si>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</si>
  <si>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</si>
  <si>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</si>
  <si>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</si>
  <si>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</si>
  <si>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</si>
  <si>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</si>
  <si>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</si>
  <si>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</si>
  <si>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Felújítások</t>
  </si>
  <si>
    <t>Beruházások</t>
  </si>
  <si>
    <t>8.3.</t>
  </si>
  <si>
    <t>Egyéb felhalmozási kiadások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</si>
  <si>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</si>
  <si>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</si>
  <si>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</si>
  <si>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</si>
  <si>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</si>
  <si>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</si>
  <si>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</si>
  <si>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</si>
  <si>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</si>
  <si>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</si>
  <si>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</si>
  <si>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</si>
  <si>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</si>
  <si>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Közhatalmi bevételek (4.1.+4.2.+4.3.+4.4.)</t>
  </si>
  <si>
    <t>4.1.1.</t>
  </si>
  <si>
    <t>4.1.2.</t>
  </si>
  <si>
    <t>Egyéb közhatalmi bevételek</t>
  </si>
  <si>
    <t>Működési bevételek (5.1.+…+ 5.10.)</t>
  </si>
  <si>
    <t>5.9.</t>
  </si>
  <si>
    <t>5.10.</t>
  </si>
  <si>
    <t>Készletértékesítés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</si>
  <si>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</si>
  <si>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</si>
  <si>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</si>
  <si>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</si>
  <si>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</si>
  <si>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</si>
  <si>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</si>
  <si>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</si>
  <si>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6.3.</t>
  </si>
  <si>
    <t>Egyéb működési célú átvett pénzeszköz</t>
  </si>
  <si>
    <t>7.3.</t>
  </si>
  <si>
    <t>Felhalmozási célú átvett pénzeszközök (8.1.+8.2.+8.3.)</t>
  </si>
  <si>
    <t>Egyéb felhalmozási célú átvett pénzeszköz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</si>
  <si>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</si>
  <si>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</si>
  <si>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</si>
  <si>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</si>
  <si>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</si>
  <si>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</si>
  <si>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</si>
  <si>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Művelődési ház felújítás</t>
  </si>
  <si>
    <t>adatok eFt-ban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</si>
  <si>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</si>
  <si>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</si>
  <si>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</si>
  <si>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</si>
  <si>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</si>
  <si>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 xml:space="preserve">    14.</t>
  </si>
  <si>
    <t>10.1.</t>
  </si>
  <si>
    <t>12.1.</t>
  </si>
  <si>
    <t>12.2.</t>
  </si>
  <si>
    <t>10.2.</t>
  </si>
  <si>
    <t>10.3.</t>
  </si>
  <si>
    <t xml:space="preserve"> - az 1.5-ből: - Elvonások és befizetések</t>
  </si>
  <si>
    <t xml:space="preserve">   - Egyéb működési célú támogatások ÁH-n belülre</t>
  </si>
  <si>
    <t>Felhalmozási kiadás összesen</t>
  </si>
  <si>
    <t>Módosított előirányzat</t>
  </si>
  <si>
    <t>Közcélú foglalkoztatásra eszközbeszerzés</t>
  </si>
  <si>
    <t>Közcélú foglalkoztatás eszközbeszerzésre támogatás elkül.alaptól</t>
  </si>
  <si>
    <t xml:space="preserve">   - Kamattámogatások</t>
  </si>
  <si>
    <t xml:space="preserve">   - Egyéb működési célú támogatások államháztartáson kívülre</t>
  </si>
  <si>
    <t xml:space="preserve">   - Lakástámogatás</t>
  </si>
  <si>
    <t xml:space="preserve">   - Egyéb felhalmozási célú támogatások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</si>
  <si>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</si>
  <si>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</si>
  <si>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</si>
  <si>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</si>
  <si>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</si>
  <si>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</si>
  <si>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FINANSZÍROZÁSI KIADÁSOK ÖSSZESEN: (5.+…+8.)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</si>
  <si>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</si>
  <si>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</si>
  <si>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</si>
  <si>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 xml:space="preserve">Működési célú visszatérítendő támogatások, kölcsönök visszatérülése </t>
  </si>
  <si>
    <t>Felhalmozási célú visszatérítendő támogatások, kölcsönök visszatérülése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</si>
  <si>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</si>
  <si>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</si>
  <si>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Rovatkód</t>
  </si>
  <si>
    <t>4.4.</t>
  </si>
  <si>
    <t>Letenye Városközpont rehabilitáció</t>
  </si>
  <si>
    <t>TIOP 1.2.3. Könyvtári</t>
  </si>
  <si>
    <t>Óvoda fűtésrekonstrukció</t>
  </si>
  <si>
    <t>Letenye városrehabilitáció IVS</t>
  </si>
  <si>
    <t>Hatékony közfoglalkoztatás eszközbeszerzés</t>
  </si>
  <si>
    <t>Letenye Városrendezési terv</t>
  </si>
  <si>
    <t>Önkormányzat összesen:</t>
  </si>
  <si>
    <t>Önkormányzat összesen költségvetési szervek nélkül</t>
  </si>
  <si>
    <t>Cím szám</t>
  </si>
  <si>
    <t>Alcím szám</t>
  </si>
  <si>
    <t>Működési célra</t>
  </si>
  <si>
    <t>Támogatáai működési bevételek</t>
  </si>
  <si>
    <t>Működési célú pénzeszköz átvétel Áht.-n kívülről</t>
  </si>
  <si>
    <t>Előző évi központi költségvetési befizetések,kiegészítések</t>
  </si>
  <si>
    <t>Előző évi pénzmaradvány igénybevétele</t>
  </si>
  <si>
    <t>KÖLTSÉGVETÉSI MŰKÖDÉSI BEVÉTELEK</t>
  </si>
  <si>
    <t>I. Működési bevételek</t>
  </si>
  <si>
    <t>II. Működési kiadások</t>
  </si>
  <si>
    <t>KÖLTSÉGVETÉSI MŰKÖDÉSI KIADÁSOK</t>
  </si>
  <si>
    <t>Likviditási célú hitel felvétel</t>
  </si>
  <si>
    <t>Belföldi értékpapírok bevételei</t>
  </si>
  <si>
    <t>MŰKÖDÉSI BEVÉTELEK ÖSSZESEN :</t>
  </si>
  <si>
    <t>MŰKÖDÉSI KIADÁSOK ÖSSZESEN:</t>
  </si>
  <si>
    <t>Kötelező feladatok</t>
  </si>
  <si>
    <t>Önként vállalt feladatok</t>
  </si>
  <si>
    <t>III.Felhalmozási bevételek</t>
  </si>
  <si>
    <t xml:space="preserve">IV. Felhalmozási kiadások </t>
  </si>
  <si>
    <t>Önkormányzatok sajátos felhalmozási és tőkebevételei</t>
  </si>
  <si>
    <t>Előző évi felhalmozási célú pénzmaradvány igánybevétele</t>
  </si>
  <si>
    <t>KÖLTSÉGVETÉSI FELHALMOZÁSI BEVÉTELEK</t>
  </si>
  <si>
    <t>Rövid lejáratú hitel felvétel</t>
  </si>
  <si>
    <t>Hosszú lejáratú hitel felvétel</t>
  </si>
  <si>
    <t>FELHALMOZÁSI BEVÉTELEK ÖSSZESEN:</t>
  </si>
  <si>
    <t>Beruházási kiadások</t>
  </si>
  <si>
    <t>KÖLTSÉGVETÉSI FELHALMOZÁSI KIADÁSOK</t>
  </si>
  <si>
    <t>FINANSZÍROZÁSI MŰVELETEK BEVÉTELEI (KÜLSŐ)</t>
  </si>
  <si>
    <t>FINANSZÍROZÁSI MŰVELETEK KIADÁSAI (KÜLSŐ)</t>
  </si>
  <si>
    <t>FELHALMOZÁSI KIADÁSOK ÖSSZESEN:</t>
  </si>
  <si>
    <t>Költségvetési bevételek összesen</t>
  </si>
  <si>
    <t>BEVÉTELEK ÖSSZESEN:</t>
  </si>
  <si>
    <t>Költségvetési kiadások összesen:</t>
  </si>
  <si>
    <t>KIADÁSOK ÖSSZESEN:</t>
  </si>
  <si>
    <t>Összes Költségvetési bevétel - kiadás :</t>
  </si>
  <si>
    <t>ÖSSZES BEVÉTEL - KIADÁS :</t>
  </si>
  <si>
    <t>Önk.-i vagyonnal való gazdálk.</t>
  </si>
  <si>
    <t>Zöldterületkezelés</t>
  </si>
  <si>
    <t>Munkaadókat terhelő járulék és szociális hozzájárulási adó</t>
  </si>
  <si>
    <t>FINANSZÍROZÁSI MŰVELETEK BEVÉTELE (KÜLSŐ)</t>
  </si>
  <si>
    <t>Támogatás</t>
  </si>
  <si>
    <t>Hosszú lejáratú műk. célú hiteltörlesztés</t>
  </si>
  <si>
    <t xml:space="preserve">Rövid lejáratú (támogatás megelőlegező) hitelek felvétele </t>
  </si>
  <si>
    <t>Letenye Város Önkormányzat 2012. évi mérlege</t>
  </si>
  <si>
    <t>2.) Önkormányzat kiadásai</t>
  </si>
  <si>
    <t>2012. évi  eredeti előirányzat</t>
  </si>
  <si>
    <t>I. Működési célú bevételek</t>
  </si>
  <si>
    <t>I. Működési célú kiadások</t>
  </si>
  <si>
    <t>1.) Saját bevételek</t>
  </si>
  <si>
    <t>1.) Költségvetési szervek kiadásai</t>
  </si>
  <si>
    <t xml:space="preserve"> -Egyéb áruhasználati és szolgáltatási adók </t>
  </si>
  <si>
    <t>adatok Ft- ban</t>
  </si>
  <si>
    <t>Murarátka Község Önkormányzata 2016. évi költségvetési  bevétele-kiadása</t>
  </si>
  <si>
    <t>2016. évi előirányzat</t>
  </si>
  <si>
    <t>adatok Ft-ban</t>
  </si>
  <si>
    <t>084031</t>
  </si>
  <si>
    <t>Város-községgazdálkodás</t>
  </si>
  <si>
    <t>066020</t>
  </si>
  <si>
    <t>Ár és belvízvédelem</t>
  </si>
  <si>
    <t>047410</t>
  </si>
  <si>
    <t>041233</t>
  </si>
  <si>
    <t>Támogatási célú finanszírozás</t>
  </si>
  <si>
    <t>018030</t>
  </si>
  <si>
    <t>018010</t>
  </si>
  <si>
    <t>013350</t>
  </si>
  <si>
    <t>013320</t>
  </si>
  <si>
    <t>Jogalkotó és ált igazgatási tev.</t>
  </si>
  <si>
    <t>011130</t>
  </si>
  <si>
    <t>Korm. funkció</t>
  </si>
  <si>
    <t>016080</t>
  </si>
  <si>
    <t>Kiemelt állami rendezvények</t>
  </si>
  <si>
    <t>045160</t>
  </si>
  <si>
    <t>Utak, hidak üzemeltetése</t>
  </si>
  <si>
    <t>063020</t>
  </si>
  <si>
    <t>064010</t>
  </si>
  <si>
    <t>066010</t>
  </si>
  <si>
    <t>107060</t>
  </si>
  <si>
    <t xml:space="preserve">adatok Ft- ban </t>
  </si>
  <si>
    <t>Murarátka Község Önkormányzata 2016. évi felhalmozási célú bevételeinek alakulása célonként</t>
  </si>
  <si>
    <t>Murarátka Község Önkormányzata 2016. évi felhalmozási célú kiadásainak alakulása célonként</t>
  </si>
  <si>
    <t>Adatok 2014-2015. évben ezer forintban, 2016. évben forintban</t>
  </si>
  <si>
    <t>Önkorm. elszámolása közp.ktv.</t>
  </si>
  <si>
    <t>081045</t>
  </si>
  <si>
    <t>Szabadidősport tevékenység tám.</t>
  </si>
  <si>
    <t>081071</t>
  </si>
  <si>
    <t>Üdülői szálláshely-szolg.</t>
  </si>
  <si>
    <t>Egyéb szociális támogatások</t>
  </si>
  <si>
    <t>046020</t>
  </si>
  <si>
    <t>Vezetékes kábeltévé üzem.</t>
  </si>
  <si>
    <t>082092</t>
  </si>
  <si>
    <t>Közművelődési tevékenység</t>
  </si>
  <si>
    <t>104051</t>
  </si>
  <si>
    <t>Gyermekvédelmi ellátások</t>
  </si>
  <si>
    <t>Murarátka Község Önkormányzata által nyújtott támogatások, pénzeszköz átadások 2016. évben</t>
  </si>
  <si>
    <t>Murarátka Község Önkormányzata  dologi kiadásai 2016. évben</t>
  </si>
  <si>
    <t xml:space="preserve">   Murarátka Község Önkormányzata</t>
  </si>
  <si>
    <t>Vis maior</t>
  </si>
  <si>
    <t>Cserépkálya felújítás</t>
  </si>
  <si>
    <t>Járdaépítés</t>
  </si>
  <si>
    <t>Felhalm.  célra</t>
  </si>
  <si>
    <t>3.) Támogatásértékű kiadás és végleges pe.átadás műk.célra (költségvetési szervek nélkül)</t>
  </si>
  <si>
    <t>4.) Céltartalékból működésre</t>
  </si>
  <si>
    <t>5.) Általános tartalék</t>
  </si>
  <si>
    <t>BEVÉTELEK</t>
  </si>
  <si>
    <t>ÁFA bevétel</t>
  </si>
  <si>
    <t>Befektetett pénzügyi eszközök kamata</t>
  </si>
  <si>
    <t>VI.</t>
  </si>
  <si>
    <t>Teljesített</t>
  </si>
  <si>
    <t>előrányzat</t>
  </si>
  <si>
    <t>Támogatás, pénzeszköz átvétel</t>
  </si>
  <si>
    <t>Kölcsönök, támogatésok visszatérülése</t>
  </si>
  <si>
    <t>IV.</t>
  </si>
  <si>
    <t>V.</t>
  </si>
  <si>
    <t>Előző évi felhalmozási célú pénzmaradvány</t>
  </si>
  <si>
    <t>VII.</t>
  </si>
  <si>
    <t>Hitelfelvétel:</t>
  </si>
  <si>
    <t>BEVÉTEL ÖSSZESEN ( I.+II.+III.+IV.+V.+VI.+VII.):</t>
  </si>
  <si>
    <t>KIADÁSOK</t>
  </si>
  <si>
    <t>összesen:</t>
  </si>
  <si>
    <t>Önkormányzati beruházás</t>
  </si>
  <si>
    <t xml:space="preserve">IV. </t>
  </si>
  <si>
    <t>ÁFA befizetés</t>
  </si>
  <si>
    <t>Hitel törlesztés</t>
  </si>
  <si>
    <t>KIADÁS ÖSSZESEN (I.+II.+III.+IV.+V.)</t>
  </si>
  <si>
    <t>Eredeti előirányzat</t>
  </si>
  <si>
    <t>Rovat</t>
  </si>
  <si>
    <t>Rovat szám</t>
  </si>
  <si>
    <t>Szakmai anyag</t>
  </si>
  <si>
    <t>Üzemeltetési anyag</t>
  </si>
  <si>
    <t>Árubeszerzés</t>
  </si>
  <si>
    <t>Informatikai szolgáltatás</t>
  </si>
  <si>
    <t>Egyéb kommunikációs szolgáltatás</t>
  </si>
  <si>
    <t>Közüzemi díjak</t>
  </si>
  <si>
    <t>Vásárolt élelmezés</t>
  </si>
  <si>
    <t>Bérleti és lizingdíj</t>
  </si>
  <si>
    <t>Karbantartási, kisjavítási szolgáltatások</t>
  </si>
  <si>
    <t>Közvetített szolgáltatás</t>
  </si>
  <si>
    <t>Szakmai szolgáltatás</t>
  </si>
  <si>
    <t>Egyéb szolgáltatás</t>
  </si>
  <si>
    <t>Szolgáltatási kiadások:</t>
  </si>
  <si>
    <t>Kommunikációs szolgáltatás:</t>
  </si>
  <si>
    <t>Készletbeszerzés:</t>
  </si>
  <si>
    <t>Kiküldetések</t>
  </si>
  <si>
    <t>Reklám- propagandakiadások</t>
  </si>
  <si>
    <t>Kiküldetés, reklám összesen:</t>
  </si>
  <si>
    <t>Felszámított áfa</t>
  </si>
  <si>
    <t>Fizetendő áfa</t>
  </si>
  <si>
    <t>Kamatkiadás</t>
  </si>
  <si>
    <t>Egyéb pénzügyi művelet</t>
  </si>
  <si>
    <t>Egyéb dologi kiadás</t>
  </si>
  <si>
    <t>K311</t>
  </si>
  <si>
    <t>K312</t>
  </si>
  <si>
    <t>K313</t>
  </si>
  <si>
    <t>K31</t>
  </si>
  <si>
    <t>K321</t>
  </si>
  <si>
    <t>K322</t>
  </si>
  <si>
    <t>K32</t>
  </si>
  <si>
    <t>K331</t>
  </si>
  <si>
    <t>K332</t>
  </si>
  <si>
    <t>K333</t>
  </si>
  <si>
    <t>K334</t>
  </si>
  <si>
    <t>K335</t>
  </si>
  <si>
    <t>K336</t>
  </si>
  <si>
    <t>K337</t>
  </si>
  <si>
    <t>K33</t>
  </si>
  <si>
    <t>K341</t>
  </si>
  <si>
    <t>K342</t>
  </si>
  <si>
    <t>K34</t>
  </si>
  <si>
    <t>K351</t>
  </si>
  <si>
    <t>K352</t>
  </si>
  <si>
    <t>K353</t>
  </si>
  <si>
    <t>K354</t>
  </si>
  <si>
    <t>K355</t>
  </si>
  <si>
    <t>Kulönféle befizetések</t>
  </si>
  <si>
    <t>K35</t>
  </si>
  <si>
    <t xml:space="preserve">   Költségvetési műk. kiadásai összesen:</t>
  </si>
  <si>
    <t xml:space="preserve"> Finanszírozási műveletek</t>
  </si>
  <si>
    <t>7.) Pénzforgalom nélküli kiadás</t>
  </si>
  <si>
    <t>MŰKÖDÉSI CÉLÚ KIADÁSOK ÖSSZ.:</t>
  </si>
  <si>
    <t>II. Felhalmozási célú kiadások</t>
  </si>
  <si>
    <t>1.) Támogatásértékű kiadás és végleges pénzeszköz átadás felhalm.célra</t>
  </si>
  <si>
    <t xml:space="preserve">MŰKÖDÉSI CÉLÚ BEVÉTELEK ÖSSZ:                      </t>
  </si>
  <si>
    <t xml:space="preserve">          ebből:    - felújítás</t>
  </si>
  <si>
    <t>II. Felhalmozási célú bevételek</t>
  </si>
  <si>
    <t xml:space="preserve">                        - fejlesztés</t>
  </si>
  <si>
    <t xml:space="preserve">                        - költségvetési szervek</t>
  </si>
  <si>
    <t>2.) Felhalmozási célú pénzeszköz átvétel államháztartáson kívülről</t>
  </si>
  <si>
    <t>2.) Beruházás</t>
  </si>
  <si>
    <t>3.) Támogatásértékű felhalmozási bevételek</t>
  </si>
  <si>
    <t>K505</t>
  </si>
  <si>
    <t>K502</t>
  </si>
  <si>
    <t>K506</t>
  </si>
  <si>
    <t xml:space="preserve">   -visszatérítendő támogatások, kölcsönök nyújtása</t>
  </si>
  <si>
    <t xml:space="preserve">   -visszatérítendő támogatások, kölcsönök törlesztése</t>
  </si>
  <si>
    <t>K504</t>
  </si>
  <si>
    <t>K6</t>
  </si>
  <si>
    <t>K7</t>
  </si>
  <si>
    <t>Immateriális javak beszerzése</t>
  </si>
  <si>
    <t>Ingatlanok beszerzése</t>
  </si>
  <si>
    <t>Egyéb tárgyi eszközök beszerzése</t>
  </si>
  <si>
    <t>Beruházási célú előzetesen felszámított áfa</t>
  </si>
  <si>
    <t>K61</t>
  </si>
  <si>
    <t>K62</t>
  </si>
  <si>
    <t>K64</t>
  </si>
  <si>
    <t>K67</t>
  </si>
  <si>
    <t>Ingatlanok felújítása</t>
  </si>
  <si>
    <t>Egyéb tárgyi eszközök felújítása</t>
  </si>
  <si>
    <t>Felújítási célú előzetesen felszámított áfa</t>
  </si>
  <si>
    <t>K71</t>
  </si>
  <si>
    <t>K73</t>
  </si>
  <si>
    <t>K74</t>
  </si>
  <si>
    <t>1.7.</t>
  </si>
  <si>
    <t>1.8.</t>
  </si>
  <si>
    <t>1.11.</t>
  </si>
  <si>
    <t>K8</t>
  </si>
  <si>
    <t xml:space="preserve">   - Visszatérítendő támogatások, kölcsönök törlesztése ÁH-b</t>
  </si>
  <si>
    <t xml:space="preserve">   - Egyéb felhalmozási célú támogatások ÁH-n kívülre</t>
  </si>
  <si>
    <t>2.5-ből    - Visszatérítendő támogatások, kölcsönök nyújtása ÁH-b</t>
  </si>
  <si>
    <t>K82</t>
  </si>
  <si>
    <t>K83</t>
  </si>
  <si>
    <t>K84</t>
  </si>
  <si>
    <t>K86</t>
  </si>
  <si>
    <t>K87</t>
  </si>
  <si>
    <t xml:space="preserve">   - Visszatérítendő támogatások, kölcsönök nyújtása ÁH-n k</t>
  </si>
  <si>
    <t>2.14.</t>
  </si>
  <si>
    <t>2.15.</t>
  </si>
  <si>
    <t>2.16.</t>
  </si>
  <si>
    <t>K512</t>
  </si>
  <si>
    <t>K5121</t>
  </si>
  <si>
    <t>K5122</t>
  </si>
  <si>
    <t>K</t>
  </si>
  <si>
    <t>K1-K8</t>
  </si>
  <si>
    <t>K911</t>
  </si>
  <si>
    <t>K9111</t>
  </si>
  <si>
    <t>K9112</t>
  </si>
  <si>
    <t>K9113</t>
  </si>
  <si>
    <t>K912</t>
  </si>
  <si>
    <t>K9</t>
  </si>
  <si>
    <t>B</t>
  </si>
  <si>
    <t>Finanszírozási bevételek, kiadások egyenlege (finanszírozási bevételek 13. sor - finanszírozási kiadások 7. sor) (+/-)</t>
  </si>
  <si>
    <t>Műk.célú visszatérítendő támog.kölcsön nyújtása Áh-belül</t>
  </si>
  <si>
    <t>Műk.célú visszatérítendő támog.kölcsön nyújtása Áh-kívül</t>
  </si>
  <si>
    <t>Egyéb műk.célú támogatás, kölcsön Áh-belül</t>
  </si>
  <si>
    <t>Egyéb műk.célú támogatás, kölcsön Áh-kívül</t>
  </si>
  <si>
    <t>Felh.célú visszatérítendő támog.kölcsön nyújtása Áh-belül</t>
  </si>
  <si>
    <t>Felh.célú visszatérítendő támog.kölcsön nyújtása Áh-kívül</t>
  </si>
  <si>
    <t>Egyéb felh.célú támogatás, kölcsön Áh-belül</t>
  </si>
  <si>
    <t>Egyéb felh.célú támogatás, kölcsön Áh-kívül</t>
  </si>
  <si>
    <t>Működési Tartalékok</t>
  </si>
  <si>
    <t>Felhalmozási Tartalékok</t>
  </si>
  <si>
    <t>Ellátottak pénzbeni juttatásai</t>
  </si>
  <si>
    <t>Felhalmozási célú átvett pénzeszközök</t>
  </si>
  <si>
    <t>Működési célú támogatás</t>
  </si>
  <si>
    <t>Működési célú támogatások, kölcs. vissza</t>
  </si>
  <si>
    <t>Felhalmozási támogatások, kölcsön vissza</t>
  </si>
  <si>
    <t>Felhalmozási, tőke jellegű bevételek</t>
  </si>
  <si>
    <t xml:space="preserve">         ebből: költségvetési szervek</t>
  </si>
  <si>
    <t>4.) Állami hozzájárulás, támogatás</t>
  </si>
  <si>
    <t>3.) Felújítás</t>
  </si>
  <si>
    <t>5.) Kölcsönök visszatérülése,igénybevétele</t>
  </si>
  <si>
    <t xml:space="preserve">     Költségvetési felhalm. bevételei összesen:</t>
  </si>
  <si>
    <t>4.) Céltartalék</t>
  </si>
  <si>
    <t>5.) Kölcsönnyújtás</t>
  </si>
  <si>
    <t>6.) Hitel felvétel</t>
  </si>
  <si>
    <t>6.)Fejlesztési hitel kamata</t>
  </si>
  <si>
    <t>7.) Előző évek pénzmaradványa</t>
  </si>
  <si>
    <t xml:space="preserve">      Költségvetési felh.célú kiadásai összesen:</t>
  </si>
  <si>
    <t xml:space="preserve">7.) Hitel- és kölcsön törlesztések </t>
  </si>
  <si>
    <t>FELHALMOZÁSI CÉLÚ BEVÉTELEK  ÖSSZESEN:</t>
  </si>
  <si>
    <t>FELHALMOZÁSI CÉLÚ KIADÁSOK ÖSSZESEN:</t>
  </si>
  <si>
    <t>ÖNKORMÁNYZAT ÖSSZESEN:</t>
  </si>
  <si>
    <t>Letenye Város Önkormányzata 2012.évi költségvetési kiadások összesítése</t>
  </si>
  <si>
    <t xml:space="preserve">6.) Finanszírozási műveletek </t>
  </si>
  <si>
    <t>2012.évre</t>
  </si>
  <si>
    <t>2013. évre</t>
  </si>
  <si>
    <t>2014.  évre</t>
  </si>
  <si>
    <t xml:space="preserve">   2012.év </t>
  </si>
  <si>
    <t>A helyi önkormányzatok normatív hozzájárulásai (3.sz.melléklet)</t>
  </si>
  <si>
    <t>2012/2013</t>
  </si>
  <si>
    <t>2012.éves</t>
  </si>
  <si>
    <t xml:space="preserve"> A 2012.évben időarányosan 8 hónapra</t>
  </si>
  <si>
    <t xml:space="preserve"> A 2012.évben időarányosan 4 hónapra</t>
  </si>
  <si>
    <t xml:space="preserve">       A 2012.évben időarányosan 8 hónapra</t>
  </si>
  <si>
    <t xml:space="preserve">                   1. évfolyam</t>
  </si>
  <si>
    <t xml:space="preserve">                   2.évfolyam</t>
  </si>
  <si>
    <t xml:space="preserve">                   5.évfolyam</t>
  </si>
  <si>
    <t xml:space="preserve">                   6. évfolyam</t>
  </si>
  <si>
    <t xml:space="preserve">       A 2012.évben időarányosan 4 hónapra</t>
  </si>
  <si>
    <t xml:space="preserve">                   2. évfolyam</t>
  </si>
  <si>
    <t xml:space="preserve">                   5. évfolyam</t>
  </si>
  <si>
    <t>Beszédfogyatékos, enyhe értelmi fogyatékos</t>
  </si>
  <si>
    <t xml:space="preserve"> sajátos nevelési igényű gyermekek</t>
  </si>
  <si>
    <t xml:space="preserve">        A 2012.évben időarányosan 8 hónapra</t>
  </si>
  <si>
    <t xml:space="preserve">        A 2012.évben időarányosan 4 hónapra</t>
  </si>
  <si>
    <t xml:space="preserve">        2012. évben időarányosan 8 hónapra</t>
  </si>
  <si>
    <t xml:space="preserve">        2012. évben időarányosan 4 hónapra</t>
  </si>
  <si>
    <t xml:space="preserve">      A 2012.évben időarányosan 8 hónapra</t>
  </si>
  <si>
    <t xml:space="preserve">                        Általános Iskola 5-8. évfolyam</t>
  </si>
  <si>
    <t xml:space="preserve">      A 2012.évben időarányosan 4 hónapra</t>
  </si>
  <si>
    <t>A települési önkormányzatok közoktatási célú normatív, kötött felhasználású</t>
  </si>
  <si>
    <t xml:space="preserve">       I.2. Pedagógus továbbképzés támogatása</t>
  </si>
  <si>
    <t xml:space="preserve">       I.3. Támogatás egyes pedagóguspótlékok kiegészítéséhez</t>
  </si>
  <si>
    <t xml:space="preserve">              Osztályfőnöki pótlék kiegészítése</t>
  </si>
  <si>
    <t xml:space="preserve">       I.4. Szociális juttatások, egyéb támogatások</t>
  </si>
  <si>
    <t xml:space="preserve">              Kedvezményes óvodai, iskolai, kollégiumi étkeztetés</t>
  </si>
  <si>
    <t xml:space="preserve">                  2012.évben időarányosan 12 hónapra</t>
  </si>
  <si>
    <t xml:space="preserve">                                 rendszeres gyermekvéd.kedv.részesülők</t>
  </si>
  <si>
    <t xml:space="preserve">                                 három- vagy többgyermekes családban élő gyermek</t>
  </si>
  <si>
    <t xml:space="preserve">                                 tartósan beteg vagy fogyatékos gyermek</t>
  </si>
  <si>
    <t xml:space="preserve">               Tanulók ingyenes tankönyvellátásának támogatása</t>
  </si>
  <si>
    <t xml:space="preserve">        I.5. Szakmai, tanügyigazgatási informatikai feladatok támogatása</t>
  </si>
  <si>
    <t xml:space="preserve">    Települési önkormányzatok jövedelemdifferenciálódásának mérséklése </t>
  </si>
  <si>
    <t>Letenye Város Önkormányzat normatív állami hozzájárulások  összege</t>
  </si>
  <si>
    <t>27.számú melléklet</t>
  </si>
  <si>
    <t>2012. év</t>
  </si>
  <si>
    <t>Államháztartáson kívülről származó befektetett pénzügyi eszközök kamata, árfolyamnyereség működési</t>
  </si>
  <si>
    <t xml:space="preserve">              Gyógypedagógiai pótlék kiegészítése</t>
  </si>
  <si>
    <t>2013. évi tény adatok</t>
  </si>
  <si>
    <t>2012. évi tény adatok</t>
  </si>
  <si>
    <t>Hitelek törlesztése  ( tőke + kamat )</t>
  </si>
  <si>
    <t xml:space="preserve">  </t>
  </si>
  <si>
    <t>Dologi kiadás</t>
  </si>
  <si>
    <t>Egyéb tárgyi eszközök értékesítése, vagyonkezelésbe adásból bevétel</t>
  </si>
  <si>
    <t>Működési célú támogatások, visszafizetések  ÁH-n belül</t>
  </si>
  <si>
    <t>Működési célú támogatások, visszafizetések  ÁH-n kívül</t>
  </si>
  <si>
    <t>Működési kiadás összesen</t>
  </si>
  <si>
    <t>Normatív hozzájárulások és normatív, kötött felhasználású támogatások összesen:</t>
  </si>
  <si>
    <t>20. számú melléklet</t>
  </si>
  <si>
    <t>22. számú melléklet</t>
  </si>
  <si>
    <t>KEOP 6.2.0/A/09-2010-0059 Zöldjavak hasznosítása eszközbesz.</t>
  </si>
  <si>
    <t>NYDOP 2.2.1/C-2f-2009-006 "Vizek hátán.." kikötő építés</t>
  </si>
  <si>
    <t>Kölcsönszerződés</t>
  </si>
  <si>
    <t>Folyószámla hitelkeret</t>
  </si>
  <si>
    <t>30.000.000</t>
  </si>
  <si>
    <t>40.000.000</t>
  </si>
  <si>
    <t>23. számú melléklet</t>
  </si>
  <si>
    <t>26. számú melléklet</t>
  </si>
  <si>
    <t>1. Települési önkormányzatok feladatai</t>
  </si>
  <si>
    <t>fő</t>
  </si>
  <si>
    <t>2. Körzeti igazgatás</t>
  </si>
  <si>
    <t>körzetközpont</t>
  </si>
  <si>
    <t>ügyirat</t>
  </si>
  <si>
    <t>döntés</t>
  </si>
  <si>
    <t>3. Körjegyzőség működése</t>
  </si>
  <si>
    <t>körjegyzőség/hónap</t>
  </si>
  <si>
    <t>kapcs.község/</t>
  </si>
  <si>
    <t xml:space="preserve">       kapcsolódó második és minden további, de legfeljebb nyolc község után</t>
  </si>
  <si>
    <t>hónap</t>
  </si>
  <si>
    <t>5. Lakott külterülettel kapcsolatos feladatok</t>
  </si>
  <si>
    <t>8. Üdülőhelyi feladatok</t>
  </si>
  <si>
    <t>idegenforg.adóforint</t>
  </si>
  <si>
    <t>10. Pénzbeli szociális juttatások</t>
  </si>
  <si>
    <t>Mennyiségi</t>
  </si>
  <si>
    <t>Összeg(Ft)</t>
  </si>
  <si>
    <t>egység</t>
  </si>
  <si>
    <t>mutató</t>
  </si>
  <si>
    <t>Óvoda</t>
  </si>
  <si>
    <t xml:space="preserve">    Napi 8 órát meghaladó nyitvatartás</t>
  </si>
  <si>
    <t xml:space="preserve">     Napi 8 órát meghaladó nyitvatartás</t>
  </si>
  <si>
    <t>Általános Iskola</t>
  </si>
  <si>
    <t>Napközis/tanulószobai, iskolaotthonos foglalkoztatás</t>
  </si>
  <si>
    <t>Sajátos nevelési igényű gyermekek, tanulók nevelése, oktatása</t>
  </si>
  <si>
    <t>Testi, érzékszervi, súlyos, középsúlyos értelmi fogyatékos, autista,</t>
  </si>
  <si>
    <t>halmozottan fogyatékos gyermekek, tanulók</t>
  </si>
  <si>
    <t xml:space="preserve">                          Általános Iskola</t>
  </si>
  <si>
    <t xml:space="preserve">                           Általános Iskola</t>
  </si>
  <si>
    <t>Intézményi társulás óvodájába, általános iskolájába járó</t>
  </si>
  <si>
    <t>gyermekek, tanulók támogatása</t>
  </si>
  <si>
    <t xml:space="preserve">                    Összesen:</t>
  </si>
  <si>
    <t xml:space="preserve">                        Óvodában</t>
  </si>
  <si>
    <t xml:space="preserve">                        Általános Iskola 1-4. évfolyam</t>
  </si>
  <si>
    <t xml:space="preserve">                        Általános Iskola</t>
  </si>
  <si>
    <t>támogatásai  (8.számú melléklet)</t>
  </si>
  <si>
    <t>A helyi önkormányzatokat megillető személyi jövedelemadó</t>
  </si>
  <si>
    <t>megosztása (4. számú melléklet)</t>
  </si>
  <si>
    <t xml:space="preserve">    A települési önkormányzatot megillető, a településre kimutatott</t>
  </si>
  <si>
    <t xml:space="preserve">    személyi jövedelemadó 8 %-a</t>
  </si>
  <si>
    <t>Letenye Város Önkormányzat létszámadatai</t>
  </si>
  <si>
    <t>Munkajogi létszám (fő)</t>
  </si>
  <si>
    <t>Átlagos Statisztikai Létszám (fő)</t>
  </si>
  <si>
    <t>Költségvetési szervek</t>
  </si>
  <si>
    <t>Fáklya művelődési Ház és Könyvtár</t>
  </si>
  <si>
    <t>Közcélú foglalkoztatottak</t>
  </si>
  <si>
    <t>Polgármesteri Hivatal</t>
  </si>
  <si>
    <t>Polgármester</t>
  </si>
  <si>
    <t>Támogatások, támogatásértékű kiadások összesen</t>
  </si>
  <si>
    <t>Előirányzat-felhasználási terv</t>
  </si>
  <si>
    <t>Bevételek</t>
  </si>
  <si>
    <t>Megnevezés</t>
  </si>
  <si>
    <t>Jan.</t>
  </si>
  <si>
    <t>Febr.</t>
  </si>
  <si>
    <t>Márc</t>
  </si>
  <si>
    <t>Ápr</t>
  </si>
  <si>
    <t>Máj</t>
  </si>
  <si>
    <t>Jún</t>
  </si>
  <si>
    <t>Júl</t>
  </si>
  <si>
    <t>Aug</t>
  </si>
  <si>
    <t>Szept</t>
  </si>
  <si>
    <t>Okt</t>
  </si>
  <si>
    <t>Nov</t>
  </si>
  <si>
    <t>Dec</t>
  </si>
  <si>
    <t>Összesen</t>
  </si>
  <si>
    <t>Intézményi működési bevételek</t>
  </si>
  <si>
    <t>Egyéb műk. Bevétel</t>
  </si>
  <si>
    <t>Pénzmaradvány</t>
  </si>
  <si>
    <t>Hitelfelvétel</t>
  </si>
  <si>
    <t>Bevételek összesen</t>
  </si>
  <si>
    <t>Kiadások</t>
  </si>
  <si>
    <t>Személyi juttatás</t>
  </si>
  <si>
    <t>Dologi kiadások</t>
  </si>
  <si>
    <t>Működési pénzeszk. átadás</t>
  </si>
  <si>
    <t>Beruházás</t>
  </si>
  <si>
    <t>Kiadások összesen</t>
  </si>
  <si>
    <t xml:space="preserve">            Helyi adók</t>
  </si>
  <si>
    <t xml:space="preserve">            Illetékek</t>
  </si>
  <si>
    <t xml:space="preserve">           Átengedett központi adó</t>
  </si>
  <si>
    <t xml:space="preserve">           Pótlék, bírságok</t>
  </si>
  <si>
    <t xml:space="preserve">           Egyéb sajátos</t>
  </si>
  <si>
    <t>-</t>
  </si>
  <si>
    <t>Hitelek, értékpapírok, támogatási kölcsönök visszatérülése és igénybevétele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</si>
  <si>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</si>
  <si>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</si>
  <si>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</si>
  <si>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</si>
  <si>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</si>
  <si>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</si>
  <si>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</si>
  <si>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</si>
  <si>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</si>
  <si>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</si>
  <si>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</si>
  <si>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</si>
  <si>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</si>
  <si>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</si>
  <si>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</si>
  <si>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</si>
  <si>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</si>
  <si>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</si>
  <si>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</si>
  <si>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</si>
  <si>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</si>
  <si>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Támogatási kölcsönök összesen</t>
  </si>
  <si>
    <t>Előző évi előirányzat-maradvány, pénzmaradvány igénybevétele</t>
  </si>
  <si>
    <t>Pénzforgalom nélküli bevételek</t>
  </si>
  <si>
    <t>Likviditási célú hitel felvétele pénzügyi vállalkozástól</t>
  </si>
  <si>
    <t>Hitelfelvétel államháztartáson kívülről</t>
  </si>
  <si>
    <t>Finanszírozási bevételek összesen</t>
  </si>
  <si>
    <t>Függő bevételek</t>
  </si>
  <si>
    <t>Átfutó bevételek</t>
  </si>
  <si>
    <t>Kiegyenlítő bevételek</t>
  </si>
  <si>
    <t>Függő, átfutó, kiegyenlító bevételek</t>
  </si>
  <si>
    <t>Saját bevételek</t>
  </si>
  <si>
    <t>Állami hozzájárulások</t>
  </si>
  <si>
    <t>Finanszírozási bevétel</t>
  </si>
  <si>
    <t>Intézmények kiadásai</t>
  </si>
  <si>
    <t>Polgármesteri Hivatal Kiadásai</t>
  </si>
  <si>
    <t>Működési tartalék</t>
  </si>
  <si>
    <t>-Működési tartalék</t>
  </si>
  <si>
    <t>-Fejlesztési tartalék</t>
  </si>
  <si>
    <t>Finanszírozási kiadás</t>
  </si>
  <si>
    <t>Adósságszolgálat</t>
  </si>
  <si>
    <t>-Rövidlejáratú hitel törlesztése</t>
  </si>
  <si>
    <t>-Fejlesztési hitel törlesztése</t>
  </si>
  <si>
    <t>Átadott pénzeszközök</t>
  </si>
  <si>
    <t>Tartalékok, keretek</t>
  </si>
  <si>
    <t>Általános tartalék</t>
  </si>
  <si>
    <t>Fejlesztési tartalék</t>
  </si>
  <si>
    <t>2014. évi előirányzat</t>
  </si>
  <si>
    <t>Önkormányzat működési támogatása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</si>
  <si>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</si>
  <si>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</si>
  <si>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</si>
  <si>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</si>
  <si>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</si>
  <si>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</si>
  <si>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</si>
  <si>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</si>
  <si>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</si>
  <si>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</si>
  <si>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</si>
  <si>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</si>
  <si>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Igazgatási szolgáltatási díj</t>
  </si>
  <si>
    <t>Felügyeleti jellegű tevékenység díja</t>
  </si>
  <si>
    <t>Bírság bevétele</t>
  </si>
  <si>
    <t>Hatósági jogkörhöz köthető működési bevétel</t>
  </si>
  <si>
    <t>Áru-és készletértékesítés ellenértéke</t>
  </si>
  <si>
    <t>Szolgáltatások ellenértéke</t>
  </si>
  <si>
    <t>Egyéb sajátos bevétel</t>
  </si>
  <si>
    <t>Továbbszámlázott (közvetített) szolgáltatások értéke</t>
  </si>
  <si>
    <t>Bérleti és lízingdíj bevételek</t>
  </si>
  <si>
    <t>Intézményi ellátási díjak</t>
  </si>
  <si>
    <t>Alkalmazottak térítése</t>
  </si>
  <si>
    <t>Kötbér, egyéb kártérítés bevétele</t>
  </si>
  <si>
    <t>Alkalmazott kártérítése és egyéb térítése</t>
  </si>
  <si>
    <t>Egyéb saját bevétel</t>
  </si>
  <si>
    <t>Működési kiadásokhoz kapcsolódó ÁFA visszatérülés</t>
  </si>
  <si>
    <t>Felhalmozási kiadásokhoz kapcsolódó ÁFA visszatérülés</t>
  </si>
  <si>
    <t>Kiszámlázott termékek és szolgáltatások ÁFÁ-ja</t>
  </si>
  <si>
    <t>Értékesített tárgyi eszközök, immat.javak ÁFÁ-ja</t>
  </si>
  <si>
    <t>ÁFA-bevételek, -visszatérülések</t>
  </si>
  <si>
    <t>Egyéb államháztartáson kívülről származó kamat, árfolyamnyereség</t>
  </si>
  <si>
    <t>Kamatbevételek államháztartáson belülről</t>
  </si>
  <si>
    <t>Hozam-és kamatbevételek összesen</t>
  </si>
  <si>
    <t>Működési célú pénzeszközátvétel vállalkozásoktól</t>
  </si>
  <si>
    <t>Működési célú pénzeszközátvétel háztartásoktól</t>
  </si>
  <si>
    <t>Működési célú pénzeszközátvétel non-profit szervezetektől</t>
  </si>
  <si>
    <t>Működési célú pénzeszközátvétel külföldről</t>
  </si>
  <si>
    <t>Működési célú pénzeszközátvétel EU költségvetésből</t>
  </si>
  <si>
    <t>Garancia- és kezességvállalásból származó megtérülések államháztartáson kívülről</t>
  </si>
  <si>
    <t>Működési célú pénzeszközátvétel államháztartáson kívülről</t>
  </si>
  <si>
    <t>INTÉZMÉNYI MŰKÖDÉSI BEVÉTELEK ÖSSZESEN</t>
  </si>
  <si>
    <t>Felhalmozási és tőke jellegű bevételek</t>
  </si>
  <si>
    <t>Immateriális javak értékesítése</t>
  </si>
  <si>
    <t>Ingatlanok értékesítése (termőföld kivételével)</t>
  </si>
  <si>
    <t>Termőföld értékesítése</t>
  </si>
  <si>
    <t>Gépek, berendezések és felszerelések értékesítése</t>
  </si>
  <si>
    <t>Járművek értékesítése</t>
  </si>
  <si>
    <t>Tenyészállatok értékesítése</t>
  </si>
  <si>
    <t>Egyéb felhalmozási bevételek</t>
  </si>
  <si>
    <t>Állami készletek, tartalékok értékesítése</t>
  </si>
  <si>
    <t>Tárgyi eszközök, immateriális javak értékesítése</t>
  </si>
  <si>
    <t>Osztalék-és hozambevétel</t>
  </si>
  <si>
    <t>Kárpótlási jegyek értékesítése</t>
  </si>
  <si>
    <t>Államkötvények, egyéb értékpapírok értékesítése</t>
  </si>
  <si>
    <t>Egyéb pénzügyi befektetések bevételei</t>
  </si>
  <si>
    <t>Pénzügyi befektetések bevételei</t>
  </si>
  <si>
    <t>Átvett pénzeszközök vállalkozásoktól</t>
  </si>
  <si>
    <t>Átvett pénzeszközök háztartásoktól</t>
  </si>
  <si>
    <t>Átvett pénzeszközök non-profit szervezetektől</t>
  </si>
  <si>
    <t>Átvett pénzeszközök külföldről</t>
  </si>
  <si>
    <t>Átvett pénzeszközök EU költségvetésből</t>
  </si>
  <si>
    <t>Felhalmozási célú pénzeszközátvétel államháztartáson kívülről</t>
  </si>
  <si>
    <t xml:space="preserve">             -Víz, szennyvízhozzájárulás</t>
  </si>
  <si>
    <t>Helyi önkormányzatok sajátos bevételeinek részletezése</t>
  </si>
  <si>
    <t>Illetékek</t>
  </si>
  <si>
    <t>Idegenforgalmi adó tartózkodás után</t>
  </si>
  <si>
    <t>Iparűzési adó állandó jelleggel végzett iparűzési tevékenység után</t>
  </si>
  <si>
    <t>Iparűzési adó ideiglenes jelleggel végzett iparűzési tevékenység után</t>
  </si>
  <si>
    <t>Helyi adók összesen</t>
  </si>
  <si>
    <t>Pótlékok, bírságok</t>
  </si>
  <si>
    <t>Személyi jövedelemadó helyben maradó része</t>
  </si>
  <si>
    <t>Jóvedelemkülönbség mérséklése</t>
  </si>
  <si>
    <t>Gépjárműadó</t>
  </si>
  <si>
    <t>Átengedett egyéb központi adók</t>
  </si>
  <si>
    <t>Átengedett központi adók</t>
  </si>
  <si>
    <t>Környezetvédelmi bírság</t>
  </si>
  <si>
    <t>Természetvédelmi bírság</t>
  </si>
  <si>
    <t>Műemlékvédelmi bírság</t>
  </si>
  <si>
    <t>Építésügyi bírság</t>
  </si>
  <si>
    <t>Talajterhelési díj</t>
  </si>
  <si>
    <t>Egyéb sajátos bevételek</t>
  </si>
  <si>
    <t>Önkormányzatok sajátos működési bevételei</t>
  </si>
  <si>
    <t>Önkormányzati lakások értékesítése</t>
  </si>
  <si>
    <t>Önkormányzati lakótelek értékesítés</t>
  </si>
  <si>
    <t>Vadászati jog értékesítéséből származó bevétel</t>
  </si>
  <si>
    <t>Egyéb vagyoni értékű jog értékesítéséből származó bevétel</t>
  </si>
  <si>
    <t>Egyéb önkormányzati vagyon bérbeadásából származó bevétel</t>
  </si>
  <si>
    <t>Működési bevételek (intézményi)</t>
  </si>
  <si>
    <t>Önkörmányzat működési támogatása (állami)</t>
  </si>
  <si>
    <t>Működési célú átvett pénzeszköz</t>
  </si>
  <si>
    <t>Felhalmozási célú támogatások</t>
  </si>
  <si>
    <t>Előző évi kölcsön visszafizetése  (működési)</t>
  </si>
  <si>
    <t>Előző évi kölcsönök visszatérülése és igénybevétele(felh)</t>
  </si>
  <si>
    <t xml:space="preserve">            támogatások, kölcsönök törlesztése, visszafizetése</t>
  </si>
  <si>
    <t>Átadott pénz</t>
  </si>
  <si>
    <t>Munkaadót terhelő járulékok és szociális hoz.jár. adó</t>
  </si>
  <si>
    <t>Felhalmozási célú támogatások, pénzeszköz átadás, visszafizetések  ÁH-n belül</t>
  </si>
  <si>
    <t>Felhalmozási célú támogatások,pénzeszköz átadás,  visszafizetések  ÁH-n kívül</t>
  </si>
  <si>
    <t>Működési bevételek (inrtézményi)</t>
  </si>
  <si>
    <t>Kölcsön visszafizetés, pénzátvét</t>
  </si>
  <si>
    <t>Felh.pénzeszk.átad, támogatás,visszafiz.</t>
  </si>
  <si>
    <t>Egyéb önkormányzati vagyon üzemeltetéséből, koncesszióból származó bevétel</t>
  </si>
  <si>
    <t>Vagyonkezelésbe adásból származó bevétel</t>
  </si>
  <si>
    <t>Önkormányzatok sajátos felhalmozási és tőke bevételei</t>
  </si>
  <si>
    <t>Normatív hozzájárulás</t>
  </si>
  <si>
    <t>-lakosságszámhoz kötött</t>
  </si>
  <si>
    <t>-feladatmutatóhoz kötött</t>
  </si>
  <si>
    <t>Központosított előirányzatok</t>
  </si>
  <si>
    <t>Állami támogatás a tartósan fizetésképtelen helyzetbe került helyi önkormányzatok</t>
  </si>
  <si>
    <t>Működésképtelen önkormányzatok egyéb támogatása</t>
  </si>
  <si>
    <t>A helyi önkormányzatok működőképességeének megőrzését szolgáló kiegészítő támogatás</t>
  </si>
  <si>
    <t>Kiegészítő támogatás egyes közoktatási feladatokhoz</t>
  </si>
  <si>
    <t>Kiegészítő támogatás egyes szociális feladatokhoz</t>
  </si>
  <si>
    <t>Helyi önkormányzati hivatásos tűzoltóságok támogatása</t>
  </si>
  <si>
    <t>Normatív kötött felhasználású támogatások</t>
  </si>
  <si>
    <t>Címzett támogatás</t>
  </si>
  <si>
    <t>Céltámogatás</t>
  </si>
  <si>
    <t>A helyi önkormányzatok fejlesztési és vis maior feladatainak támogatása</t>
  </si>
  <si>
    <t>CÉDE</t>
  </si>
  <si>
    <t>Egyéb központi támogatás</t>
  </si>
  <si>
    <t>Önkormányzat költségvetési támogatása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</si>
  <si>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</si>
  <si>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</si>
  <si>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</si>
  <si>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</si>
  <si>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</si>
  <si>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</si>
  <si>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</si>
  <si>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</si>
  <si>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</si>
  <si>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</si>
  <si>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</si>
  <si>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</si>
  <si>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</si>
  <si>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</si>
  <si>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 xml:space="preserve">          -Előző évi pénzmaradvány működésre</t>
  </si>
  <si>
    <t>Belföldi értékpapírok kiadásai (6.1. + … + ....)</t>
  </si>
  <si>
    <t>K1</t>
  </si>
  <si>
    <t>K2</t>
  </si>
  <si>
    <t>K3</t>
  </si>
  <si>
    <t>K4</t>
  </si>
  <si>
    <t>K5</t>
  </si>
  <si>
    <t>K510</t>
  </si>
  <si>
    <t>K511</t>
  </si>
  <si>
    <t>B1</t>
  </si>
  <si>
    <t>B11</t>
  </si>
  <si>
    <t>B111</t>
  </si>
  <si>
    <t>B112</t>
  </si>
  <si>
    <t>B113</t>
  </si>
  <si>
    <t>B114</t>
  </si>
  <si>
    <t>B115</t>
  </si>
  <si>
    <t>B16</t>
  </si>
  <si>
    <t>B2</t>
  </si>
  <si>
    <t>B21</t>
  </si>
  <si>
    <t>B25</t>
  </si>
  <si>
    <t>B3</t>
  </si>
  <si>
    <t>B354</t>
  </si>
  <si>
    <t>B355</t>
  </si>
  <si>
    <t>B36</t>
  </si>
  <si>
    <t>B4</t>
  </si>
  <si>
    <t>B5</t>
  </si>
  <si>
    <t>B52</t>
  </si>
  <si>
    <t>B6</t>
  </si>
  <si>
    <t>B7</t>
  </si>
  <si>
    <t>B1-B7</t>
  </si>
  <si>
    <t>B8</t>
  </si>
  <si>
    <t>B811</t>
  </si>
  <si>
    <t>B813</t>
  </si>
  <si>
    <t>B116</t>
  </si>
  <si>
    <t>B12</t>
  </si>
  <si>
    <t>B13</t>
  </si>
  <si>
    <t>B14</t>
  </si>
  <si>
    <t>B22</t>
  </si>
  <si>
    <t>2015. évi előirányzat</t>
  </si>
  <si>
    <t>B23</t>
  </si>
  <si>
    <t>Működési célú támogatások államháztartáson belülről (2.1.+…+.2.4.)</t>
  </si>
  <si>
    <t>2.4.-ből EU-s támogatás</t>
  </si>
  <si>
    <t>3.4.-ből EU-s támogatás</t>
  </si>
  <si>
    <t>Felhalmozási célú támogatások államháztartáson belülről (3.1.+…+3.4.)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</si>
  <si>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</si>
  <si>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</si>
  <si>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</si>
  <si>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</si>
  <si>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</si>
  <si>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</si>
  <si>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</si>
  <si>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</si>
  <si>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</si>
  <si>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</si>
  <si>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B51</t>
  </si>
  <si>
    <t>B53</t>
  </si>
  <si>
    <t>Felhalmozási bevételek (6.1.+…+6.3.)</t>
  </si>
  <si>
    <t>B62</t>
  </si>
  <si>
    <t>B63</t>
  </si>
  <si>
    <t>7.2.-ból EU-s támogatás (közvetlen)</t>
  </si>
  <si>
    <t>Működési célú átvett pénzeszközök (7.1. + … + 7.2.)</t>
  </si>
  <si>
    <t>Felhalm. célú visszatérítendő támogatások, kölcsönök visszatér. ÁH-n kív.</t>
  </si>
  <si>
    <t>Működési célú visszatérítendő támogatások, kölcsönök visszatér. ÁH-n kív.</t>
  </si>
  <si>
    <t>8.2.-ból EU-s támogatás (közvetlen)</t>
  </si>
  <si>
    <t>B8111</t>
  </si>
  <si>
    <t>B8112</t>
  </si>
  <si>
    <t>B8113</t>
  </si>
  <si>
    <t>B812</t>
  </si>
  <si>
    <t>Belföldi értékpapírok bevételei (11.1. +….)</t>
  </si>
  <si>
    <t>B8131</t>
  </si>
  <si>
    <t>B8132</t>
  </si>
  <si>
    <t>FINANSZÍROZÁSI BEVÉTELEK ÖSSZESEN: (10. + … +12.)</t>
  </si>
  <si>
    <t>KÖLTSÉGVETÉSI ÉS FINANSZÍROZÁSI BEVÉTELEK ÖSSZESEN: (9+13)</t>
  </si>
  <si>
    <r>
      <t xml:space="preserve"> K I A D Á S O K                                      </t>
    </r>
    <r>
      <rPr>
        <b/>
        <sz val="9"/>
        <rFont val="Times New Roman CE"/>
        <charset val="238"/>
      </rPr>
      <t xml:space="preserve"> </t>
    </r>
  </si>
  <si>
    <t xml:space="preserve">          -Előző évi pénzmaradvány felhalmozási célra</t>
  </si>
  <si>
    <t>Teljesítés</t>
  </si>
  <si>
    <t>előirányzat</t>
  </si>
  <si>
    <t>Beruházások, felújítás</t>
  </si>
  <si>
    <t>Letenye Város Önkormányzat több éves kihatással járó feladatai</t>
  </si>
  <si>
    <t>Ft-ban</t>
  </si>
  <si>
    <t xml:space="preserve">Évek </t>
  </si>
  <si>
    <t>ÖNHIKI</t>
  </si>
  <si>
    <t>TEKI</t>
  </si>
  <si>
    <t>e Ft-ban</t>
  </si>
  <si>
    <t>Tartós tulajdoni részesedést jelentő befektetések</t>
  </si>
  <si>
    <t xml:space="preserve">eFt-ban </t>
  </si>
  <si>
    <t>Működési célú támogatási kölcsön visszatérülése ÁHT-n kívülről</t>
  </si>
  <si>
    <t>Felhalmozási célú támogatási kölcsön visszatérülése ÁHT-n kívülről</t>
  </si>
  <si>
    <t>Támogatási kölcsönök visszatérülése, igénybevétele ÁHT-n kívülről</t>
  </si>
  <si>
    <t>eFt-ban</t>
  </si>
  <si>
    <t>Közhatalmi bevételek</t>
  </si>
  <si>
    <t>Fogorvosi ügyeleti támogatás</t>
  </si>
  <si>
    <t>Térségi társulási tagdíj</t>
  </si>
  <si>
    <t xml:space="preserve">                             Hitelállomány kimutatása</t>
  </si>
  <si>
    <t>Felvett hitel megnevezése</t>
  </si>
  <si>
    <t>Hitelszerződés</t>
  </si>
  <si>
    <t xml:space="preserve">Felvett hitel </t>
  </si>
  <si>
    <t xml:space="preserve">Hitelszerződés lejárati ideje </t>
  </si>
  <si>
    <t>kötés ideje</t>
  </si>
  <si>
    <t>összege</t>
  </si>
  <si>
    <t>Törlesztés határideje</t>
  </si>
  <si>
    <t>Törlesztés összege Ft</t>
  </si>
  <si>
    <t xml:space="preserve">Teljesítés </t>
  </si>
  <si>
    <t>Év</t>
  </si>
  <si>
    <t>Összesen:</t>
  </si>
  <si>
    <t xml:space="preserve"> </t>
  </si>
  <si>
    <t>Ezer forintban</t>
  </si>
  <si>
    <t>Sorszám</t>
  </si>
  <si>
    <t>I. Működési bevételek és kiadások</t>
  </si>
  <si>
    <t>Intézményi működési bevételek  (levonva a felhalmozási áfa-visszatérülések, ért. tárgyi eszk., imm. jav. áfája, műk.célú pénzeszköz átvétel államháztartáson kívülről)</t>
  </si>
  <si>
    <t>Önkormányzatok költségvetési támogatása és átengedett személyi jövedelemadó bevétele</t>
  </si>
  <si>
    <t>Támogatásértékű működési bevétel</t>
  </si>
  <si>
    <t>Továbbadási (lebonyolítási) célú működési bevétel</t>
  </si>
  <si>
    <t>Müködési célú kölcsönök visszatérülése, igénybevétele</t>
  </si>
  <si>
    <t>Rövid lejáratú hitel</t>
  </si>
  <si>
    <t>Rövid lejáratú értékpapírok értékesítése, kibocsátása</t>
  </si>
  <si>
    <t>Működési célú előző évi pénzmaradvány igénybevétele</t>
  </si>
  <si>
    <t>Működési célú bevételek összesen (01+…+10)</t>
  </si>
  <si>
    <t>Személyi juttatások</t>
  </si>
  <si>
    <t>Munkaadókat terhelő járulékok</t>
  </si>
  <si>
    <t xml:space="preserve">Dologi kiadások és egyéb folyó kiadások (levonva az ért. tárgyi eszk., imm. javak utáni áfa befizetés és kamatkifiz.) </t>
  </si>
  <si>
    <t>Müködési célú pénzeszközátadás, egyéb támogatás</t>
  </si>
  <si>
    <t>Támogatásértékű működési kiadás</t>
  </si>
  <si>
    <t>Továbbadási (lebonyolítási) célú működési kiadás</t>
  </si>
  <si>
    <t>Ellátottak pénzbeli juttatása</t>
  </si>
  <si>
    <t>Működési célú kölcsönök nyújtása és törlesztése</t>
  </si>
  <si>
    <t>Rövid lejáratú hitel visszafizetése</t>
  </si>
  <si>
    <t>Rövid lejáratú hitel kamata</t>
  </si>
  <si>
    <t>Rövid lejáratú értékpapírok beváltása, vásárlása</t>
  </si>
  <si>
    <t>Tartalékok</t>
  </si>
  <si>
    <t>Működési célú kiadások összesen (12+…+23)</t>
  </si>
  <si>
    <t>II. Felhalmozási célú bevételek és kiadások</t>
  </si>
  <si>
    <t>Önkormányzatok felhalmozási és tőke jellegű bevételei (levonva a felhalmozási célú pénzeszközátvétel államháztartáson kívülről)</t>
  </si>
  <si>
    <t>Munkaadót terh.jár.és szoc.adó</t>
  </si>
  <si>
    <t>Dologi jellegű kiadások</t>
  </si>
  <si>
    <t>Fejlesztési célú támogatások</t>
  </si>
  <si>
    <t>Felhalmozási célú pénzeszközátvétel államháztartáson kív.</t>
  </si>
  <si>
    <t>Támogatásértékű felhalmozási bevétel</t>
  </si>
  <si>
    <t>Továbbadási (lebonyolítási) célú felhalmozási bevétel</t>
  </si>
  <si>
    <t>Felhalmozási áfa visszatérülése</t>
  </si>
  <si>
    <t>Értékesített tárgyi eszközök és immateriális javak áfája</t>
  </si>
  <si>
    <t>Felhalmozási célú kölcsönök visszatérülése, igénybevétele</t>
  </si>
  <si>
    <t>Hosszú lejáratú hitel</t>
  </si>
  <si>
    <t>K914</t>
  </si>
  <si>
    <t>Államháztartáson belüli megelőlegezés visszafizetése</t>
  </si>
  <si>
    <t>Hitel, kölcsön törlesztés / Áht-n belüli visszafiz</t>
  </si>
  <si>
    <t>Hitel / Áht-n belüli előleg visszafizetés</t>
  </si>
  <si>
    <t>I. módosítás</t>
  </si>
  <si>
    <t>,,1. melléklet a 2/2016.(III.4.)Ör-hez,,</t>
  </si>
  <si>
    <t>K89</t>
  </si>
  <si>
    <t>,,4. melléklet a 2/2016.(III.4.)Ör-hez,,</t>
  </si>
  <si>
    <t>Molnári Polgárőr Egyesületnek kamerarendszer elszámolása</t>
  </si>
  <si>
    <t>,,8. melléklet a 2/2016.(III.4.)Ör-hez,,</t>
  </si>
  <si>
    <t>Gázdűzhely beszerzés    2db.</t>
  </si>
  <si>
    <t>,,10. melléklet a 2/2016.(III.4.)Ör-hez,,</t>
  </si>
  <si>
    <t>,,11. melléklet a 2/2016.(III.4.)Ör-hez,,</t>
  </si>
  <si>
    <t>,,12. melléklet a 2/2016.(III.4.)Ör-hez,,</t>
  </si>
  <si>
    <t>1.melléklet az 5/2016.(VI. 27.)Ör-hez</t>
  </si>
  <si>
    <t>5.melléklet az 5/2016.(VI. 27.)Ör-hez</t>
  </si>
  <si>
    <t>6.melléklet az 5/2016.(VI. 27.)Ör-hez</t>
  </si>
  <si>
    <t>7.melléklet az 5/2016.(VI. 27.) Ör-hez</t>
  </si>
  <si>
    <t>3.melléklet az 5/2016.(VI. 27.)Ör-hez</t>
  </si>
  <si>
    <t>4.melléklet az 5/2016.(VI. 27.)Ör-hez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</si>
</sst>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F_t_-;\-* #,##0.00\ _F_t_-;_-* &quot;-&quot;??\ _F_t_-;_-@_-"/>
    <numFmt numFmtId="164" formatCode="#,##0\ &quot;Ft&quot;"/>
    <numFmt numFmtId="165" formatCode="#,##0_ ;\-#,##0\ "/>
    <numFmt numFmtId="166" formatCode="#,##0.0"/>
    <numFmt numFmtId="167" formatCode="#,###"/>
  </numFmts>
  <fonts count="1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sz val="11"/>
      <name val="Book Antiqua"/>
      <family val="1"/>
      <charset val="238"/>
    </font>
    <font>
      <b/>
      <sz val="11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Book Antiqua"/>
      <family val="1"/>
      <charset val="238"/>
    </font>
    <font>
      <sz val="10"/>
      <name val="Arial"/>
      <family val="2"/>
      <charset val="238"/>
    </font>
    <font>
      <i/>
      <sz val="9"/>
      <name val="Book Antiqua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 CE"/>
      <charset val="238"/>
    </font>
    <font>
      <i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22"/>
      <name val="Arial CE"/>
      <family val="2"/>
      <charset val="238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MS Sans Serif"/>
      <family val="2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8"/>
      <name val="Times New Roman"/>
      <family val="1"/>
      <charset val="238"/>
    </font>
    <font>
      <b/>
      <i/>
      <sz val="9"/>
      <name val="Arial CE"/>
      <charset val="238"/>
    </font>
    <font>
      <i/>
      <sz val="9"/>
      <name val="Arial CE"/>
      <family val="2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name val="Times New Roman"/>
      <family val="1"/>
      <charset val="238"/>
    </font>
    <font>
      <sz val="9"/>
      <name val="Times New Roman CE"/>
      <charset val="238"/>
    </font>
    <font>
      <sz val="8"/>
      <name val="Times New Roman CE"/>
      <charset val="238"/>
    </font>
    <font>
      <b/>
      <i/>
      <sz val="10"/>
      <name val="Arial CE"/>
      <charset val="238"/>
    </font>
    <font>
      <b/>
      <i/>
      <sz val="9"/>
      <name val="Arial CE"/>
      <family val="2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b/>
      <i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.5"/>
      <name val="Times New Roman"/>
      <family val="1"/>
      <charset val="238"/>
    </font>
    <font>
      <b/>
      <i/>
      <sz val="8.5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sz val="9"/>
      <name val="Times New Roman CE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4"/>
      <name val="Times New Roman CE"/>
      <family val="1"/>
      <charset val="238"/>
    </font>
    <font>
      <b/>
      <i/>
      <sz val="10"/>
      <name val="Times New Roman CE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b/>
      <i/>
      <sz val="9"/>
      <name val="Times New Roman CE"/>
      <family val="1"/>
      <charset val="238"/>
    </font>
    <font>
      <b/>
      <sz val="7"/>
      <name val="Times New Roman"/>
      <family val="1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</borders>
  <cellStyleXfs count="68">
    <xf numFmtId="0" fontId="0" fillId="0" borderId="0"/>
    <xf numFmtId="0" fontId="91" fillId="2" borderId="0" applyNumberFormat="0" applyBorder="0" applyAlignment="0" applyProtection="0"/>
    <xf numFmtId="0" fontId="91" fillId="3" borderId="0" applyNumberFormat="0" applyBorder="0" applyAlignment="0" applyProtection="0"/>
    <xf numFmtId="0" fontId="66" fillId="8" borderId="0" applyNumberFormat="0" applyBorder="0" applyAlignment="0" applyProtection="0"/>
    <xf numFmtId="0" fontId="66" fillId="9" borderId="0" applyNumberFormat="0" applyBorder="0" applyAlignment="0" applyProtection="0"/>
    <xf numFmtId="0" fontId="66" fillId="10" borderId="0" applyNumberFormat="0" applyBorder="0" applyAlignment="0" applyProtection="0"/>
    <xf numFmtId="0" fontId="66" fillId="11" borderId="0" applyNumberFormat="0" applyBorder="0" applyAlignment="0" applyProtection="0"/>
    <xf numFmtId="0" fontId="66" fillId="7" borderId="0" applyNumberFormat="0" applyBorder="0" applyAlignment="0" applyProtection="0"/>
    <xf numFmtId="0" fontId="66" fillId="4" borderId="0" applyNumberFormat="0" applyBorder="0" applyAlignment="0" applyProtection="0"/>
    <xf numFmtId="0" fontId="91" fillId="12" borderId="0" applyNumberFormat="0" applyBorder="0" applyAlignment="0" applyProtection="0"/>
    <xf numFmtId="0" fontId="91" fillId="13" borderId="0" applyNumberFormat="0" applyBorder="0" applyAlignment="0" applyProtection="0"/>
    <xf numFmtId="0" fontId="66" fillId="16" borderId="0" applyNumberFormat="0" applyBorder="0" applyAlignment="0" applyProtection="0"/>
    <xf numFmtId="0" fontId="66" fillId="5" borderId="0" applyNumberFormat="0" applyBorder="0" applyAlignment="0" applyProtection="0"/>
    <xf numFmtId="0" fontId="66" fillId="17" borderId="0" applyNumberFormat="0" applyBorder="0" applyAlignment="0" applyProtection="0"/>
    <xf numFmtId="0" fontId="66" fillId="11" borderId="0" applyNumberFormat="0" applyBorder="0" applyAlignment="0" applyProtection="0"/>
    <xf numFmtId="0" fontId="66" fillId="16" borderId="0" applyNumberFormat="0" applyBorder="0" applyAlignment="0" applyProtection="0"/>
    <xf numFmtId="0" fontId="66" fillId="18" borderId="0" applyNumberFormat="0" applyBorder="0" applyAlignment="0" applyProtection="0"/>
    <xf numFmtId="0" fontId="91" fillId="19" borderId="0" applyNumberFormat="0" applyBorder="0" applyAlignment="0" applyProtection="0"/>
    <xf numFmtId="0" fontId="91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5" borderId="0" applyNumberFormat="0" applyBorder="0" applyAlignment="0" applyProtection="0"/>
    <xf numFmtId="0" fontId="67" fillId="17" borderId="0" applyNumberFormat="0" applyBorder="0" applyAlignment="0" applyProtection="0"/>
    <xf numFmtId="0" fontId="67" fillId="13" borderId="0" applyNumberFormat="0" applyBorder="0" applyAlignment="0" applyProtection="0"/>
    <xf numFmtId="0" fontId="67" fillId="19" borderId="0" applyNumberFormat="0" applyBorder="0" applyAlignment="0" applyProtection="0"/>
    <xf numFmtId="0" fontId="67" fillId="22" borderId="0" applyNumberFormat="0" applyBorder="0" applyAlignment="0" applyProtection="0"/>
    <xf numFmtId="0" fontId="67" fillId="2" borderId="0" applyNumberFormat="0" applyBorder="0" applyAlignment="0" applyProtection="0"/>
    <xf numFmtId="0" fontId="67" fillId="3" borderId="0" applyNumberFormat="0" applyBorder="0" applyAlignment="0" applyProtection="0"/>
    <xf numFmtId="0" fontId="67" fillId="12" borderId="0" applyNumberFormat="0" applyBorder="0" applyAlignment="0" applyProtection="0"/>
    <xf numFmtId="0" fontId="67" fillId="13" borderId="0" applyNumberFormat="0" applyBorder="0" applyAlignment="0" applyProtection="0"/>
    <xf numFmtId="0" fontId="67" fillId="19" borderId="0" applyNumberFormat="0" applyBorder="0" applyAlignment="0" applyProtection="0"/>
    <xf numFmtId="0" fontId="67" fillId="20" borderId="0" applyNumberFormat="0" applyBorder="0" applyAlignment="0" applyProtection="0"/>
    <xf numFmtId="0" fontId="68" fillId="9" borderId="0" applyNumberFormat="0" applyBorder="0" applyAlignment="0" applyProtection="0"/>
    <xf numFmtId="0" fontId="69" fillId="14" borderId="1" applyNumberFormat="0" applyAlignment="0" applyProtection="0"/>
    <xf numFmtId="0" fontId="70" fillId="23" borderId="2" applyNumberFormat="0" applyAlignment="0" applyProtection="0"/>
    <xf numFmtId="0" fontId="71" fillId="0" borderId="0" applyNumberFormat="0" applyFill="0" applyBorder="0" applyAlignment="0" applyProtection="0"/>
    <xf numFmtId="43" fontId="49" fillId="0" borderId="0" applyFont="0" applyFill="0" applyBorder="0" applyAlignment="0" applyProtection="0"/>
    <xf numFmtId="0" fontId="72" fillId="10" borderId="0" applyNumberFormat="0" applyBorder="0" applyAlignment="0" applyProtection="0"/>
    <xf numFmtId="0" fontId="73" fillId="0" borderId="4" applyNumberFormat="0" applyFill="0" applyAlignment="0" applyProtection="0"/>
    <xf numFmtId="0" fontId="74" fillId="0" borderId="3" applyNumberFormat="0" applyFill="0" applyAlignment="0" applyProtection="0"/>
    <xf numFmtId="0" fontId="75" fillId="0" borderId="5" applyNumberFormat="0" applyFill="0" applyAlignment="0" applyProtection="0"/>
    <xf numFmtId="0" fontId="75" fillId="0" borderId="0" applyNumberFormat="0" applyFill="0" applyBorder="0" applyAlignment="0" applyProtection="0"/>
    <xf numFmtId="0" fontId="76" fillId="4" borderId="1" applyNumberFormat="0" applyAlignment="0" applyProtection="0"/>
    <xf numFmtId="0" fontId="77" fillId="0" borderId="6" applyNumberFormat="0" applyFill="0" applyAlignment="0" applyProtection="0"/>
    <xf numFmtId="0" fontId="78" fillId="15" borderId="0" applyNumberFormat="0" applyBorder="0" applyAlignment="0" applyProtection="0"/>
    <xf numFmtId="0" fontId="14" fillId="0" borderId="0"/>
    <xf numFmtId="0" fontId="49" fillId="0" borderId="0"/>
    <xf numFmtId="0" fontId="104" fillId="0" borderId="0"/>
    <xf numFmtId="0" fontId="17" fillId="0" borderId="0"/>
    <xf numFmtId="0" fontId="109" fillId="0" borderId="0"/>
    <xf numFmtId="0" fontId="49" fillId="0" borderId="0"/>
    <xf numFmtId="0" fontId="1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3" fillId="0" borderId="0"/>
    <xf numFmtId="0" fontId="49" fillId="0" borderId="0"/>
    <xf numFmtId="0" fontId="17" fillId="0" borderId="0"/>
    <xf numFmtId="0" fontId="43" fillId="0" borderId="0"/>
    <xf numFmtId="0" fontId="45" fillId="0" borderId="0"/>
    <xf numFmtId="0" fontId="66" fillId="6" borderId="7" applyNumberFormat="0" applyFont="0" applyAlignment="0" applyProtection="0"/>
    <xf numFmtId="0" fontId="79" fillId="14" borderId="8" applyNumberFormat="0" applyAlignment="0" applyProtection="0"/>
    <xf numFmtId="0" fontId="100" fillId="0" borderId="9" applyFont="0" applyFill="0" applyBorder="0" applyAlignment="0" applyProtection="0">
      <alignment horizontal="center" vertical="center"/>
    </xf>
    <xf numFmtId="9" fontId="49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82" fillId="0" borderId="0" applyNumberFormat="0" applyFill="0" applyBorder="0" applyAlignment="0" applyProtection="0"/>
  </cellStyleXfs>
  <cellXfs count="1221">
    <xf numFmtId="0" fontId="0" fillId="0" borderId="0" xfId="0"/>
    <xf numFmtId="3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1" xfId="0" applyBorder="1"/>
    <xf numFmtId="0" fontId="4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14" xfId="0" applyNumberForma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5" xfId="0" applyBorder="1"/>
    <xf numFmtId="0" fontId="2" fillId="0" borderId="13" xfId="0" applyFont="1" applyBorder="1"/>
    <xf numFmtId="0" fontId="3" fillId="0" borderId="0" xfId="0" applyFont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3" xfId="0" applyBorder="1" applyAlignment="1">
      <alignment horizontal="right" vertical="center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13" xfId="0" applyFont="1" applyBorder="1"/>
    <xf numFmtId="0" fontId="8" fillId="0" borderId="14" xfId="0" applyFont="1" applyBorder="1"/>
    <xf numFmtId="0" fontId="9" fillId="0" borderId="11" xfId="0" applyFont="1" applyBorder="1"/>
    <xf numFmtId="49" fontId="12" fillId="0" borderId="13" xfId="0" applyNumberFormat="1" applyFont="1" applyBorder="1"/>
    <xf numFmtId="0" fontId="12" fillId="0" borderId="13" xfId="0" applyFont="1" applyBorder="1"/>
    <xf numFmtId="0" fontId="13" fillId="0" borderId="13" xfId="0" applyFont="1" applyBorder="1"/>
    <xf numFmtId="0" fontId="12" fillId="0" borderId="14" xfId="0" applyFont="1" applyBorder="1"/>
    <xf numFmtId="0" fontId="13" fillId="0" borderId="11" xfId="0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6" xfId="0" applyFont="1" applyBorder="1"/>
    <xf numFmtId="1" fontId="12" fillId="0" borderId="16" xfId="0" applyNumberFormat="1" applyFont="1" applyBorder="1" applyAlignment="1">
      <alignment horizontal="center"/>
    </xf>
    <xf numFmtId="1" fontId="12" fillId="0" borderId="1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9" xfId="0" applyNumberFormat="1" applyFont="1" applyBorder="1"/>
    <xf numFmtId="0" fontId="8" fillId="0" borderId="0" xfId="0" applyFont="1"/>
    <xf numFmtId="0" fontId="8" fillId="0" borderId="19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8" fillId="0" borderId="27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28" xfId="0" applyFont="1" applyBorder="1"/>
    <xf numFmtId="0" fontId="8" fillId="0" borderId="12" xfId="0" applyFont="1" applyBorder="1"/>
    <xf numFmtId="0" fontId="8" fillId="0" borderId="29" xfId="0" applyFont="1" applyBorder="1"/>
    <xf numFmtId="0" fontId="8" fillId="0" borderId="30" xfId="0" applyFont="1" applyBorder="1"/>
    <xf numFmtId="0" fontId="13" fillId="0" borderId="0" xfId="0" applyFont="1"/>
    <xf numFmtId="0" fontId="12" fillId="0" borderId="0" xfId="0" applyFont="1"/>
    <xf numFmtId="0" fontId="13" fillId="0" borderId="11" xfId="0" applyFont="1" applyBorder="1" applyAlignment="1">
      <alignment horizontal="center"/>
    </xf>
    <xf numFmtId="0" fontId="13" fillId="0" borderId="31" xfId="0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/>
    <xf numFmtId="0" fontId="12" fillId="0" borderId="29" xfId="0" applyFont="1" applyBorder="1"/>
    <xf numFmtId="0" fontId="12" fillId="0" borderId="13" xfId="0" applyFont="1" applyBorder="1" applyAlignment="1">
      <alignment horizontal="left" vertical="center" wrapText="1"/>
    </xf>
    <xf numFmtId="0" fontId="12" fillId="0" borderId="30" xfId="0" applyFont="1" applyBorder="1"/>
    <xf numFmtId="49" fontId="12" fillId="0" borderId="13" xfId="0" applyNumberFormat="1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32" xfId="0" applyFont="1" applyBorder="1"/>
    <xf numFmtId="0" fontId="13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right"/>
    </xf>
    <xf numFmtId="49" fontId="12" fillId="0" borderId="1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8" fillId="0" borderId="12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33" xfId="0" applyFont="1" applyBorder="1"/>
    <xf numFmtId="0" fontId="9" fillId="0" borderId="33" xfId="0" applyFont="1" applyBorder="1"/>
    <xf numFmtId="0" fontId="9" fillId="0" borderId="11" xfId="0" applyFont="1" applyBorder="1" applyAlignment="1">
      <alignment vertical="center" wrapText="1"/>
    </xf>
    <xf numFmtId="0" fontId="0" fillId="0" borderId="14" xfId="0" applyBorder="1" applyAlignment="1">
      <alignment horizontal="right"/>
    </xf>
    <xf numFmtId="0" fontId="0" fillId="0" borderId="11" xfId="0" applyBorder="1" applyAlignment="1">
      <alignment horizontal="right"/>
    </xf>
    <xf numFmtId="0" fontId="9" fillId="0" borderId="31" xfId="0" applyFont="1" applyBorder="1" applyAlignment="1">
      <alignment horizontal="center"/>
    </xf>
    <xf numFmtId="0" fontId="8" fillId="0" borderId="32" xfId="0" applyFont="1" applyBorder="1"/>
    <xf numFmtId="0" fontId="8" fillId="0" borderId="13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49" fontId="15" fillId="0" borderId="13" xfId="0" applyNumberFormat="1" applyFont="1" applyBorder="1"/>
    <xf numFmtId="0" fontId="0" fillId="0" borderId="33" xfId="0" applyBorder="1" applyAlignment="1">
      <alignment horizontal="right"/>
    </xf>
    <xf numFmtId="0" fontId="0" fillId="0" borderId="11" xfId="0" applyBorder="1" applyAlignment="1">
      <alignment horizontal="right" vertical="center"/>
    </xf>
    <xf numFmtId="0" fontId="9" fillId="0" borderId="11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34" xfId="0" applyFont="1" applyBorder="1"/>
    <xf numFmtId="0" fontId="12" fillId="0" borderId="35" xfId="0" applyFont="1" applyBorder="1"/>
    <xf numFmtId="0" fontId="13" fillId="0" borderId="36" xfId="0" applyFont="1" applyBorder="1"/>
    <xf numFmtId="49" fontId="12" fillId="0" borderId="37" xfId="0" applyNumberFormat="1" applyFont="1" applyBorder="1"/>
    <xf numFmtId="49" fontId="12" fillId="0" borderId="35" xfId="0" applyNumberFormat="1" applyFont="1" applyBorder="1"/>
    <xf numFmtId="0" fontId="12" fillId="0" borderId="37" xfId="0" applyFont="1" applyBorder="1"/>
    <xf numFmtId="0" fontId="8" fillId="0" borderId="38" xfId="0" applyFont="1" applyBorder="1"/>
    <xf numFmtId="0" fontId="13" fillId="0" borderId="39" xfId="0" applyFont="1" applyBorder="1"/>
    <xf numFmtId="0" fontId="9" fillId="0" borderId="0" xfId="0" applyFont="1" applyBorder="1" applyAlignment="1">
      <alignment horizontal="right" vertical="center"/>
    </xf>
    <xf numFmtId="0" fontId="9" fillId="0" borderId="3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3" fontId="12" fillId="0" borderId="41" xfId="0" applyNumberFormat="1" applyFont="1" applyBorder="1"/>
    <xf numFmtId="3" fontId="12" fillId="0" borderId="12" xfId="0" applyNumberFormat="1" applyFont="1" applyBorder="1"/>
    <xf numFmtId="3" fontId="12" fillId="0" borderId="18" xfId="0" applyNumberFormat="1" applyFont="1" applyBorder="1"/>
    <xf numFmtId="3" fontId="12" fillId="0" borderId="9" xfId="0" applyNumberFormat="1" applyFont="1" applyBorder="1"/>
    <xf numFmtId="3" fontId="12" fillId="0" borderId="42" xfId="0" applyNumberFormat="1" applyFont="1" applyBorder="1"/>
    <xf numFmtId="3" fontId="12" fillId="0" borderId="13" xfId="0" applyNumberFormat="1" applyFont="1" applyBorder="1" applyAlignment="1">
      <alignment horizontal="right"/>
    </xf>
    <xf numFmtId="3" fontId="12" fillId="0" borderId="13" xfId="0" applyNumberFormat="1" applyFont="1" applyBorder="1"/>
    <xf numFmtId="3" fontId="12" fillId="0" borderId="43" xfId="0" applyNumberFormat="1" applyFont="1" applyBorder="1"/>
    <xf numFmtId="3" fontId="12" fillId="0" borderId="44" xfId="0" applyNumberFormat="1" applyFont="1" applyBorder="1"/>
    <xf numFmtId="3" fontId="12" fillId="0" borderId="45" xfId="0" applyNumberFormat="1" applyFont="1" applyBorder="1"/>
    <xf numFmtId="3" fontId="12" fillId="0" borderId="14" xfId="0" applyNumberFormat="1" applyFont="1" applyBorder="1"/>
    <xf numFmtId="3" fontId="13" fillId="0" borderId="20" xfId="0" applyNumberFormat="1" applyFont="1" applyBorder="1" applyAlignment="1">
      <alignment horizontal="right"/>
    </xf>
    <xf numFmtId="3" fontId="13" fillId="0" borderId="21" xfId="0" applyNumberFormat="1" applyFont="1" applyBorder="1" applyAlignment="1">
      <alignment horizontal="right"/>
    </xf>
    <xf numFmtId="3" fontId="13" fillId="0" borderId="40" xfId="0" applyNumberFormat="1" applyFont="1" applyBorder="1" applyAlignment="1">
      <alignment horizontal="right"/>
    </xf>
    <xf numFmtId="3" fontId="13" fillId="0" borderId="11" xfId="0" applyNumberFormat="1" applyFont="1" applyBorder="1" applyAlignment="1">
      <alignment horizontal="right"/>
    </xf>
    <xf numFmtId="3" fontId="12" fillId="0" borderId="0" xfId="0" applyNumberFormat="1" applyFont="1"/>
    <xf numFmtId="0" fontId="12" fillId="0" borderId="15" xfId="0" applyFont="1" applyBorder="1"/>
    <xf numFmtId="3" fontId="12" fillId="0" borderId="46" xfId="0" applyNumberFormat="1" applyFont="1" applyBorder="1"/>
    <xf numFmtId="3" fontId="12" fillId="0" borderId="15" xfId="0" applyNumberFormat="1" applyFont="1" applyBorder="1"/>
    <xf numFmtId="3" fontId="13" fillId="0" borderId="20" xfId="0" applyNumberFormat="1" applyFont="1" applyBorder="1"/>
    <xf numFmtId="3" fontId="13" fillId="0" borderId="11" xfId="0" applyNumberFormat="1" applyFont="1" applyBorder="1"/>
    <xf numFmtId="0" fontId="17" fillId="0" borderId="0" xfId="53"/>
    <xf numFmtId="0" fontId="18" fillId="0" borderId="0" xfId="53" applyFont="1"/>
    <xf numFmtId="0" fontId="19" fillId="0" borderId="0" xfId="53" applyFont="1"/>
    <xf numFmtId="0" fontId="20" fillId="0" borderId="0" xfId="53" applyFont="1"/>
    <xf numFmtId="0" fontId="17" fillId="0" borderId="0" xfId="53" applyAlignment="1">
      <alignment horizontal="right"/>
    </xf>
    <xf numFmtId="0" fontId="17" fillId="0" borderId="0" xfId="53" applyBorder="1"/>
    <xf numFmtId="0" fontId="21" fillId="0" borderId="0" xfId="53" applyFont="1" applyBorder="1" applyAlignment="1">
      <alignment horizontal="center"/>
    </xf>
    <xf numFmtId="0" fontId="21" fillId="0" borderId="0" xfId="53" applyFont="1" applyFill="1" applyBorder="1" applyAlignment="1">
      <alignment horizontal="center"/>
    </xf>
    <xf numFmtId="0" fontId="22" fillId="0" borderId="0" xfId="53" applyFont="1" applyBorder="1"/>
    <xf numFmtId="0" fontId="22" fillId="0" borderId="0" xfId="53" applyFont="1" applyBorder="1" applyAlignment="1">
      <alignment horizontal="center"/>
    </xf>
    <xf numFmtId="0" fontId="17" fillId="0" borderId="0" xfId="53" applyAlignment="1">
      <alignment horizontal="center"/>
    </xf>
    <xf numFmtId="0" fontId="17" fillId="0" borderId="0" xfId="53" applyBorder="1" applyAlignment="1">
      <alignment horizontal="center"/>
    </xf>
    <xf numFmtId="0" fontId="8" fillId="0" borderId="0" xfId="53" applyFont="1"/>
    <xf numFmtId="0" fontId="8" fillId="0" borderId="15" xfId="53" applyFont="1" applyBorder="1" applyAlignment="1">
      <alignment horizontal="center"/>
    </xf>
    <xf numFmtId="0" fontId="8" fillId="0" borderId="13" xfId="53" applyFont="1" applyBorder="1" applyAlignment="1">
      <alignment horizontal="center"/>
    </xf>
    <xf numFmtId="0" fontId="8" fillId="0" borderId="47" xfId="53" applyFont="1" applyBorder="1" applyAlignment="1">
      <alignment horizontal="center"/>
    </xf>
    <xf numFmtId="0" fontId="13" fillId="0" borderId="48" xfId="53" applyFont="1" applyBorder="1" applyAlignment="1">
      <alignment horizontal="center"/>
    </xf>
    <xf numFmtId="0" fontId="13" fillId="0" borderId="49" xfId="53" applyFont="1" applyBorder="1" applyAlignment="1">
      <alignment horizontal="center"/>
    </xf>
    <xf numFmtId="0" fontId="13" fillId="0" borderId="33" xfId="53" applyFont="1" applyBorder="1" applyAlignment="1">
      <alignment horizontal="center"/>
    </xf>
    <xf numFmtId="0" fontId="13" fillId="0" borderId="0" xfId="53" applyFont="1" applyBorder="1" applyAlignment="1">
      <alignment horizontal="center"/>
    </xf>
    <xf numFmtId="0" fontId="12" fillId="0" borderId="48" xfId="53" applyFont="1" applyBorder="1"/>
    <xf numFmtId="0" fontId="12" fillId="0" borderId="0" xfId="53" applyFont="1" applyBorder="1"/>
    <xf numFmtId="0" fontId="12" fillId="0" borderId="50" xfId="53" applyFont="1" applyBorder="1"/>
    <xf numFmtId="0" fontId="12" fillId="0" borderId="38" xfId="53" applyFont="1" applyBorder="1" applyAlignment="1">
      <alignment horizontal="center"/>
    </xf>
    <xf numFmtId="0" fontId="12" fillId="0" borderId="38" xfId="53" applyFont="1" applyBorder="1"/>
    <xf numFmtId="0" fontId="12" fillId="0" borderId="33" xfId="53" applyFont="1" applyBorder="1"/>
    <xf numFmtId="0" fontId="12" fillId="0" borderId="51" xfId="53" applyFont="1" applyBorder="1"/>
    <xf numFmtId="0" fontId="12" fillId="0" borderId="52" xfId="53" applyFont="1" applyBorder="1"/>
    <xf numFmtId="0" fontId="8" fillId="0" borderId="46" xfId="53" applyFont="1" applyBorder="1" applyAlignment="1">
      <alignment horizontal="left"/>
    </xf>
    <xf numFmtId="0" fontId="8" fillId="0" borderId="18" xfId="53" applyFont="1" applyBorder="1" applyAlignment="1">
      <alignment horizontal="left"/>
    </xf>
    <xf numFmtId="0" fontId="8" fillId="0" borderId="18" xfId="53" applyFont="1" applyFill="1" applyBorder="1" applyAlignment="1">
      <alignment horizontal="left"/>
    </xf>
    <xf numFmtId="0" fontId="8" fillId="0" borderId="53" xfId="53" applyFont="1" applyBorder="1" applyAlignment="1">
      <alignment horizontal="left"/>
    </xf>
    <xf numFmtId="0" fontId="17" fillId="0" borderId="0" xfId="55"/>
    <xf numFmtId="0" fontId="17" fillId="0" borderId="0" xfId="55" applyAlignment="1"/>
    <xf numFmtId="0" fontId="25" fillId="0" borderId="0" xfId="55" applyFont="1" applyAlignment="1">
      <alignment horizontal="center" wrapText="1"/>
    </xf>
    <xf numFmtId="0" fontId="29" fillId="0" borderId="0" xfId="55" applyFont="1"/>
    <xf numFmtId="0" fontId="27" fillId="0" borderId="37" xfId="55" applyFont="1" applyBorder="1" applyAlignment="1"/>
    <xf numFmtId="0" fontId="27" fillId="0" borderId="54" xfId="55" applyFont="1" applyBorder="1" applyAlignment="1"/>
    <xf numFmtId="1" fontId="27" fillId="0" borderId="17" xfId="55" applyNumberFormat="1" applyFont="1" applyBorder="1" applyAlignment="1">
      <alignment horizontal="right"/>
    </xf>
    <xf numFmtId="0" fontId="27" fillId="0" borderId="17" xfId="55" applyFont="1" applyBorder="1" applyAlignment="1">
      <alignment horizontal="right"/>
    </xf>
    <xf numFmtId="0" fontId="17" fillId="0" borderId="0" xfId="55" applyBorder="1"/>
    <xf numFmtId="0" fontId="4" fillId="0" borderId="31" xfId="0" applyFont="1" applyBorder="1" applyAlignment="1"/>
    <xf numFmtId="0" fontId="6" fillId="0" borderId="55" xfId="0" applyFont="1" applyBorder="1" applyAlignment="1">
      <alignment horizontal="center"/>
    </xf>
    <xf numFmtId="0" fontId="4" fillId="0" borderId="55" xfId="0" applyFont="1" applyBorder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/>
    <xf numFmtId="0" fontId="6" fillId="0" borderId="36" xfId="0" applyFont="1" applyBorder="1" applyAlignment="1">
      <alignment horizontal="center"/>
    </xf>
    <xf numFmtId="0" fontId="6" fillId="0" borderId="11" xfId="0" applyFont="1" applyBorder="1"/>
    <xf numFmtId="0" fontId="6" fillId="0" borderId="56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57" xfId="0" applyNumberFormat="1" applyFont="1" applyBorder="1" applyAlignment="1">
      <alignment horizontal="center"/>
    </xf>
    <xf numFmtId="1" fontId="6" fillId="0" borderId="15" xfId="0" applyNumberFormat="1" applyFont="1" applyBorder="1"/>
    <xf numFmtId="1" fontId="2" fillId="0" borderId="58" xfId="0" applyNumberFormat="1" applyFont="1" applyBorder="1"/>
    <xf numFmtId="1" fontId="2" fillId="0" borderId="59" xfId="0" applyNumberFormat="1" applyFont="1" applyBorder="1"/>
    <xf numFmtId="0" fontId="2" fillId="0" borderId="12" xfId="0" applyFont="1" applyBorder="1"/>
    <xf numFmtId="1" fontId="6" fillId="0" borderId="12" xfId="0" applyNumberFormat="1" applyFont="1" applyBorder="1"/>
    <xf numFmtId="1" fontId="6" fillId="0" borderId="13" xfId="0" applyNumberFormat="1" applyFont="1" applyBorder="1"/>
    <xf numFmtId="1" fontId="2" fillId="0" borderId="54" xfId="0" applyNumberFormat="1" applyFont="1" applyBorder="1"/>
    <xf numFmtId="1" fontId="2" fillId="0" borderId="42" xfId="0" applyNumberFormat="1" applyFont="1" applyBorder="1"/>
    <xf numFmtId="0" fontId="2" fillId="0" borderId="37" xfId="0" applyFont="1" applyBorder="1" applyAlignment="1">
      <alignment horizontal="left"/>
    </xf>
    <xf numFmtId="1" fontId="2" fillId="0" borderId="60" xfId="0" applyNumberFormat="1" applyFont="1" applyBorder="1"/>
    <xf numFmtId="1" fontId="2" fillId="0" borderId="0" xfId="0" applyNumberFormat="1" applyFont="1" applyBorder="1"/>
    <xf numFmtId="0" fontId="6" fillId="0" borderId="11" xfId="0" applyFont="1" applyBorder="1" applyAlignment="1">
      <alignment horizontal="center"/>
    </xf>
    <xf numFmtId="1" fontId="2" fillId="0" borderId="61" xfId="0" applyNumberFormat="1" applyFont="1" applyBorder="1"/>
    <xf numFmtId="0" fontId="2" fillId="0" borderId="13" xfId="0" applyFont="1" applyBorder="1" applyAlignment="1">
      <alignment horizontal="left"/>
    </xf>
    <xf numFmtId="0" fontId="2" fillId="0" borderId="30" xfId="0" applyFont="1" applyBorder="1"/>
    <xf numFmtId="0" fontId="2" fillId="0" borderId="12" xfId="0" applyFont="1" applyBorder="1" applyAlignment="1">
      <alignment horizontal="left"/>
    </xf>
    <xf numFmtId="0" fontId="2" fillId="0" borderId="29" xfId="0" applyFont="1" applyBorder="1"/>
    <xf numFmtId="1" fontId="6" fillId="0" borderId="38" xfId="0" applyNumberFormat="1" applyFont="1" applyBorder="1"/>
    <xf numFmtId="1" fontId="6" fillId="0" borderId="0" xfId="0" applyNumberFormat="1" applyFont="1" applyBorder="1"/>
    <xf numFmtId="0" fontId="2" fillId="0" borderId="62" xfId="0" applyFont="1" applyBorder="1" applyAlignment="1">
      <alignment horizontal="left"/>
    </xf>
    <xf numFmtId="0" fontId="2" fillId="0" borderId="15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6" fillId="0" borderId="15" xfId="0" applyFont="1" applyBorder="1"/>
    <xf numFmtId="0" fontId="2" fillId="0" borderId="59" xfId="0" applyFont="1" applyBorder="1"/>
    <xf numFmtId="49" fontId="6" fillId="0" borderId="48" xfId="0" applyNumberFormat="1" applyFont="1" applyBorder="1" applyAlignment="1">
      <alignment horizontal="center"/>
    </xf>
    <xf numFmtId="0" fontId="6" fillId="0" borderId="62" xfId="0" applyFont="1" applyBorder="1"/>
    <xf numFmtId="0" fontId="6" fillId="0" borderId="63" xfId="0" applyFont="1" applyBorder="1"/>
    <xf numFmtId="0" fontId="6" fillId="0" borderId="47" xfId="0" applyFont="1" applyBorder="1"/>
    <xf numFmtId="0" fontId="2" fillId="0" borderId="64" xfId="0" applyFont="1" applyBorder="1"/>
    <xf numFmtId="0" fontId="2" fillId="0" borderId="47" xfId="0" applyFont="1" applyBorder="1"/>
    <xf numFmtId="0" fontId="2" fillId="0" borderId="53" xfId="0" applyFont="1" applyBorder="1"/>
    <xf numFmtId="0" fontId="2" fillId="0" borderId="26" xfId="0" applyFont="1" applyBorder="1"/>
    <xf numFmtId="0" fontId="2" fillId="0" borderId="65" xfId="0" applyFont="1" applyBorder="1"/>
    <xf numFmtId="0" fontId="6" fillId="0" borderId="12" xfId="0" applyFont="1" applyBorder="1"/>
    <xf numFmtId="0" fontId="2" fillId="0" borderId="23" xfId="0" applyFont="1" applyBorder="1"/>
    <xf numFmtId="0" fontId="2" fillId="0" borderId="41" xfId="0" applyFont="1" applyBorder="1"/>
    <xf numFmtId="0" fontId="2" fillId="0" borderId="50" xfId="0" applyFont="1" applyBorder="1"/>
    <xf numFmtId="0" fontId="40" fillId="0" borderId="0" xfId="0" applyFont="1"/>
    <xf numFmtId="0" fontId="2" fillId="0" borderId="14" xfId="0" applyFont="1" applyBorder="1"/>
    <xf numFmtId="0" fontId="35" fillId="24" borderId="11" xfId="0" applyFont="1" applyFill="1" applyBorder="1"/>
    <xf numFmtId="0" fontId="37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58" xfId="0" applyFont="1" applyBorder="1" applyAlignment="1">
      <alignment horizontal="center"/>
    </xf>
    <xf numFmtId="0" fontId="35" fillId="0" borderId="58" xfId="0" applyFont="1" applyBorder="1"/>
    <xf numFmtId="0" fontId="35" fillId="0" borderId="15" xfId="0" applyFont="1" applyBorder="1"/>
    <xf numFmtId="0" fontId="35" fillId="0" borderId="46" xfId="0" applyFont="1" applyBorder="1"/>
    <xf numFmtId="0" fontId="35" fillId="0" borderId="66" xfId="0" applyFont="1" applyBorder="1"/>
    <xf numFmtId="0" fontId="35" fillId="0" borderId="61" xfId="0" applyFont="1" applyBorder="1"/>
    <xf numFmtId="0" fontId="2" fillId="0" borderId="60" xfId="0" applyFont="1" applyBorder="1"/>
    <xf numFmtId="0" fontId="37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1" fontId="6" fillId="0" borderId="14" xfId="0" applyNumberFormat="1" applyFont="1" applyBorder="1"/>
    <xf numFmtId="1" fontId="2" fillId="0" borderId="45" xfId="0" applyNumberFormat="1" applyFont="1" applyBorder="1"/>
    <xf numFmtId="1" fontId="4" fillId="0" borderId="33" xfId="0" applyNumberFormat="1" applyFont="1" applyBorder="1" applyAlignment="1">
      <alignment vertical="center"/>
    </xf>
    <xf numFmtId="1" fontId="35" fillId="0" borderId="0" xfId="0" applyNumberFormat="1" applyFont="1" applyFill="1" applyBorder="1"/>
    <xf numFmtId="1" fontId="2" fillId="0" borderId="67" xfId="0" applyNumberFormat="1" applyFont="1" applyBorder="1"/>
    <xf numFmtId="1" fontId="2" fillId="0" borderId="15" xfId="0" applyNumberFormat="1" applyFont="1" applyBorder="1"/>
    <xf numFmtId="1" fontId="2" fillId="0" borderId="13" xfId="0" applyNumberFormat="1" applyFont="1" applyBorder="1"/>
    <xf numFmtId="1" fontId="2" fillId="0" borderId="14" xfId="0" applyNumberFormat="1" applyFont="1" applyBorder="1"/>
    <xf numFmtId="1" fontId="2" fillId="0" borderId="12" xfId="0" applyNumberFormat="1" applyFont="1" applyBorder="1"/>
    <xf numFmtId="0" fontId="35" fillId="0" borderId="0" xfId="0" applyFont="1" applyFill="1" applyBorder="1" applyAlignment="1">
      <alignment horizontal="left"/>
    </xf>
    <xf numFmtId="0" fontId="35" fillId="0" borderId="0" xfId="0" applyFont="1" applyFill="1" applyBorder="1"/>
    <xf numFmtId="1" fontId="6" fillId="0" borderId="0" xfId="0" applyNumberFormat="1" applyFont="1" applyFill="1" applyBorder="1"/>
    <xf numFmtId="0" fontId="35" fillId="24" borderId="11" xfId="0" applyFont="1" applyFill="1" applyBorder="1" applyAlignment="1">
      <alignment horizontal="left"/>
    </xf>
    <xf numFmtId="1" fontId="6" fillId="24" borderId="11" xfId="0" applyNumberFormat="1" applyFont="1" applyFill="1" applyBorder="1"/>
    <xf numFmtId="1" fontId="35" fillId="24" borderId="55" xfId="0" applyNumberFormat="1" applyFont="1" applyFill="1" applyBorder="1"/>
    <xf numFmtId="1" fontId="35" fillId="24" borderId="11" xfId="0" applyNumberFormat="1" applyFont="1" applyFill="1" applyBorder="1"/>
    <xf numFmtId="1" fontId="35" fillId="24" borderId="40" xfId="0" applyNumberFormat="1" applyFont="1" applyFill="1" applyBorder="1"/>
    <xf numFmtId="1" fontId="35" fillId="24" borderId="36" xfId="0" applyNumberFormat="1" applyFont="1" applyFill="1" applyBorder="1"/>
    <xf numFmtId="0" fontId="35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1" fontId="35" fillId="0" borderId="0" xfId="0" applyNumberFormat="1" applyFont="1" applyBorder="1"/>
    <xf numFmtId="0" fontId="7" fillId="0" borderId="68" xfId="0" applyFont="1" applyFill="1" applyBorder="1" applyAlignment="1">
      <alignment horizontal="left"/>
    </xf>
    <xf numFmtId="0" fontId="6" fillId="25" borderId="48" xfId="0" applyFont="1" applyFill="1" applyBorder="1"/>
    <xf numFmtId="0" fontId="35" fillId="25" borderId="49" xfId="0" applyFont="1" applyFill="1" applyBorder="1"/>
    <xf numFmtId="0" fontId="35" fillId="25" borderId="48" xfId="0" applyFont="1" applyFill="1" applyBorder="1"/>
    <xf numFmtId="0" fontId="35" fillId="25" borderId="69" xfId="0" applyFont="1" applyFill="1" applyBorder="1"/>
    <xf numFmtId="0" fontId="35" fillId="25" borderId="70" xfId="0" applyFont="1" applyFill="1" applyBorder="1"/>
    <xf numFmtId="0" fontId="35" fillId="25" borderId="71" xfId="0" applyFont="1" applyFill="1" applyBorder="1"/>
    <xf numFmtId="0" fontId="7" fillId="0" borderId="0" xfId="0" applyFont="1" applyFill="1" applyBorder="1" applyAlignment="1">
      <alignment horizontal="left"/>
    </xf>
    <xf numFmtId="1" fontId="6" fillId="24" borderId="39" xfId="0" applyNumberFormat="1" applyFont="1" applyFill="1" applyBorder="1"/>
    <xf numFmtId="1" fontId="35" fillId="24" borderId="51" xfId="0" applyNumberFormat="1" applyFont="1" applyFill="1" applyBorder="1"/>
    <xf numFmtId="1" fontId="35" fillId="24" borderId="33" xfId="0" applyNumberFormat="1" applyFont="1" applyFill="1" applyBorder="1"/>
    <xf numFmtId="1" fontId="35" fillId="24" borderId="72" xfId="0" applyNumberFormat="1" applyFont="1" applyFill="1" applyBorder="1"/>
    <xf numFmtId="1" fontId="35" fillId="0" borderId="66" xfId="0" applyNumberFormat="1" applyFont="1" applyFill="1" applyBorder="1"/>
    <xf numFmtId="1" fontId="35" fillId="0" borderId="26" xfId="0" applyNumberFormat="1" applyFont="1" applyFill="1" applyBorder="1"/>
    <xf numFmtId="0" fontId="7" fillId="0" borderId="62" xfId="0" applyFont="1" applyFill="1" applyBorder="1"/>
    <xf numFmtId="0" fontId="7" fillId="0" borderId="63" xfId="0" applyFont="1" applyFill="1" applyBorder="1"/>
    <xf numFmtId="1" fontId="6" fillId="0" borderId="15" xfId="0" applyNumberFormat="1" applyFont="1" applyFill="1" applyBorder="1"/>
    <xf numFmtId="1" fontId="6" fillId="0" borderId="47" xfId="0" applyNumberFormat="1" applyFont="1" applyFill="1" applyBorder="1"/>
    <xf numFmtId="1" fontId="6" fillId="0" borderId="58" xfId="0" applyNumberFormat="1" applyFont="1" applyFill="1" applyBorder="1"/>
    <xf numFmtId="1" fontId="6" fillId="0" borderId="64" xfId="0" applyNumberFormat="1" applyFont="1" applyFill="1" applyBorder="1"/>
    <xf numFmtId="1" fontId="35" fillId="0" borderId="46" xfId="0" applyNumberFormat="1" applyFont="1" applyFill="1" applyBorder="1"/>
    <xf numFmtId="1" fontId="35" fillId="0" borderId="53" xfId="0" applyNumberFormat="1" applyFont="1" applyFill="1" applyBorder="1"/>
    <xf numFmtId="1" fontId="35" fillId="0" borderId="15" xfId="0" applyNumberFormat="1" applyFont="1" applyFill="1" applyBorder="1"/>
    <xf numFmtId="1" fontId="35" fillId="0" borderId="47" xfId="0" applyNumberFormat="1" applyFont="1" applyFill="1" applyBorder="1"/>
    <xf numFmtId="1" fontId="35" fillId="0" borderId="61" xfId="0" applyNumberFormat="1" applyFont="1" applyFill="1" applyBorder="1"/>
    <xf numFmtId="1" fontId="35" fillId="0" borderId="65" xfId="0" applyNumberFormat="1" applyFont="1" applyFill="1" applyBorder="1"/>
    <xf numFmtId="1" fontId="4" fillId="0" borderId="11" xfId="0" applyNumberFormat="1" applyFont="1" applyBorder="1" applyAlignment="1">
      <alignment vertical="center"/>
    </xf>
    <xf numFmtId="0" fontId="37" fillId="0" borderId="39" xfId="0" applyFont="1" applyBorder="1"/>
    <xf numFmtId="0" fontId="37" fillId="0" borderId="51" xfId="0" applyFont="1" applyBorder="1"/>
    <xf numFmtId="0" fontId="37" fillId="0" borderId="52" xfId="0" applyFont="1" applyBorder="1"/>
    <xf numFmtId="0" fontId="37" fillId="0" borderId="11" xfId="0" applyFont="1" applyBorder="1"/>
    <xf numFmtId="0" fontId="4" fillId="0" borderId="55" xfId="0" applyFont="1" applyBorder="1"/>
    <xf numFmtId="0" fontId="37" fillId="0" borderId="55" xfId="0" applyFont="1" applyBorder="1"/>
    <xf numFmtId="0" fontId="37" fillId="0" borderId="36" xfId="0" applyFont="1" applyBorder="1"/>
    <xf numFmtId="0" fontId="37" fillId="0" borderId="31" xfId="0" applyFont="1" applyBorder="1"/>
    <xf numFmtId="0" fontId="27" fillId="0" borderId="0" xfId="55" applyFont="1" applyBorder="1" applyAlignment="1">
      <alignment horizontal="center"/>
    </xf>
    <xf numFmtId="0" fontId="27" fillId="0" borderId="35" xfId="55" applyFont="1" applyBorder="1" applyAlignment="1"/>
    <xf numFmtId="0" fontId="27" fillId="0" borderId="67" xfId="55" applyFont="1" applyBorder="1" applyAlignment="1"/>
    <xf numFmtId="0" fontId="27" fillId="0" borderId="73" xfId="55" applyFont="1" applyBorder="1" applyAlignment="1">
      <alignment horizontal="right"/>
    </xf>
    <xf numFmtId="0" fontId="28" fillId="0" borderId="36" xfId="55" applyFont="1" applyFill="1" applyBorder="1" applyAlignment="1"/>
    <xf numFmtId="0" fontId="28" fillId="0" borderId="55" xfId="55" applyFont="1" applyFill="1" applyBorder="1" applyAlignment="1"/>
    <xf numFmtId="0" fontId="33" fillId="0" borderId="22" xfId="55" applyFont="1" applyFill="1" applyBorder="1" applyAlignment="1">
      <alignment horizontal="right"/>
    </xf>
    <xf numFmtId="0" fontId="27" fillId="0" borderId="34" xfId="55" applyFont="1" applyBorder="1" applyAlignment="1"/>
    <xf numFmtId="0" fontId="27" fillId="0" borderId="60" xfId="55" applyFont="1" applyBorder="1" applyAlignment="1"/>
    <xf numFmtId="0" fontId="27" fillId="0" borderId="24" xfId="55" applyFont="1" applyBorder="1" applyAlignment="1">
      <alignment horizontal="right"/>
    </xf>
    <xf numFmtId="1" fontId="27" fillId="0" borderId="73" xfId="55" applyNumberFormat="1" applyFont="1" applyBorder="1" applyAlignment="1">
      <alignment horizontal="right"/>
    </xf>
    <xf numFmtId="1" fontId="32" fillId="0" borderId="22" xfId="55" applyNumberFormat="1" applyFont="1" applyFill="1" applyBorder="1" applyAlignment="1">
      <alignment horizontal="right"/>
    </xf>
    <xf numFmtId="1" fontId="27" fillId="0" borderId="24" xfId="55" applyNumberFormat="1" applyFont="1" applyBorder="1" applyAlignment="1">
      <alignment horizontal="right"/>
    </xf>
    <xf numFmtId="0" fontId="30" fillId="0" borderId="36" xfId="55" applyFont="1" applyFill="1" applyBorder="1" applyAlignment="1"/>
    <xf numFmtId="0" fontId="30" fillId="0" borderId="55" xfId="55" applyFont="1" applyFill="1" applyBorder="1" applyAlignment="1"/>
    <xf numFmtId="0" fontId="0" fillId="0" borderId="0" xfId="0" applyAlignment="1">
      <alignment horizontal="right"/>
    </xf>
    <xf numFmtId="0" fontId="8" fillId="0" borderId="0" xfId="53" applyFont="1" applyAlignment="1">
      <alignment horizontal="right"/>
    </xf>
    <xf numFmtId="0" fontId="23" fillId="0" borderId="0" xfId="55" applyFont="1" applyAlignment="1">
      <alignment horizontal="right"/>
    </xf>
    <xf numFmtId="0" fontId="9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" fontId="2" fillId="0" borderId="44" xfId="0" applyNumberFormat="1" applyFont="1" applyBorder="1"/>
    <xf numFmtId="0" fontId="35" fillId="24" borderId="31" xfId="0" applyFont="1" applyFill="1" applyBorder="1"/>
    <xf numFmtId="0" fontId="2" fillId="0" borderId="35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1" fontId="36" fillId="0" borderId="58" xfId="0" applyNumberFormat="1" applyFont="1" applyBorder="1"/>
    <xf numFmtId="1" fontId="36" fillId="0" borderId="54" xfId="0" applyNumberFormat="1" applyFont="1" applyBorder="1"/>
    <xf numFmtId="1" fontId="36" fillId="0" borderId="67" xfId="0" applyNumberFormat="1" applyFont="1" applyBorder="1"/>
    <xf numFmtId="1" fontId="2" fillId="0" borderId="43" xfId="0" applyNumberFormat="1" applyFont="1" applyBorder="1"/>
    <xf numFmtId="164" fontId="8" fillId="0" borderId="9" xfId="53" applyNumberFormat="1" applyFont="1" applyBorder="1" applyAlignment="1">
      <alignment horizontal="center"/>
    </xf>
    <xf numFmtId="164" fontId="8" fillId="0" borderId="42" xfId="53" applyNumberFormat="1" applyFont="1" applyBorder="1" applyAlignment="1">
      <alignment horizontal="center"/>
    </xf>
    <xf numFmtId="164" fontId="8" fillId="0" borderId="26" xfId="53" applyNumberFormat="1" applyFont="1" applyBorder="1" applyAlignment="1">
      <alignment horizontal="center"/>
    </xf>
    <xf numFmtId="164" fontId="8" fillId="0" borderId="65" xfId="53" applyNumberFormat="1" applyFont="1" applyBorder="1" applyAlignment="1">
      <alignment horizontal="center"/>
    </xf>
    <xf numFmtId="164" fontId="8" fillId="0" borderId="66" xfId="53" applyNumberFormat="1" applyFont="1" applyBorder="1" applyAlignment="1">
      <alignment horizontal="center"/>
    </xf>
    <xf numFmtId="164" fontId="8" fillId="0" borderId="61" xfId="53" applyNumberFormat="1" applyFont="1" applyBorder="1" applyAlignment="1">
      <alignment horizontal="center"/>
    </xf>
    <xf numFmtId="0" fontId="0" fillId="26" borderId="9" xfId="0" applyFill="1" applyBorder="1" applyAlignment="1">
      <alignment horizontal="center"/>
    </xf>
    <xf numFmtId="0" fontId="18" fillId="0" borderId="74" xfId="0" applyFont="1" applyBorder="1"/>
    <xf numFmtId="0" fontId="0" fillId="0" borderId="74" xfId="0" applyBorder="1"/>
    <xf numFmtId="3" fontId="18" fillId="0" borderId="74" xfId="0" applyNumberFormat="1" applyFont="1" applyBorder="1"/>
    <xf numFmtId="3" fontId="0" fillId="0" borderId="74" xfId="0" applyNumberFormat="1" applyBorder="1"/>
    <xf numFmtId="3" fontId="20" fillId="0" borderId="74" xfId="0" applyNumberFormat="1" applyFont="1" applyBorder="1"/>
    <xf numFmtId="3" fontId="0" fillId="0" borderId="23" xfId="0" applyNumberFormat="1" applyBorder="1"/>
    <xf numFmtId="0" fontId="0" fillId="0" borderId="75" xfId="0" applyBorder="1"/>
    <xf numFmtId="0" fontId="18" fillId="0" borderId="59" xfId="0" applyFont="1" applyBorder="1"/>
    <xf numFmtId="0" fontId="0" fillId="0" borderId="59" xfId="0" applyBorder="1"/>
    <xf numFmtId="0" fontId="0" fillId="0" borderId="74" xfId="0" applyFill="1" applyBorder="1"/>
    <xf numFmtId="0" fontId="18" fillId="0" borderId="0" xfId="0" applyFont="1" applyBorder="1"/>
    <xf numFmtId="3" fontId="18" fillId="0" borderId="0" xfId="0" applyNumberFormat="1" applyFont="1"/>
    <xf numFmtId="0" fontId="0" fillId="26" borderId="42" xfId="0" applyFill="1" applyBorder="1" applyAlignment="1">
      <alignment horizontal="center"/>
    </xf>
    <xf numFmtId="0" fontId="18" fillId="0" borderId="75" xfId="0" applyFont="1" applyBorder="1"/>
    <xf numFmtId="0" fontId="17" fillId="0" borderId="75" xfId="0" applyFont="1" applyBorder="1"/>
    <xf numFmtId="3" fontId="17" fillId="0" borderId="74" xfId="0" applyNumberFormat="1" applyFont="1" applyBorder="1"/>
    <xf numFmtId="3" fontId="18" fillId="0" borderId="23" xfId="0" applyNumberFormat="1" applyFont="1" applyBorder="1"/>
    <xf numFmtId="0" fontId="18" fillId="0" borderId="0" xfId="0" applyFont="1"/>
    <xf numFmtId="1" fontId="6" fillId="0" borderId="62" xfId="0" applyNumberFormat="1" applyFont="1" applyBorder="1"/>
    <xf numFmtId="1" fontId="6" fillId="0" borderId="37" xfId="0" applyNumberFormat="1" applyFont="1" applyBorder="1"/>
    <xf numFmtId="14" fontId="12" fillId="0" borderId="50" xfId="53" applyNumberFormat="1" applyFont="1" applyBorder="1" applyAlignment="1">
      <alignment horizontal="center"/>
    </xf>
    <xf numFmtId="14" fontId="12" fillId="0" borderId="0" xfId="53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18" xfId="0" applyBorder="1" applyAlignment="1">
      <alignment wrapText="1"/>
    </xf>
    <xf numFmtId="0" fontId="4" fillId="0" borderId="76" xfId="0" applyFont="1" applyBorder="1"/>
    <xf numFmtId="0" fontId="0" fillId="0" borderId="46" xfId="0" applyBorder="1"/>
    <xf numFmtId="0" fontId="0" fillId="0" borderId="66" xfId="0" applyBorder="1"/>
    <xf numFmtId="0" fontId="0" fillId="0" borderId="77" xfId="0" applyBorder="1"/>
    <xf numFmtId="0" fontId="0" fillId="0" borderId="25" xfId="0" applyBorder="1"/>
    <xf numFmtId="0" fontId="0" fillId="0" borderId="53" xfId="0" applyBorder="1"/>
    <xf numFmtId="0" fontId="0" fillId="0" borderId="26" xfId="0" applyBorder="1"/>
    <xf numFmtId="0" fontId="0" fillId="0" borderId="27" xfId="0" applyBorder="1"/>
    <xf numFmtId="0" fontId="44" fillId="0" borderId="0" xfId="0" applyFont="1" applyBorder="1" applyAlignment="1">
      <alignment wrapText="1"/>
    </xf>
    <xf numFmtId="0" fontId="38" fillId="0" borderId="37" xfId="0" applyFont="1" applyBorder="1" applyAlignment="1">
      <alignment horizontal="center" wrapText="1"/>
    </xf>
    <xf numFmtId="0" fontId="38" fillId="0" borderId="68" xfId="0" applyFont="1" applyBorder="1" applyAlignment="1">
      <alignment horizontal="center" wrapText="1"/>
    </xf>
    <xf numFmtId="0" fontId="13" fillId="0" borderId="15" xfId="0" applyFont="1" applyBorder="1"/>
    <xf numFmtId="0" fontId="38" fillId="0" borderId="13" xfId="0" applyFont="1" applyBorder="1" applyAlignment="1">
      <alignment horizontal="left" vertical="center" wrapText="1"/>
    </xf>
    <xf numFmtId="0" fontId="38" fillId="0" borderId="38" xfId="52" applyFont="1" applyBorder="1" applyAlignment="1">
      <alignment wrapText="1"/>
    </xf>
    <xf numFmtId="0" fontId="12" fillId="0" borderId="47" xfId="0" applyFont="1" applyBorder="1"/>
    <xf numFmtId="0" fontId="12" fillId="0" borderId="9" xfId="0" applyFont="1" applyBorder="1" applyAlignment="1">
      <alignment horizontal="center" wrapText="1"/>
    </xf>
    <xf numFmtId="3" fontId="12" fillId="0" borderId="0" xfId="0" applyNumberFormat="1" applyFont="1" applyFill="1" applyBorder="1"/>
    <xf numFmtId="0" fontId="51" fillId="0" borderId="0" xfId="45" applyFont="1"/>
    <xf numFmtId="3" fontId="52" fillId="0" borderId="0" xfId="58" applyNumberFormat="1" applyFont="1" applyFill="1" applyAlignment="1">
      <alignment vertical="center"/>
    </xf>
    <xf numFmtId="3" fontId="22" fillId="0" borderId="0" xfId="58" applyNumberFormat="1" applyFont="1" applyAlignment="1">
      <alignment vertical="center"/>
    </xf>
    <xf numFmtId="3" fontId="22" fillId="0" borderId="0" xfId="58" applyNumberFormat="1" applyFont="1" applyAlignment="1">
      <alignment horizontal="right" vertical="center"/>
    </xf>
    <xf numFmtId="3" fontId="22" fillId="0" borderId="0" xfId="58" applyNumberFormat="1" applyFont="1" applyFill="1" applyBorder="1" applyAlignment="1">
      <alignment vertical="center"/>
    </xf>
    <xf numFmtId="3" fontId="22" fillId="0" borderId="0" xfId="45" applyNumberFormat="1" applyFont="1" applyAlignment="1">
      <alignment vertical="center"/>
    </xf>
    <xf numFmtId="3" fontId="22" fillId="0" borderId="0" xfId="45" applyNumberFormat="1" applyFont="1" applyBorder="1" applyAlignment="1">
      <alignment vertical="center"/>
    </xf>
    <xf numFmtId="0" fontId="22" fillId="0" borderId="0" xfId="45" applyFont="1"/>
    <xf numFmtId="0" fontId="22" fillId="0" borderId="0" xfId="45" applyFont="1" applyBorder="1"/>
    <xf numFmtId="3" fontId="22" fillId="0" borderId="0" xfId="45" applyNumberFormat="1" applyFont="1" applyFill="1" applyAlignment="1">
      <alignment vertical="center"/>
    </xf>
    <xf numFmtId="0" fontId="22" fillId="0" borderId="0" xfId="45" applyFont="1" applyFill="1"/>
    <xf numFmtId="3" fontId="46" fillId="0" borderId="0" xfId="45" applyNumberFormat="1" applyFont="1" applyFill="1" applyBorder="1" applyAlignment="1">
      <alignment vertical="center"/>
    </xf>
    <xf numFmtId="3" fontId="59" fillId="0" borderId="0" xfId="45" applyNumberFormat="1" applyFont="1" applyAlignment="1">
      <alignment vertical="center"/>
    </xf>
    <xf numFmtId="0" fontId="59" fillId="0" borderId="0" xfId="45" applyFont="1"/>
    <xf numFmtId="3" fontId="47" fillId="0" borderId="0" xfId="45" applyNumberFormat="1" applyFont="1" applyFill="1" applyBorder="1" applyAlignment="1">
      <alignment vertical="center"/>
    </xf>
    <xf numFmtId="3" fontId="22" fillId="0" borderId="0" xfId="45" applyNumberFormat="1" applyFont="1" applyBorder="1" applyAlignment="1">
      <alignment vertical="center" wrapText="1"/>
    </xf>
    <xf numFmtId="3" fontId="22" fillId="0" borderId="0" xfId="45" applyNumberFormat="1" applyFont="1" applyFill="1" applyBorder="1" applyAlignment="1">
      <alignment vertical="center"/>
    </xf>
    <xf numFmtId="3" fontId="22" fillId="0" borderId="0" xfId="45" applyNumberFormat="1" applyFont="1" applyAlignment="1">
      <alignment vertical="center" wrapText="1"/>
    </xf>
    <xf numFmtId="3" fontId="46" fillId="0" borderId="39" xfId="45" applyNumberFormat="1" applyFont="1" applyFill="1" applyBorder="1" applyAlignment="1">
      <alignment vertical="center" wrapText="1"/>
    </xf>
    <xf numFmtId="3" fontId="46" fillId="0" borderId="33" xfId="45" applyNumberFormat="1" applyFont="1" applyFill="1" applyBorder="1" applyAlignment="1">
      <alignment vertical="center"/>
    </xf>
    <xf numFmtId="3" fontId="46" fillId="0" borderId="33" xfId="45" applyNumberFormat="1" applyFont="1" applyFill="1" applyBorder="1" applyAlignment="1">
      <alignment vertical="center" wrapText="1"/>
    </xf>
    <xf numFmtId="3" fontId="46" fillId="0" borderId="36" xfId="45" applyNumberFormat="1" applyFont="1" applyFill="1" applyBorder="1" applyAlignment="1">
      <alignment vertical="center" wrapText="1"/>
    </xf>
    <xf numFmtId="3" fontId="46" fillId="0" borderId="11" xfId="45" applyNumberFormat="1" applyFont="1" applyFill="1" applyBorder="1" applyAlignment="1">
      <alignment vertical="center"/>
    </xf>
    <xf numFmtId="3" fontId="46" fillId="0" borderId="11" xfId="45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13" fillId="0" borderId="78" xfId="45" applyFont="1" applyFill="1" applyBorder="1"/>
    <xf numFmtId="3" fontId="13" fillId="0" borderId="79" xfId="58" applyNumberFormat="1" applyFont="1" applyFill="1" applyBorder="1" applyAlignment="1">
      <alignment horizontal="center" vertical="top" wrapText="1"/>
    </xf>
    <xf numFmtId="0" fontId="17" fillId="0" borderId="0" xfId="47"/>
    <xf numFmtId="0" fontId="17" fillId="26" borderId="9" xfId="47" applyFill="1" applyBorder="1" applyAlignment="1">
      <alignment horizontal="center"/>
    </xf>
    <xf numFmtId="0" fontId="17" fillId="26" borderId="54" xfId="47" applyFill="1" applyBorder="1" applyAlignment="1">
      <alignment horizontal="center" wrapText="1" shrinkToFit="1"/>
    </xf>
    <xf numFmtId="0" fontId="17" fillId="26" borderId="54" xfId="47" applyFill="1" applyBorder="1" applyAlignment="1">
      <alignment horizontal="center"/>
    </xf>
    <xf numFmtId="0" fontId="18" fillId="0" borderId="74" xfId="47" applyFont="1" applyBorder="1"/>
    <xf numFmtId="0" fontId="17" fillId="0" borderId="74" xfId="47" applyBorder="1"/>
    <xf numFmtId="3" fontId="17" fillId="0" borderId="0" xfId="47" applyNumberFormat="1"/>
    <xf numFmtId="3" fontId="58" fillId="0" borderId="44" xfId="47" applyNumberFormat="1" applyFont="1" applyBorder="1"/>
    <xf numFmtId="3" fontId="18" fillId="0" borderId="74" xfId="47" applyNumberFormat="1" applyFont="1" applyBorder="1"/>
    <xf numFmtId="0" fontId="17" fillId="0" borderId="0" xfId="47" applyAlignment="1">
      <alignment horizontal="center"/>
    </xf>
    <xf numFmtId="3" fontId="17" fillId="0" borderId="74" xfId="47" applyNumberFormat="1" applyBorder="1"/>
    <xf numFmtId="0" fontId="17" fillId="0" borderId="74" xfId="47" applyFont="1" applyBorder="1"/>
    <xf numFmtId="0" fontId="17" fillId="0" borderId="0" xfId="47" applyBorder="1" applyAlignment="1">
      <alignment horizontal="center"/>
    </xf>
    <xf numFmtId="166" fontId="17" fillId="0" borderId="0" xfId="47" applyNumberFormat="1" applyBorder="1"/>
    <xf numFmtId="0" fontId="18" fillId="0" borderId="23" xfId="47" applyFont="1" applyBorder="1"/>
    <xf numFmtId="0" fontId="17" fillId="0" borderId="60" xfId="47" applyBorder="1" applyAlignment="1">
      <alignment horizontal="center"/>
    </xf>
    <xf numFmtId="0" fontId="17" fillId="0" borderId="23" xfId="47" applyBorder="1"/>
    <xf numFmtId="3" fontId="17" fillId="0" borderId="60" xfId="47" applyNumberFormat="1" applyBorder="1"/>
    <xf numFmtId="3" fontId="18" fillId="0" borderId="23" xfId="47" applyNumberFormat="1" applyFont="1" applyBorder="1"/>
    <xf numFmtId="0" fontId="17" fillId="26" borderId="44" xfId="47" applyFill="1" applyBorder="1" applyAlignment="1">
      <alignment horizontal="center"/>
    </xf>
    <xf numFmtId="0" fontId="17" fillId="26" borderId="67" xfId="47" applyFill="1" applyBorder="1"/>
    <xf numFmtId="0" fontId="17" fillId="26" borderId="44" xfId="47" applyFill="1" applyBorder="1"/>
    <xf numFmtId="0" fontId="17" fillId="26" borderId="67" xfId="47" applyFill="1" applyBorder="1" applyAlignment="1">
      <alignment horizontal="center"/>
    </xf>
    <xf numFmtId="0" fontId="17" fillId="26" borderId="44" xfId="47" applyFill="1" applyBorder="1" applyAlignment="1">
      <alignment horizontal="right"/>
    </xf>
    <xf numFmtId="0" fontId="17" fillId="26" borderId="23" xfId="47" applyFill="1" applyBorder="1" applyAlignment="1">
      <alignment horizontal="center"/>
    </xf>
    <xf numFmtId="0" fontId="17" fillId="26" borderId="60" xfId="47" applyFill="1" applyBorder="1"/>
    <xf numFmtId="0" fontId="17" fillId="26" borderId="23" xfId="47" applyFill="1" applyBorder="1"/>
    <xf numFmtId="0" fontId="17" fillId="26" borderId="60" xfId="47" applyFill="1" applyBorder="1" applyAlignment="1">
      <alignment horizontal="center"/>
    </xf>
    <xf numFmtId="0" fontId="17" fillId="26" borderId="23" xfId="47" applyFill="1" applyBorder="1" applyAlignment="1">
      <alignment horizontal="right"/>
    </xf>
    <xf numFmtId="0" fontId="17" fillId="26" borderId="74" xfId="47" applyFill="1" applyBorder="1"/>
    <xf numFmtId="0" fontId="17" fillId="26" borderId="74" xfId="47" applyFill="1" applyBorder="1" applyAlignment="1">
      <alignment horizontal="center"/>
    </xf>
    <xf numFmtId="0" fontId="18" fillId="0" borderId="0" xfId="47" applyFont="1"/>
    <xf numFmtId="3" fontId="17" fillId="0" borderId="0" xfId="47" applyNumberFormat="1" applyAlignment="1"/>
    <xf numFmtId="0" fontId="17" fillId="0" borderId="0" xfId="47" applyBorder="1"/>
    <xf numFmtId="3" fontId="17" fillId="0" borderId="0" xfId="47" applyNumberFormat="1" applyBorder="1"/>
    <xf numFmtId="0" fontId="17" fillId="0" borderId="60" xfId="47" applyBorder="1"/>
    <xf numFmtId="0" fontId="17" fillId="0" borderId="0" xfId="47" applyFill="1" applyBorder="1"/>
    <xf numFmtId="0" fontId="17" fillId="26" borderId="45" xfId="47" applyFill="1" applyBorder="1" applyAlignment="1">
      <alignment horizontal="center"/>
    </xf>
    <xf numFmtId="0" fontId="17" fillId="26" borderId="43" xfId="47" applyFill="1" applyBorder="1" applyAlignment="1">
      <alignment horizontal="right"/>
    </xf>
    <xf numFmtId="0" fontId="17" fillId="26" borderId="59" xfId="47" applyFill="1" applyBorder="1" applyAlignment="1">
      <alignment horizontal="center"/>
    </xf>
    <xf numFmtId="0" fontId="17" fillId="26" borderId="41" xfId="47" applyFill="1" applyBorder="1" applyAlignment="1">
      <alignment horizontal="right"/>
    </xf>
    <xf numFmtId="0" fontId="17" fillId="0" borderId="75" xfId="47" applyBorder="1"/>
    <xf numFmtId="0" fontId="17" fillId="0" borderId="75" xfId="47" applyBorder="1" applyAlignment="1">
      <alignment horizontal="center"/>
    </xf>
    <xf numFmtId="3" fontId="17" fillId="0" borderId="75" xfId="47" applyNumberFormat="1" applyBorder="1"/>
    <xf numFmtId="0" fontId="17" fillId="0" borderId="75" xfId="47" applyFill="1" applyBorder="1"/>
    <xf numFmtId="0" fontId="17" fillId="26" borderId="75" xfId="47" applyFill="1" applyBorder="1"/>
    <xf numFmtId="3" fontId="17" fillId="0" borderId="23" xfId="47" applyNumberFormat="1" applyBorder="1"/>
    <xf numFmtId="0" fontId="18" fillId="0" borderId="0" xfId="47" applyFont="1" applyBorder="1"/>
    <xf numFmtId="3" fontId="18" fillId="0" borderId="0" xfId="47" applyNumberFormat="1" applyFont="1"/>
    <xf numFmtId="3" fontId="58" fillId="0" borderId="74" xfId="0" applyNumberFormat="1" applyFont="1" applyBorder="1"/>
    <xf numFmtId="165" fontId="18" fillId="0" borderId="0" xfId="0" applyNumberFormat="1" applyFont="1" applyAlignment="1">
      <alignment horizontal="right"/>
    </xf>
    <xf numFmtId="0" fontId="18" fillId="0" borderId="0" xfId="47" applyFont="1" applyAlignment="1">
      <alignment horizontal="right"/>
    </xf>
    <xf numFmtId="3" fontId="18" fillId="0" borderId="0" xfId="47" applyNumberFormat="1" applyFont="1" applyBorder="1"/>
    <xf numFmtId="0" fontId="9" fillId="0" borderId="11" xfId="0" applyFont="1" applyFill="1" applyBorder="1" applyAlignment="1">
      <alignment horizontal="center" wrapText="1"/>
    </xf>
    <xf numFmtId="0" fontId="0" fillId="0" borderId="48" xfId="0" applyBorder="1"/>
    <xf numFmtId="0" fontId="0" fillId="0" borderId="47" xfId="0" applyBorder="1"/>
    <xf numFmtId="3" fontId="46" fillId="0" borderId="62" xfId="45" applyNumberFormat="1" applyFont="1" applyFill="1" applyBorder="1" applyAlignment="1">
      <alignment vertical="center" wrapText="1"/>
    </xf>
    <xf numFmtId="3" fontId="47" fillId="0" borderId="37" xfId="45" applyNumberFormat="1" applyFont="1" applyFill="1" applyBorder="1" applyAlignment="1">
      <alignment vertical="center" wrapText="1"/>
    </xf>
    <xf numFmtId="3" fontId="46" fillId="0" borderId="37" xfId="45" applyNumberFormat="1" applyFont="1" applyFill="1" applyBorder="1" applyAlignment="1">
      <alignment vertical="center" wrapText="1"/>
    </xf>
    <xf numFmtId="3" fontId="47" fillId="0" borderId="63" xfId="45" applyNumberFormat="1" applyFont="1" applyFill="1" applyBorder="1" applyAlignment="1">
      <alignment vertical="center" wrapText="1"/>
    </xf>
    <xf numFmtId="3" fontId="46" fillId="0" borderId="15" xfId="45" applyNumberFormat="1" applyFont="1" applyFill="1" applyBorder="1" applyAlignment="1">
      <alignment vertical="center" wrapText="1"/>
    </xf>
    <xf numFmtId="3" fontId="47" fillId="0" borderId="13" xfId="45" applyNumberFormat="1" applyFont="1" applyFill="1" applyBorder="1" applyAlignment="1">
      <alignment vertical="center" wrapText="1"/>
    </xf>
    <xf numFmtId="3" fontId="46" fillId="0" borderId="13" xfId="45" applyNumberFormat="1" applyFont="1" applyFill="1" applyBorder="1" applyAlignment="1">
      <alignment vertical="center" wrapText="1"/>
    </xf>
    <xf numFmtId="3" fontId="47" fillId="0" borderId="47" xfId="45" applyNumberFormat="1" applyFont="1" applyFill="1" applyBorder="1" applyAlignment="1">
      <alignment vertical="center" wrapText="1"/>
    </xf>
    <xf numFmtId="3" fontId="46" fillId="0" borderId="58" xfId="45" applyNumberFormat="1" applyFont="1" applyFill="1" applyBorder="1" applyAlignment="1">
      <alignment vertical="center" wrapText="1"/>
    </xf>
    <xf numFmtId="3" fontId="47" fillId="0" borderId="54" xfId="45" applyNumberFormat="1" applyFont="1" applyFill="1" applyBorder="1" applyAlignment="1">
      <alignment vertical="center" wrapText="1"/>
    </xf>
    <xf numFmtId="3" fontId="46" fillId="0" borderId="54" xfId="45" applyNumberFormat="1" applyFont="1" applyFill="1" applyBorder="1" applyAlignment="1">
      <alignment vertical="center" wrapText="1"/>
    </xf>
    <xf numFmtId="3" fontId="47" fillId="0" borderId="64" xfId="45" applyNumberFormat="1" applyFont="1" applyFill="1" applyBorder="1" applyAlignment="1">
      <alignment vertical="center" wrapText="1"/>
    </xf>
    <xf numFmtId="3" fontId="46" fillId="0" borderId="15" xfId="45" applyNumberFormat="1" applyFont="1" applyFill="1" applyBorder="1" applyAlignment="1">
      <alignment vertical="center"/>
    </xf>
    <xf numFmtId="3" fontId="47" fillId="0" borderId="13" xfId="45" applyNumberFormat="1" applyFont="1" applyFill="1" applyBorder="1" applyAlignment="1">
      <alignment vertical="center"/>
    </xf>
    <xf numFmtId="3" fontId="47" fillId="0" borderId="13" xfId="45" applyNumberFormat="1" applyFont="1" applyFill="1" applyBorder="1" applyAlignment="1">
      <alignment horizontal="right" vertical="center"/>
    </xf>
    <xf numFmtId="3" fontId="47" fillId="0" borderId="14" xfId="45" applyNumberFormat="1" applyFont="1" applyFill="1" applyBorder="1" applyAlignment="1">
      <alignment vertical="center" wrapText="1"/>
    </xf>
    <xf numFmtId="3" fontId="47" fillId="0" borderId="67" xfId="45" applyNumberFormat="1" applyFont="1" applyFill="1" applyBorder="1" applyAlignment="1">
      <alignment vertical="center" wrapText="1"/>
    </xf>
    <xf numFmtId="3" fontId="46" fillId="0" borderId="60" xfId="45" applyNumberFormat="1" applyFont="1" applyFill="1" applyBorder="1" applyAlignment="1">
      <alignment vertical="center"/>
    </xf>
    <xf numFmtId="3" fontId="46" fillId="0" borderId="38" xfId="45" applyNumberFormat="1" applyFont="1" applyFill="1" applyBorder="1" applyAlignment="1">
      <alignment horizontal="left" vertical="center" wrapText="1"/>
    </xf>
    <xf numFmtId="3" fontId="60" fillId="0" borderId="36" xfId="45" applyNumberFormat="1" applyFont="1" applyFill="1" applyBorder="1" applyAlignment="1">
      <alignment horizontal="center" vertical="center" wrapText="1"/>
    </xf>
    <xf numFmtId="3" fontId="60" fillId="0" borderId="11" xfId="45" applyNumberFormat="1" applyFont="1" applyFill="1" applyBorder="1" applyAlignment="1">
      <alignment horizontal="center" vertical="center" wrapText="1"/>
    </xf>
    <xf numFmtId="3" fontId="60" fillId="0" borderId="0" xfId="45" applyNumberFormat="1" applyFont="1" applyFill="1" applyBorder="1" applyAlignment="1">
      <alignment vertical="center" wrapText="1"/>
    </xf>
    <xf numFmtId="3" fontId="60" fillId="0" borderId="31" xfId="45" applyNumberFormat="1" applyFont="1" applyFill="1" applyBorder="1" applyAlignment="1">
      <alignment horizontal="center" vertical="center" wrapText="1"/>
    </xf>
    <xf numFmtId="3" fontId="47" fillId="0" borderId="76" xfId="58" applyNumberFormat="1" applyFont="1" applyFill="1" applyBorder="1" applyAlignment="1">
      <alignment horizontal="center" vertical="center" wrapText="1"/>
    </xf>
    <xf numFmtId="3" fontId="47" fillId="0" borderId="16" xfId="58" applyNumberFormat="1" applyFont="1" applyFill="1" applyBorder="1" applyAlignment="1">
      <alignment horizontal="center" vertical="center" wrapText="1"/>
    </xf>
    <xf numFmtId="3" fontId="47" fillId="0" borderId="16" xfId="58" applyNumberFormat="1" applyFont="1" applyFill="1" applyBorder="1" applyAlignment="1">
      <alignment horizontal="center" vertical="center"/>
    </xf>
    <xf numFmtId="3" fontId="46" fillId="0" borderId="16" xfId="58" applyNumberFormat="1" applyFont="1" applyFill="1" applyBorder="1" applyAlignment="1">
      <alignment horizontal="center" vertical="center"/>
    </xf>
    <xf numFmtId="3" fontId="47" fillId="0" borderId="25" xfId="58" applyNumberFormat="1" applyFont="1" applyFill="1" applyBorder="1" applyAlignment="1">
      <alignment horizontal="center" vertical="center"/>
    </xf>
    <xf numFmtId="3" fontId="60" fillId="0" borderId="74" xfId="58" applyNumberFormat="1" applyFont="1" applyFill="1" applyBorder="1" applyAlignment="1">
      <alignment vertical="center"/>
    </xf>
    <xf numFmtId="3" fontId="60" fillId="0" borderId="74" xfId="58" applyNumberFormat="1" applyFont="1" applyFill="1" applyBorder="1" applyAlignment="1">
      <alignment horizontal="right" vertical="center"/>
    </xf>
    <xf numFmtId="3" fontId="22" fillId="0" borderId="0" xfId="45" applyNumberFormat="1" applyFont="1" applyAlignment="1">
      <alignment horizontal="center" vertical="center"/>
    </xf>
    <xf numFmtId="0" fontId="22" fillId="0" borderId="0" xfId="45" applyFont="1" applyAlignment="1">
      <alignment horizontal="center"/>
    </xf>
    <xf numFmtId="3" fontId="47" fillId="0" borderId="13" xfId="58" applyNumberFormat="1" applyFont="1" applyFill="1" applyBorder="1" applyAlignment="1">
      <alignment vertical="center"/>
    </xf>
    <xf numFmtId="3" fontId="47" fillId="0" borderId="13" xfId="58" applyNumberFormat="1" applyFont="1" applyFill="1" applyBorder="1" applyAlignment="1">
      <alignment horizontal="left" vertical="center"/>
    </xf>
    <xf numFmtId="3" fontId="47" fillId="0" borderId="13" xfId="58" applyNumberFormat="1" applyFont="1" applyFill="1" applyBorder="1" applyAlignment="1">
      <alignment horizontal="left" vertical="center" wrapText="1"/>
    </xf>
    <xf numFmtId="3" fontId="47" fillId="0" borderId="16" xfId="58" applyNumberFormat="1" applyFont="1" applyFill="1" applyBorder="1" applyAlignment="1">
      <alignment horizontal="right" vertical="center"/>
    </xf>
    <xf numFmtId="0" fontId="13" fillId="0" borderId="71" xfId="45" applyFont="1" applyFill="1" applyBorder="1"/>
    <xf numFmtId="3" fontId="13" fillId="0" borderId="72" xfId="58" applyNumberFormat="1" applyFont="1" applyFill="1" applyBorder="1" applyAlignment="1">
      <alignment horizontal="center" vertical="top" wrapText="1"/>
    </xf>
    <xf numFmtId="0" fontId="47" fillId="0" borderId="38" xfId="51" applyFont="1" applyFill="1" applyBorder="1" applyAlignment="1">
      <alignment vertical="center"/>
    </xf>
    <xf numFmtId="3" fontId="60" fillId="0" borderId="81" xfId="58" applyNumberFormat="1" applyFont="1" applyFill="1" applyBorder="1" applyAlignment="1">
      <alignment vertical="center"/>
    </xf>
    <xf numFmtId="0" fontId="46" fillId="0" borderId="11" xfId="51" applyFont="1" applyFill="1" applyBorder="1" applyAlignment="1">
      <alignment vertical="center" wrapText="1"/>
    </xf>
    <xf numFmtId="3" fontId="46" fillId="0" borderId="11" xfId="58" applyNumberFormat="1" applyFont="1" applyFill="1" applyBorder="1" applyAlignment="1">
      <alignment vertical="center"/>
    </xf>
    <xf numFmtId="3" fontId="46" fillId="0" borderId="58" xfId="45" applyNumberFormat="1" applyFont="1" applyFill="1" applyBorder="1" applyAlignment="1">
      <alignment vertical="center"/>
    </xf>
    <xf numFmtId="3" fontId="47" fillId="0" borderId="54" xfId="45" applyNumberFormat="1" applyFont="1" applyFill="1" applyBorder="1" applyAlignment="1">
      <alignment vertical="center"/>
    </xf>
    <xf numFmtId="3" fontId="47" fillId="0" borderId="67" xfId="45" applyNumberFormat="1" applyFont="1" applyFill="1" applyBorder="1" applyAlignment="1">
      <alignment vertical="center"/>
    </xf>
    <xf numFmtId="3" fontId="47" fillId="0" borderId="54" xfId="45" applyNumberFormat="1" applyFont="1" applyFill="1" applyBorder="1"/>
    <xf numFmtId="3" fontId="47" fillId="0" borderId="54" xfId="45" applyNumberFormat="1" applyFont="1" applyFill="1" applyBorder="1" applyAlignment="1">
      <alignment horizontal="right" vertical="center"/>
    </xf>
    <xf numFmtId="3" fontId="46" fillId="0" borderId="39" xfId="45" applyNumberFormat="1" applyFont="1" applyFill="1" applyBorder="1" applyAlignment="1">
      <alignment vertical="center"/>
    </xf>
    <xf numFmtId="3" fontId="46" fillId="0" borderId="36" xfId="45" applyNumberFormat="1" applyFont="1" applyFill="1" applyBorder="1" applyAlignment="1">
      <alignment vertical="center"/>
    </xf>
    <xf numFmtId="3" fontId="47" fillId="0" borderId="13" xfId="45" applyNumberFormat="1" applyFont="1" applyFill="1" applyBorder="1"/>
    <xf numFmtId="3" fontId="46" fillId="0" borderId="13" xfId="45" applyNumberFormat="1" applyFont="1" applyFill="1" applyBorder="1" applyAlignment="1">
      <alignment vertical="center"/>
    </xf>
    <xf numFmtId="3" fontId="22" fillId="0" borderId="11" xfId="45" applyNumberFormat="1" applyFont="1" applyFill="1" applyBorder="1" applyAlignment="1">
      <alignment vertical="center"/>
    </xf>
    <xf numFmtId="3" fontId="46" fillId="0" borderId="62" xfId="45" applyNumberFormat="1" applyFont="1" applyFill="1" applyBorder="1" applyAlignment="1">
      <alignment vertical="center"/>
    </xf>
    <xf numFmtId="3" fontId="47" fillId="0" borderId="37" xfId="45" applyNumberFormat="1" applyFont="1" applyFill="1" applyBorder="1" applyAlignment="1">
      <alignment vertical="center"/>
    </xf>
    <xf numFmtId="3" fontId="47" fillId="0" borderId="37" xfId="45" applyNumberFormat="1" applyFont="1" applyFill="1" applyBorder="1" applyAlignment="1">
      <alignment horizontal="right" vertical="center"/>
    </xf>
    <xf numFmtId="3" fontId="47" fillId="0" borderId="63" xfId="45" applyNumberFormat="1" applyFont="1" applyFill="1" applyBorder="1" applyAlignment="1">
      <alignment vertical="center"/>
    </xf>
    <xf numFmtId="3" fontId="59" fillId="0" borderId="15" xfId="45" applyNumberFormat="1" applyFont="1" applyBorder="1" applyAlignment="1">
      <alignment vertical="center"/>
    </xf>
    <xf numFmtId="3" fontId="22" fillId="0" borderId="13" xfId="45" applyNumberFormat="1" applyFont="1" applyBorder="1" applyAlignment="1">
      <alignment vertical="center"/>
    </xf>
    <xf numFmtId="3" fontId="59" fillId="0" borderId="13" xfId="45" applyNumberFormat="1" applyFont="1" applyBorder="1" applyAlignment="1">
      <alignment vertical="center"/>
    </xf>
    <xf numFmtId="3" fontId="22" fillId="0" borderId="14" xfId="45" applyNumberFormat="1" applyFont="1" applyBorder="1" applyAlignment="1">
      <alignment vertical="center"/>
    </xf>
    <xf numFmtId="3" fontId="22" fillId="0" borderId="33" xfId="45" applyNumberFormat="1" applyFont="1" applyFill="1" applyBorder="1" applyAlignment="1">
      <alignment vertical="center"/>
    </xf>
    <xf numFmtId="3" fontId="64" fillId="0" borderId="15" xfId="45" applyNumberFormat="1" applyFont="1" applyFill="1" applyBorder="1" applyAlignment="1">
      <alignment vertical="center" wrapText="1"/>
    </xf>
    <xf numFmtId="3" fontId="65" fillId="0" borderId="13" xfId="45" applyNumberFormat="1" applyFont="1" applyFill="1" applyBorder="1" applyAlignment="1">
      <alignment vertical="center" wrapText="1"/>
    </xf>
    <xf numFmtId="3" fontId="65" fillId="0" borderId="14" xfId="45" applyNumberFormat="1" applyFont="1" applyFill="1" applyBorder="1" applyAlignment="1">
      <alignment vertical="center" wrapText="1"/>
    </xf>
    <xf numFmtId="3" fontId="64" fillId="0" borderId="13" xfId="45" applyNumberFormat="1" applyFont="1" applyFill="1" applyBorder="1" applyAlignment="1">
      <alignment vertical="center" wrapText="1"/>
    </xf>
    <xf numFmtId="3" fontId="64" fillId="0" borderId="12" xfId="45" applyNumberFormat="1" applyFont="1" applyFill="1" applyBorder="1" applyAlignment="1">
      <alignment vertical="center"/>
    </xf>
    <xf numFmtId="3" fontId="65" fillId="0" borderId="47" xfId="45" applyNumberFormat="1" applyFont="1" applyFill="1" applyBorder="1" applyAlignment="1">
      <alignment vertical="center" wrapText="1"/>
    </xf>
    <xf numFmtId="3" fontId="64" fillId="0" borderId="33" xfId="45" applyNumberFormat="1" applyFont="1" applyFill="1" applyBorder="1" applyAlignment="1">
      <alignment vertical="center"/>
    </xf>
    <xf numFmtId="3" fontId="64" fillId="0" borderId="11" xfId="45" applyNumberFormat="1" applyFont="1" applyFill="1" applyBorder="1" applyAlignment="1">
      <alignment vertical="center"/>
    </xf>
    <xf numFmtId="3" fontId="64" fillId="0" borderId="58" xfId="45" applyNumberFormat="1" applyFont="1" applyFill="1" applyBorder="1" applyAlignment="1">
      <alignment vertical="center" wrapText="1"/>
    </xf>
    <xf numFmtId="3" fontId="65" fillId="0" borderId="54" xfId="45" applyNumberFormat="1" applyFont="1" applyFill="1" applyBorder="1" applyAlignment="1">
      <alignment vertical="center" wrapText="1"/>
    </xf>
    <xf numFmtId="3" fontId="64" fillId="0" borderId="54" xfId="45" applyNumberFormat="1" applyFont="1" applyFill="1" applyBorder="1" applyAlignment="1">
      <alignment vertical="center" wrapText="1"/>
    </xf>
    <xf numFmtId="3" fontId="65" fillId="0" borderId="64" xfId="45" applyNumberFormat="1" applyFont="1" applyFill="1" applyBorder="1" applyAlignment="1">
      <alignment vertical="center" wrapText="1"/>
    </xf>
    <xf numFmtId="3" fontId="64" fillId="0" borderId="11" xfId="45" applyNumberFormat="1" applyFont="1" applyFill="1" applyBorder="1" applyAlignment="1">
      <alignment vertical="center" wrapText="1"/>
    </xf>
    <xf numFmtId="3" fontId="39" fillId="0" borderId="11" xfId="58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1" fontId="27" fillId="0" borderId="13" xfId="55" applyNumberFormat="1" applyFont="1" applyBorder="1" applyAlignment="1">
      <alignment horizontal="right"/>
    </xf>
    <xf numFmtId="1" fontId="27" fillId="0" borderId="14" xfId="55" applyNumberFormat="1" applyFont="1" applyBorder="1" applyAlignment="1">
      <alignment horizontal="right"/>
    </xf>
    <xf numFmtId="1" fontId="32" fillId="0" borderId="11" xfId="55" applyNumberFormat="1" applyFont="1" applyFill="1" applyBorder="1" applyAlignment="1">
      <alignment horizontal="right"/>
    </xf>
    <xf numFmtId="1" fontId="27" fillId="0" borderId="12" xfId="55" applyNumberFormat="1" applyFont="1" applyBorder="1" applyAlignment="1">
      <alignment horizontal="right"/>
    </xf>
    <xf numFmtId="0" fontId="27" fillId="0" borderId="18" xfId="55" applyFont="1" applyBorder="1" applyAlignment="1">
      <alignment horizontal="right"/>
    </xf>
    <xf numFmtId="0" fontId="27" fillId="0" borderId="43" xfId="55" applyFont="1" applyBorder="1" applyAlignment="1">
      <alignment horizontal="right"/>
    </xf>
    <xf numFmtId="0" fontId="32" fillId="0" borderId="20" xfId="55" applyFont="1" applyFill="1" applyBorder="1" applyAlignment="1">
      <alignment horizontal="right"/>
    </xf>
    <xf numFmtId="0" fontId="27" fillId="0" borderId="41" xfId="55" applyFont="1" applyBorder="1" applyAlignment="1">
      <alignment horizontal="right"/>
    </xf>
    <xf numFmtId="0" fontId="27" fillId="0" borderId="13" xfId="55" applyFont="1" applyBorder="1" applyAlignment="1">
      <alignment horizontal="right"/>
    </xf>
    <xf numFmtId="0" fontId="27" fillId="0" borderId="14" xfId="55" applyFont="1" applyBorder="1" applyAlignment="1">
      <alignment horizontal="right"/>
    </xf>
    <xf numFmtId="0" fontId="32" fillId="0" borderId="11" xfId="55" applyFont="1" applyFill="1" applyBorder="1" applyAlignment="1">
      <alignment horizontal="right"/>
    </xf>
    <xf numFmtId="0" fontId="27" fillId="0" borderId="12" xfId="55" applyFont="1" applyBorder="1" applyAlignment="1">
      <alignment horizontal="right"/>
    </xf>
    <xf numFmtId="0" fontId="27" fillId="0" borderId="54" xfId="55" applyFont="1" applyBorder="1" applyAlignment="1">
      <alignment horizontal="right"/>
    </xf>
    <xf numFmtId="0" fontId="27" fillId="0" borderId="67" xfId="55" applyFont="1" applyBorder="1" applyAlignment="1">
      <alignment horizontal="right"/>
    </xf>
    <xf numFmtId="0" fontId="32" fillId="0" borderId="55" xfId="55" applyFont="1" applyFill="1" applyBorder="1" applyAlignment="1">
      <alignment horizontal="right"/>
    </xf>
    <xf numFmtId="0" fontId="27" fillId="0" borderId="55" xfId="55" applyFont="1" applyBorder="1" applyAlignment="1">
      <alignment horizontal="center"/>
    </xf>
    <xf numFmtId="0" fontId="27" fillId="0" borderId="54" xfId="55" applyFont="1" applyBorder="1" applyAlignment="1">
      <alignment horizontal="center"/>
    </xf>
    <xf numFmtId="0" fontId="27" fillId="0" borderId="55" xfId="55" applyFont="1" applyFill="1" applyBorder="1" applyAlignment="1">
      <alignment horizontal="center"/>
    </xf>
    <xf numFmtId="0" fontId="27" fillId="0" borderId="30" xfId="55" applyFont="1" applyBorder="1" applyAlignment="1"/>
    <xf numFmtId="0" fontId="27" fillId="0" borderId="32" xfId="55" applyFont="1" applyBorder="1" applyAlignment="1"/>
    <xf numFmtId="0" fontId="30" fillId="0" borderId="31" xfId="55" applyFont="1" applyFill="1" applyBorder="1" applyAlignment="1"/>
    <xf numFmtId="0" fontId="27" fillId="0" borderId="29" xfId="55" applyFont="1" applyBorder="1" applyAlignment="1"/>
    <xf numFmtId="0" fontId="28" fillId="0" borderId="31" xfId="55" applyFont="1" applyFill="1" applyBorder="1" applyAlignment="1"/>
    <xf numFmtId="0" fontId="27" fillId="0" borderId="13" xfId="55" applyFont="1" applyBorder="1" applyAlignment="1">
      <alignment horizontal="center"/>
    </xf>
    <xf numFmtId="0" fontId="27" fillId="0" borderId="14" xfId="55" applyFont="1" applyBorder="1" applyAlignment="1">
      <alignment horizontal="center"/>
    </xf>
    <xf numFmtId="0" fontId="31" fillId="0" borderId="11" xfId="55" applyFont="1" applyFill="1" applyBorder="1" applyAlignment="1">
      <alignment horizontal="center"/>
    </xf>
    <xf numFmtId="0" fontId="27" fillId="0" borderId="12" xfId="55" applyFont="1" applyBorder="1" applyAlignment="1">
      <alignment horizontal="center"/>
    </xf>
    <xf numFmtId="0" fontId="27" fillId="0" borderId="11" xfId="55" applyFont="1" applyFill="1" applyBorder="1" applyAlignment="1">
      <alignment horizontal="center"/>
    </xf>
    <xf numFmtId="0" fontId="27" fillId="0" borderId="40" xfId="55" applyFont="1" applyBorder="1" applyAlignment="1">
      <alignment horizontal="center" vertical="center" wrapText="1"/>
    </xf>
    <xf numFmtId="0" fontId="27" fillId="0" borderId="40" xfId="55" applyFont="1" applyBorder="1" applyAlignment="1">
      <alignment horizontal="center"/>
    </xf>
    <xf numFmtId="0" fontId="27" fillId="0" borderId="11" xfId="55" applyFont="1" applyBorder="1" applyAlignment="1">
      <alignment horizontal="center" vertical="center" wrapText="1"/>
    </xf>
    <xf numFmtId="0" fontId="27" fillId="0" borderId="11" xfId="55" applyFont="1" applyBorder="1" applyAlignment="1">
      <alignment horizontal="center"/>
    </xf>
    <xf numFmtId="0" fontId="27" fillId="0" borderId="20" xfId="55" applyFont="1" applyBorder="1" applyAlignment="1">
      <alignment horizontal="center" wrapText="1"/>
    </xf>
    <xf numFmtId="0" fontId="27" fillId="0" borderId="20" xfId="55" applyFont="1" applyBorder="1" applyAlignment="1">
      <alignment horizontal="center"/>
    </xf>
    <xf numFmtId="0" fontId="27" fillId="0" borderId="55" xfId="55" applyFont="1" applyBorder="1" applyAlignment="1">
      <alignment vertical="center" wrapText="1"/>
    </xf>
    <xf numFmtId="0" fontId="27" fillId="0" borderId="36" xfId="55" applyFont="1" applyBorder="1" applyAlignment="1"/>
    <xf numFmtId="0" fontId="27" fillId="0" borderId="55" xfId="55" applyFont="1" applyBorder="1" applyAlignment="1"/>
    <xf numFmtId="0" fontId="27" fillId="0" borderId="31" xfId="55" applyFont="1" applyBorder="1" applyAlignment="1"/>
    <xf numFmtId="0" fontId="33" fillId="0" borderId="20" xfId="55" applyFont="1" applyFill="1" applyBorder="1" applyAlignment="1">
      <alignment horizontal="right"/>
    </xf>
    <xf numFmtId="0" fontId="27" fillId="0" borderId="62" xfId="55" applyFont="1" applyFill="1" applyBorder="1" applyAlignment="1">
      <alignment horizontal="center"/>
    </xf>
    <xf numFmtId="0" fontId="27" fillId="0" borderId="37" xfId="55" applyFont="1" applyFill="1" applyBorder="1" applyAlignment="1">
      <alignment horizontal="center"/>
    </xf>
    <xf numFmtId="0" fontId="27" fillId="0" borderId="37" xfId="55" applyFont="1" applyBorder="1" applyAlignment="1">
      <alignment horizontal="center"/>
    </xf>
    <xf numFmtId="0" fontId="27" fillId="0" borderId="35" xfId="55" applyFont="1" applyBorder="1" applyAlignment="1">
      <alignment horizontal="center"/>
    </xf>
    <xf numFmtId="0" fontId="27" fillId="0" borderId="36" xfId="55" applyFont="1" applyFill="1" applyBorder="1" applyAlignment="1">
      <alignment horizontal="center"/>
    </xf>
    <xf numFmtId="0" fontId="27" fillId="0" borderId="60" xfId="55" applyFont="1" applyFill="1" applyBorder="1" applyAlignment="1">
      <alignment horizontal="center"/>
    </xf>
    <xf numFmtId="0" fontId="27" fillId="0" borderId="54" xfId="55" applyFont="1" applyFill="1" applyBorder="1" applyAlignment="1">
      <alignment horizontal="center"/>
    </xf>
    <xf numFmtId="0" fontId="27" fillId="0" borderId="67" xfId="55" applyFont="1" applyFill="1" applyBorder="1" applyAlignment="1">
      <alignment horizontal="center"/>
    </xf>
    <xf numFmtId="0" fontId="27" fillId="0" borderId="15" xfId="55" applyFont="1" applyBorder="1" applyAlignment="1">
      <alignment horizontal="right"/>
    </xf>
    <xf numFmtId="0" fontId="33" fillId="0" borderId="11" xfId="55" applyFont="1" applyFill="1" applyBorder="1" applyAlignment="1">
      <alignment horizontal="right"/>
    </xf>
    <xf numFmtId="0" fontId="27" fillId="0" borderId="11" xfId="55" applyFont="1" applyBorder="1" applyAlignment="1">
      <alignment horizontal="right"/>
    </xf>
    <xf numFmtId="0" fontId="33" fillId="0" borderId="55" xfId="55" applyFont="1" applyFill="1" applyBorder="1" applyAlignment="1">
      <alignment horizontal="right"/>
    </xf>
    <xf numFmtId="0" fontId="27" fillId="0" borderId="55" xfId="55" applyFont="1" applyBorder="1" applyAlignment="1">
      <alignment horizontal="right"/>
    </xf>
    <xf numFmtId="0" fontId="28" fillId="0" borderId="39" xfId="55" applyFont="1" applyFill="1" applyBorder="1" applyAlignment="1"/>
    <xf numFmtId="0" fontId="28" fillId="0" borderId="51" xfId="55" applyFont="1" applyFill="1" applyBorder="1" applyAlignment="1"/>
    <xf numFmtId="0" fontId="28" fillId="0" borderId="52" xfId="55" applyFont="1" applyFill="1" applyBorder="1" applyAlignment="1"/>
    <xf numFmtId="0" fontId="27" fillId="0" borderId="31" xfId="55" applyFont="1" applyFill="1" applyBorder="1" applyAlignment="1">
      <alignment horizontal="center"/>
    </xf>
    <xf numFmtId="0" fontId="33" fillId="0" borderId="58" xfId="55" applyFont="1" applyFill="1" applyBorder="1" applyAlignment="1">
      <alignment horizontal="right"/>
    </xf>
    <xf numFmtId="0" fontId="33" fillId="0" borderId="72" xfId="55" applyFont="1" applyFill="1" applyBorder="1" applyAlignment="1">
      <alignment horizontal="right"/>
    </xf>
    <xf numFmtId="0" fontId="33" fillId="0" borderId="33" xfId="55" applyFont="1" applyFill="1" applyBorder="1" applyAlignment="1">
      <alignment horizontal="right"/>
    </xf>
    <xf numFmtId="0" fontId="33" fillId="0" borderId="36" xfId="55" applyFont="1" applyFill="1" applyBorder="1" applyAlignment="1">
      <alignment horizontal="right"/>
    </xf>
    <xf numFmtId="0" fontId="27" fillId="0" borderId="51" xfId="55" applyFont="1" applyFill="1" applyBorder="1" applyAlignment="1">
      <alignment horizontal="center"/>
    </xf>
    <xf numFmtId="0" fontId="33" fillId="0" borderId="53" xfId="55" applyFont="1" applyFill="1" applyBorder="1" applyAlignment="1">
      <alignment horizontal="right"/>
    </xf>
    <xf numFmtId="0" fontId="13" fillId="0" borderId="31" xfId="0" applyFont="1" applyBorder="1" applyAlignment="1">
      <alignment horizontal="center"/>
    </xf>
    <xf numFmtId="49" fontId="14" fillId="0" borderId="14" xfId="0" applyNumberFormat="1" applyFont="1" applyBorder="1" applyAlignment="1">
      <alignment horizontal="right"/>
    </xf>
    <xf numFmtId="3" fontId="47" fillId="0" borderId="16" xfId="58" applyNumberFormat="1" applyFont="1" applyFill="1" applyBorder="1" applyAlignment="1">
      <alignment horizontal="right" vertical="center" wrapText="1"/>
    </xf>
    <xf numFmtId="3" fontId="60" fillId="0" borderId="0" xfId="58" applyNumberFormat="1" applyFont="1" applyFill="1" applyBorder="1" applyAlignment="1">
      <alignment horizontal="right" vertical="center"/>
    </xf>
    <xf numFmtId="3" fontId="60" fillId="0" borderId="20" xfId="58" applyNumberFormat="1" applyFont="1" applyFill="1" applyBorder="1" applyAlignment="1">
      <alignment vertical="center"/>
    </xf>
    <xf numFmtId="3" fontId="60" fillId="0" borderId="38" xfId="58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34" xfId="0" applyFont="1" applyBorder="1"/>
    <xf numFmtId="1" fontId="6" fillId="0" borderId="34" xfId="0" applyNumberFormat="1" applyFont="1" applyBorder="1"/>
    <xf numFmtId="1" fontId="6" fillId="0" borderId="35" xfId="0" applyNumberFormat="1" applyFont="1" applyBorder="1"/>
    <xf numFmtId="1" fontId="6" fillId="0" borderId="45" xfId="0" applyNumberFormat="1" applyFont="1" applyBorder="1"/>
    <xf numFmtId="1" fontId="6" fillId="0" borderId="82" xfId="0" applyNumberFormat="1" applyFont="1" applyFill="1" applyBorder="1"/>
    <xf numFmtId="1" fontId="6" fillId="0" borderId="83" xfId="0" applyNumberFormat="1" applyFont="1" applyFill="1" applyBorder="1"/>
    <xf numFmtId="1" fontId="6" fillId="24" borderId="33" xfId="0" applyNumberFormat="1" applyFont="1" applyFill="1" applyBorder="1"/>
    <xf numFmtId="1" fontId="6" fillId="24" borderId="36" xfId="0" applyNumberFormat="1" applyFont="1" applyFill="1" applyBorder="1"/>
    <xf numFmtId="0" fontId="6" fillId="25" borderId="56" xfId="0" applyFont="1" applyFill="1" applyBorder="1"/>
    <xf numFmtId="1" fontId="36" fillId="0" borderId="34" xfId="0" applyNumberFormat="1" applyFont="1" applyBorder="1"/>
    <xf numFmtId="1" fontId="36" fillId="0" borderId="37" xfId="0" applyNumberFormat="1" applyFont="1" applyBorder="1"/>
    <xf numFmtId="1" fontId="36" fillId="0" borderId="35" xfId="0" applyNumberFormat="1" applyFont="1" applyBorder="1"/>
    <xf numFmtId="0" fontId="9" fillId="0" borderId="31" xfId="0" applyFont="1" applyBorder="1" applyAlignment="1">
      <alignment vertical="center"/>
    </xf>
    <xf numFmtId="3" fontId="22" fillId="0" borderId="12" xfId="45" applyNumberFormat="1" applyFont="1" applyBorder="1" applyAlignment="1">
      <alignment vertical="center"/>
    </xf>
    <xf numFmtId="3" fontId="59" fillId="0" borderId="11" xfId="45" applyNumberFormat="1" applyFont="1" applyBorder="1" applyAlignment="1">
      <alignment vertical="center"/>
    </xf>
    <xf numFmtId="3" fontId="59" fillId="0" borderId="14" xfId="45" applyNumberFormat="1" applyFont="1" applyBorder="1" applyAlignment="1">
      <alignment vertical="center"/>
    </xf>
    <xf numFmtId="3" fontId="59" fillId="0" borderId="12" xfId="45" applyNumberFormat="1" applyFont="1" applyBorder="1" applyAlignment="1">
      <alignment vertical="center"/>
    </xf>
    <xf numFmtId="3" fontId="22" fillId="0" borderId="51" xfId="45" applyNumberFormat="1" applyFont="1" applyBorder="1" applyAlignment="1">
      <alignment vertical="center"/>
    </xf>
    <xf numFmtId="3" fontId="22" fillId="0" borderId="31" xfId="45" applyNumberFormat="1" applyFont="1" applyBorder="1" applyAlignment="1">
      <alignment vertical="center"/>
    </xf>
    <xf numFmtId="3" fontId="59" fillId="27" borderId="11" xfId="45" applyNumberFormat="1" applyFont="1" applyFill="1" applyBorder="1" applyAlignment="1">
      <alignment vertical="center"/>
    </xf>
    <xf numFmtId="3" fontId="22" fillId="24" borderId="31" xfId="45" applyNumberFormat="1" applyFont="1" applyFill="1" applyBorder="1" applyAlignment="1">
      <alignment vertical="center"/>
    </xf>
    <xf numFmtId="3" fontId="22" fillId="24" borderId="11" xfId="45" applyNumberFormat="1" applyFont="1" applyFill="1" applyBorder="1" applyAlignment="1">
      <alignment vertical="center"/>
    </xf>
    <xf numFmtId="3" fontId="22" fillId="0" borderId="52" xfId="45" applyNumberFormat="1" applyFont="1" applyBorder="1" applyAlignment="1">
      <alignment vertical="center"/>
    </xf>
    <xf numFmtId="3" fontId="22" fillId="0" borderId="29" xfId="45" applyNumberFormat="1" applyFont="1" applyBorder="1" applyAlignment="1">
      <alignment vertical="center"/>
    </xf>
    <xf numFmtId="3" fontId="22" fillId="0" borderId="30" xfId="45" applyNumberFormat="1" applyFont="1" applyBorder="1" applyAlignment="1">
      <alignment vertical="center"/>
    </xf>
    <xf numFmtId="3" fontId="22" fillId="0" borderId="32" xfId="45" applyNumberFormat="1" applyFont="1" applyBorder="1" applyAlignment="1">
      <alignment vertical="center"/>
    </xf>
    <xf numFmtId="3" fontId="22" fillId="27" borderId="31" xfId="45" applyNumberFormat="1" applyFont="1" applyFill="1" applyBorder="1" applyAlignment="1">
      <alignment vertical="center"/>
    </xf>
    <xf numFmtId="3" fontId="22" fillId="0" borderId="81" xfId="45" applyNumberFormat="1" applyFont="1" applyBorder="1" applyAlignment="1">
      <alignment vertical="center"/>
    </xf>
    <xf numFmtId="0" fontId="87" fillId="0" borderId="11" xfId="51" applyFont="1" applyFill="1" applyBorder="1" applyAlignment="1">
      <alignment vertical="center" wrapText="1"/>
    </xf>
    <xf numFmtId="0" fontId="86" fillId="0" borderId="38" xfId="51" applyFont="1" applyFill="1" applyBorder="1" applyAlignment="1">
      <alignment vertical="center"/>
    </xf>
    <xf numFmtId="3" fontId="87" fillId="0" borderId="11" xfId="58" applyNumberFormat="1" applyFont="1" applyFill="1" applyBorder="1" applyAlignment="1">
      <alignment vertical="center"/>
    </xf>
    <xf numFmtId="3" fontId="39" fillId="0" borderId="51" xfId="58" applyNumberFormat="1" applyFont="1" applyFill="1" applyBorder="1" applyAlignment="1">
      <alignment horizontal="center" vertical="center" wrapText="1"/>
    </xf>
    <xf numFmtId="3" fontId="61" fillId="0" borderId="11" xfId="45" applyNumberFormat="1" applyFont="1" applyFill="1" applyBorder="1" applyAlignment="1">
      <alignment horizontal="center" vertical="center" wrapText="1"/>
    </xf>
    <xf numFmtId="3" fontId="61" fillId="0" borderId="36" xfId="45" applyNumberFormat="1" applyFont="1" applyFill="1" applyBorder="1" applyAlignment="1">
      <alignment horizontal="center" vertical="center" wrapText="1"/>
    </xf>
    <xf numFmtId="3" fontId="61" fillId="0" borderId="31" xfId="45" applyNumberFormat="1" applyFont="1" applyFill="1" applyBorder="1" applyAlignment="1">
      <alignment horizontal="center" vertical="center" wrapText="1"/>
    </xf>
    <xf numFmtId="3" fontId="61" fillId="0" borderId="0" xfId="45" applyNumberFormat="1" applyFont="1" applyFill="1" applyBorder="1" applyAlignment="1">
      <alignment vertical="center" wrapText="1"/>
    </xf>
    <xf numFmtId="3" fontId="50" fillId="0" borderId="11" xfId="45" applyNumberFormat="1" applyFont="1" applyFill="1" applyBorder="1" applyAlignment="1">
      <alignment vertical="center" wrapText="1"/>
    </xf>
    <xf numFmtId="3" fontId="50" fillId="0" borderId="36" xfId="45" applyNumberFormat="1" applyFont="1" applyFill="1" applyBorder="1" applyAlignment="1">
      <alignment vertical="center" wrapText="1"/>
    </xf>
    <xf numFmtId="3" fontId="88" fillId="0" borderId="11" xfId="45" applyNumberFormat="1" applyFont="1" applyFill="1" applyBorder="1" applyAlignment="1">
      <alignment vertical="center" wrapText="1"/>
    </xf>
    <xf numFmtId="3" fontId="50" fillId="0" borderId="11" xfId="45" applyNumberFormat="1" applyFont="1" applyFill="1" applyBorder="1" applyAlignment="1">
      <alignment vertical="center"/>
    </xf>
    <xf numFmtId="3" fontId="50" fillId="0" borderId="0" xfId="45" applyNumberFormat="1" applyFont="1" applyFill="1" applyBorder="1" applyAlignment="1">
      <alignment vertical="center"/>
    </xf>
    <xf numFmtId="3" fontId="88" fillId="0" borderId="55" xfId="45" applyNumberFormat="1" applyFont="1" applyFill="1" applyBorder="1" applyAlignment="1">
      <alignment vertical="center" wrapText="1"/>
    </xf>
    <xf numFmtId="3" fontId="83" fillId="0" borderId="34" xfId="45" applyNumberFormat="1" applyFont="1" applyFill="1" applyBorder="1" applyAlignment="1">
      <alignment vertical="center" wrapText="1"/>
    </xf>
    <xf numFmtId="3" fontId="83" fillId="0" borderId="12" xfId="45" applyNumberFormat="1" applyFont="1" applyFill="1" applyBorder="1" applyAlignment="1">
      <alignment vertical="center"/>
    </xf>
    <xf numFmtId="3" fontId="83" fillId="0" borderId="0" xfId="45" applyNumberFormat="1" applyFont="1" applyFill="1" applyBorder="1" applyAlignment="1">
      <alignment vertical="center"/>
    </xf>
    <xf numFmtId="3" fontId="83" fillId="0" borderId="12" xfId="45" applyNumberFormat="1" applyFont="1" applyFill="1" applyBorder="1" applyAlignment="1">
      <alignment vertical="center" wrapText="1"/>
    </xf>
    <xf numFmtId="3" fontId="89" fillId="0" borderId="60" xfId="45" applyNumberFormat="1" applyFont="1" applyFill="1" applyBorder="1" applyAlignment="1">
      <alignment vertical="center" wrapText="1"/>
    </xf>
    <xf numFmtId="3" fontId="83" fillId="0" borderId="37" xfId="45" applyNumberFormat="1" applyFont="1" applyFill="1" applyBorder="1" applyAlignment="1">
      <alignment vertical="center" wrapText="1"/>
    </xf>
    <xf numFmtId="3" fontId="83" fillId="0" borderId="13" xfId="45" applyNumberFormat="1" applyFont="1" applyFill="1" applyBorder="1" applyAlignment="1">
      <alignment vertical="center"/>
    </xf>
    <xf numFmtId="3" fontId="83" fillId="0" borderId="13" xfId="45" applyNumberFormat="1" applyFont="1" applyFill="1" applyBorder="1" applyAlignment="1">
      <alignment vertical="center" wrapText="1"/>
    </xf>
    <xf numFmtId="3" fontId="89" fillId="0" borderId="54" xfId="45" applyNumberFormat="1" applyFont="1" applyFill="1" applyBorder="1" applyAlignment="1">
      <alignment vertical="center" wrapText="1"/>
    </xf>
    <xf numFmtId="3" fontId="83" fillId="0" borderId="35" xfId="45" applyNumberFormat="1" applyFont="1" applyFill="1" applyBorder="1" applyAlignment="1">
      <alignment vertical="center" wrapText="1"/>
    </xf>
    <xf numFmtId="3" fontId="89" fillId="0" borderId="14" xfId="45" applyNumberFormat="1" applyFont="1" applyFill="1" applyBorder="1" applyAlignment="1">
      <alignment vertical="center" wrapText="1"/>
    </xf>
    <xf numFmtId="3" fontId="83" fillId="0" borderId="14" xfId="45" applyNumberFormat="1" applyFont="1" applyFill="1" applyBorder="1" applyAlignment="1">
      <alignment vertical="center"/>
    </xf>
    <xf numFmtId="3" fontId="83" fillId="0" borderId="13" xfId="45" applyNumberFormat="1" applyFont="1" applyFill="1" applyBorder="1"/>
    <xf numFmtId="3" fontId="50" fillId="0" borderId="37" xfId="45" applyNumberFormat="1" applyFont="1" applyFill="1" applyBorder="1" applyAlignment="1">
      <alignment vertical="center" wrapText="1"/>
    </xf>
    <xf numFmtId="3" fontId="50" fillId="0" borderId="13" xfId="45" applyNumberFormat="1" applyFont="1" applyFill="1" applyBorder="1" applyAlignment="1">
      <alignment vertical="center" wrapText="1"/>
    </xf>
    <xf numFmtId="3" fontId="88" fillId="0" borderId="54" xfId="45" applyNumberFormat="1" applyFont="1" applyFill="1" applyBorder="1" applyAlignment="1">
      <alignment vertical="center" wrapText="1"/>
    </xf>
    <xf numFmtId="3" fontId="83" fillId="0" borderId="47" xfId="45" applyNumberFormat="1" applyFont="1" applyFill="1" applyBorder="1" applyAlignment="1">
      <alignment vertical="center" wrapText="1"/>
    </xf>
    <xf numFmtId="3" fontId="50" fillId="0" borderId="14" xfId="45" applyNumberFormat="1" applyFont="1" applyFill="1" applyBorder="1" applyAlignment="1">
      <alignment vertical="center" wrapText="1"/>
    </xf>
    <xf numFmtId="3" fontId="83" fillId="0" borderId="14" xfId="45" applyNumberFormat="1" applyFont="1" applyFill="1" applyBorder="1" applyAlignment="1">
      <alignment vertical="center" wrapText="1"/>
    </xf>
    <xf numFmtId="3" fontId="89" fillId="0" borderId="67" xfId="45" applyNumberFormat="1" applyFont="1" applyFill="1" applyBorder="1" applyAlignment="1">
      <alignment vertical="center" wrapText="1"/>
    </xf>
    <xf numFmtId="3" fontId="50" fillId="27" borderId="11" xfId="45" applyNumberFormat="1" applyFont="1" applyFill="1" applyBorder="1" applyAlignment="1">
      <alignment horizontal="left" vertical="center" wrapText="1"/>
    </xf>
    <xf numFmtId="3" fontId="83" fillId="27" borderId="11" xfId="45" applyNumberFormat="1" applyFont="1" applyFill="1" applyBorder="1" applyAlignment="1">
      <alignment horizontal="right" vertical="center"/>
    </xf>
    <xf numFmtId="3" fontId="50" fillId="27" borderId="36" xfId="45" applyNumberFormat="1" applyFont="1" applyFill="1" applyBorder="1" applyAlignment="1">
      <alignment vertical="center" wrapText="1"/>
    </xf>
    <xf numFmtId="3" fontId="83" fillId="0" borderId="62" xfId="45" applyNumberFormat="1" applyFont="1" applyFill="1" applyBorder="1" applyAlignment="1">
      <alignment vertical="center" wrapText="1"/>
    </xf>
    <xf numFmtId="3" fontId="83" fillId="0" borderId="15" xfId="45" applyNumberFormat="1" applyFont="1" applyFill="1" applyBorder="1" applyAlignment="1">
      <alignment vertical="center" wrapText="1"/>
    </xf>
    <xf numFmtId="3" fontId="89" fillId="0" borderId="58" xfId="45" applyNumberFormat="1" applyFont="1" applyFill="1" applyBorder="1" applyAlignment="1">
      <alignment vertical="center" wrapText="1"/>
    </xf>
    <xf numFmtId="3" fontId="83" fillId="0" borderId="15" xfId="45" applyNumberFormat="1" applyFont="1" applyFill="1" applyBorder="1" applyAlignment="1">
      <alignment horizontal="right" vertical="center"/>
    </xf>
    <xf numFmtId="3" fontId="83" fillId="0" borderId="82" xfId="45" applyNumberFormat="1" applyFont="1" applyFill="1" applyBorder="1" applyAlignment="1">
      <alignment horizontal="right" vertical="center"/>
    </xf>
    <xf numFmtId="3" fontId="83" fillId="0" borderId="14" xfId="45" applyNumberFormat="1" applyFont="1" applyFill="1" applyBorder="1" applyAlignment="1">
      <alignment horizontal="right" vertical="center"/>
    </xf>
    <xf numFmtId="3" fontId="83" fillId="0" borderId="32" xfId="45" applyNumberFormat="1" applyFont="1" applyFill="1" applyBorder="1" applyAlignment="1">
      <alignment horizontal="right" vertical="center"/>
    </xf>
    <xf numFmtId="3" fontId="88" fillId="0" borderId="67" xfId="45" applyNumberFormat="1" applyFont="1" applyFill="1" applyBorder="1" applyAlignment="1">
      <alignment vertical="center" wrapText="1"/>
    </xf>
    <xf numFmtId="3" fontId="83" fillId="0" borderId="11" xfId="45" applyNumberFormat="1" applyFont="1" applyFill="1" applyBorder="1" applyAlignment="1">
      <alignment vertical="center" wrapText="1"/>
    </xf>
    <xf numFmtId="3" fontId="89" fillId="0" borderId="55" xfId="45" applyNumberFormat="1" applyFont="1" applyFill="1" applyBorder="1" applyAlignment="1">
      <alignment vertical="center" wrapText="1"/>
    </xf>
    <xf numFmtId="3" fontId="83" fillId="0" borderId="31" xfId="45" applyNumberFormat="1" applyFont="1" applyFill="1" applyBorder="1" applyAlignment="1">
      <alignment horizontal="right" vertical="center"/>
    </xf>
    <xf numFmtId="3" fontId="61" fillId="24" borderId="72" xfId="45" applyNumberFormat="1" applyFont="1" applyFill="1" applyBorder="1" applyAlignment="1">
      <alignment vertical="center" wrapText="1"/>
    </xf>
    <xf numFmtId="3" fontId="83" fillId="24" borderId="31" xfId="45" applyNumberFormat="1" applyFont="1" applyFill="1" applyBorder="1" applyAlignment="1">
      <alignment horizontal="right" vertical="center"/>
    </xf>
    <xf numFmtId="3" fontId="61" fillId="24" borderId="36" xfId="45" applyNumberFormat="1" applyFont="1" applyFill="1" applyBorder="1" applyAlignment="1">
      <alignment vertical="center" wrapText="1"/>
    </xf>
    <xf numFmtId="3" fontId="83" fillId="0" borderId="51" xfId="45" applyNumberFormat="1" applyFont="1" applyFill="1" applyBorder="1" applyAlignment="1">
      <alignment vertical="center" wrapText="1"/>
    </xf>
    <xf numFmtId="3" fontId="89" fillId="0" borderId="51" xfId="45" applyNumberFormat="1" applyFont="1" applyFill="1" applyBorder="1" applyAlignment="1">
      <alignment vertical="center" wrapText="1"/>
    </xf>
    <xf numFmtId="3" fontId="83" fillId="0" borderId="51" xfId="45" applyNumberFormat="1" applyFont="1" applyFill="1" applyBorder="1" applyAlignment="1">
      <alignment horizontal="right" vertical="center"/>
    </xf>
    <xf numFmtId="3" fontId="50" fillId="0" borderId="51" xfId="45" applyNumberFormat="1" applyFont="1" applyFill="1" applyBorder="1" applyAlignment="1">
      <alignment vertical="center" wrapText="1"/>
    </xf>
    <xf numFmtId="3" fontId="88" fillId="0" borderId="51" xfId="45" applyNumberFormat="1" applyFont="1" applyFill="1" applyBorder="1" applyAlignment="1">
      <alignment vertical="center" wrapText="1"/>
    </xf>
    <xf numFmtId="3" fontId="83" fillId="0" borderId="52" xfId="45" applyNumberFormat="1" applyFont="1" applyFill="1" applyBorder="1" applyAlignment="1">
      <alignment horizontal="right" vertical="center"/>
    </xf>
    <xf numFmtId="3" fontId="50" fillId="0" borderId="39" xfId="45" applyNumberFormat="1" applyFont="1" applyFill="1" applyBorder="1" applyAlignment="1">
      <alignment vertical="center" wrapText="1"/>
    </xf>
    <xf numFmtId="0" fontId="83" fillId="0" borderId="68" xfId="0" applyFont="1" applyBorder="1"/>
    <xf numFmtId="3" fontId="50" fillId="0" borderId="29" xfId="45" applyNumberFormat="1" applyFont="1" applyFill="1" applyBorder="1" applyAlignment="1">
      <alignment vertical="center"/>
    </xf>
    <xf numFmtId="3" fontId="83" fillId="0" borderId="30" xfId="45" applyNumberFormat="1" applyFont="1" applyFill="1" applyBorder="1" applyAlignment="1">
      <alignment vertical="center"/>
    </xf>
    <xf numFmtId="3" fontId="83" fillId="0" borderId="30" xfId="45" applyNumberFormat="1" applyFont="1" applyFill="1" applyBorder="1" applyAlignment="1">
      <alignment horizontal="right" vertical="center"/>
    </xf>
    <xf numFmtId="3" fontId="50" fillId="0" borderId="30" xfId="45" applyNumberFormat="1" applyFont="1" applyFill="1" applyBorder="1" applyAlignment="1">
      <alignment vertical="center" wrapText="1"/>
    </xf>
    <xf numFmtId="3" fontId="83" fillId="0" borderId="30" xfId="45" applyNumberFormat="1" applyFont="1" applyFill="1" applyBorder="1" applyAlignment="1">
      <alignment vertical="center" wrapText="1"/>
    </xf>
    <xf numFmtId="3" fontId="89" fillId="0" borderId="35" xfId="45" applyNumberFormat="1" applyFont="1" applyFill="1" applyBorder="1" applyAlignment="1">
      <alignment vertical="center" wrapText="1"/>
    </xf>
    <xf numFmtId="3" fontId="50" fillId="27" borderId="39" xfId="45" applyNumberFormat="1" applyFont="1" applyFill="1" applyBorder="1" applyAlignment="1">
      <alignment vertical="center" wrapText="1"/>
    </xf>
    <xf numFmtId="3" fontId="83" fillId="27" borderId="31" xfId="45" applyNumberFormat="1" applyFont="1" applyFill="1" applyBorder="1" applyAlignment="1">
      <alignment vertical="center" wrapText="1"/>
    </xf>
    <xf numFmtId="3" fontId="83" fillId="0" borderId="31" xfId="45" applyNumberFormat="1" applyFont="1" applyFill="1" applyBorder="1" applyAlignment="1">
      <alignment vertical="center" wrapText="1"/>
    </xf>
    <xf numFmtId="3" fontId="83" fillId="0" borderId="38" xfId="45" applyNumberFormat="1" applyFont="1" applyFill="1" applyBorder="1" applyAlignment="1">
      <alignment vertical="center"/>
    </xf>
    <xf numFmtId="0" fontId="50" fillId="0" borderId="36" xfId="0" applyFont="1" applyBorder="1"/>
    <xf numFmtId="0" fontId="61" fillId="24" borderId="36" xfId="0" applyFont="1" applyFill="1" applyBorder="1" applyAlignment="1">
      <alignment vertical="center"/>
    </xf>
    <xf numFmtId="3" fontId="83" fillId="24" borderId="31" xfId="45" applyNumberFormat="1" applyFont="1" applyFill="1" applyBorder="1" applyAlignment="1">
      <alignment vertical="center" wrapText="1"/>
    </xf>
    <xf numFmtId="0" fontId="84" fillId="0" borderId="0" xfId="0" applyFont="1"/>
    <xf numFmtId="3" fontId="88" fillId="0" borderId="0" xfId="45" applyNumberFormat="1" applyFont="1" applyFill="1" applyBorder="1" applyAlignment="1">
      <alignment vertical="center"/>
    </xf>
    <xf numFmtId="3" fontId="50" fillId="0" borderId="0" xfId="45" applyNumberFormat="1" applyFont="1" applyFill="1" applyBorder="1" applyAlignment="1">
      <alignment vertical="center" wrapText="1"/>
    </xf>
    <xf numFmtId="0" fontId="61" fillId="27" borderId="36" xfId="0" applyFont="1" applyFill="1" applyBorder="1" applyAlignment="1">
      <alignment vertical="center"/>
    </xf>
    <xf numFmtId="3" fontId="61" fillId="27" borderId="11" xfId="45" applyNumberFormat="1" applyFont="1" applyFill="1" applyBorder="1" applyAlignment="1">
      <alignment vertical="center"/>
    </xf>
    <xf numFmtId="3" fontId="61" fillId="27" borderId="55" xfId="45" applyNumberFormat="1" applyFont="1" applyFill="1" applyBorder="1" applyAlignment="1">
      <alignment vertical="center"/>
    </xf>
    <xf numFmtId="3" fontId="88" fillId="0" borderId="0" xfId="45" applyNumberFormat="1" applyFont="1" applyFill="1" applyBorder="1" applyAlignment="1">
      <alignment vertical="center" wrapText="1"/>
    </xf>
    <xf numFmtId="0" fontId="61" fillId="27" borderId="11" xfId="0" applyFont="1" applyFill="1" applyBorder="1" applyAlignment="1">
      <alignment vertical="center"/>
    </xf>
    <xf numFmtId="0" fontId="50" fillId="28" borderId="11" xfId="0" applyFont="1" applyFill="1" applyBorder="1" applyAlignment="1">
      <alignment vertical="center"/>
    </xf>
    <xf numFmtId="3" fontId="50" fillId="28" borderId="11" xfId="45" applyNumberFormat="1" applyFont="1" applyFill="1" applyBorder="1" applyAlignment="1">
      <alignment vertical="center"/>
    </xf>
    <xf numFmtId="0" fontId="61" fillId="24" borderId="11" xfId="0" applyFont="1" applyFill="1" applyBorder="1" applyAlignment="1">
      <alignment vertical="center"/>
    </xf>
    <xf numFmtId="3" fontId="61" fillId="24" borderId="11" xfId="0" applyNumberFormat="1" applyFont="1" applyFill="1" applyBorder="1" applyAlignment="1">
      <alignment vertical="center"/>
    </xf>
    <xf numFmtId="3" fontId="50" fillId="28" borderId="11" xfId="0" applyNumberFormat="1" applyFont="1" applyFill="1" applyBorder="1" applyAlignment="1">
      <alignment vertical="center"/>
    </xf>
    <xf numFmtId="3" fontId="61" fillId="27" borderId="11" xfId="45" applyNumberFormat="1" applyFont="1" applyFill="1" applyBorder="1" applyAlignment="1">
      <alignment vertical="center" wrapText="1"/>
    </xf>
    <xf numFmtId="3" fontId="61" fillId="27" borderId="36" xfId="45" applyNumberFormat="1" applyFont="1" applyFill="1" applyBorder="1" applyAlignment="1">
      <alignment vertical="center" wrapText="1"/>
    </xf>
    <xf numFmtId="3" fontId="61" fillId="24" borderId="11" xfId="45" applyNumberFormat="1" applyFont="1" applyFill="1" applyBorder="1" applyAlignment="1">
      <alignment vertical="center" wrapText="1"/>
    </xf>
    <xf numFmtId="3" fontId="83" fillId="0" borderId="33" xfId="45" applyNumberFormat="1" applyFont="1" applyFill="1" applyBorder="1" applyAlignment="1">
      <alignment vertical="center" wrapText="1"/>
    </xf>
    <xf numFmtId="3" fontId="61" fillId="27" borderId="47" xfId="45" applyNumberFormat="1" applyFont="1" applyFill="1" applyBorder="1" applyAlignment="1">
      <alignment vertical="center" wrapText="1"/>
    </xf>
    <xf numFmtId="3" fontId="83" fillId="0" borderId="36" xfId="45" applyNumberFormat="1" applyFont="1" applyFill="1" applyBorder="1" applyAlignment="1">
      <alignment vertical="center" wrapText="1"/>
    </xf>
    <xf numFmtId="3" fontId="83" fillId="0" borderId="68" xfId="45" applyNumberFormat="1" applyFont="1" applyFill="1" applyBorder="1" applyAlignment="1">
      <alignment vertical="center" wrapText="1"/>
    </xf>
    <xf numFmtId="3" fontId="83" fillId="0" borderId="75" xfId="45" applyNumberFormat="1" applyFont="1" applyFill="1" applyBorder="1" applyAlignment="1">
      <alignment vertical="center" wrapText="1"/>
    </xf>
    <xf numFmtId="3" fontId="83" fillId="0" borderId="12" xfId="45" applyNumberFormat="1" applyFont="1" applyFill="1" applyBorder="1" applyAlignment="1">
      <alignment horizontal="right" vertical="center"/>
    </xf>
    <xf numFmtId="3" fontId="83" fillId="0" borderId="54" xfId="45" applyNumberFormat="1" applyFont="1" applyFill="1" applyBorder="1" applyAlignment="1">
      <alignment vertical="center" wrapText="1"/>
    </xf>
    <xf numFmtId="3" fontId="50" fillId="0" borderId="54" xfId="45" applyNumberFormat="1" applyFont="1" applyFill="1" applyBorder="1" applyAlignment="1">
      <alignment vertical="center" wrapText="1"/>
    </xf>
    <xf numFmtId="3" fontId="83" fillId="0" borderId="60" xfId="45" applyNumberFormat="1" applyFont="1" applyFill="1" applyBorder="1" applyAlignment="1">
      <alignment vertical="center" wrapText="1"/>
    </xf>
    <xf numFmtId="3" fontId="83" fillId="0" borderId="34" xfId="45" applyNumberFormat="1" applyFont="1" applyFill="1" applyBorder="1" applyAlignment="1">
      <alignment vertical="center"/>
    </xf>
    <xf numFmtId="3" fontId="83" fillId="0" borderId="0" xfId="45" applyNumberFormat="1" applyFont="1" applyFill="1" applyBorder="1" applyAlignment="1">
      <alignment vertical="center" wrapText="1"/>
    </xf>
    <xf numFmtId="0" fontId="96" fillId="0" borderId="19" xfId="56" applyFont="1" applyFill="1" applyBorder="1" applyAlignment="1" applyProtection="1">
      <alignment horizontal="center" vertical="center" wrapText="1"/>
    </xf>
    <xf numFmtId="0" fontId="96" fillId="0" borderId="21" xfId="56" applyFont="1" applyFill="1" applyBorder="1" applyAlignment="1" applyProtection="1">
      <alignment horizontal="center" vertical="center" wrapText="1"/>
    </xf>
    <xf numFmtId="0" fontId="96" fillId="0" borderId="22" xfId="56" applyFont="1" applyFill="1" applyBorder="1" applyAlignment="1" applyProtection="1">
      <alignment horizontal="center" vertical="center" wrapText="1"/>
    </xf>
    <xf numFmtId="0" fontId="97" fillId="0" borderId="78" xfId="56" applyFont="1" applyFill="1" applyBorder="1" applyAlignment="1" applyProtection="1">
      <alignment horizontal="center" vertical="center" wrapText="1"/>
    </xf>
    <xf numFmtId="0" fontId="97" fillId="0" borderId="70" xfId="56" applyFont="1" applyFill="1" applyBorder="1" applyAlignment="1" applyProtection="1">
      <alignment horizontal="center" vertical="center" wrapText="1"/>
    </xf>
    <xf numFmtId="0" fontId="97" fillId="0" borderId="19" xfId="56" applyFont="1" applyFill="1" applyBorder="1" applyAlignment="1" applyProtection="1">
      <alignment horizontal="left" vertical="center" wrapText="1" indent="1"/>
    </xf>
    <xf numFmtId="0" fontId="97" fillId="0" borderId="21" xfId="56" applyFont="1" applyFill="1" applyBorder="1" applyAlignment="1" applyProtection="1">
      <alignment horizontal="left" vertical="center" wrapText="1" indent="1"/>
    </xf>
    <xf numFmtId="167" fontId="97" fillId="0" borderId="22" xfId="56" applyNumberFormat="1" applyFont="1" applyFill="1" applyBorder="1" applyAlignment="1" applyProtection="1">
      <alignment horizontal="right" vertical="center" wrapText="1" indent="1"/>
    </xf>
    <xf numFmtId="49" fontId="98" fillId="0" borderId="28" xfId="56" applyNumberFormat="1" applyFont="1" applyFill="1" applyBorder="1" applyAlignment="1" applyProtection="1">
      <alignment horizontal="left" vertical="center" wrapText="1" indent="1"/>
    </xf>
    <xf numFmtId="0" fontId="83" fillId="0" borderId="23" xfId="57" applyFont="1" applyBorder="1" applyAlignment="1" applyProtection="1">
      <alignment horizontal="left" wrapText="1" indent="1"/>
    </xf>
    <xf numFmtId="167" fontId="98" fillId="0" borderId="24" xfId="56" applyNumberFormat="1" applyFont="1" applyFill="1" applyBorder="1" applyAlignment="1" applyProtection="1">
      <alignment horizontal="right" vertical="center" wrapText="1" indent="1"/>
      <protection locked="0"/>
    </xf>
    <xf numFmtId="49" fontId="98" fillId="0" borderId="16" xfId="56" applyNumberFormat="1" applyFont="1" applyFill="1" applyBorder="1" applyAlignment="1" applyProtection="1">
      <alignment horizontal="left" vertical="center" wrapText="1" indent="1"/>
    </xf>
    <xf numFmtId="0" fontId="83" fillId="0" borderId="9" xfId="57" applyFont="1" applyBorder="1" applyAlignment="1" applyProtection="1">
      <alignment horizontal="left" wrapText="1" indent="1"/>
    </xf>
    <xf numFmtId="167" fontId="98" fillId="0" borderId="17" xfId="56" applyNumberFormat="1" applyFont="1" applyFill="1" applyBorder="1" applyAlignment="1" applyProtection="1">
      <alignment horizontal="right" vertical="center" wrapText="1" indent="1"/>
      <protection locked="0"/>
    </xf>
    <xf numFmtId="49" fontId="98" fillId="0" borderId="84" xfId="56" applyNumberFormat="1" applyFont="1" applyFill="1" applyBorder="1" applyAlignment="1" applyProtection="1">
      <alignment horizontal="left" vertical="center" wrapText="1" indent="1"/>
    </xf>
    <xf numFmtId="0" fontId="83" fillId="0" borderId="44" xfId="57" applyFont="1" applyBorder="1" applyAlignment="1" applyProtection="1">
      <alignment horizontal="left" wrapText="1" indent="1"/>
    </xf>
    <xf numFmtId="0" fontId="61" fillId="0" borderId="21" xfId="57" applyFont="1" applyBorder="1" applyAlignment="1" applyProtection="1">
      <alignment horizontal="left" vertical="center" wrapText="1" indent="1"/>
    </xf>
    <xf numFmtId="167" fontId="98" fillId="0" borderId="73" xfId="56" applyNumberFormat="1" applyFont="1" applyFill="1" applyBorder="1" applyAlignment="1" applyProtection="1">
      <alignment horizontal="right" vertical="center" wrapText="1" indent="1"/>
      <protection locked="0"/>
    </xf>
    <xf numFmtId="167" fontId="62" fillId="0" borderId="22" xfId="56" applyNumberFormat="1" applyFont="1" applyFill="1" applyBorder="1" applyAlignment="1" applyProtection="1">
      <alignment horizontal="right" vertical="center" wrapText="1" indent="1"/>
    </xf>
    <xf numFmtId="167" fontId="57" fillId="0" borderId="17" xfId="56" applyNumberFormat="1" applyFont="1" applyFill="1" applyBorder="1" applyAlignment="1" applyProtection="1">
      <alignment horizontal="right" vertical="center" wrapText="1" indent="1"/>
      <protection locked="0"/>
    </xf>
    <xf numFmtId="167" fontId="57" fillId="0" borderId="73" xfId="56" applyNumberFormat="1" applyFont="1" applyFill="1" applyBorder="1" applyAlignment="1" applyProtection="1">
      <alignment horizontal="right" vertical="center" wrapText="1" indent="1"/>
      <protection locked="0"/>
    </xf>
    <xf numFmtId="167" fontId="57" fillId="0" borderId="24" xfId="56" applyNumberFormat="1" applyFont="1" applyFill="1" applyBorder="1" applyAlignment="1" applyProtection="1">
      <alignment horizontal="right" vertical="center" wrapText="1" indent="1"/>
      <protection locked="0"/>
    </xf>
    <xf numFmtId="0" fontId="61" fillId="0" borderId="19" xfId="57" applyFont="1" applyBorder="1" applyAlignment="1" applyProtection="1">
      <alignment wrapText="1"/>
    </xf>
    <xf numFmtId="0" fontId="83" fillId="0" borderId="44" xfId="57" applyFont="1" applyBorder="1" applyAlignment="1" applyProtection="1">
      <alignment wrapText="1"/>
    </xf>
    <xf numFmtId="0" fontId="61" fillId="0" borderId="21" xfId="57" applyFont="1" applyBorder="1" applyAlignment="1" applyProtection="1">
      <alignment wrapText="1"/>
    </xf>
    <xf numFmtId="0" fontId="61" fillId="0" borderId="79" xfId="57" applyFont="1" applyBorder="1" applyAlignment="1" applyProtection="1">
      <alignment wrapText="1"/>
    </xf>
    <xf numFmtId="0" fontId="61" fillId="0" borderId="80" xfId="57" applyFont="1" applyBorder="1" applyAlignment="1" applyProtection="1">
      <alignment wrapText="1"/>
    </xf>
    <xf numFmtId="0" fontId="94" fillId="0" borderId="0" xfId="56" applyFont="1" applyFill="1" applyBorder="1" applyAlignment="1" applyProtection="1">
      <alignment horizontal="center" vertical="center" wrapText="1"/>
    </xf>
    <xf numFmtId="0" fontId="94" fillId="0" borderId="0" xfId="56" applyFont="1" applyFill="1" applyBorder="1" applyAlignment="1" applyProtection="1">
      <alignment vertical="center" wrapText="1"/>
    </xf>
    <xf numFmtId="167" fontId="94" fillId="0" borderId="0" xfId="56" applyNumberFormat="1" applyFont="1" applyFill="1" applyBorder="1" applyAlignment="1" applyProtection="1">
      <alignment horizontal="right" vertical="center" wrapText="1" indent="1"/>
    </xf>
    <xf numFmtId="0" fontId="97" fillId="0" borderId="19" xfId="56" applyFont="1" applyFill="1" applyBorder="1" applyAlignment="1" applyProtection="1">
      <alignment horizontal="center" vertical="center" wrapText="1"/>
    </xf>
    <xf numFmtId="0" fontId="97" fillId="0" borderId="21" xfId="56" applyFont="1" applyFill="1" applyBorder="1" applyAlignment="1" applyProtection="1">
      <alignment horizontal="center" vertical="center" wrapText="1"/>
    </xf>
    <xf numFmtId="0" fontId="97" fillId="0" borderId="78" xfId="56" applyFont="1" applyFill="1" applyBorder="1" applyAlignment="1" applyProtection="1">
      <alignment horizontal="left" vertical="center" wrapText="1" indent="1"/>
    </xf>
    <xf numFmtId="0" fontId="97" fillId="0" borderId="70" xfId="56" applyFont="1" applyFill="1" applyBorder="1" applyAlignment="1" applyProtection="1">
      <alignment vertical="center" wrapText="1"/>
    </xf>
    <xf numFmtId="49" fontId="98" fillId="0" borderId="76" xfId="56" applyNumberFormat="1" applyFont="1" applyFill="1" applyBorder="1" applyAlignment="1" applyProtection="1">
      <alignment horizontal="left" vertical="center" wrapText="1" indent="1"/>
    </xf>
    <xf numFmtId="0" fontId="98" fillId="0" borderId="66" xfId="56" applyFont="1" applyFill="1" applyBorder="1" applyAlignment="1" applyProtection="1">
      <alignment horizontal="left" vertical="center" wrapText="1" indent="1"/>
    </xf>
    <xf numFmtId="167" fontId="98" fillId="0" borderId="77" xfId="56" applyNumberFormat="1" applyFont="1" applyFill="1" applyBorder="1" applyAlignment="1" applyProtection="1">
      <alignment horizontal="right" vertical="center" wrapText="1" indent="1"/>
      <protection locked="0"/>
    </xf>
    <xf numFmtId="0" fontId="98" fillId="0" borderId="9" xfId="56" applyFont="1" applyFill="1" applyBorder="1" applyAlignment="1" applyProtection="1">
      <alignment horizontal="left" vertical="center" wrapText="1" indent="1"/>
    </xf>
    <xf numFmtId="0" fontId="98" fillId="0" borderId="18" xfId="56" applyFont="1" applyFill="1" applyBorder="1" applyAlignment="1" applyProtection="1">
      <alignment horizontal="left" vertical="center" wrapText="1" indent="1"/>
    </xf>
    <xf numFmtId="0" fontId="98" fillId="0" borderId="9" xfId="56" applyFont="1" applyFill="1" applyBorder="1" applyAlignment="1" applyProtection="1">
      <alignment horizontal="left" indent="6"/>
    </xf>
    <xf numFmtId="0" fontId="98" fillId="0" borderId="9" xfId="56" applyFont="1" applyFill="1" applyBorder="1" applyAlignment="1" applyProtection="1">
      <alignment horizontal="left" vertical="center" wrapText="1" indent="6"/>
    </xf>
    <xf numFmtId="49" fontId="98" fillId="0" borderId="86" xfId="56" applyNumberFormat="1" applyFont="1" applyFill="1" applyBorder="1" applyAlignment="1" applyProtection="1">
      <alignment horizontal="left" vertical="center" wrapText="1" indent="1"/>
    </xf>
    <xf numFmtId="0" fontId="98" fillId="0" borderId="44" xfId="56" applyFont="1" applyFill="1" applyBorder="1" applyAlignment="1" applyProtection="1">
      <alignment horizontal="left" vertical="center" wrapText="1" indent="6"/>
    </xf>
    <xf numFmtId="49" fontId="98" fillId="0" borderId="25" xfId="56" applyNumberFormat="1" applyFont="1" applyFill="1" applyBorder="1" applyAlignment="1" applyProtection="1">
      <alignment horizontal="left" vertical="center" wrapText="1" indent="1"/>
    </xf>
    <xf numFmtId="0" fontId="98" fillId="0" borderId="26" xfId="56" applyFont="1" applyFill="1" applyBorder="1" applyAlignment="1" applyProtection="1">
      <alignment horizontal="left" vertical="center" wrapText="1" indent="6"/>
    </xf>
    <xf numFmtId="167" fontId="98" fillId="0" borderId="27" xfId="56" applyNumberFormat="1" applyFont="1" applyFill="1" applyBorder="1" applyAlignment="1" applyProtection="1">
      <alignment horizontal="right" vertical="center" wrapText="1" indent="1"/>
      <protection locked="0"/>
    </xf>
    <xf numFmtId="0" fontId="97" fillId="0" borderId="21" xfId="56" applyFont="1" applyFill="1" applyBorder="1" applyAlignment="1" applyProtection="1">
      <alignment vertical="center" wrapText="1"/>
    </xf>
    <xf numFmtId="0" fontId="98" fillId="0" borderId="44" xfId="56" applyFont="1" applyFill="1" applyBorder="1" applyAlignment="1" applyProtection="1">
      <alignment horizontal="left" vertical="center" wrapText="1" indent="1"/>
    </xf>
    <xf numFmtId="0" fontId="83" fillId="0" borderId="9" xfId="57" applyFont="1" applyBorder="1" applyAlignment="1" applyProtection="1">
      <alignment horizontal="left" vertical="center" wrapText="1" indent="1"/>
    </xf>
    <xf numFmtId="0" fontId="62" fillId="0" borderId="21" xfId="56" applyFont="1" applyFill="1" applyBorder="1" applyAlignment="1" applyProtection="1">
      <alignment horizontal="left" vertical="center" wrapText="1" indent="1"/>
    </xf>
    <xf numFmtId="0" fontId="98" fillId="0" borderId="23" xfId="56" applyFont="1" applyFill="1" applyBorder="1" applyAlignment="1" applyProtection="1">
      <alignment horizontal="left" vertical="center" wrapText="1" indent="1"/>
    </xf>
    <xf numFmtId="0" fontId="98" fillId="0" borderId="74" xfId="56" applyFont="1" applyFill="1" applyBorder="1" applyAlignment="1" applyProtection="1">
      <alignment horizontal="left" vertical="center" wrapText="1" indent="1"/>
    </xf>
    <xf numFmtId="167" fontId="60" fillId="0" borderId="22" xfId="57" quotePrefix="1" applyNumberFormat="1" applyFont="1" applyBorder="1" applyAlignment="1" applyProtection="1">
      <alignment horizontal="right" vertical="center" wrapText="1" indent="1"/>
    </xf>
    <xf numFmtId="0" fontId="61" fillId="0" borderId="79" xfId="57" applyFont="1" applyBorder="1" applyAlignment="1" applyProtection="1">
      <alignment horizontal="left" vertical="center" wrapText="1" indent="1"/>
    </xf>
    <xf numFmtId="0" fontId="60" fillId="0" borderId="80" xfId="57" applyFont="1" applyBorder="1" applyAlignment="1" applyProtection="1">
      <alignment horizontal="left" vertical="center" wrapText="1" indent="1"/>
    </xf>
    <xf numFmtId="0" fontId="93" fillId="0" borderId="0" xfId="56" applyFont="1" applyFill="1" applyProtection="1"/>
    <xf numFmtId="0" fontId="93" fillId="0" borderId="0" xfId="56" applyFont="1" applyFill="1" applyAlignment="1" applyProtection="1">
      <alignment horizontal="right" vertical="center" indent="1"/>
    </xf>
    <xf numFmtId="0" fontId="96" fillId="0" borderId="20" xfId="56" applyFont="1" applyFill="1" applyBorder="1" applyAlignment="1" applyProtection="1">
      <alignment horizontal="center" vertical="center" wrapText="1"/>
    </xf>
    <xf numFmtId="0" fontId="97" fillId="0" borderId="69" xfId="56" applyFont="1" applyFill="1" applyBorder="1" applyAlignment="1" applyProtection="1">
      <alignment horizontal="center" vertical="center" wrapText="1"/>
    </xf>
    <xf numFmtId="0" fontId="97" fillId="0" borderId="20" xfId="56" applyFont="1" applyFill="1" applyBorder="1" applyAlignment="1" applyProtection="1">
      <alignment horizontal="left" vertical="center" wrapText="1" indent="1"/>
    </xf>
    <xf numFmtId="49" fontId="98" fillId="0" borderId="43" xfId="56" applyNumberFormat="1" applyFont="1" applyFill="1" applyBorder="1" applyAlignment="1" applyProtection="1">
      <alignment horizontal="left" vertical="center" wrapText="1" indent="1"/>
    </xf>
    <xf numFmtId="0" fontId="61" fillId="0" borderId="20" xfId="57" applyFont="1" applyBorder="1" applyAlignment="1" applyProtection="1">
      <alignment wrapText="1"/>
    </xf>
    <xf numFmtId="0" fontId="61" fillId="0" borderId="87" xfId="57" applyFont="1" applyBorder="1" applyAlignment="1" applyProtection="1">
      <alignment wrapText="1"/>
    </xf>
    <xf numFmtId="0" fontId="97" fillId="0" borderId="20" xfId="56" applyFont="1" applyFill="1" applyBorder="1" applyAlignment="1" applyProtection="1">
      <alignment horizontal="center" vertical="center" wrapText="1"/>
    </xf>
    <xf numFmtId="0" fontId="97" fillId="0" borderId="69" xfId="56" applyFont="1" applyFill="1" applyBorder="1" applyAlignment="1" applyProtection="1">
      <alignment horizontal="left" vertical="center" wrapText="1" indent="1"/>
    </xf>
    <xf numFmtId="0" fontId="61" fillId="0" borderId="87" xfId="57" applyFont="1" applyBorder="1" applyAlignment="1" applyProtection="1">
      <alignment horizontal="left" vertical="center" wrapText="1" indent="1"/>
    </xf>
    <xf numFmtId="3" fontId="48" fillId="0" borderId="9" xfId="49" applyNumberFormat="1" applyFont="1" applyFill="1" applyBorder="1" applyAlignment="1">
      <alignment horizontal="right" vertical="center" wrapText="1"/>
    </xf>
    <xf numFmtId="3" fontId="53" fillId="0" borderId="21" xfId="49" applyNumberFormat="1" applyFont="1" applyFill="1" applyBorder="1" applyAlignment="1">
      <alignment horizontal="center" vertical="center" wrapText="1"/>
    </xf>
    <xf numFmtId="3" fontId="48" fillId="0" borderId="23" xfId="49" applyNumberFormat="1" applyFont="1" applyFill="1" applyBorder="1" applyAlignment="1">
      <alignment horizontal="right" vertical="center" wrapText="1"/>
    </xf>
    <xf numFmtId="0" fontId="53" fillId="0" borderId="20" xfId="57" applyFont="1" applyBorder="1" applyAlignment="1" applyProtection="1">
      <alignment wrapText="1"/>
    </xf>
    <xf numFmtId="0" fontId="101" fillId="0" borderId="20" xfId="56" applyFont="1" applyFill="1" applyBorder="1" applyAlignment="1" applyProtection="1">
      <alignment vertical="center" wrapText="1"/>
    </xf>
    <xf numFmtId="49" fontId="98" fillId="0" borderId="18" xfId="56" applyNumberFormat="1" applyFont="1" applyFill="1" applyBorder="1" applyAlignment="1" applyProtection="1">
      <alignment horizontal="right" vertical="center" wrapText="1" indent="1"/>
    </xf>
    <xf numFmtId="49" fontId="98" fillId="0" borderId="41" xfId="56" applyNumberFormat="1" applyFont="1" applyFill="1" applyBorder="1" applyAlignment="1" applyProtection="1">
      <alignment horizontal="right" vertical="center" wrapText="1"/>
    </xf>
    <xf numFmtId="49" fontId="98" fillId="0" borderId="18" xfId="56" applyNumberFormat="1" applyFont="1" applyFill="1" applyBorder="1" applyAlignment="1" applyProtection="1">
      <alignment horizontal="right" vertical="center" wrapText="1"/>
    </xf>
    <xf numFmtId="49" fontId="98" fillId="0" borderId="43" xfId="56" applyNumberFormat="1" applyFont="1" applyFill="1" applyBorder="1" applyAlignment="1" applyProtection="1">
      <alignment horizontal="right" vertical="center" wrapText="1"/>
    </xf>
    <xf numFmtId="0" fontId="101" fillId="0" borderId="20" xfId="56" applyFont="1" applyFill="1" applyBorder="1" applyAlignment="1" applyProtection="1">
      <alignment horizontal="left" vertical="center" wrapText="1"/>
    </xf>
    <xf numFmtId="49" fontId="98" fillId="0" borderId="46" xfId="56" applyNumberFormat="1" applyFont="1" applyFill="1" applyBorder="1" applyAlignment="1" applyProtection="1">
      <alignment horizontal="left" vertical="center" wrapText="1"/>
    </xf>
    <xf numFmtId="49" fontId="98" fillId="0" borderId="18" xfId="56" applyNumberFormat="1" applyFont="1" applyFill="1" applyBorder="1" applyAlignment="1" applyProtection="1">
      <alignment horizontal="left" vertical="center" wrapText="1"/>
    </xf>
    <xf numFmtId="49" fontId="98" fillId="0" borderId="53" xfId="56" applyNumberFormat="1" applyFont="1" applyFill="1" applyBorder="1" applyAlignment="1" applyProtection="1">
      <alignment horizontal="right" vertical="center" wrapText="1"/>
    </xf>
    <xf numFmtId="49" fontId="98" fillId="0" borderId="9" xfId="56" applyNumberFormat="1" applyFont="1" applyFill="1" applyBorder="1" applyAlignment="1" applyProtection="1">
      <alignment vertical="center" wrapText="1"/>
    </xf>
    <xf numFmtId="49" fontId="98" fillId="0" borderId="9" xfId="56" applyNumberFormat="1" applyFont="1" applyFill="1" applyBorder="1" applyAlignment="1" applyProtection="1">
      <alignment horizontal="right" vertical="center" wrapText="1"/>
    </xf>
    <xf numFmtId="49" fontId="98" fillId="0" borderId="41" xfId="56" applyNumberFormat="1" applyFont="1" applyFill="1" applyBorder="1" applyAlignment="1" applyProtection="1">
      <alignment vertical="center" wrapText="1"/>
    </xf>
    <xf numFmtId="0" fontId="102" fillId="0" borderId="0" xfId="0" applyFont="1"/>
    <xf numFmtId="49" fontId="98" fillId="0" borderId="81" xfId="56" applyNumberFormat="1" applyFont="1" applyFill="1" applyBorder="1" applyAlignment="1" applyProtection="1">
      <alignment horizontal="right" vertical="center" wrapText="1"/>
    </xf>
    <xf numFmtId="0" fontId="97" fillId="0" borderId="20" xfId="56" applyFont="1" applyFill="1" applyBorder="1" applyAlignment="1" applyProtection="1">
      <alignment vertical="center" wrapText="1"/>
    </xf>
    <xf numFmtId="0" fontId="96" fillId="0" borderId="40" xfId="56" applyFont="1" applyFill="1" applyBorder="1" applyAlignment="1" applyProtection="1">
      <alignment horizontal="center" vertical="center" wrapText="1"/>
    </xf>
    <xf numFmtId="0" fontId="97" fillId="0" borderId="71" xfId="56" applyFont="1" applyFill="1" applyBorder="1" applyAlignment="1" applyProtection="1">
      <alignment horizontal="center" vertical="center" wrapText="1"/>
    </xf>
    <xf numFmtId="0" fontId="97" fillId="0" borderId="40" xfId="56" applyFont="1" applyFill="1" applyBorder="1" applyAlignment="1" applyProtection="1">
      <alignment horizontal="center" vertical="center" wrapText="1"/>
    </xf>
    <xf numFmtId="0" fontId="104" fillId="0" borderId="0" xfId="54" applyFont="1" applyBorder="1"/>
    <xf numFmtId="0" fontId="105" fillId="0" borderId="0" xfId="54" applyFont="1" applyBorder="1"/>
    <xf numFmtId="0" fontId="49" fillId="0" borderId="0" xfId="54" applyFont="1" applyBorder="1"/>
    <xf numFmtId="0" fontId="56" fillId="0" borderId="0" xfId="54" applyFont="1" applyBorder="1"/>
    <xf numFmtId="0" fontId="48" fillId="0" borderId="0" xfId="0" applyFont="1"/>
    <xf numFmtId="0" fontId="0" fillId="0" borderId="88" xfId="0" applyBorder="1"/>
    <xf numFmtId="0" fontId="99" fillId="0" borderId="89" xfId="54" applyFont="1" applyBorder="1"/>
    <xf numFmtId="0" fontId="105" fillId="0" borderId="89" xfId="54" applyFont="1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99" fillId="0" borderId="92" xfId="54" applyFont="1" applyBorder="1"/>
    <xf numFmtId="0" fontId="105" fillId="0" borderId="92" xfId="54" applyFont="1" applyBorder="1"/>
    <xf numFmtId="0" fontId="0" fillId="0" borderId="93" xfId="0" applyBorder="1"/>
    <xf numFmtId="0" fontId="49" fillId="0" borderId="92" xfId="54" applyFont="1" applyBorder="1"/>
    <xf numFmtId="3" fontId="56" fillId="0" borderId="92" xfId="54" applyNumberFormat="1" applyFont="1" applyBorder="1"/>
    <xf numFmtId="0" fontId="4" fillId="0" borderId="91" xfId="0" applyFont="1" applyBorder="1" applyAlignment="1">
      <alignment horizontal="center"/>
    </xf>
    <xf numFmtId="0" fontId="63" fillId="0" borderId="92" xfId="54" applyFont="1" applyBorder="1"/>
    <xf numFmtId="0" fontId="0" fillId="0" borderId="92" xfId="0" applyBorder="1"/>
    <xf numFmtId="0" fontId="104" fillId="0" borderId="92" xfId="54" applyFont="1" applyBorder="1"/>
    <xf numFmtId="3" fontId="90" fillId="0" borderId="92" xfId="54" applyNumberFormat="1" applyFont="1" applyBorder="1"/>
    <xf numFmtId="0" fontId="4" fillId="0" borderId="92" xfId="0" applyFont="1" applyBorder="1"/>
    <xf numFmtId="3" fontId="33" fillId="0" borderId="92" xfId="48" applyNumberFormat="1" applyFont="1" applyFill="1" applyBorder="1" applyAlignment="1">
      <alignment vertical="center" wrapText="1"/>
    </xf>
    <xf numFmtId="3" fontId="53" fillId="0" borderId="92" xfId="48" applyNumberFormat="1" applyFont="1" applyFill="1" applyBorder="1" applyAlignment="1">
      <alignment vertical="center" wrapText="1"/>
    </xf>
    <xf numFmtId="3" fontId="48" fillId="0" borderId="92" xfId="48" applyNumberFormat="1" applyFont="1" applyFill="1" applyBorder="1" applyAlignment="1">
      <alignment vertical="center" wrapText="1"/>
    </xf>
    <xf numFmtId="0" fontId="104" fillId="0" borderId="92" xfId="54" applyFont="1" applyBorder="1" applyAlignment="1">
      <alignment wrapText="1"/>
    </xf>
    <xf numFmtId="0" fontId="49" fillId="0" borderId="92" xfId="54" applyFont="1" applyFill="1" applyBorder="1"/>
    <xf numFmtId="0" fontId="90" fillId="0" borderId="92" xfId="54" applyFont="1" applyBorder="1"/>
    <xf numFmtId="0" fontId="101" fillId="0" borderId="92" xfId="54" applyFont="1" applyBorder="1"/>
    <xf numFmtId="3" fontId="95" fillId="0" borderId="92" xfId="54" applyNumberFormat="1" applyFont="1" applyBorder="1"/>
    <xf numFmtId="0" fontId="4" fillId="0" borderId="94" xfId="0" applyFont="1" applyBorder="1" applyAlignment="1">
      <alignment horizontal="center"/>
    </xf>
    <xf numFmtId="0" fontId="63" fillId="0" borderId="95" xfId="54" applyFont="1" applyBorder="1"/>
    <xf numFmtId="0" fontId="0" fillId="0" borderId="95" xfId="0" applyBorder="1"/>
    <xf numFmtId="0" fontId="0" fillId="0" borderId="96" xfId="0" applyBorder="1"/>
    <xf numFmtId="0" fontId="96" fillId="0" borderId="92" xfId="54" applyFont="1" applyBorder="1"/>
    <xf numFmtId="0" fontId="60" fillId="0" borderId="92" xfId="0" applyFont="1" applyBorder="1"/>
    <xf numFmtId="0" fontId="33" fillId="0" borderId="93" xfId="0" applyFont="1" applyBorder="1"/>
    <xf numFmtId="0" fontId="85" fillId="0" borderId="93" xfId="0" applyFont="1" applyBorder="1"/>
    <xf numFmtId="0" fontId="85" fillId="0" borderId="0" xfId="0" applyFont="1"/>
    <xf numFmtId="0" fontId="49" fillId="0" borderId="89" xfId="54" applyFont="1" applyBorder="1"/>
    <xf numFmtId="3" fontId="56" fillId="0" borderId="92" xfId="54" applyNumberFormat="1" applyFont="1" applyBorder="1" applyAlignment="1">
      <alignment horizontal="right" vertical="center"/>
    </xf>
    <xf numFmtId="0" fontId="33" fillId="0" borderId="9" xfId="0" applyFont="1" applyBorder="1" applyAlignment="1">
      <alignment horizontal="center" wrapText="1"/>
    </xf>
    <xf numFmtId="0" fontId="48" fillId="0" borderId="9" xfId="0" applyFont="1" applyBorder="1"/>
    <xf numFmtId="0" fontId="33" fillId="0" borderId="9" xfId="0" applyFont="1" applyBorder="1"/>
    <xf numFmtId="0" fontId="106" fillId="0" borderId="9" xfId="0" applyFont="1" applyBorder="1"/>
    <xf numFmtId="3" fontId="105" fillId="0" borderId="92" xfId="54" applyNumberFormat="1" applyFont="1" applyBorder="1"/>
    <xf numFmtId="0" fontId="48" fillId="0" borderId="15" xfId="0" applyFont="1" applyBorder="1"/>
    <xf numFmtId="0" fontId="83" fillId="24" borderId="23" xfId="0" applyFont="1" applyFill="1" applyBorder="1"/>
    <xf numFmtId="0" fontId="83" fillId="24" borderId="24" xfId="0" applyFont="1" applyFill="1" applyBorder="1"/>
    <xf numFmtId="49" fontId="83" fillId="0" borderId="16" xfId="0" applyNumberFormat="1" applyFont="1" applyBorder="1"/>
    <xf numFmtId="0" fontId="83" fillId="0" borderId="9" xfId="0" applyFont="1" applyBorder="1"/>
    <xf numFmtId="0" fontId="83" fillId="0" borderId="17" xfId="0" applyFont="1" applyBorder="1"/>
    <xf numFmtId="0" fontId="83" fillId="24" borderId="9" xfId="0" applyFont="1" applyFill="1" applyBorder="1"/>
    <xf numFmtId="49" fontId="83" fillId="0" borderId="16" xfId="0" applyNumberFormat="1" applyFont="1" applyFill="1" applyBorder="1"/>
    <xf numFmtId="0" fontId="83" fillId="0" borderId="9" xfId="0" applyFont="1" applyFill="1" applyBorder="1"/>
    <xf numFmtId="0" fontId="83" fillId="0" borderId="17" xfId="0" applyFont="1" applyFill="1" applyBorder="1"/>
    <xf numFmtId="49" fontId="83" fillId="0" borderId="84" xfId="0" applyNumberFormat="1" applyFont="1" applyBorder="1"/>
    <xf numFmtId="0" fontId="83" fillId="0" borderId="44" xfId="0" applyFont="1" applyBorder="1"/>
    <xf numFmtId="0" fontId="83" fillId="0" borderId="73" xfId="0" applyFont="1" applyBorder="1"/>
    <xf numFmtId="49" fontId="61" fillId="24" borderId="19" xfId="0" applyNumberFormat="1" applyFont="1" applyFill="1" applyBorder="1"/>
    <xf numFmtId="0" fontId="61" fillId="24" borderId="21" xfId="0" applyFont="1" applyFill="1" applyBorder="1"/>
    <xf numFmtId="0" fontId="61" fillId="24" borderId="22" xfId="0" applyFont="1" applyFill="1" applyBorder="1"/>
    <xf numFmtId="49" fontId="83" fillId="0" borderId="86" xfId="0" applyNumberFormat="1" applyFont="1" applyFill="1" applyBorder="1"/>
    <xf numFmtId="49" fontId="83" fillId="0" borderId="84" xfId="0" applyNumberFormat="1" applyFont="1" applyFill="1" applyBorder="1"/>
    <xf numFmtId="0" fontId="83" fillId="0" borderId="44" xfId="0" applyFont="1" applyFill="1" applyBorder="1"/>
    <xf numFmtId="0" fontId="83" fillId="0" borderId="73" xfId="0" applyFont="1" applyFill="1" applyBorder="1"/>
    <xf numFmtId="49" fontId="61" fillId="24" borderId="79" xfId="0" applyNumberFormat="1" applyFont="1" applyFill="1" applyBorder="1"/>
    <xf numFmtId="0" fontId="61" fillId="24" borderId="80" xfId="0" applyFont="1" applyFill="1" applyBorder="1"/>
    <xf numFmtId="0" fontId="61" fillId="24" borderId="97" xfId="0" applyFont="1" applyFill="1" applyBorder="1"/>
    <xf numFmtId="0" fontId="61" fillId="24" borderId="28" xfId="0" applyFont="1" applyFill="1" applyBorder="1"/>
    <xf numFmtId="49" fontId="83" fillId="0" borderId="18" xfId="0" applyNumberFormat="1" applyFont="1" applyBorder="1"/>
    <xf numFmtId="49" fontId="107" fillId="0" borderId="18" xfId="0" applyNumberFormat="1" applyFont="1" applyBorder="1"/>
    <xf numFmtId="49" fontId="50" fillId="0" borderId="18" xfId="0" applyNumberFormat="1" applyFont="1" applyBorder="1"/>
    <xf numFmtId="0" fontId="83" fillId="0" borderId="13" xfId="0" applyFont="1" applyBorder="1" applyAlignment="1">
      <alignment horizontal="center"/>
    </xf>
    <xf numFmtId="0" fontId="83" fillId="0" borderId="13" xfId="0" applyFont="1" applyFill="1" applyBorder="1" applyAlignment="1">
      <alignment horizontal="center"/>
    </xf>
    <xf numFmtId="0" fontId="83" fillId="24" borderId="13" xfId="0" applyFont="1" applyFill="1" applyBorder="1" applyAlignment="1">
      <alignment horizontal="center"/>
    </xf>
    <xf numFmtId="0" fontId="83" fillId="0" borderId="14" xfId="0" applyFont="1" applyBorder="1" applyAlignment="1">
      <alignment horizontal="center"/>
    </xf>
    <xf numFmtId="0" fontId="83" fillId="24" borderId="33" xfId="0" applyFont="1" applyFill="1" applyBorder="1" applyAlignment="1">
      <alignment horizontal="center"/>
    </xf>
    <xf numFmtId="0" fontId="83" fillId="24" borderId="11" xfId="0" applyFont="1" applyFill="1" applyBorder="1" applyAlignment="1">
      <alignment horizontal="center"/>
    </xf>
    <xf numFmtId="0" fontId="83" fillId="0" borderId="37" xfId="0" applyFont="1" applyFill="1" applyBorder="1" applyAlignment="1">
      <alignment horizontal="center"/>
    </xf>
    <xf numFmtId="0" fontId="83" fillId="0" borderId="35" xfId="0" applyFont="1" applyFill="1" applyBorder="1" applyAlignment="1">
      <alignment horizontal="center"/>
    </xf>
    <xf numFmtId="0" fontId="83" fillId="0" borderId="37" xfId="0" applyFont="1" applyBorder="1" applyAlignment="1">
      <alignment horizontal="center"/>
    </xf>
    <xf numFmtId="0" fontId="61" fillId="24" borderId="23" xfId="0" applyFont="1" applyFill="1" applyBorder="1"/>
    <xf numFmtId="49" fontId="107" fillId="0" borderId="16" xfId="0" applyNumberFormat="1" applyFont="1" applyFill="1" applyBorder="1"/>
    <xf numFmtId="0" fontId="83" fillId="0" borderId="47" xfId="0" applyFont="1" applyFill="1" applyBorder="1" applyAlignment="1">
      <alignment horizontal="center"/>
    </xf>
    <xf numFmtId="0" fontId="83" fillId="0" borderId="80" xfId="0" applyFont="1" applyFill="1" applyBorder="1"/>
    <xf numFmtId="0" fontId="83" fillId="0" borderId="97" xfId="0" applyFont="1" applyFill="1" applyBorder="1"/>
    <xf numFmtId="0" fontId="107" fillId="0" borderId="9" xfId="0" applyFont="1" applyFill="1" applyBorder="1"/>
    <xf numFmtId="49" fontId="61" fillId="24" borderId="25" xfId="0" applyNumberFormat="1" applyFont="1" applyFill="1" applyBorder="1"/>
    <xf numFmtId="0" fontId="61" fillId="24" borderId="26" xfId="0" applyFont="1" applyFill="1" applyBorder="1"/>
    <xf numFmtId="0" fontId="61" fillId="24" borderId="27" xfId="0" applyFont="1" applyFill="1" applyBorder="1"/>
    <xf numFmtId="0" fontId="83" fillId="24" borderId="34" xfId="0" applyFont="1" applyFill="1" applyBorder="1" applyAlignment="1">
      <alignment horizontal="center"/>
    </xf>
    <xf numFmtId="0" fontId="83" fillId="0" borderId="55" xfId="0" applyFont="1" applyFill="1" applyBorder="1" applyAlignment="1">
      <alignment horizontal="center"/>
    </xf>
    <xf numFmtId="49" fontId="61" fillId="0" borderId="55" xfId="0" applyNumberFormat="1" applyFont="1" applyFill="1" applyBorder="1"/>
    <xf numFmtId="0" fontId="61" fillId="0" borderId="55" xfId="0" applyFont="1" applyFill="1" applyBorder="1"/>
    <xf numFmtId="0" fontId="61" fillId="24" borderId="12" xfId="0" applyFont="1" applyFill="1" applyBorder="1" applyAlignment="1">
      <alignment horizontal="center"/>
    </xf>
    <xf numFmtId="0" fontId="48" fillId="0" borderId="33" xfId="0" applyFont="1" applyBorder="1"/>
    <xf numFmtId="0" fontId="83" fillId="0" borderId="42" xfId="57" applyFont="1" applyBorder="1" applyAlignment="1" applyProtection="1">
      <alignment horizontal="right" vertical="center" wrapText="1" indent="1"/>
    </xf>
    <xf numFmtId="0" fontId="83" fillId="0" borderId="45" xfId="57" applyFont="1" applyBorder="1" applyAlignment="1" applyProtection="1">
      <alignment horizontal="right" vertical="center" wrapText="1" indent="1"/>
    </xf>
    <xf numFmtId="0" fontId="83" fillId="0" borderId="59" xfId="57" applyFont="1" applyBorder="1" applyAlignment="1" applyProtection="1">
      <alignment horizontal="right" vertical="center" wrapText="1" indent="1"/>
    </xf>
    <xf numFmtId="0" fontId="83" fillId="0" borderId="45" xfId="57" applyFont="1" applyBorder="1" applyAlignment="1" applyProtection="1">
      <alignment horizontal="right" vertical="center" wrapText="1"/>
    </xf>
    <xf numFmtId="0" fontId="61" fillId="0" borderId="40" xfId="57" applyFont="1" applyBorder="1" applyAlignment="1" applyProtection="1">
      <alignment horizontal="right" vertical="center" wrapText="1" indent="1"/>
    </xf>
    <xf numFmtId="0" fontId="61" fillId="0" borderId="40" xfId="57" applyFont="1" applyBorder="1" applyAlignment="1" applyProtection="1">
      <alignment horizontal="right" vertical="center" wrapText="1"/>
    </xf>
    <xf numFmtId="0" fontId="61" fillId="0" borderId="72" xfId="57" applyFont="1" applyBorder="1" applyAlignment="1" applyProtection="1">
      <alignment horizontal="right" vertical="center" wrapText="1"/>
    </xf>
    <xf numFmtId="0" fontId="97" fillId="0" borderId="40" xfId="56" applyFont="1" applyFill="1" applyBorder="1" applyAlignment="1" applyProtection="1">
      <alignment horizontal="right" vertical="center" wrapText="1" indent="1"/>
    </xf>
    <xf numFmtId="0" fontId="98" fillId="0" borderId="75" xfId="56" applyFont="1" applyFill="1" applyBorder="1" applyAlignment="1" applyProtection="1">
      <alignment horizontal="left" vertical="center" wrapText="1" indent="6"/>
    </xf>
    <xf numFmtId="0" fontId="97" fillId="0" borderId="71" xfId="56" applyFont="1" applyFill="1" applyBorder="1" applyAlignment="1" applyProtection="1">
      <alignment horizontal="right" vertical="center" wrapText="1"/>
    </xf>
    <xf numFmtId="0" fontId="98" fillId="0" borderId="61" xfId="56" applyFont="1" applyFill="1" applyBorder="1" applyAlignment="1" applyProtection="1">
      <alignment horizontal="right" vertical="center" wrapText="1" indent="1"/>
    </xf>
    <xf numFmtId="0" fontId="98" fillId="0" borderId="42" xfId="56" applyFont="1" applyFill="1" applyBorder="1" applyAlignment="1" applyProtection="1">
      <alignment horizontal="right" vertical="center" wrapText="1" indent="1"/>
    </xf>
    <xf numFmtId="0" fontId="98" fillId="0" borderId="9" xfId="56" applyFont="1" applyFill="1" applyBorder="1" applyAlignment="1" applyProtection="1">
      <alignment horizontal="right" vertical="center" wrapText="1" indent="1"/>
    </xf>
    <xf numFmtId="0" fontId="98" fillId="0" borderId="18" xfId="56" applyFont="1" applyFill="1" applyBorder="1" applyAlignment="1" applyProtection="1">
      <alignment horizontal="right" vertical="center" wrapText="1" indent="1"/>
    </xf>
    <xf numFmtId="0" fontId="98" fillId="0" borderId="45" xfId="56" applyFont="1" applyFill="1" applyBorder="1" applyAlignment="1" applyProtection="1">
      <alignment horizontal="right" vertical="center" wrapText="1" indent="1"/>
    </xf>
    <xf numFmtId="0" fontId="98" fillId="0" borderId="45" xfId="56" applyFont="1" applyFill="1" applyBorder="1" applyAlignment="1" applyProtection="1">
      <alignment horizontal="right" vertical="center" wrapText="1" indent="6"/>
    </xf>
    <xf numFmtId="0" fontId="98" fillId="0" borderId="66" xfId="56" applyFont="1" applyFill="1" applyBorder="1" applyAlignment="1" applyProtection="1">
      <alignment horizontal="right" vertical="center" wrapText="1" indent="1"/>
    </xf>
    <xf numFmtId="0" fontId="83" fillId="0" borderId="9" xfId="57" applyFont="1" applyBorder="1" applyAlignment="1" applyProtection="1">
      <alignment horizontal="right" vertical="center" wrapText="1" indent="1"/>
    </xf>
    <xf numFmtId="0" fontId="98" fillId="0" borderId="9" xfId="56" applyFont="1" applyFill="1" applyBorder="1" applyAlignment="1" applyProtection="1">
      <alignment horizontal="right" vertical="center" wrapText="1" indent="6"/>
    </xf>
    <xf numFmtId="0" fontId="62" fillId="0" borderId="40" xfId="56" applyFont="1" applyFill="1" applyBorder="1" applyAlignment="1" applyProtection="1">
      <alignment horizontal="right" vertical="center" wrapText="1" indent="1"/>
    </xf>
    <xf numFmtId="0" fontId="98" fillId="0" borderId="59" xfId="56" applyFont="1" applyFill="1" applyBorder="1" applyAlignment="1" applyProtection="1">
      <alignment horizontal="right" vertical="center" wrapText="1" indent="1"/>
    </xf>
    <xf numFmtId="0" fontId="98" fillId="0" borderId="26" xfId="56" applyFont="1" applyFill="1" applyBorder="1" applyAlignment="1" applyProtection="1">
      <alignment horizontal="right" vertical="center" wrapText="1" indent="1"/>
    </xf>
    <xf numFmtId="0" fontId="60" fillId="0" borderId="72" xfId="57" applyFont="1" applyBorder="1" applyAlignment="1" applyProtection="1">
      <alignment horizontal="right" vertical="center" wrapText="1" indent="1"/>
    </xf>
    <xf numFmtId="0" fontId="48" fillId="0" borderId="0" xfId="0" applyFont="1" applyBorder="1"/>
    <xf numFmtId="0" fontId="61" fillId="24" borderId="28" xfId="0" applyFont="1" applyFill="1" applyBorder="1" applyAlignment="1">
      <alignment wrapText="1"/>
    </xf>
    <xf numFmtId="0" fontId="33" fillId="0" borderId="91" xfId="0" applyFont="1" applyBorder="1" applyAlignment="1">
      <alignment horizontal="center"/>
    </xf>
    <xf numFmtId="0" fontId="33" fillId="0" borderId="92" xfId="54" applyFont="1" applyBorder="1"/>
    <xf numFmtId="0" fontId="47" fillId="0" borderId="92" xfId="54" applyFont="1" applyBorder="1" applyAlignment="1">
      <alignment horizontal="left" vertical="center"/>
    </xf>
    <xf numFmtId="0" fontId="33" fillId="0" borderId="92" xfId="54" applyFont="1" applyFill="1" applyBorder="1"/>
    <xf numFmtId="0" fontId="33" fillId="0" borderId="92" xfId="0" applyFont="1" applyBorder="1"/>
    <xf numFmtId="0" fontId="33" fillId="0" borderId="94" xfId="0" applyFont="1" applyBorder="1" applyAlignment="1">
      <alignment horizontal="center"/>
    </xf>
    <xf numFmtId="0" fontId="33" fillId="0" borderId="95" xfId="0" applyFont="1" applyBorder="1"/>
    <xf numFmtId="0" fontId="1" fillId="0" borderId="0" xfId="0" applyFont="1" applyAlignment="1">
      <alignment horizontal="right"/>
    </xf>
    <xf numFmtId="0" fontId="97" fillId="29" borderId="40" xfId="56" applyFont="1" applyFill="1" applyBorder="1" applyAlignment="1" applyProtection="1">
      <alignment horizontal="right" vertical="center" wrapText="1" indent="1"/>
    </xf>
    <xf numFmtId="0" fontId="83" fillId="29" borderId="59" xfId="57" applyFont="1" applyFill="1" applyBorder="1" applyAlignment="1" applyProtection="1">
      <alignment horizontal="right" vertical="center" wrapText="1" indent="1"/>
    </xf>
    <xf numFmtId="0" fontId="83" fillId="29" borderId="42" xfId="57" applyFont="1" applyFill="1" applyBorder="1" applyAlignment="1" applyProtection="1">
      <alignment horizontal="right" vertical="center" wrapText="1" indent="1"/>
    </xf>
    <xf numFmtId="0" fontId="83" fillId="29" borderId="45" xfId="57" applyFont="1" applyFill="1" applyBorder="1" applyAlignment="1" applyProtection="1">
      <alignment horizontal="right" vertical="center" wrapText="1" indent="1"/>
    </xf>
    <xf numFmtId="0" fontId="61" fillId="29" borderId="40" xfId="57" applyFont="1" applyFill="1" applyBorder="1" applyAlignment="1" applyProtection="1">
      <alignment horizontal="right" vertical="center" wrapText="1" indent="1"/>
    </xf>
    <xf numFmtId="0" fontId="97" fillId="29" borderId="40" xfId="56" applyFont="1" applyFill="1" applyBorder="1" applyAlignment="1" applyProtection="1">
      <alignment horizontal="right" vertical="center" wrapText="1"/>
    </xf>
    <xf numFmtId="0" fontId="98" fillId="29" borderId="66" xfId="56" applyFont="1" applyFill="1" applyBorder="1" applyAlignment="1" applyProtection="1">
      <alignment horizontal="right" vertical="center" wrapText="1" indent="1"/>
    </xf>
    <xf numFmtId="0" fontId="98" fillId="29" borderId="9" xfId="56" applyFont="1" applyFill="1" applyBorder="1" applyAlignment="1" applyProtection="1">
      <alignment horizontal="right" vertical="center" wrapText="1" indent="1"/>
    </xf>
    <xf numFmtId="0" fontId="99" fillId="0" borderId="0" xfId="54" applyFont="1" applyBorder="1"/>
    <xf numFmtId="167" fontId="95" fillId="0" borderId="51" xfId="56" applyNumberFormat="1" applyFont="1" applyFill="1" applyBorder="1" applyAlignment="1" applyProtection="1">
      <alignment horizontal="left" vertical="center"/>
    </xf>
    <xf numFmtId="3" fontId="86" fillId="0" borderId="98" xfId="59" applyNumberFormat="1" applyFont="1" applyFill="1" applyBorder="1" applyAlignment="1">
      <alignment horizontal="left" vertical="center"/>
    </xf>
    <xf numFmtId="3" fontId="86" fillId="0" borderId="98" xfId="59" applyNumberFormat="1" applyFont="1" applyFill="1" applyBorder="1" applyAlignment="1">
      <alignment vertical="center"/>
    </xf>
    <xf numFmtId="0" fontId="86" fillId="0" borderId="98" xfId="51" applyFont="1" applyFill="1" applyBorder="1" applyAlignment="1">
      <alignment vertical="center"/>
    </xf>
    <xf numFmtId="0" fontId="1" fillId="0" borderId="0" xfId="50"/>
    <xf numFmtId="3" fontId="86" fillId="0" borderId="99" xfId="59" applyNumberFormat="1" applyFont="1" applyFill="1" applyBorder="1" applyAlignment="1">
      <alignment horizontal="left" vertical="center"/>
    </xf>
    <xf numFmtId="167" fontId="95" fillId="0" borderId="51" xfId="56" applyNumberFormat="1" applyFont="1" applyFill="1" applyBorder="1" applyAlignment="1" applyProtection="1">
      <alignment vertical="center"/>
    </xf>
    <xf numFmtId="167" fontId="97" fillId="0" borderId="22" xfId="56" applyNumberFormat="1" applyFont="1" applyFill="1" applyBorder="1" applyAlignment="1" applyProtection="1">
      <alignment horizontal="right" vertical="center" wrapText="1"/>
    </xf>
    <xf numFmtId="167" fontId="98" fillId="0" borderId="24" xfId="56" applyNumberFormat="1" applyFont="1" applyFill="1" applyBorder="1" applyAlignment="1" applyProtection="1">
      <alignment horizontal="right" vertical="center" wrapText="1"/>
      <protection locked="0"/>
    </xf>
    <xf numFmtId="167" fontId="98" fillId="0" borderId="17" xfId="56" applyNumberFormat="1" applyFont="1" applyFill="1" applyBorder="1" applyAlignment="1" applyProtection="1">
      <alignment horizontal="right" vertical="center" wrapText="1"/>
      <protection locked="0"/>
    </xf>
    <xf numFmtId="3" fontId="86" fillId="0" borderId="100" xfId="59" applyNumberFormat="1" applyFont="1" applyFill="1" applyBorder="1" applyAlignment="1">
      <alignment vertical="center"/>
    </xf>
    <xf numFmtId="0" fontId="47" fillId="0" borderId="48" xfId="51" applyFont="1" applyFill="1" applyBorder="1" applyAlignment="1">
      <alignment vertical="center"/>
    </xf>
    <xf numFmtId="3" fontId="47" fillId="0" borderId="78" xfId="58" applyNumberFormat="1" applyFont="1" applyFill="1" applyBorder="1" applyAlignment="1">
      <alignment horizontal="right" vertical="center" wrapText="1"/>
    </xf>
    <xf numFmtId="3" fontId="47" fillId="0" borderId="12" xfId="58" applyNumberFormat="1" applyFont="1" applyFill="1" applyBorder="1" applyAlignment="1">
      <alignment vertical="center"/>
    </xf>
    <xf numFmtId="3" fontId="47" fillId="0" borderId="28" xfId="58" applyNumberFormat="1" applyFont="1" applyFill="1" applyBorder="1" applyAlignment="1">
      <alignment horizontal="right" vertical="center" wrapText="1"/>
    </xf>
    <xf numFmtId="3" fontId="86" fillId="0" borderId="101" xfId="59" applyNumberFormat="1" applyFont="1" applyFill="1" applyBorder="1" applyAlignment="1">
      <alignment horizontal="left" vertical="center" wrapText="1"/>
    </xf>
    <xf numFmtId="0" fontId="60" fillId="0" borderId="9" xfId="0" applyFont="1" applyBorder="1" applyAlignment="1">
      <alignment vertical="top" wrapText="1"/>
    </xf>
    <xf numFmtId="0" fontId="102" fillId="0" borderId="0" xfId="0" applyFont="1" applyAlignment="1"/>
    <xf numFmtId="0" fontId="97" fillId="0" borderId="22" xfId="56" applyFont="1" applyFill="1" applyBorder="1" applyAlignment="1" applyProtection="1">
      <alignment horizontal="right" vertical="center" wrapText="1" indent="1"/>
    </xf>
    <xf numFmtId="3" fontId="102" fillId="0" borderId="95" xfId="0" applyNumberFormat="1" applyFont="1" applyBorder="1"/>
    <xf numFmtId="3" fontId="63" fillId="0" borderId="95" xfId="54" applyNumberFormat="1" applyFont="1" applyBorder="1"/>
    <xf numFmtId="3" fontId="106" fillId="0" borderId="9" xfId="0" applyNumberFormat="1" applyFont="1" applyBorder="1"/>
    <xf numFmtId="3" fontId="61" fillId="24" borderId="23" xfId="0" applyNumberFormat="1" applyFont="1" applyFill="1" applyBorder="1"/>
    <xf numFmtId="3" fontId="83" fillId="0" borderId="9" xfId="0" applyNumberFormat="1" applyFont="1" applyBorder="1"/>
    <xf numFmtId="3" fontId="83" fillId="0" borderId="9" xfId="0" applyNumberFormat="1" applyFont="1" applyFill="1" applyBorder="1"/>
    <xf numFmtId="3" fontId="61" fillId="24" borderId="9" xfId="0" applyNumberFormat="1" applyFont="1" applyFill="1" applyBorder="1"/>
    <xf numFmtId="3" fontId="83" fillId="0" borderId="74" xfId="0" applyNumberFormat="1" applyFont="1" applyFill="1" applyBorder="1"/>
    <xf numFmtId="3" fontId="83" fillId="0" borderId="44" xfId="0" applyNumberFormat="1" applyFont="1" applyBorder="1"/>
    <xf numFmtId="3" fontId="107" fillId="0" borderId="9" xfId="0" applyNumberFormat="1" applyFont="1" applyBorder="1"/>
    <xf numFmtId="3" fontId="61" fillId="24" borderId="26" xfId="0" applyNumberFormat="1" applyFont="1" applyFill="1" applyBorder="1"/>
    <xf numFmtId="3" fontId="61" fillId="24" borderId="80" xfId="0" applyNumberFormat="1" applyFont="1" applyFill="1" applyBorder="1"/>
    <xf numFmtId="3" fontId="47" fillId="0" borderId="61" xfId="58" applyNumberFormat="1" applyFont="1" applyFill="1" applyBorder="1" applyAlignment="1">
      <alignment horizontal="center" vertical="center" wrapText="1"/>
    </xf>
    <xf numFmtId="3" fontId="47" fillId="0" borderId="42" xfId="58" applyNumberFormat="1" applyFont="1" applyFill="1" applyBorder="1" applyAlignment="1">
      <alignment horizontal="center" vertical="center" wrapText="1"/>
    </xf>
    <xf numFmtId="3" fontId="47" fillId="0" borderId="42" xfId="58" applyNumberFormat="1" applyFont="1" applyFill="1" applyBorder="1" applyAlignment="1">
      <alignment horizontal="center" vertical="center"/>
    </xf>
    <xf numFmtId="3" fontId="46" fillId="0" borderId="42" xfId="58" applyNumberFormat="1" applyFont="1" applyFill="1" applyBorder="1" applyAlignment="1">
      <alignment horizontal="center" vertical="center"/>
    </xf>
    <xf numFmtId="3" fontId="47" fillId="0" borderId="65" xfId="58" applyNumberFormat="1" applyFont="1" applyFill="1" applyBorder="1" applyAlignment="1">
      <alignment horizontal="center" vertical="center"/>
    </xf>
    <xf numFmtId="49" fontId="47" fillId="0" borderId="102" xfId="59" applyNumberFormat="1" applyFont="1" applyFill="1" applyBorder="1" applyAlignment="1">
      <alignment horizontal="center" vertical="center" wrapText="1"/>
    </xf>
    <xf numFmtId="49" fontId="47" fillId="0" borderId="103" xfId="59" applyNumberFormat="1" applyFont="1" applyFill="1" applyBorder="1" applyAlignment="1">
      <alignment horizontal="center" vertical="center" wrapText="1"/>
    </xf>
    <xf numFmtId="49" fontId="47" fillId="0" borderId="103" xfId="59" applyNumberFormat="1" applyFont="1" applyFill="1" applyBorder="1" applyAlignment="1">
      <alignment horizontal="center" vertical="center"/>
    </xf>
    <xf numFmtId="3" fontId="47" fillId="0" borderId="13" xfId="58" applyNumberFormat="1" applyFont="1" applyFill="1" applyBorder="1" applyAlignment="1">
      <alignment horizontal="center" vertical="top"/>
    </xf>
    <xf numFmtId="3" fontId="46" fillId="0" borderId="13" xfId="58" applyNumberFormat="1" applyFont="1" applyFill="1" applyBorder="1" applyAlignment="1">
      <alignment horizontal="center" vertical="top"/>
    </xf>
    <xf numFmtId="3" fontId="47" fillId="0" borderId="47" xfId="58" applyNumberFormat="1" applyFont="1" applyFill="1" applyBorder="1" applyAlignment="1">
      <alignment horizontal="center" vertical="top"/>
    </xf>
    <xf numFmtId="0" fontId="48" fillId="0" borderId="67" xfId="0" applyFont="1" applyBorder="1"/>
    <xf numFmtId="0" fontId="33" fillId="0" borderId="0" xfId="0" applyFont="1" applyBorder="1"/>
    <xf numFmtId="0" fontId="53" fillId="0" borderId="0" xfId="0" applyFont="1" applyBorder="1"/>
    <xf numFmtId="0" fontId="92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33" fillId="0" borderId="0" xfId="0" applyFont="1" applyAlignment="1">
      <alignment horizontal="right"/>
    </xf>
    <xf numFmtId="0" fontId="110" fillId="0" borderId="51" xfId="57" applyFont="1" applyFill="1" applyBorder="1" applyAlignment="1" applyProtection="1">
      <alignment horizontal="right" vertical="center"/>
    </xf>
    <xf numFmtId="0" fontId="98" fillId="29" borderId="61" xfId="56" applyFont="1" applyFill="1" applyBorder="1" applyAlignment="1" applyProtection="1">
      <alignment horizontal="right" vertical="center" wrapText="1" indent="1"/>
    </xf>
    <xf numFmtId="0" fontId="98" fillId="29" borderId="42" xfId="56" applyFont="1" applyFill="1" applyBorder="1" applyAlignment="1" applyProtection="1">
      <alignment horizontal="right" vertical="center" wrapText="1" indent="1"/>
    </xf>
    <xf numFmtId="0" fontId="98" fillId="0" borderId="42" xfId="56" applyFont="1" applyFill="1" applyBorder="1" applyAlignment="1" applyProtection="1">
      <alignment horizontal="right" vertical="center" wrapText="1" indent="6"/>
    </xf>
    <xf numFmtId="167" fontId="97" fillId="0" borderId="21" xfId="56" applyNumberFormat="1" applyFont="1" applyFill="1" applyBorder="1" applyAlignment="1" applyProtection="1">
      <alignment horizontal="right" vertical="center" wrapText="1" indent="1"/>
      <protection locked="0"/>
    </xf>
    <xf numFmtId="0" fontId="61" fillId="0" borderId="21" xfId="57" applyFont="1" applyBorder="1" applyAlignment="1" applyProtection="1">
      <alignment horizontal="right" vertical="center" wrapText="1" indent="1"/>
      <protection locked="0"/>
    </xf>
    <xf numFmtId="167" fontId="97" fillId="0" borderId="21" xfId="56" applyNumberFormat="1" applyFont="1" applyFill="1" applyBorder="1" applyAlignment="1" applyProtection="1">
      <alignment horizontal="right" vertical="center" wrapText="1" indent="1"/>
    </xf>
    <xf numFmtId="0" fontId="62" fillId="0" borderId="21" xfId="56" applyFont="1" applyFill="1" applyBorder="1" applyAlignment="1" applyProtection="1">
      <alignment horizontal="right" vertical="center" wrapText="1" indent="1"/>
    </xf>
    <xf numFmtId="167" fontId="60" fillId="0" borderId="21" xfId="57" quotePrefix="1" applyNumberFormat="1" applyFont="1" applyBorder="1" applyAlignment="1" applyProtection="1">
      <alignment horizontal="right" vertical="center" wrapText="1" indent="1"/>
    </xf>
    <xf numFmtId="0" fontId="60" fillId="0" borderId="80" xfId="57" applyFont="1" applyBorder="1" applyAlignment="1" applyProtection="1">
      <alignment horizontal="right" vertical="center" wrapText="1" indent="1"/>
    </xf>
    <xf numFmtId="167" fontId="98" fillId="0" borderId="42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82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30" xfId="56" applyNumberFormat="1" applyFont="1" applyFill="1" applyBorder="1" applyAlignment="1" applyProtection="1">
      <alignment horizontal="right" vertical="center" wrapText="1" indent="1"/>
      <protection locked="0"/>
    </xf>
    <xf numFmtId="167" fontId="97" fillId="0" borderId="31" xfId="56" applyNumberFormat="1" applyFont="1" applyFill="1" applyBorder="1" applyAlignment="1" applyProtection="1">
      <alignment horizontal="right" vertical="center" wrapText="1" indent="1"/>
    </xf>
    <xf numFmtId="167" fontId="98" fillId="0" borderId="29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32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66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26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0" fontId="98" fillId="0" borderId="23" xfId="56" applyFont="1" applyFill="1" applyBorder="1" applyAlignment="1" applyProtection="1">
      <alignment horizontal="right" vertical="center" wrapText="1" indent="1"/>
    </xf>
    <xf numFmtId="0" fontId="96" fillId="0" borderId="21" xfId="56" applyFont="1" applyFill="1" applyBorder="1" applyAlignment="1" applyProtection="1">
      <alignment horizontal="right" vertical="center" wrapText="1"/>
    </xf>
    <xf numFmtId="167" fontId="97" fillId="0" borderId="70" xfId="56" applyNumberFormat="1" applyFont="1" applyFill="1" applyBorder="1" applyAlignment="1" applyProtection="1">
      <alignment horizontal="right" vertical="center" wrapText="1" indent="1"/>
    </xf>
    <xf numFmtId="167" fontId="98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0" fontId="98" fillId="0" borderId="44" xfId="56" applyFont="1" applyFill="1" applyBorder="1" applyAlignment="1" applyProtection="1">
      <alignment horizontal="right" vertical="center" wrapText="1" indent="1"/>
    </xf>
    <xf numFmtId="167" fontId="57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0" fontId="97" fillId="0" borderId="21" xfId="56" applyFont="1" applyFill="1" applyBorder="1" applyAlignment="1" applyProtection="1">
      <alignment horizontal="right" vertical="center" wrapText="1" indent="1"/>
    </xf>
    <xf numFmtId="0" fontId="83" fillId="0" borderId="44" xfId="57" applyFont="1" applyBorder="1" applyAlignment="1" applyProtection="1">
      <alignment horizontal="right" vertical="center" wrapText="1" indent="1"/>
    </xf>
    <xf numFmtId="0" fontId="61" fillId="0" borderId="21" xfId="57" applyFont="1" applyBorder="1" applyAlignment="1" applyProtection="1">
      <alignment horizontal="right" vertical="center" wrapText="1" indent="1"/>
    </xf>
    <xf numFmtId="167" fontId="62" fillId="0" borderId="21" xfId="56" applyNumberFormat="1" applyFont="1" applyFill="1" applyBorder="1" applyAlignment="1" applyProtection="1">
      <alignment horizontal="right" vertical="center" wrapText="1" indent="1"/>
    </xf>
    <xf numFmtId="0" fontId="83" fillId="0" borderId="23" xfId="57" applyFont="1" applyBorder="1" applyAlignment="1" applyProtection="1">
      <alignment horizontal="right" vertical="center" wrapText="1" indent="1"/>
    </xf>
    <xf numFmtId="0" fontId="83" fillId="0" borderId="44" xfId="57" applyFont="1" applyBorder="1" applyAlignment="1" applyProtection="1">
      <alignment horizontal="right" vertical="center" wrapText="1"/>
    </xf>
    <xf numFmtId="0" fontId="61" fillId="0" borderId="21" xfId="57" applyFont="1" applyBorder="1" applyAlignment="1" applyProtection="1">
      <alignment horizontal="right" vertical="center" wrapText="1"/>
    </xf>
    <xf numFmtId="0" fontId="61" fillId="0" borderId="80" xfId="57" applyFont="1" applyBorder="1" applyAlignment="1" applyProtection="1">
      <alignment horizontal="right" vertical="center" wrapText="1"/>
    </xf>
    <xf numFmtId="167" fontId="57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167" fontId="57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167" fontId="97" fillId="0" borderId="21" xfId="56" applyNumberFormat="1" applyFont="1" applyFill="1" applyBorder="1" applyAlignment="1" applyProtection="1">
      <alignment horizontal="right" vertical="center" wrapText="1"/>
    </xf>
    <xf numFmtId="167" fontId="98" fillId="0" borderId="23" xfId="56" applyNumberFormat="1" applyFont="1" applyFill="1" applyBorder="1" applyAlignment="1" applyProtection="1">
      <alignment horizontal="right" vertical="center" wrapText="1"/>
      <protection locked="0"/>
    </xf>
    <xf numFmtId="167" fontId="98" fillId="0" borderId="9" xfId="56" applyNumberFormat="1" applyFont="1" applyFill="1" applyBorder="1" applyAlignment="1" applyProtection="1">
      <alignment horizontal="right" vertical="center" wrapText="1"/>
      <protection locked="0"/>
    </xf>
    <xf numFmtId="0" fontId="97" fillId="0" borderId="85" xfId="56" applyFont="1" applyFill="1" applyBorder="1" applyAlignment="1" applyProtection="1">
      <alignment horizontal="center" vertical="center" wrapText="1"/>
    </xf>
    <xf numFmtId="0" fontId="33" fillId="0" borderId="0" xfId="0" applyFont="1" applyAlignment="1"/>
    <xf numFmtId="3" fontId="111" fillId="0" borderId="11" xfId="45" applyNumberFormat="1" applyFont="1" applyFill="1" applyBorder="1" applyAlignment="1">
      <alignment horizontal="center" vertical="center" wrapText="1"/>
    </xf>
    <xf numFmtId="0" fontId="98" fillId="29" borderId="44" xfId="56" applyFont="1" applyFill="1" applyBorder="1" applyAlignment="1" applyProtection="1">
      <alignment horizontal="right" vertical="center" wrapText="1" indent="6"/>
    </xf>
    <xf numFmtId="0" fontId="98" fillId="29" borderId="45" xfId="56" applyFont="1" applyFill="1" applyBorder="1" applyAlignment="1" applyProtection="1">
      <alignment horizontal="right" vertical="center" wrapText="1" indent="6"/>
    </xf>
    <xf numFmtId="167" fontId="97" fillId="0" borderId="85" xfId="56" applyNumberFormat="1" applyFont="1" applyFill="1" applyBorder="1" applyAlignment="1" applyProtection="1">
      <alignment horizontal="center" vertical="center" wrapText="1"/>
    </xf>
    <xf numFmtId="0" fontId="97" fillId="29" borderId="21" xfId="56" applyFont="1" applyFill="1" applyBorder="1" applyAlignment="1" applyProtection="1">
      <alignment horizontal="center" vertical="center" wrapText="1"/>
    </xf>
    <xf numFmtId="0" fontId="98" fillId="29" borderId="66" xfId="56" applyFont="1" applyFill="1" applyBorder="1" applyAlignment="1" applyProtection="1">
      <alignment horizontal="center" vertical="center" wrapText="1"/>
    </xf>
    <xf numFmtId="0" fontId="98" fillId="29" borderId="9" xfId="56" applyFont="1" applyFill="1" applyBorder="1" applyAlignment="1" applyProtection="1">
      <alignment horizontal="center" vertical="center" wrapText="1"/>
    </xf>
    <xf numFmtId="0" fontId="98" fillId="0" borderId="9" xfId="56" applyFont="1" applyFill="1" applyBorder="1" applyAlignment="1" applyProtection="1">
      <alignment horizontal="center" vertical="center" wrapText="1"/>
    </xf>
    <xf numFmtId="0" fontId="83" fillId="0" borderId="9" xfId="57" applyFont="1" applyBorder="1" applyAlignment="1" applyProtection="1">
      <alignment horizontal="center" vertical="center" wrapText="1"/>
    </xf>
    <xf numFmtId="167" fontId="98" fillId="0" borderId="9" xfId="56" applyNumberFormat="1" applyFont="1" applyFill="1" applyBorder="1" applyAlignment="1" applyProtection="1">
      <alignment horizontal="center" vertical="center" wrapText="1"/>
      <protection locked="0"/>
    </xf>
    <xf numFmtId="49" fontId="98" fillId="0" borderId="54" xfId="56" applyNumberFormat="1" applyFont="1" applyFill="1" applyBorder="1" applyAlignment="1" applyProtection="1">
      <alignment horizontal="left" vertical="center" wrapText="1"/>
    </xf>
    <xf numFmtId="0" fontId="0" fillId="0" borderId="80" xfId="0" applyBorder="1"/>
    <xf numFmtId="0" fontId="2" fillId="0" borderId="79" xfId="0" applyFont="1" applyBorder="1"/>
    <xf numFmtId="0" fontId="61" fillId="24" borderId="24" xfId="0" applyFont="1" applyFill="1" applyBorder="1"/>
    <xf numFmtId="0" fontId="61" fillId="24" borderId="17" xfId="0" applyFont="1" applyFill="1" applyBorder="1"/>
    <xf numFmtId="0" fontId="48" fillId="0" borderId="92" xfId="54" applyFont="1" applyBorder="1"/>
    <xf numFmtId="3" fontId="47" fillId="0" borderId="92" xfId="54" applyNumberFormat="1" applyFont="1" applyBorder="1"/>
    <xf numFmtId="3" fontId="0" fillId="0" borderId="92" xfId="0" applyNumberFormat="1" applyBorder="1"/>
    <xf numFmtId="3" fontId="0" fillId="0" borderId="93" xfId="0" applyNumberFormat="1" applyBorder="1"/>
    <xf numFmtId="3" fontId="83" fillId="0" borderId="92" xfId="0" applyNumberFormat="1" applyFont="1" applyBorder="1"/>
    <xf numFmtId="3" fontId="83" fillId="0" borderId="93" xfId="0" applyNumberFormat="1" applyFont="1" applyBorder="1"/>
    <xf numFmtId="3" fontId="83" fillId="0" borderId="92" xfId="0" applyNumberFormat="1" applyFont="1" applyBorder="1" applyAlignment="1">
      <alignment horizontal="left"/>
    </xf>
    <xf numFmtId="3" fontId="83" fillId="0" borderId="93" xfId="0" applyNumberFormat="1" applyFont="1" applyBorder="1" applyAlignment="1">
      <alignment horizontal="left"/>
    </xf>
    <xf numFmtId="3" fontId="102" fillId="0" borderId="96" xfId="0" applyNumberFormat="1" applyFont="1" applyBorder="1"/>
    <xf numFmtId="3" fontId="60" fillId="0" borderId="93" xfId="0" applyNumberFormat="1" applyFont="1" applyBorder="1"/>
    <xf numFmtId="0" fontId="60" fillId="0" borderId="9" xfId="0" applyFont="1" applyBorder="1" applyAlignment="1">
      <alignment vertical="center" wrapText="1"/>
    </xf>
    <xf numFmtId="3" fontId="48" fillId="0" borderId="9" xfId="0" applyNumberFormat="1" applyFont="1" applyBorder="1"/>
    <xf numFmtId="3" fontId="33" fillId="0" borderId="9" xfId="0" applyNumberFormat="1" applyFont="1" applyBorder="1"/>
    <xf numFmtId="0" fontId="5" fillId="0" borderId="0" xfId="0" applyFont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left" vertical="center"/>
    </xf>
    <xf numFmtId="0" fontId="42" fillId="0" borderId="31" xfId="0" applyFont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5" fillId="24" borderId="36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35" fillId="25" borderId="36" xfId="0" applyFont="1" applyFill="1" applyBorder="1" applyAlignment="1">
      <alignment horizontal="center"/>
    </xf>
    <xf numFmtId="0" fontId="41" fillId="25" borderId="57" xfId="0" applyFont="1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4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6" xfId="0" applyFont="1" applyBorder="1" applyAlignment="1"/>
    <xf numFmtId="0" fontId="6" fillId="0" borderId="57" xfId="0" applyFont="1" applyBorder="1" applyAlignment="1"/>
    <xf numFmtId="0" fontId="4" fillId="0" borderId="0" xfId="0" applyFont="1" applyAlignment="1"/>
    <xf numFmtId="0" fontId="4" fillId="0" borderId="55" xfId="0" applyFont="1" applyBorder="1" applyAlignment="1"/>
    <xf numFmtId="0" fontId="4" fillId="0" borderId="31" xfId="0" applyFont="1" applyBorder="1" applyAlignment="1"/>
    <xf numFmtId="0" fontId="2" fillId="0" borderId="48" xfId="0" applyFont="1" applyBorder="1" applyAlignment="1"/>
    <xf numFmtId="0" fontId="2" fillId="0" borderId="33" xfId="0" applyFont="1" applyBorder="1" applyAlignment="1"/>
    <xf numFmtId="0" fontId="33" fillId="0" borderId="0" xfId="0" applyFont="1" applyAlignment="1">
      <alignment horizontal="right"/>
    </xf>
    <xf numFmtId="0" fontId="0" fillId="0" borderId="0" xfId="0" applyAlignment="1"/>
    <xf numFmtId="167" fontId="94" fillId="0" borderId="0" xfId="56" applyNumberFormat="1" applyFont="1" applyFill="1" applyBorder="1" applyAlignment="1" applyProtection="1">
      <alignment horizontal="center" vertical="center"/>
    </xf>
    <xf numFmtId="0" fontId="99" fillId="0" borderId="0" xfId="56" applyFont="1" applyFill="1" applyAlignment="1" applyProtection="1">
      <alignment horizontal="center"/>
    </xf>
    <xf numFmtId="167" fontId="95" fillId="0" borderId="51" xfId="56" applyNumberFormat="1" applyFont="1" applyFill="1" applyBorder="1" applyAlignment="1" applyProtection="1">
      <alignment horizontal="right"/>
    </xf>
    <xf numFmtId="3" fontId="53" fillId="0" borderId="0" xfId="45" applyNumberFormat="1" applyFont="1" applyFill="1" applyBorder="1" applyAlignment="1">
      <alignment vertical="center" wrapText="1"/>
    </xf>
    <xf numFmtId="0" fontId="92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3" fillId="0" borderId="48" xfId="45" applyFont="1" applyFill="1" applyBorder="1" applyAlignment="1">
      <alignment horizontal="center" vertical="center" wrapText="1"/>
    </xf>
    <xf numFmtId="0" fontId="13" fillId="0" borderId="33" xfId="45" applyFont="1" applyFill="1" applyBorder="1" applyAlignment="1">
      <alignment horizontal="center" vertical="center" wrapText="1"/>
    </xf>
    <xf numFmtId="3" fontId="39" fillId="0" borderId="48" xfId="58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/>
    </xf>
    <xf numFmtId="3" fontId="39" fillId="0" borderId="48" xfId="58" applyNumberFormat="1" applyFont="1" applyFill="1" applyBorder="1" applyAlignment="1">
      <alignment horizontal="center" vertical="top" wrapText="1"/>
    </xf>
    <xf numFmtId="0" fontId="1" fillId="0" borderId="33" xfId="50" applyBorder="1" applyAlignment="1"/>
    <xf numFmtId="3" fontId="39" fillId="0" borderId="36" xfId="45" applyNumberFormat="1" applyFont="1" applyFill="1" applyBorder="1" applyAlignment="1">
      <alignment horizontal="center" vertical="center" wrapText="1"/>
    </xf>
    <xf numFmtId="0" fontId="1" fillId="0" borderId="31" xfId="50" applyBorder="1" applyAlignment="1">
      <alignment horizontal="center" vertical="center"/>
    </xf>
    <xf numFmtId="0" fontId="103" fillId="0" borderId="0" xfId="50" applyFont="1" applyAlignment="1">
      <alignment horizontal="right"/>
    </xf>
    <xf numFmtId="0" fontId="48" fillId="0" borderId="0" xfId="50" applyFont="1" applyAlignment="1"/>
    <xf numFmtId="0" fontId="39" fillId="0" borderId="36" xfId="45" applyFont="1" applyFill="1" applyBorder="1" applyAlignment="1">
      <alignment horizontal="center" vertical="center"/>
    </xf>
    <xf numFmtId="0" fontId="39" fillId="0" borderId="31" xfId="45" applyFont="1" applyFill="1" applyBorder="1" applyAlignment="1">
      <alignment horizontal="center" vertical="center"/>
    </xf>
    <xf numFmtId="3" fontId="39" fillId="0" borderId="36" xfId="45" applyNumberFormat="1" applyFont="1" applyFill="1" applyBorder="1" applyAlignment="1">
      <alignment horizontal="center" vertical="center"/>
    </xf>
    <xf numFmtId="3" fontId="39" fillId="0" borderId="31" xfId="45" applyNumberFormat="1" applyFont="1" applyFill="1" applyBorder="1" applyAlignment="1">
      <alignment horizontal="center" vertical="center"/>
    </xf>
    <xf numFmtId="3" fontId="39" fillId="0" borderId="48" xfId="45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 wrapText="1"/>
    </xf>
    <xf numFmtId="0" fontId="1" fillId="0" borderId="33" xfId="50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55" fillId="0" borderId="51" xfId="0" applyFont="1" applyBorder="1" applyAlignment="1">
      <alignment horizontal="right"/>
    </xf>
    <xf numFmtId="0" fontId="61" fillId="0" borderId="48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61" fillId="0" borderId="56" xfId="0" applyFont="1" applyBorder="1" applyAlignment="1">
      <alignment horizontal="center" vertical="center"/>
    </xf>
    <xf numFmtId="0" fontId="61" fillId="0" borderId="3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4" fontId="17" fillId="0" borderId="0" xfId="53" applyNumberFormat="1" applyBorder="1" applyAlignment="1"/>
    <xf numFmtId="0" fontId="17" fillId="0" borderId="0" xfId="53" applyBorder="1" applyAlignment="1"/>
    <xf numFmtId="0" fontId="13" fillId="0" borderId="48" xfId="53" applyFont="1" applyBorder="1" applyAlignment="1">
      <alignment horizontal="center" wrapText="1"/>
    </xf>
    <xf numFmtId="0" fontId="13" fillId="0" borderId="33" xfId="53" applyFont="1" applyBorder="1" applyAlignment="1">
      <alignment horizontal="center" wrapText="1"/>
    </xf>
    <xf numFmtId="0" fontId="9" fillId="0" borderId="0" xfId="53" applyFont="1" applyAlignment="1"/>
    <xf numFmtId="0" fontId="8" fillId="0" borderId="0" xfId="53" applyFont="1" applyAlignment="1"/>
    <xf numFmtId="0" fontId="9" fillId="0" borderId="15" xfId="53" applyFont="1" applyBorder="1" applyAlignment="1">
      <alignment vertical="center"/>
    </xf>
    <xf numFmtId="0" fontId="9" fillId="0" borderId="47" xfId="53" applyFont="1" applyBorder="1" applyAlignment="1">
      <alignment vertical="center"/>
    </xf>
    <xf numFmtId="0" fontId="9" fillId="0" borderId="76" xfId="53" applyFont="1" applyBorder="1" applyAlignment="1">
      <alignment horizontal="center" vertical="center"/>
    </xf>
    <xf numFmtId="0" fontId="9" fillId="0" borderId="77" xfId="53" applyFont="1" applyBorder="1" applyAlignment="1">
      <alignment horizontal="center" vertical="center"/>
    </xf>
    <xf numFmtId="0" fontId="9" fillId="0" borderId="25" xfId="53" applyFont="1" applyBorder="1" applyAlignment="1">
      <alignment horizontal="center" vertical="center"/>
    </xf>
    <xf numFmtId="0" fontId="9" fillId="0" borderId="27" xfId="53" applyFont="1" applyBorder="1" applyAlignment="1">
      <alignment horizontal="center" vertical="center"/>
    </xf>
    <xf numFmtId="0" fontId="9" fillId="0" borderId="48" xfId="53" applyFont="1" applyBorder="1" applyAlignment="1">
      <alignment horizontal="center" vertical="center" wrapText="1"/>
    </xf>
    <xf numFmtId="0" fontId="9" fillId="0" borderId="38" xfId="53" applyFont="1" applyBorder="1" applyAlignment="1">
      <alignment horizontal="center" vertical="center" wrapText="1"/>
    </xf>
    <xf numFmtId="0" fontId="13" fillId="0" borderId="56" xfId="53" applyFont="1" applyBorder="1" applyAlignment="1">
      <alignment horizontal="center" wrapText="1"/>
    </xf>
    <xf numFmtId="0" fontId="8" fillId="0" borderId="68" xfId="53" applyFont="1" applyBorder="1" applyAlignment="1">
      <alignment wrapText="1"/>
    </xf>
    <xf numFmtId="0" fontId="27" fillId="0" borderId="67" xfId="55" applyFont="1" applyBorder="1" applyAlignment="1">
      <alignment horizontal="right" wrapText="1"/>
    </xf>
    <xf numFmtId="0" fontId="17" fillId="0" borderId="60" xfId="55" applyBorder="1" applyAlignment="1">
      <alignment horizontal="right" wrapText="1"/>
    </xf>
    <xf numFmtId="1" fontId="27" fillId="0" borderId="48" xfId="55" applyNumberFormat="1" applyFont="1" applyBorder="1" applyAlignment="1">
      <alignment horizontal="right" wrapText="1"/>
    </xf>
    <xf numFmtId="1" fontId="27" fillId="0" borderId="12" xfId="55" applyNumberFormat="1" applyFont="1" applyBorder="1" applyAlignment="1">
      <alignment horizontal="right" wrapText="1"/>
    </xf>
    <xf numFmtId="0" fontId="27" fillId="0" borderId="43" xfId="55" applyFont="1" applyBorder="1" applyAlignment="1">
      <alignment horizontal="right" wrapText="1"/>
    </xf>
    <xf numFmtId="0" fontId="17" fillId="0" borderId="41" xfId="55" applyBorder="1" applyAlignment="1">
      <alignment horizontal="right" wrapText="1"/>
    </xf>
    <xf numFmtId="0" fontId="14" fillId="0" borderId="0" xfId="0" applyFont="1" applyAlignment="1">
      <alignment horizontal="right"/>
    </xf>
    <xf numFmtId="0" fontId="27" fillId="0" borderId="37" xfId="55" applyFont="1" applyBorder="1" applyAlignment="1"/>
    <xf numFmtId="0" fontId="27" fillId="0" borderId="54" xfId="55" applyFont="1" applyBorder="1" applyAlignment="1"/>
    <xf numFmtId="0" fontId="27" fillId="0" borderId="30" xfId="55" applyFont="1" applyBorder="1" applyAlignment="1"/>
    <xf numFmtId="0" fontId="27" fillId="0" borderId="48" xfId="55" applyFont="1" applyBorder="1" applyAlignment="1">
      <alignment horizontal="center" wrapText="1"/>
    </xf>
    <xf numFmtId="0" fontId="27" fillId="0" borderId="12" xfId="55" applyFont="1" applyBorder="1" applyAlignment="1">
      <alignment horizontal="center" wrapText="1"/>
    </xf>
    <xf numFmtId="0" fontId="24" fillId="0" borderId="0" xfId="55" applyFont="1" applyAlignment="1">
      <alignment horizontal="center" wrapText="1"/>
    </xf>
    <xf numFmtId="0" fontId="25" fillId="0" borderId="0" xfId="55" applyFont="1" applyAlignment="1">
      <alignment horizontal="center" wrapText="1"/>
    </xf>
    <xf numFmtId="0" fontId="27" fillId="0" borderId="36" xfId="55" applyFont="1" applyBorder="1" applyAlignment="1">
      <alignment horizontal="center"/>
    </xf>
    <xf numFmtId="0" fontId="27" fillId="0" borderId="55" xfId="55" applyFont="1" applyBorder="1" applyAlignment="1">
      <alignment horizontal="center"/>
    </xf>
    <xf numFmtId="0" fontId="27" fillId="0" borderId="31" xfId="55" applyFont="1" applyBorder="1" applyAlignment="1">
      <alignment horizontal="center"/>
    </xf>
    <xf numFmtId="0" fontId="28" fillId="0" borderId="68" xfId="55" applyFont="1" applyBorder="1" applyAlignment="1">
      <alignment horizontal="center"/>
    </xf>
    <xf numFmtId="0" fontId="28" fillId="0" borderId="0" xfId="55" applyFont="1" applyBorder="1" applyAlignment="1">
      <alignment horizontal="center"/>
    </xf>
    <xf numFmtId="0" fontId="28" fillId="0" borderId="60" xfId="55" applyFont="1" applyBorder="1" applyAlignment="1">
      <alignment horizontal="center"/>
    </xf>
    <xf numFmtId="0" fontId="28" fillId="0" borderId="50" xfId="55" applyFont="1" applyBorder="1" applyAlignment="1">
      <alignment horizontal="center"/>
    </xf>
    <xf numFmtId="0" fontId="27" fillId="0" borderId="36" xfId="55" applyFont="1" applyBorder="1" applyAlignment="1">
      <alignment horizontal="center" vertical="center"/>
    </xf>
    <xf numFmtId="0" fontId="27" fillId="0" borderId="55" xfId="55" applyFont="1" applyBorder="1" applyAlignment="1">
      <alignment horizontal="center" vertical="center"/>
    </xf>
    <xf numFmtId="0" fontId="27" fillId="0" borderId="31" xfId="55" applyFont="1" applyBorder="1" applyAlignment="1">
      <alignment horizontal="center" vertical="center"/>
    </xf>
    <xf numFmtId="0" fontId="26" fillId="0" borderId="51" xfId="55" applyFont="1" applyBorder="1" applyAlignment="1">
      <alignment horizontal="right"/>
    </xf>
    <xf numFmtId="0" fontId="27" fillId="0" borderId="48" xfId="55" applyFont="1" applyBorder="1" applyAlignment="1">
      <alignment horizontal="right" wrapText="1"/>
    </xf>
    <xf numFmtId="0" fontId="27" fillId="0" borderId="12" xfId="55" applyFont="1" applyBorder="1" applyAlignment="1">
      <alignment horizontal="right" wrapText="1"/>
    </xf>
    <xf numFmtId="0" fontId="27" fillId="0" borderId="62" xfId="55" applyFont="1" applyBorder="1" applyAlignment="1">
      <alignment wrapText="1"/>
    </xf>
    <xf numFmtId="0" fontId="27" fillId="0" borderId="58" xfId="55" applyFont="1" applyBorder="1" applyAlignment="1">
      <alignment wrapText="1"/>
    </xf>
    <xf numFmtId="0" fontId="27" fillId="0" borderId="82" xfId="55" applyFont="1" applyBorder="1" applyAlignment="1">
      <alignment wrapText="1"/>
    </xf>
    <xf numFmtId="0" fontId="17" fillId="0" borderId="37" xfId="55" applyBorder="1" applyAlignment="1">
      <alignment wrapText="1"/>
    </xf>
    <xf numFmtId="0" fontId="17" fillId="0" borderId="54" xfId="55" applyBorder="1" applyAlignment="1">
      <alignment wrapText="1"/>
    </xf>
    <xf numFmtId="0" fontId="17" fillId="0" borderId="30" xfId="55" applyBorder="1" applyAlignment="1">
      <alignment wrapText="1"/>
    </xf>
    <xf numFmtId="0" fontId="27" fillId="0" borderId="37" xfId="55" applyFont="1" applyBorder="1" applyAlignment="1">
      <alignment wrapText="1"/>
    </xf>
    <xf numFmtId="0" fontId="17" fillId="0" borderId="54" xfId="55" applyFont="1" applyBorder="1" applyAlignment="1">
      <alignment wrapText="1"/>
    </xf>
    <xf numFmtId="0" fontId="17" fillId="0" borderId="30" xfId="55" applyFont="1" applyBorder="1" applyAlignment="1">
      <alignment wrapText="1"/>
    </xf>
    <xf numFmtId="0" fontId="17" fillId="0" borderId="37" xfId="55" applyFont="1" applyBorder="1" applyAlignment="1">
      <alignment wrapText="1"/>
    </xf>
    <xf numFmtId="1" fontId="27" fillId="0" borderId="14" xfId="55" applyNumberFormat="1" applyFont="1" applyBorder="1" applyAlignment="1">
      <alignment horizontal="right" wrapText="1"/>
    </xf>
    <xf numFmtId="0" fontId="27" fillId="0" borderId="14" xfId="55" applyFont="1" applyBorder="1" applyAlignment="1">
      <alignment horizontal="right" wrapText="1"/>
    </xf>
    <xf numFmtId="0" fontId="27" fillId="0" borderId="14" xfId="55" applyFont="1" applyBorder="1" applyAlignment="1">
      <alignment horizontal="center"/>
    </xf>
    <xf numFmtId="0" fontId="27" fillId="0" borderId="12" xfId="55" applyFont="1" applyBorder="1" applyAlignment="1">
      <alignment horizontal="center"/>
    </xf>
    <xf numFmtId="0" fontId="27" fillId="0" borderId="13" xfId="55" applyFont="1" applyBorder="1" applyAlignment="1">
      <alignment horizontal="center" wrapText="1"/>
    </xf>
    <xf numFmtId="1" fontId="27" fillId="0" borderId="73" xfId="55" applyNumberFormat="1" applyFont="1" applyBorder="1" applyAlignment="1">
      <alignment horizontal="right" wrapText="1"/>
    </xf>
    <xf numFmtId="1" fontId="27" fillId="0" borderId="24" xfId="55" applyNumberFormat="1" applyFont="1" applyBorder="1" applyAlignment="1">
      <alignment horizontal="right" wrapText="1"/>
    </xf>
    <xf numFmtId="0" fontId="17" fillId="0" borderId="54" xfId="55" applyBorder="1" applyAlignment="1"/>
    <xf numFmtId="0" fontId="17" fillId="0" borderId="30" xfId="55" applyBorder="1" applyAlignment="1"/>
    <xf numFmtId="0" fontId="17" fillId="0" borderId="58" xfId="55" applyBorder="1" applyAlignment="1"/>
    <xf numFmtId="0" fontId="17" fillId="0" borderId="82" xfId="55" applyBorder="1" applyAlignment="1"/>
    <xf numFmtId="0" fontId="27" fillId="0" borderId="54" xfId="55" applyFont="1" applyBorder="1" applyAlignment="1">
      <alignment wrapText="1"/>
    </xf>
    <xf numFmtId="0" fontId="27" fillId="0" borderId="30" xfId="55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9" fillId="0" borderId="3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53" fillId="0" borderId="0" xfId="0" applyFont="1" applyAlignment="1">
      <alignment horizontal="right"/>
    </xf>
    <xf numFmtId="0" fontId="99" fillId="0" borderId="0" xfId="54" applyFont="1" applyBorder="1" applyAlignment="1">
      <alignment horizontal="center" vertical="center"/>
    </xf>
    <xf numFmtId="0" fontId="102" fillId="0" borderId="0" xfId="0" applyFont="1" applyAlignment="1">
      <alignment horizontal="center"/>
    </xf>
    <xf numFmtId="0" fontId="54" fillId="0" borderId="0" xfId="0" applyFont="1" applyAlignment="1">
      <alignment horizontal="right"/>
    </xf>
    <xf numFmtId="0" fontId="13" fillId="0" borderId="51" xfId="0" applyFont="1" applyBorder="1" applyAlignment="1">
      <alignment horizontal="right"/>
    </xf>
    <xf numFmtId="0" fontId="61" fillId="0" borderId="0" xfId="0" applyFont="1" applyAlignment="1">
      <alignment horizontal="right"/>
    </xf>
    <xf numFmtId="0" fontId="2" fillId="0" borderId="0" xfId="0" applyFont="1" applyAlignment="1"/>
  </cellXfs>
  <cellStyles count="68">
    <cellStyle name="1. jelölőszín" xfId="1"/>
    <cellStyle name="2. jelölőszín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3. jelölőszín" xfId="9"/>
    <cellStyle name="4. jelölőszín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5. jelölőszín" xfId="17"/>
    <cellStyle name="6. jelölőszín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Explanatory Text" xfId="34"/>
    <cellStyle name="Ezres 2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ál" xfId="0" builtinId="0"/>
    <cellStyle name="Normál 2" xfId="44"/>
    <cellStyle name="Normál 3" xfId="45"/>
    <cellStyle name="Normál 3 2" xfId="46"/>
    <cellStyle name="Normál 4" xfId="47"/>
    <cellStyle name="Normál 5" xfId="48"/>
    <cellStyle name="Normál 5_Önkorm mérleg" xfId="49"/>
    <cellStyle name="Normál 6" xfId="50"/>
    <cellStyle name="Normál_   5    (2)" xfId="51"/>
    <cellStyle name="Normál_2009.évi felhalmozási mérleg III.név teljesítés Letenye" xfId="52"/>
    <cellStyle name="Normál_2009_Hitelállomány kimutatása Letenye III.név telj.." xfId="53"/>
    <cellStyle name="Normál_5.Felhalm. bev és kiad." xfId="54"/>
    <cellStyle name="Normál_Gördülő bev., kiad.2009-20011. Letenye mód.05.15" xfId="55"/>
    <cellStyle name="Normál_KVRENMUNKA" xfId="56"/>
    <cellStyle name="Normál_Munka1" xfId="57"/>
    <cellStyle name="Normál_ÖKIADELÖ" xfId="58"/>
    <cellStyle name="Normál_ÖKIADELÖ 2" xfId="59"/>
    <cellStyle name="Normal_tanusitv" xfId="60"/>
    <cellStyle name="Note" xfId="61"/>
    <cellStyle name="Output" xfId="62"/>
    <cellStyle name="Stílus 1" xfId="63"/>
    <cellStyle name="Százalék 2" xfId="64"/>
    <cellStyle name="Title" xfId="65"/>
    <cellStyle name="Total" xfId="66"/>
    <cellStyle name="Warning Text" xfId="6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D35" sqref="D35"/>
    </sheetView>
  </sheetViews>
  <sheetFormatPr defaultRowHeight="12.75" x14ac:dyDescent="0.2"/>
  <cols>
    <col min="1" max="1" width="19.85546875" customWidth="1"/>
    <col min="2" max="2" width="12.7109375" customWidth="1"/>
    <col min="3" max="3" width="13.7109375" customWidth="1"/>
    <col min="4" max="4" width="14.42578125" customWidth="1"/>
    <col min="5" max="5" width="26.7109375" bestFit="1" customWidth="1"/>
    <col min="6" max="6" width="13.140625" customWidth="1"/>
    <col min="7" max="7" width="12.85546875" customWidth="1"/>
    <col min="8" max="8" width="13.42578125" customWidth="1"/>
  </cols>
  <sheetData>
    <row r="2" spans="1:8" x14ac:dyDescent="0.2">
      <c r="H2" s="538" t="s">
        <v>23</v>
      </c>
    </row>
    <row r="3" spans="1:8" ht="22.5" customHeight="1" x14ac:dyDescent="0.2">
      <c r="A3" s="1079" t="s">
        <v>305</v>
      </c>
      <c r="B3" s="1079"/>
      <c r="C3" s="1079"/>
      <c r="D3" s="1079"/>
      <c r="E3" s="1079"/>
      <c r="F3" s="1079"/>
      <c r="G3" s="1079"/>
      <c r="H3" s="1079"/>
    </row>
    <row r="4" spans="1:8" ht="22.5" customHeight="1" x14ac:dyDescent="0.2">
      <c r="A4" s="17"/>
      <c r="B4" s="17"/>
      <c r="C4" s="17"/>
      <c r="D4" s="17"/>
      <c r="E4" s="17"/>
      <c r="F4" s="17"/>
      <c r="G4" s="17"/>
      <c r="H4" s="17"/>
    </row>
    <row r="5" spans="1:8" ht="13.5" thickBot="1" x14ac:dyDescent="0.25">
      <c r="A5" s="9"/>
      <c r="B5" s="9"/>
      <c r="C5" s="9"/>
      <c r="D5" s="9"/>
      <c r="E5" s="9"/>
      <c r="F5" s="9"/>
      <c r="G5" s="9"/>
      <c r="H5" s="9"/>
    </row>
    <row r="6" spans="1:8" ht="13.5" thickBot="1" x14ac:dyDescent="0.25">
      <c r="A6" s="5" t="s">
        <v>649</v>
      </c>
      <c r="B6" s="5" t="s">
        <v>683</v>
      </c>
      <c r="C6" s="5" t="s">
        <v>684</v>
      </c>
      <c r="D6" s="5" t="s">
        <v>942</v>
      </c>
      <c r="E6" s="5" t="s">
        <v>669</v>
      </c>
      <c r="F6" s="5" t="s">
        <v>683</v>
      </c>
      <c r="G6" s="5" t="s">
        <v>684</v>
      </c>
      <c r="H6" s="5" t="s">
        <v>942</v>
      </c>
    </row>
    <row r="7" spans="1:8" ht="21" customHeight="1" x14ac:dyDescent="0.2">
      <c r="A7" s="12" t="s">
        <v>713</v>
      </c>
      <c r="B7" s="6">
        <v>748811</v>
      </c>
      <c r="C7" s="6">
        <v>748811</v>
      </c>
      <c r="D7" s="6">
        <v>353556</v>
      </c>
      <c r="E7" s="12" t="s">
        <v>716</v>
      </c>
      <c r="F7" s="6">
        <v>330465</v>
      </c>
      <c r="G7" s="6">
        <v>330465</v>
      </c>
      <c r="H7" s="6">
        <v>353542</v>
      </c>
    </row>
    <row r="8" spans="1:8" ht="21" customHeight="1" x14ac:dyDescent="0.2">
      <c r="A8" s="13" t="s">
        <v>714</v>
      </c>
      <c r="B8" s="7">
        <v>214868</v>
      </c>
      <c r="C8" s="7">
        <v>254517</v>
      </c>
      <c r="D8" s="7">
        <v>313582</v>
      </c>
      <c r="E8" s="13" t="s">
        <v>717</v>
      </c>
      <c r="F8" s="7">
        <v>161613</v>
      </c>
      <c r="G8" s="7">
        <v>161613</v>
      </c>
      <c r="H8" s="7">
        <v>111365</v>
      </c>
    </row>
    <row r="9" spans="1:8" ht="21" customHeight="1" x14ac:dyDescent="0.2">
      <c r="A9" s="13"/>
      <c r="B9" s="7"/>
      <c r="C9" s="7"/>
      <c r="D9" s="7"/>
      <c r="E9" s="15" t="s">
        <v>719</v>
      </c>
      <c r="F9" s="7">
        <v>15072</v>
      </c>
      <c r="G9" s="7">
        <v>15072</v>
      </c>
      <c r="H9" s="7">
        <v>0</v>
      </c>
    </row>
    <row r="10" spans="1:8" ht="20.25" customHeight="1" x14ac:dyDescent="0.2">
      <c r="A10" s="13"/>
      <c r="B10" s="7"/>
      <c r="C10" s="7"/>
      <c r="D10" s="7"/>
      <c r="E10" s="15" t="s">
        <v>720</v>
      </c>
      <c r="F10" s="7">
        <v>0</v>
      </c>
      <c r="G10" s="7"/>
      <c r="H10" s="7">
        <v>0</v>
      </c>
    </row>
    <row r="11" spans="1:8" ht="20.25" customHeight="1" x14ac:dyDescent="0.2">
      <c r="A11" s="13" t="s">
        <v>69</v>
      </c>
      <c r="B11" s="7">
        <v>8308</v>
      </c>
      <c r="C11" s="7">
        <v>8308</v>
      </c>
      <c r="D11" s="7">
        <v>8308</v>
      </c>
      <c r="E11" s="15" t="s">
        <v>110</v>
      </c>
      <c r="F11" s="7">
        <v>575248</v>
      </c>
      <c r="G11" s="7">
        <v>575248</v>
      </c>
      <c r="H11" s="7">
        <v>81896</v>
      </c>
    </row>
    <row r="12" spans="1:8" ht="22.5" customHeight="1" thickBot="1" x14ac:dyDescent="0.25">
      <c r="A12" s="14" t="s">
        <v>715</v>
      </c>
      <c r="B12" s="8">
        <v>125472</v>
      </c>
      <c r="C12" s="602" t="s">
        <v>22</v>
      </c>
      <c r="D12" s="8">
        <v>17859</v>
      </c>
      <c r="E12" s="16" t="s">
        <v>721</v>
      </c>
      <c r="F12" s="8">
        <v>15061</v>
      </c>
      <c r="G12" s="8">
        <v>15061</v>
      </c>
      <c r="H12" s="8">
        <v>19000</v>
      </c>
    </row>
    <row r="13" spans="1:8" ht="22.5" customHeight="1" thickBot="1" x14ac:dyDescent="0.25">
      <c r="A13" s="10" t="s">
        <v>668</v>
      </c>
      <c r="B13" s="5">
        <f>SUM(B7:B12)</f>
        <v>1097459</v>
      </c>
      <c r="C13" s="5">
        <v>1097459</v>
      </c>
      <c r="D13" s="5">
        <f>SUM(D7:D12)</f>
        <v>693305</v>
      </c>
      <c r="E13" s="11" t="s">
        <v>674</v>
      </c>
      <c r="F13" s="5">
        <f>SUM(F7:F12)</f>
        <v>1097459</v>
      </c>
      <c r="G13" s="5">
        <f>SUM(G7:G12)</f>
        <v>1097459</v>
      </c>
      <c r="H13" s="5">
        <f>SUM(H7:H12)</f>
        <v>565803</v>
      </c>
    </row>
  </sheetData>
  <mergeCells count="1">
    <mergeCell ref="A3:H3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"/>
  <sheetViews>
    <sheetView topLeftCell="A8" workbookViewId="0">
      <selection activeCell="O60" sqref="O60"/>
    </sheetView>
  </sheetViews>
  <sheetFormatPr defaultRowHeight="12.75" x14ac:dyDescent="0.2"/>
  <cols>
    <col min="1" max="1" width="3.28515625" customWidth="1"/>
    <col min="2" max="2" width="28.140625" customWidth="1"/>
    <col min="3" max="3" width="7.7109375" style="2" customWidth="1"/>
    <col min="4" max="4" width="8.28515625" style="2" customWidth="1"/>
    <col min="5" max="5" width="7.7109375" style="2" customWidth="1"/>
    <col min="6" max="6" width="6.85546875" customWidth="1"/>
    <col min="7" max="7" width="7" customWidth="1"/>
    <col min="8" max="10" width="0" hidden="1" customWidth="1"/>
    <col min="11" max="11" width="8.5703125" style="2" customWidth="1"/>
    <col min="12" max="12" width="8.85546875" style="2" customWidth="1"/>
  </cols>
  <sheetData>
    <row r="1" spans="5:12" hidden="1" x14ac:dyDescent="0.2">
      <c r="E1" t="s">
        <v>70</v>
      </c>
      <c r="L1" s="607"/>
    </row>
    <row r="2" spans="5:12" hidden="1" x14ac:dyDescent="0.2">
      <c r="K2" s="182"/>
    </row>
    <row r="10" spans="5:12" hidden="1" x14ac:dyDescent="0.2"/>
    <row r="11" spans="5:12" hidden="1" x14ac:dyDescent="0.2"/>
    <row r="12" spans="5:12" hidden="1" x14ac:dyDescent="0.2"/>
    <row r="13" spans="5:12" hidden="1" x14ac:dyDescent="0.2"/>
    <row r="14" spans="5:12" hidden="1" x14ac:dyDescent="0.2"/>
    <row r="15" spans="5:12" hidden="1" x14ac:dyDescent="0.2"/>
    <row r="16" spans="5:12" hidden="1" x14ac:dyDescent="0.2"/>
    <row r="18" spans="13:14" ht="13.5" customHeight="1" x14ac:dyDescent="0.2"/>
    <row r="20" spans="13:14" ht="13.5" customHeight="1" x14ac:dyDescent="0.2"/>
    <row r="21" spans="13:14" hidden="1" x14ac:dyDescent="0.2">
      <c r="M21" s="212"/>
      <c r="N21" s="212"/>
    </row>
    <row r="22" spans="13:14" hidden="1" x14ac:dyDescent="0.2">
      <c r="M22" s="212"/>
      <c r="N22" s="212"/>
    </row>
    <row r="23" spans="13:14" hidden="1" x14ac:dyDescent="0.2">
      <c r="M23" s="212"/>
      <c r="N23" s="212"/>
    </row>
    <row r="24" spans="13:14" hidden="1" x14ac:dyDescent="0.2">
      <c r="M24" s="212"/>
      <c r="N24" s="212"/>
    </row>
    <row r="25" spans="13:14" hidden="1" x14ac:dyDescent="0.2">
      <c r="M25" s="212"/>
      <c r="N25" s="212"/>
    </row>
    <row r="26" spans="13:14" hidden="1" x14ac:dyDescent="0.2">
      <c r="M26" s="212"/>
      <c r="N26" s="212"/>
    </row>
    <row r="27" spans="13:14" hidden="1" x14ac:dyDescent="0.2">
      <c r="M27" s="212"/>
      <c r="N27" s="212"/>
    </row>
    <row r="28" spans="13:14" hidden="1" x14ac:dyDescent="0.2"/>
    <row r="29" spans="13:14" hidden="1" x14ac:dyDescent="0.2"/>
    <row r="30" spans="13:14" hidden="1" x14ac:dyDescent="0.2"/>
    <row r="31" spans="13:14" hidden="1" x14ac:dyDescent="0.2"/>
    <row r="32" spans="13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t="25.5" customHeight="1" x14ac:dyDescent="0.2"/>
    <row r="43" ht="11.25" customHeight="1" x14ac:dyDescent="0.2"/>
    <row r="44" ht="25.5" hidden="1" customHeight="1" thickBot="1" x14ac:dyDescent="0.25"/>
    <row r="45" ht="13.5" customHeight="1" x14ac:dyDescent="0.2"/>
    <row r="46" ht="9.75" customHeight="1" x14ac:dyDescent="0.2"/>
    <row r="47" ht="24" customHeight="1" x14ac:dyDescent="0.2"/>
    <row r="61" hidden="1" x14ac:dyDescent="0.2"/>
    <row r="62" ht="24" customHeight="1" x14ac:dyDescent="0.2"/>
    <row r="64" hidden="1" x14ac:dyDescent="0.2"/>
    <row r="65" ht="13.5" customHeight="1" x14ac:dyDescent="0.2"/>
    <row r="67" ht="23.25" customHeight="1" x14ac:dyDescent="0.2"/>
    <row r="68" hidden="1" x14ac:dyDescent="0.2"/>
    <row r="69" hidden="1" x14ac:dyDescent="0.2"/>
    <row r="70" ht="12.75" customHeight="1" x14ac:dyDescent="0.2"/>
    <row r="71" ht="12.75" customHeight="1" x14ac:dyDescent="0.2"/>
    <row r="74" ht="12.75" customHeight="1" x14ac:dyDescent="0.2"/>
    <row r="75" ht="21" customHeight="1" x14ac:dyDescent="0.2"/>
    <row r="76" ht="21.75" customHeight="1" x14ac:dyDescent="0.2"/>
    <row r="77" ht="23.25" customHeight="1" x14ac:dyDescent="0.2"/>
    <row r="78" ht="12" customHeight="1" x14ac:dyDescent="0.2"/>
    <row r="80" ht="11.25" customHeight="1" x14ac:dyDescent="0.2"/>
    <row r="81" spans="14:14" ht="13.5" customHeight="1" x14ac:dyDescent="0.2"/>
    <row r="83" spans="14:14" ht="25.5" customHeight="1" x14ac:dyDescent="0.2"/>
    <row r="84" spans="14:14" ht="9.75" customHeight="1" x14ac:dyDescent="0.2"/>
    <row r="85" spans="14:14" ht="9.75" customHeight="1" x14ac:dyDescent="0.2"/>
    <row r="86" spans="14:14" ht="9.75" customHeight="1" x14ac:dyDescent="0.2">
      <c r="N86" t="s">
        <v>972</v>
      </c>
    </row>
    <row r="87" spans="14:14" ht="9.75" customHeight="1" x14ac:dyDescent="0.2"/>
    <row r="88" spans="14:14" ht="9.75" customHeight="1" x14ac:dyDescent="0.2"/>
    <row r="89" spans="14:14" ht="9.75" customHeight="1" x14ac:dyDescent="0.2"/>
    <row r="90" spans="14:14" ht="9.75" customHeight="1" x14ac:dyDescent="0.2"/>
    <row r="91" spans="14:14" ht="9.75" customHeight="1" x14ac:dyDescent="0.2"/>
    <row r="92" spans="14:14" ht="9.75" customHeight="1" x14ac:dyDescent="0.2"/>
    <row r="93" spans="14:14" ht="9.75" customHeight="1" x14ac:dyDescent="0.2"/>
    <row r="94" spans="14:14" ht="15.75" customHeight="1" x14ac:dyDescent="0.2"/>
    <row r="95" spans="14:14" hidden="1" x14ac:dyDescent="0.2"/>
    <row r="96" spans="14:14" ht="13.5" customHeight="1" x14ac:dyDescent="0.2"/>
    <row r="98" ht="14.25" customHeight="1" x14ac:dyDescent="0.2"/>
    <row r="101" hidden="1" x14ac:dyDescent="0.2"/>
    <row r="102" hidden="1" x14ac:dyDescent="0.2"/>
    <row r="104" ht="24.75" customHeight="1" x14ac:dyDescent="0.2"/>
    <row r="106" hidden="1" x14ac:dyDescent="0.2"/>
    <row r="107" hidden="1" x14ac:dyDescent="0.2"/>
    <row r="110" ht="24" customHeight="1" x14ac:dyDescent="0.2"/>
    <row r="111" hidden="1" x14ac:dyDescent="0.2"/>
    <row r="112" hidden="1" x14ac:dyDescent="0.2"/>
    <row r="113" spans="14:14" hidden="1" x14ac:dyDescent="0.2"/>
    <row r="114" spans="14:14" hidden="1" x14ac:dyDescent="0.2"/>
    <row r="115" spans="14:14" ht="3" customHeight="1" x14ac:dyDescent="0.2"/>
    <row r="116" spans="14:14" ht="21.75" customHeight="1" x14ac:dyDescent="0.2"/>
    <row r="117" spans="14:14" ht="11.25" customHeight="1" x14ac:dyDescent="0.2"/>
    <row r="118" spans="14:14" ht="13.5" customHeight="1" x14ac:dyDescent="0.2"/>
    <row r="119" spans="14:14" ht="12" customHeight="1" x14ac:dyDescent="0.2"/>
    <row r="122" spans="14:14" hidden="1" x14ac:dyDescent="0.2"/>
    <row r="123" spans="14:14" hidden="1" x14ac:dyDescent="0.2"/>
    <row r="124" spans="14:14" hidden="1" x14ac:dyDescent="0.2">
      <c r="N124" s="229"/>
    </row>
    <row r="125" spans="14:14" hidden="1" x14ac:dyDescent="0.2"/>
    <row r="126" spans="14:14" hidden="1" x14ac:dyDescent="0.2"/>
    <row r="127" spans="14:14" hidden="1" x14ac:dyDescent="0.2"/>
    <row r="128" spans="14:14" hidden="1" x14ac:dyDescent="0.2"/>
    <row r="129" hidden="1" x14ac:dyDescent="0.2"/>
    <row r="130" hidden="1" x14ac:dyDescent="0.2"/>
    <row r="131" hidden="1" x14ac:dyDescent="0.2"/>
    <row r="134" hidden="1" x14ac:dyDescent="0.2"/>
    <row r="135" hidden="1" x14ac:dyDescent="0.2"/>
    <row r="136" hidden="1" x14ac:dyDescent="0.2"/>
    <row r="137" ht="15" customHeight="1" x14ac:dyDescent="0.2"/>
    <row r="138" ht="4.5" customHeight="1" x14ac:dyDescent="0.2"/>
    <row r="140" hidden="1" x14ac:dyDescent="0.2"/>
    <row r="141" hidden="1" x14ac:dyDescent="0.2"/>
    <row r="143" ht="12" customHeight="1" x14ac:dyDescent="0.2"/>
    <row r="144" ht="11.25" hidden="1" customHeight="1" x14ac:dyDescent="0.2"/>
    <row r="145" ht="12" hidden="1" customHeight="1" thickBot="1" x14ac:dyDescent="0.25"/>
    <row r="148" hidden="1" x14ac:dyDescent="0.2"/>
    <row r="149" hidden="1" x14ac:dyDescent="0.2"/>
    <row r="151" ht="12" customHeight="1" x14ac:dyDescent="0.2"/>
    <row r="152" ht="11.25" hidden="1" customHeight="1" x14ac:dyDescent="0.2"/>
    <row r="153" ht="12" hidden="1" customHeight="1" thickBot="1" x14ac:dyDescent="0.25"/>
    <row r="157" hidden="1" x14ac:dyDescent="0.2"/>
    <row r="158" ht="13.5" customHeight="1" x14ac:dyDescent="0.2"/>
    <row r="159" ht="13.5" customHeight="1" x14ac:dyDescent="0.2"/>
    <row r="160" ht="13.5" customHeight="1" x14ac:dyDescent="0.2"/>
    <row r="161" spans="1:12" ht="13.5" customHeight="1" x14ac:dyDescent="0.2"/>
    <row r="162" spans="1:12" ht="24.75" customHeight="1" x14ac:dyDescent="0.2"/>
    <row r="163" spans="1:12" ht="24.75" customHeight="1" x14ac:dyDescent="0.2">
      <c r="A163" s="232"/>
      <c r="B163" s="232"/>
      <c r="C163" s="233"/>
      <c r="D163" s="233"/>
      <c r="E163" s="233"/>
      <c r="F163" s="234"/>
      <c r="G163" s="234"/>
      <c r="H163" s="234"/>
      <c r="I163" s="234"/>
      <c r="J163" s="234"/>
      <c r="K163" s="233"/>
      <c r="L163" s="233"/>
    </row>
    <row r="171" spans="1:12" ht="24.75" customHeight="1" x14ac:dyDescent="0.2"/>
    <row r="172" spans="1:12" ht="24.75" customHeight="1" x14ac:dyDescent="0.2">
      <c r="A172" s="242"/>
      <c r="B172" s="242"/>
      <c r="C172" s="233"/>
      <c r="D172" s="233"/>
      <c r="E172" s="233"/>
      <c r="F172" s="234"/>
      <c r="G172" s="234"/>
      <c r="H172" s="234"/>
      <c r="I172" s="234"/>
      <c r="J172" s="234"/>
      <c r="K172" s="233"/>
      <c r="L172" s="233"/>
    </row>
    <row r="173" spans="1:12" ht="24.75" customHeight="1" x14ac:dyDescent="0.2">
      <c r="A173" s="242"/>
      <c r="B173" s="242"/>
      <c r="C173" s="233"/>
      <c r="D173" s="233"/>
      <c r="E173" s="233"/>
      <c r="F173" s="234"/>
      <c r="G173" s="234"/>
      <c r="H173" s="234"/>
      <c r="I173" s="234"/>
      <c r="J173" s="234"/>
      <c r="K173" s="233"/>
      <c r="L173" s="233"/>
    </row>
    <row r="174" spans="1:12" ht="24.75" customHeight="1" x14ac:dyDescent="0.2">
      <c r="A174" s="242"/>
      <c r="B174" s="242"/>
      <c r="C174" s="233"/>
      <c r="D174" s="233"/>
      <c r="E174" s="233"/>
      <c r="F174" s="234"/>
      <c r="G174" s="234"/>
      <c r="H174" s="234"/>
      <c r="I174" s="234"/>
      <c r="J174" s="234"/>
      <c r="K174" s="233"/>
      <c r="L174" s="233"/>
    </row>
    <row r="175" spans="1:12" ht="24.75" customHeight="1" x14ac:dyDescent="0.2">
      <c r="A175" s="242"/>
      <c r="B175" s="242"/>
      <c r="C175" s="233"/>
      <c r="D175" s="233"/>
      <c r="E175" s="233"/>
      <c r="F175" s="234"/>
      <c r="G175" s="234"/>
      <c r="H175" s="234"/>
      <c r="I175" s="234"/>
      <c r="J175" s="234"/>
      <c r="K175" s="233"/>
      <c r="L175" s="233"/>
    </row>
    <row r="176" spans="1:12" ht="24.75" customHeight="1" x14ac:dyDescent="0.2">
      <c r="A176" s="242"/>
      <c r="B176" s="242"/>
      <c r="C176" s="233"/>
      <c r="D176" s="233"/>
      <c r="E176" s="233"/>
      <c r="F176" s="234"/>
      <c r="G176" s="234"/>
      <c r="H176" s="234"/>
      <c r="I176" s="234"/>
      <c r="J176" s="234"/>
      <c r="K176" s="233"/>
      <c r="L176" s="233"/>
    </row>
    <row r="177" spans="1:22" ht="24.75" customHeight="1" x14ac:dyDescent="0.2">
      <c r="A177" s="242"/>
      <c r="B177" s="242"/>
      <c r="C177" s="233"/>
      <c r="D177" s="233"/>
      <c r="E177" s="233"/>
      <c r="F177" s="234"/>
      <c r="G177" s="234"/>
      <c r="H177" s="234"/>
      <c r="I177" s="234"/>
      <c r="J177" s="234"/>
      <c r="K177" s="233"/>
      <c r="L177" s="233"/>
    </row>
    <row r="178" spans="1:22" ht="23.25" customHeight="1" x14ac:dyDescent="0.2"/>
    <row r="181" spans="1:22" x14ac:dyDescent="0.2">
      <c r="B181" s="2"/>
      <c r="J181" s="182"/>
      <c r="K181" s="182"/>
      <c r="N181" s="2"/>
      <c r="V181" s="182"/>
    </row>
    <row r="182" spans="1:22" x14ac:dyDescent="0.2">
      <c r="B182" s="2"/>
      <c r="J182" s="182"/>
      <c r="K182" s="182"/>
      <c r="N182" s="2"/>
      <c r="V182" s="182"/>
    </row>
    <row r="183" spans="1:22" x14ac:dyDescent="0.2">
      <c r="B183" s="2"/>
      <c r="C183"/>
      <c r="J183" s="182"/>
      <c r="N183" s="2"/>
    </row>
    <row r="184" spans="1:22" x14ac:dyDescent="0.2">
      <c r="A184" s="1096" t="s">
        <v>533</v>
      </c>
      <c r="B184" s="1096"/>
      <c r="C184" s="1096"/>
      <c r="D184" s="1096"/>
      <c r="E184" s="1096"/>
      <c r="F184" s="1096"/>
      <c r="G184" s="1096"/>
      <c r="H184" s="1096"/>
      <c r="I184" s="1096"/>
      <c r="J184" s="1096"/>
      <c r="N184" s="2"/>
    </row>
    <row r="185" spans="1:22" ht="13.5" thickBot="1" x14ac:dyDescent="0.25">
      <c r="L185" s="2" t="s">
        <v>956</v>
      </c>
    </row>
    <row r="186" spans="1:22" ht="13.5" customHeight="1" thickBot="1" x14ac:dyDescent="0.25">
      <c r="A186" s="1099"/>
      <c r="B186" s="1092" t="s">
        <v>19</v>
      </c>
      <c r="C186" s="201" t="s">
        <v>683</v>
      </c>
      <c r="D186" s="1090" t="s">
        <v>684</v>
      </c>
      <c r="E186" s="1097"/>
      <c r="F186" s="1097"/>
      <c r="G186" s="1097"/>
      <c r="H186" s="1097"/>
      <c r="I186" s="1097"/>
      <c r="J186" s="1098"/>
      <c r="K186" s="186" t="s">
        <v>16</v>
      </c>
      <c r="L186" s="186" t="s">
        <v>17</v>
      </c>
    </row>
    <row r="187" spans="1:22" ht="13.5" thickBot="1" x14ac:dyDescent="0.25">
      <c r="A187" s="1100"/>
      <c r="B187" s="1093"/>
      <c r="C187" s="185"/>
      <c r="D187" s="181"/>
      <c r="E187" s="180" t="s">
        <v>943</v>
      </c>
      <c r="F187" s="181"/>
      <c r="G187" s="181"/>
      <c r="H187" s="181"/>
      <c r="I187" s="181"/>
      <c r="J187" s="179"/>
      <c r="K187" s="1090" t="s">
        <v>18</v>
      </c>
      <c r="L187" s="1091"/>
    </row>
    <row r="188" spans="1:22" ht="13.5" thickBot="1" x14ac:dyDescent="0.25">
      <c r="A188" s="1094" t="s">
        <v>34</v>
      </c>
      <c r="B188" s="1095"/>
      <c r="C188" s="187"/>
      <c r="D188" s="216"/>
      <c r="E188" s="216"/>
      <c r="F188" s="188"/>
      <c r="G188" s="188"/>
      <c r="H188" s="188"/>
      <c r="I188" s="188"/>
      <c r="J188" s="188"/>
      <c r="K188" s="188"/>
      <c r="L188" s="189"/>
    </row>
    <row r="189" spans="1:22" ht="13.7" customHeight="1" x14ac:dyDescent="0.2">
      <c r="A189" s="209">
        <v>1</v>
      </c>
      <c r="B189" s="210" t="s">
        <v>20</v>
      </c>
      <c r="C189" s="328"/>
      <c r="D189" s="190"/>
      <c r="E189" s="190"/>
      <c r="F189" s="191"/>
      <c r="G189" s="249"/>
      <c r="H189" s="191"/>
      <c r="I189" s="202"/>
      <c r="J189" s="192"/>
      <c r="K189" s="357"/>
      <c r="L189" s="190"/>
    </row>
    <row r="190" spans="1:22" ht="13.7" customHeight="1" x14ac:dyDescent="0.2">
      <c r="A190" s="198">
        <v>2</v>
      </c>
      <c r="B190" s="19" t="s">
        <v>986</v>
      </c>
      <c r="C190" s="329"/>
      <c r="D190" s="195"/>
      <c r="E190" s="195"/>
      <c r="F190" s="196"/>
      <c r="G190" s="250"/>
      <c r="H190" s="196"/>
      <c r="I190" s="197"/>
      <c r="J190" s="197"/>
      <c r="K190" s="609"/>
      <c r="L190" s="194"/>
    </row>
    <row r="191" spans="1:22" ht="13.7" customHeight="1" x14ac:dyDescent="0.2">
      <c r="A191" s="198">
        <v>3</v>
      </c>
      <c r="B191" s="19" t="s">
        <v>671</v>
      </c>
      <c r="C191" s="329"/>
      <c r="D191" s="195"/>
      <c r="E191" s="195"/>
      <c r="F191" s="196"/>
      <c r="G191" s="250"/>
      <c r="H191" s="196"/>
      <c r="I191" s="197"/>
      <c r="J191" s="197"/>
      <c r="K191" s="358"/>
      <c r="L191" s="195"/>
    </row>
    <row r="192" spans="1:22" ht="13.7" customHeight="1" x14ac:dyDescent="0.2">
      <c r="A192" s="198">
        <v>4</v>
      </c>
      <c r="B192" s="19" t="s">
        <v>21</v>
      </c>
      <c r="C192" s="329"/>
      <c r="D192" s="195"/>
      <c r="E192" s="195"/>
      <c r="F192" s="196"/>
      <c r="G192" s="250"/>
      <c r="H192" s="196"/>
      <c r="I192" s="197"/>
      <c r="J192" s="197"/>
      <c r="K192" s="358"/>
      <c r="L192" s="195"/>
    </row>
    <row r="193" spans="1:12" ht="13.7" customHeight="1" x14ac:dyDescent="0.2">
      <c r="A193" s="198">
        <v>5</v>
      </c>
      <c r="B193" s="19" t="s">
        <v>991</v>
      </c>
      <c r="C193" s="329"/>
      <c r="D193" s="195"/>
      <c r="E193" s="195"/>
      <c r="F193" s="196"/>
      <c r="G193" s="250"/>
      <c r="H193" s="196"/>
      <c r="I193" s="197"/>
      <c r="J193" s="197"/>
      <c r="K193" s="358"/>
      <c r="L193" s="195"/>
    </row>
    <row r="194" spans="1:12" ht="13.7" customHeight="1" x14ac:dyDescent="0.2">
      <c r="A194" s="198">
        <v>6</v>
      </c>
      <c r="B194" s="19" t="s">
        <v>35</v>
      </c>
      <c r="C194" s="329"/>
      <c r="D194" s="195"/>
      <c r="E194" s="195"/>
      <c r="F194" s="196"/>
      <c r="G194" s="250"/>
      <c r="H194" s="196"/>
      <c r="I194" s="197"/>
      <c r="J194" s="197"/>
      <c r="K194" s="358"/>
      <c r="L194" s="195"/>
    </row>
    <row r="195" spans="1:12" ht="13.7" customHeight="1" x14ac:dyDescent="0.2">
      <c r="A195" s="198">
        <v>7</v>
      </c>
      <c r="B195" s="19" t="s">
        <v>36</v>
      </c>
      <c r="C195" s="329"/>
      <c r="D195" s="195"/>
      <c r="E195" s="195"/>
      <c r="F195" s="196"/>
      <c r="G195" s="250"/>
      <c r="H195" s="196"/>
      <c r="I195" s="197"/>
      <c r="J195" s="197"/>
      <c r="K195" s="358"/>
      <c r="L195" s="195"/>
    </row>
    <row r="196" spans="1:12" ht="13.7" customHeight="1" x14ac:dyDescent="0.2">
      <c r="A196" s="326">
        <v>8</v>
      </c>
      <c r="B196" s="230" t="s">
        <v>37</v>
      </c>
      <c r="C196" s="330"/>
      <c r="D196" s="195"/>
      <c r="E196" s="244"/>
      <c r="F196" s="248"/>
      <c r="G196" s="251"/>
      <c r="H196" s="248"/>
      <c r="I196" s="245"/>
      <c r="J196" s="245"/>
      <c r="K196" s="610"/>
      <c r="L196" s="244"/>
    </row>
    <row r="197" spans="1:12" ht="13.7" hidden="1" customHeight="1" x14ac:dyDescent="0.2">
      <c r="A197" s="198">
        <v>9</v>
      </c>
      <c r="B197" s="19"/>
      <c r="C197" s="329"/>
      <c r="D197" s="195"/>
      <c r="E197" s="195"/>
      <c r="F197" s="196"/>
      <c r="G197" s="250"/>
      <c r="H197" s="196"/>
      <c r="I197" s="197"/>
      <c r="J197" s="197"/>
      <c r="K197" s="358"/>
      <c r="L197" s="195"/>
    </row>
    <row r="198" spans="1:12" ht="13.7" customHeight="1" thickBot="1" x14ac:dyDescent="0.25">
      <c r="A198" s="327">
        <v>9</v>
      </c>
      <c r="B198" s="221" t="s">
        <v>38</v>
      </c>
      <c r="C198" s="330"/>
      <c r="D198" s="244"/>
      <c r="E198" s="244"/>
      <c r="F198" s="248"/>
      <c r="G198" s="251"/>
      <c r="H198" s="331"/>
      <c r="I198" s="324"/>
      <c r="J198" s="324"/>
      <c r="K198" s="611"/>
      <c r="L198" s="244"/>
    </row>
    <row r="199" spans="1:12" ht="13.7" customHeight="1" thickBot="1" x14ac:dyDescent="0.25">
      <c r="A199" s="256">
        <v>10</v>
      </c>
      <c r="B199" s="325" t="s">
        <v>24</v>
      </c>
      <c r="C199" s="261">
        <f>SUM(C189:C198)</f>
        <v>0</v>
      </c>
      <c r="D199" s="257">
        <f>SUM(D189:D198)</f>
        <v>0</v>
      </c>
      <c r="E199" s="257">
        <f>SUM(E189:E198)</f>
        <v>0</v>
      </c>
      <c r="F199" s="258"/>
      <c r="G199" s="259"/>
      <c r="H199" s="258"/>
      <c r="I199" s="260"/>
      <c r="J199" s="260"/>
      <c r="K199" s="615">
        <f>SUM(K189:K198)</f>
        <v>0</v>
      </c>
      <c r="L199" s="257"/>
    </row>
    <row r="200" spans="1:12" ht="13.7" customHeight="1" x14ac:dyDescent="0.2">
      <c r="A200" s="205">
        <v>11</v>
      </c>
      <c r="B200" s="206" t="s">
        <v>39</v>
      </c>
      <c r="C200" s="617"/>
      <c r="D200" s="194"/>
      <c r="E200" s="194"/>
      <c r="F200" s="199"/>
      <c r="G200" s="252"/>
      <c r="H200" s="199"/>
      <c r="I200" s="192"/>
      <c r="J200" s="192"/>
      <c r="K200" s="609"/>
      <c r="L200" s="194"/>
    </row>
    <row r="201" spans="1:12" ht="13.7" customHeight="1" x14ac:dyDescent="0.2">
      <c r="A201" s="205">
        <v>12</v>
      </c>
      <c r="B201" s="206" t="s">
        <v>40</v>
      </c>
      <c r="C201" s="617"/>
      <c r="D201" s="194"/>
      <c r="E201" s="195"/>
      <c r="F201" s="199"/>
      <c r="G201" s="252"/>
      <c r="H201" s="199"/>
      <c r="I201" s="192"/>
      <c r="J201" s="192"/>
      <c r="K201" s="609"/>
      <c r="L201" s="194"/>
    </row>
    <row r="202" spans="1:12" ht="13.7" customHeight="1" x14ac:dyDescent="0.2">
      <c r="A202" s="203">
        <v>13</v>
      </c>
      <c r="B202" s="204" t="s">
        <v>41</v>
      </c>
      <c r="C202" s="618"/>
      <c r="D202" s="194"/>
      <c r="E202" s="195"/>
      <c r="F202" s="196"/>
      <c r="G202" s="250"/>
      <c r="H202" s="196"/>
      <c r="I202" s="197"/>
      <c r="J202" s="197"/>
      <c r="K202" s="358"/>
      <c r="L202" s="195"/>
    </row>
    <row r="203" spans="1:12" ht="13.7" customHeight="1" x14ac:dyDescent="0.2">
      <c r="A203" s="203">
        <v>14</v>
      </c>
      <c r="B203" s="204" t="s">
        <v>42</v>
      </c>
      <c r="C203" s="618"/>
      <c r="D203" s="194"/>
      <c r="E203" s="195"/>
      <c r="F203" s="196"/>
      <c r="G203" s="250"/>
      <c r="H203" s="196"/>
      <c r="I203" s="197"/>
      <c r="J203" s="197"/>
      <c r="K203" s="358"/>
      <c r="L203" s="195"/>
    </row>
    <row r="204" spans="1:12" ht="13.7" customHeight="1" x14ac:dyDescent="0.2">
      <c r="A204" s="203">
        <v>15</v>
      </c>
      <c r="B204" s="204" t="s">
        <v>25</v>
      </c>
      <c r="C204" s="618"/>
      <c r="D204" s="194"/>
      <c r="E204" s="195"/>
      <c r="F204" s="196"/>
      <c r="G204" s="250"/>
      <c r="H204" s="196"/>
      <c r="I204" s="197"/>
      <c r="J204" s="197"/>
      <c r="K204" s="358"/>
      <c r="L204" s="195"/>
    </row>
    <row r="205" spans="1:12" ht="13.7" customHeight="1" x14ac:dyDescent="0.2">
      <c r="A205" s="243">
        <v>16</v>
      </c>
      <c r="B205" s="19" t="s">
        <v>673</v>
      </c>
      <c r="C205" s="619"/>
      <c r="D205" s="194"/>
      <c r="E205" s="195"/>
      <c r="F205" s="248"/>
      <c r="G205" s="251"/>
      <c r="H205" s="248"/>
      <c r="I205" s="245"/>
      <c r="J205" s="245"/>
      <c r="K205" s="610"/>
      <c r="L205" s="244"/>
    </row>
    <row r="206" spans="1:12" ht="13.7" customHeight="1" thickBot="1" x14ac:dyDescent="0.25">
      <c r="A206" s="243">
        <v>17</v>
      </c>
      <c r="B206" s="228" t="s">
        <v>43</v>
      </c>
      <c r="C206" s="619"/>
      <c r="D206" s="207"/>
      <c r="E206" s="244"/>
      <c r="F206" s="248"/>
      <c r="G206" s="251"/>
      <c r="H206" s="248"/>
      <c r="I206" s="245"/>
      <c r="J206" s="245"/>
      <c r="K206" s="610"/>
      <c r="L206" s="244"/>
    </row>
    <row r="207" spans="1:12" ht="13.7" customHeight="1" thickBot="1" x14ac:dyDescent="0.25">
      <c r="A207" s="256">
        <v>18</v>
      </c>
      <c r="B207" s="231" t="s">
        <v>26</v>
      </c>
      <c r="C207" s="615">
        <f>SUM(C200:C206)</f>
        <v>0</v>
      </c>
      <c r="D207" s="257">
        <f>SUM(D200:D206)</f>
        <v>0</v>
      </c>
      <c r="E207" s="257">
        <f>SUM(E200:E206)</f>
        <v>0</v>
      </c>
      <c r="F207" s="258"/>
      <c r="G207" s="259"/>
      <c r="H207" s="258"/>
      <c r="I207" s="260"/>
      <c r="J207" s="260"/>
      <c r="K207" s="615"/>
      <c r="L207" s="257">
        <f>SUM(L200:L206)</f>
        <v>0</v>
      </c>
    </row>
    <row r="208" spans="1:12" ht="27.75" customHeight="1" thickBot="1" x14ac:dyDescent="0.25">
      <c r="A208" s="1082" t="s">
        <v>44</v>
      </c>
      <c r="B208" s="1083"/>
      <c r="C208" s="246">
        <f>SUM(C207,C199)</f>
        <v>0</v>
      </c>
      <c r="D208" s="246">
        <f t="shared" ref="D208:L208" si="0">SUM(D207,D199)</f>
        <v>0</v>
      </c>
      <c r="E208" s="246">
        <f t="shared" si="0"/>
        <v>0</v>
      </c>
      <c r="F208" s="246">
        <f t="shared" si="0"/>
        <v>0</v>
      </c>
      <c r="G208" s="246">
        <f t="shared" si="0"/>
        <v>0</v>
      </c>
      <c r="H208" s="246">
        <f t="shared" si="0"/>
        <v>0</v>
      </c>
      <c r="I208" s="246">
        <f t="shared" si="0"/>
        <v>0</v>
      </c>
      <c r="J208" s="246">
        <f t="shared" si="0"/>
        <v>0</v>
      </c>
      <c r="K208" s="246">
        <f t="shared" si="0"/>
        <v>0</v>
      </c>
      <c r="L208" s="246">
        <f t="shared" si="0"/>
        <v>0</v>
      </c>
    </row>
    <row r="209" spans="1:16" ht="13.7" customHeight="1" thickBot="1" x14ac:dyDescent="0.25">
      <c r="A209" s="253"/>
      <c r="B209" s="254"/>
      <c r="C209" s="255"/>
      <c r="D209" s="255"/>
      <c r="E209" s="255"/>
      <c r="F209" s="247"/>
      <c r="G209" s="247"/>
      <c r="H209" s="247"/>
      <c r="I209" s="247"/>
      <c r="J209" s="247"/>
      <c r="K209" s="255"/>
      <c r="L209" s="255"/>
    </row>
    <row r="210" spans="1:16" ht="27.75" customHeight="1" thickBot="1" x14ac:dyDescent="0.25">
      <c r="A210" s="1082" t="s">
        <v>49</v>
      </c>
      <c r="B210" s="1083"/>
      <c r="C210" s="293" t="e">
        <f>#REF!-C208</f>
        <v>#REF!</v>
      </c>
      <c r="D210" s="293" t="e">
        <f>#REF!-D208</f>
        <v>#REF!</v>
      </c>
      <c r="E210" s="293" t="e">
        <f>#REF!-E208</f>
        <v>#REF!</v>
      </c>
      <c r="F210" s="293" t="e">
        <f>#REF!-F208</f>
        <v>#REF!</v>
      </c>
      <c r="G210" s="293" t="e">
        <f>#REF!-G208</f>
        <v>#REF!</v>
      </c>
      <c r="H210" s="293" t="e">
        <f>#REF!-H208</f>
        <v>#REF!</v>
      </c>
      <c r="I210" s="293" t="e">
        <f>#REF!-I208</f>
        <v>#REF!</v>
      </c>
      <c r="J210" s="293" t="e">
        <f>#REF!-J208</f>
        <v>#REF!</v>
      </c>
      <c r="K210" s="293" t="e">
        <f>#REF!-K208</f>
        <v>#REF!</v>
      </c>
      <c r="L210" s="293" t="e">
        <f>#REF!-L208</f>
        <v>#REF!</v>
      </c>
    </row>
    <row r="211" spans="1:16" ht="13.7" customHeight="1" thickBot="1" x14ac:dyDescent="0.25">
      <c r="C211" s="298"/>
    </row>
    <row r="212" spans="1:16" ht="13.7" hidden="1" customHeight="1" x14ac:dyDescent="0.2"/>
    <row r="213" spans="1:16" ht="13.7" hidden="1" customHeight="1" x14ac:dyDescent="0.2"/>
    <row r="214" spans="1:16" ht="13.7" hidden="1" customHeight="1" x14ac:dyDescent="0.2"/>
    <row r="215" spans="1:16" ht="24.75" hidden="1" customHeight="1" x14ac:dyDescent="0.2"/>
    <row r="216" spans="1:16" ht="13.5" hidden="1" thickBot="1" x14ac:dyDescent="0.25"/>
    <row r="217" spans="1:16" ht="13.5" thickBot="1" x14ac:dyDescent="0.25">
      <c r="A217" s="300"/>
      <c r="B217" s="299" t="s">
        <v>45</v>
      </c>
      <c r="C217" s="297" t="s">
        <v>50</v>
      </c>
      <c r="D217" s="297"/>
      <c r="E217" s="299"/>
      <c r="F217" s="297"/>
      <c r="G217" s="299"/>
      <c r="H217" s="299"/>
      <c r="I217" s="299"/>
      <c r="J217" s="299"/>
      <c r="K217" s="297"/>
      <c r="L217" s="301"/>
      <c r="M217" s="213"/>
      <c r="N217" s="213"/>
      <c r="O217" s="213"/>
      <c r="P217" s="213"/>
    </row>
    <row r="218" spans="1:16" ht="1.5" customHeight="1" thickBot="1" x14ac:dyDescent="0.25">
      <c r="A218" s="294"/>
      <c r="B218" s="295"/>
      <c r="C218" s="295"/>
      <c r="D218" s="295"/>
      <c r="E218" s="295"/>
      <c r="F218" s="295"/>
      <c r="G218" s="295"/>
      <c r="H218" s="295"/>
      <c r="I218" s="295"/>
      <c r="J218" s="295"/>
      <c r="K218" s="295"/>
      <c r="L218" s="296"/>
    </row>
    <row r="219" spans="1:16" x14ac:dyDescent="0.2">
      <c r="A219" s="262">
        <v>1</v>
      </c>
      <c r="B219" s="235" t="s">
        <v>46</v>
      </c>
      <c r="C219" s="214"/>
      <c r="D219" s="214"/>
      <c r="E219" s="214"/>
      <c r="F219" s="236"/>
      <c r="G219" s="237"/>
      <c r="H219" s="238"/>
      <c r="I219" s="239"/>
      <c r="J219" s="240"/>
      <c r="K219" s="217"/>
      <c r="L219" s="214"/>
    </row>
    <row r="220" spans="1:16" x14ac:dyDescent="0.2">
      <c r="A220" s="263">
        <v>2</v>
      </c>
      <c r="B220" s="263" t="s">
        <v>32</v>
      </c>
      <c r="C220" s="225"/>
      <c r="D220" s="225"/>
      <c r="E220" s="225"/>
      <c r="F220" s="241"/>
      <c r="G220" s="193"/>
      <c r="H220" s="227"/>
      <c r="I220" s="226"/>
      <c r="J220" s="215"/>
      <c r="K220" s="608"/>
      <c r="L220" s="225"/>
    </row>
    <row r="221" spans="1:16" ht="13.5" thickBot="1" x14ac:dyDescent="0.25">
      <c r="A221" s="264">
        <v>3</v>
      </c>
      <c r="B221" s="264" t="s">
        <v>33</v>
      </c>
      <c r="C221" s="219"/>
      <c r="D221" s="219"/>
      <c r="E221" s="219"/>
      <c r="F221" s="220"/>
      <c r="G221" s="221"/>
      <c r="H221" s="222"/>
      <c r="I221" s="223"/>
      <c r="J221" s="224"/>
      <c r="K221" s="218"/>
      <c r="L221" s="219"/>
    </row>
    <row r="222" spans="1:16" ht="13.5" thickBot="1" x14ac:dyDescent="0.25">
      <c r="A222" s="1088" t="s">
        <v>708</v>
      </c>
      <c r="B222" s="1089"/>
      <c r="C222" s="268">
        <f>SUM(C219:C221)</f>
        <v>0</v>
      </c>
      <c r="D222" s="268">
        <f>SUM(D219:D221)</f>
        <v>0</v>
      </c>
      <c r="E222" s="268">
        <f>SUM(E219:E221)</f>
        <v>0</v>
      </c>
      <c r="F222" s="269"/>
      <c r="G222" s="270"/>
      <c r="H222" s="271"/>
      <c r="I222" s="272"/>
      <c r="J222" s="273"/>
      <c r="K222" s="616">
        <f>SUM(K219:K221)</f>
        <v>0</v>
      </c>
      <c r="L222" s="268"/>
    </row>
    <row r="223" spans="1:16" x14ac:dyDescent="0.2">
      <c r="A223" s="274">
        <v>4</v>
      </c>
      <c r="B223" s="281" t="s">
        <v>47</v>
      </c>
      <c r="C223" s="283"/>
      <c r="D223" s="283"/>
      <c r="E223" s="285"/>
      <c r="F223" s="289"/>
      <c r="G223" s="287"/>
      <c r="H223" s="279"/>
      <c r="I223" s="279"/>
      <c r="J223" s="291"/>
      <c r="K223" s="283"/>
      <c r="L223" s="612"/>
    </row>
    <row r="224" spans="1:16" ht="13.5" thickBot="1" x14ac:dyDescent="0.25">
      <c r="A224" s="267">
        <v>5</v>
      </c>
      <c r="B224" s="282" t="s">
        <v>303</v>
      </c>
      <c r="C224" s="284"/>
      <c r="D224" s="284"/>
      <c r="E224" s="286"/>
      <c r="F224" s="290"/>
      <c r="G224" s="288"/>
      <c r="H224" s="280"/>
      <c r="I224" s="280"/>
      <c r="J224" s="292"/>
      <c r="K224" s="284"/>
      <c r="L224" s="613"/>
    </row>
    <row r="225" spans="1:12" ht="13.5" thickBot="1" x14ac:dyDescent="0.25">
      <c r="A225" s="1086" t="s">
        <v>48</v>
      </c>
      <c r="B225" s="1087"/>
      <c r="C225" s="275">
        <f>SUM(C223:C224)</f>
        <v>0</v>
      </c>
      <c r="D225" s="275">
        <f>SUM(D223:D224)</f>
        <v>0</v>
      </c>
      <c r="E225" s="275">
        <f>SUM(E223:E224)</f>
        <v>0</v>
      </c>
      <c r="F225" s="259"/>
      <c r="G225" s="277"/>
      <c r="H225" s="276"/>
      <c r="I225" s="276"/>
      <c r="J225" s="278"/>
      <c r="K225" s="275"/>
      <c r="L225" s="614"/>
    </row>
    <row r="226" spans="1:12" hidden="1" x14ac:dyDescent="0.2">
      <c r="A226" s="265"/>
      <c r="B226" s="212"/>
      <c r="C226" s="208"/>
      <c r="D226" s="208"/>
      <c r="E226" s="208"/>
      <c r="F226" s="266"/>
      <c r="G226" s="266"/>
      <c r="H226" s="266"/>
      <c r="I226" s="266"/>
      <c r="J226" s="266"/>
      <c r="K226" s="208"/>
      <c r="L226" s="208"/>
    </row>
    <row r="227" spans="1:12" hidden="1" x14ac:dyDescent="0.2">
      <c r="A227" s="211"/>
      <c r="B227" s="212"/>
      <c r="C227" s="208"/>
      <c r="D227" s="208"/>
      <c r="E227" s="208"/>
      <c r="F227" s="200"/>
      <c r="G227" s="200"/>
      <c r="H227" s="200"/>
      <c r="I227" s="200"/>
      <c r="J227" s="200"/>
      <c r="K227" s="208"/>
      <c r="L227" s="208"/>
    </row>
    <row r="228" spans="1:12" ht="29.25" customHeight="1" thickBot="1" x14ac:dyDescent="0.25">
      <c r="A228" s="1084" t="s">
        <v>51</v>
      </c>
      <c r="B228" s="1085"/>
      <c r="C228" s="246" t="e">
        <f>SUM(C222,#REF!)</f>
        <v>#REF!</v>
      </c>
      <c r="D228" s="246" t="e">
        <f>SUM(D222,#REF!)</f>
        <v>#REF!</v>
      </c>
      <c r="E228" s="246" t="e">
        <f>SUM(E222,#REF!)</f>
        <v>#REF!</v>
      </c>
      <c r="F228" s="246" t="e">
        <f>SUM(F222,#REF!)</f>
        <v>#REF!</v>
      </c>
      <c r="G228" s="246" t="e">
        <f>SUM(G222,#REF!)</f>
        <v>#REF!</v>
      </c>
      <c r="H228" s="246" t="e">
        <f>SUM(H222,#REF!)</f>
        <v>#REF!</v>
      </c>
      <c r="I228" s="246" t="e">
        <f>SUM(I222,#REF!)</f>
        <v>#REF!</v>
      </c>
      <c r="J228" s="246" t="e">
        <f>SUM(J222,#REF!)</f>
        <v>#REF!</v>
      </c>
      <c r="K228" s="246" t="e">
        <f>SUM(K222,#REF!)</f>
        <v>#REF!</v>
      </c>
      <c r="L228" s="246" t="e">
        <f>SUM(L222,#REF!)</f>
        <v>#REF!</v>
      </c>
    </row>
    <row r="229" spans="1:12" ht="34.5" customHeight="1" thickBot="1" x14ac:dyDescent="0.25">
      <c r="A229" s="1080" t="s">
        <v>52</v>
      </c>
      <c r="B229" s="1081"/>
      <c r="C229" s="246">
        <f>SUM(C225,C208)</f>
        <v>0</v>
      </c>
      <c r="D229" s="246">
        <f t="shared" ref="D229:J229" si="1">SUM(D225,D208)</f>
        <v>0</v>
      </c>
      <c r="E229" s="246">
        <f t="shared" si="1"/>
        <v>0</v>
      </c>
      <c r="F229" s="246">
        <f t="shared" si="1"/>
        <v>0</v>
      </c>
      <c r="G229" s="246">
        <f t="shared" si="1"/>
        <v>0</v>
      </c>
      <c r="H229" s="246">
        <f t="shared" si="1"/>
        <v>0</v>
      </c>
      <c r="I229" s="246">
        <f t="shared" si="1"/>
        <v>0</v>
      </c>
      <c r="J229" s="246">
        <f t="shared" si="1"/>
        <v>0</v>
      </c>
      <c r="K229" s="246">
        <f>SUM(K208,K225)</f>
        <v>0</v>
      </c>
      <c r="L229" s="246">
        <f>SUM(L208,L225)</f>
        <v>0</v>
      </c>
    </row>
  </sheetData>
  <mergeCells count="12">
    <mergeCell ref="K187:L187"/>
    <mergeCell ref="B186:B187"/>
    <mergeCell ref="A188:B188"/>
    <mergeCell ref="A184:J184"/>
    <mergeCell ref="D186:J186"/>
    <mergeCell ref="A186:A187"/>
    <mergeCell ref="A229:B229"/>
    <mergeCell ref="A210:B210"/>
    <mergeCell ref="A228:B228"/>
    <mergeCell ref="A208:B208"/>
    <mergeCell ref="A225:B225"/>
    <mergeCell ref="A222:B222"/>
  </mergeCells>
  <phoneticPr fontId="2" type="noConversion"/>
  <pageMargins left="0.78740157480314965" right="0" top="0.39370078740157483" bottom="0.39370078740157483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opLeftCell="A124" workbookViewId="0">
      <selection activeCell="F5" sqref="F5:H5"/>
    </sheetView>
  </sheetViews>
  <sheetFormatPr defaultRowHeight="12.75" x14ac:dyDescent="0.2"/>
  <cols>
    <col min="1" max="1" width="6.42578125" customWidth="1"/>
    <col min="2" max="2" width="7.85546875" customWidth="1"/>
    <col min="3" max="3" width="53.85546875" customWidth="1"/>
    <col min="4" max="7" width="10.28515625" customWidth="1"/>
    <col min="8" max="8" width="10.140625" style="317" customWidth="1"/>
    <col min="9" max="9" width="13.140625" bestFit="1" customWidth="1"/>
  </cols>
  <sheetData>
    <row r="1" spans="1:10" x14ac:dyDescent="0.2">
      <c r="H1" s="1008"/>
    </row>
    <row r="2" spans="1:10" ht="14.25" x14ac:dyDescent="0.2">
      <c r="C2" s="817" t="s">
        <v>314</v>
      </c>
      <c r="D2" s="817"/>
      <c r="E2" s="817"/>
      <c r="F2" s="817"/>
      <c r="G2" s="817"/>
    </row>
    <row r="4" spans="1:10" x14ac:dyDescent="0.2">
      <c r="F4" s="1101" t="s">
        <v>1024</v>
      </c>
      <c r="G4" s="1101"/>
      <c r="H4" s="1101"/>
      <c r="I4" s="1009"/>
      <c r="J4" s="1009"/>
    </row>
    <row r="5" spans="1:10" ht="15.75" customHeight="1" x14ac:dyDescent="0.2">
      <c r="F5" s="1101" t="s">
        <v>1015</v>
      </c>
      <c r="G5" s="1102"/>
      <c r="H5" s="1102"/>
      <c r="I5" s="1050"/>
      <c r="J5" s="1050"/>
    </row>
    <row r="6" spans="1:10" ht="36.75" customHeight="1" x14ac:dyDescent="0.2">
      <c r="A6" s="1103" t="s">
        <v>134</v>
      </c>
      <c r="B6" s="1103"/>
      <c r="C6" s="1103"/>
      <c r="D6" s="1103"/>
      <c r="E6" s="1103"/>
      <c r="F6" s="1103"/>
      <c r="G6" s="1103"/>
      <c r="H6" s="1103"/>
    </row>
    <row r="7" spans="1:10" ht="15" customHeight="1" thickBot="1" x14ac:dyDescent="0.25">
      <c r="A7" s="1105" t="s">
        <v>342</v>
      </c>
      <c r="B7" s="1105"/>
      <c r="C7" s="1105"/>
      <c r="D7" s="1105"/>
      <c r="E7" s="1105"/>
      <c r="F7" s="1105"/>
      <c r="G7" s="1105"/>
      <c r="H7" s="1105"/>
    </row>
    <row r="8" spans="1:10" ht="29.25" customHeight="1" thickBot="1" x14ac:dyDescent="0.25">
      <c r="A8" s="735" t="s">
        <v>139</v>
      </c>
      <c r="B8" s="792" t="s">
        <v>252</v>
      </c>
      <c r="C8" s="736" t="s">
        <v>135</v>
      </c>
      <c r="D8" s="820" t="s">
        <v>729</v>
      </c>
      <c r="E8" s="820" t="s">
        <v>905</v>
      </c>
      <c r="F8" s="736" t="s">
        <v>315</v>
      </c>
      <c r="G8" s="736" t="s">
        <v>1014</v>
      </c>
      <c r="H8" s="737" t="s">
        <v>231</v>
      </c>
    </row>
    <row r="9" spans="1:10" ht="13.5" thickBot="1" x14ac:dyDescent="0.25">
      <c r="A9" s="738">
        <v>1</v>
      </c>
      <c r="B9" s="793"/>
      <c r="C9" s="739">
        <v>2</v>
      </c>
      <c r="D9" s="821">
        <v>3</v>
      </c>
      <c r="E9" s="821">
        <v>4</v>
      </c>
      <c r="F9" s="766">
        <v>5</v>
      </c>
      <c r="G9" s="766">
        <v>6</v>
      </c>
      <c r="H9" s="1049">
        <v>7</v>
      </c>
    </row>
    <row r="10" spans="1:10" ht="20.25" customHeight="1" thickBot="1" x14ac:dyDescent="0.25">
      <c r="A10" s="740" t="s">
        <v>682</v>
      </c>
      <c r="B10" s="802" t="s">
        <v>877</v>
      </c>
      <c r="C10" s="741" t="s">
        <v>174</v>
      </c>
      <c r="D10" s="953">
        <v>12593</v>
      </c>
      <c r="E10" s="927">
        <v>10932</v>
      </c>
      <c r="F10" s="1046">
        <f>SUM(F11:F16)</f>
        <v>11937986</v>
      </c>
      <c r="G10" s="1036">
        <v>0</v>
      </c>
      <c r="H10" s="969">
        <f>SUM(H11:H16)</f>
        <v>11937986</v>
      </c>
    </row>
    <row r="11" spans="1:10" x14ac:dyDescent="0.2">
      <c r="A11" s="743" t="s">
        <v>147</v>
      </c>
      <c r="B11" s="803" t="s">
        <v>878</v>
      </c>
      <c r="C11" s="744" t="s">
        <v>175</v>
      </c>
      <c r="D11" s="954">
        <v>7610</v>
      </c>
      <c r="E11" s="922">
        <v>7577</v>
      </c>
      <c r="F11" s="1047">
        <v>8739947</v>
      </c>
      <c r="G11" s="1040"/>
      <c r="H11" s="970">
        <v>8739947</v>
      </c>
    </row>
    <row r="12" spans="1:10" x14ac:dyDescent="0.2">
      <c r="A12" s="746" t="s">
        <v>148</v>
      </c>
      <c r="B12" s="801" t="s">
        <v>879</v>
      </c>
      <c r="C12" s="747" t="s">
        <v>176</v>
      </c>
      <c r="D12" s="955"/>
      <c r="E12" s="920"/>
      <c r="F12" s="1048"/>
      <c r="G12" s="937"/>
      <c r="H12" s="971"/>
    </row>
    <row r="13" spans="1:10" x14ac:dyDescent="0.2">
      <c r="A13" s="746" t="s">
        <v>149</v>
      </c>
      <c r="B13" s="801" t="s">
        <v>880</v>
      </c>
      <c r="C13" s="747" t="s">
        <v>177</v>
      </c>
      <c r="D13" s="955">
        <v>4664</v>
      </c>
      <c r="E13" s="920">
        <v>2155</v>
      </c>
      <c r="F13" s="1048">
        <v>1998039</v>
      </c>
      <c r="G13" s="937"/>
      <c r="H13" s="971">
        <v>1998039</v>
      </c>
    </row>
    <row r="14" spans="1:10" x14ac:dyDescent="0.2">
      <c r="A14" s="746" t="s">
        <v>150</v>
      </c>
      <c r="B14" s="801" t="s">
        <v>881</v>
      </c>
      <c r="C14" s="747" t="s">
        <v>178</v>
      </c>
      <c r="D14" s="955">
        <v>307</v>
      </c>
      <c r="E14" s="920">
        <v>1200</v>
      </c>
      <c r="F14" s="1048">
        <v>1200000</v>
      </c>
      <c r="G14" s="937"/>
      <c r="H14" s="971">
        <v>1200000</v>
      </c>
    </row>
    <row r="15" spans="1:10" x14ac:dyDescent="0.2">
      <c r="A15" s="746" t="s">
        <v>157</v>
      </c>
      <c r="B15" s="801" t="s">
        <v>882</v>
      </c>
      <c r="C15" s="747" t="s">
        <v>179</v>
      </c>
      <c r="D15" s="955">
        <v>12</v>
      </c>
      <c r="E15" s="920"/>
      <c r="F15" s="1048"/>
      <c r="G15" s="937"/>
      <c r="H15" s="971"/>
    </row>
    <row r="16" spans="1:10" ht="13.5" thickBot="1" x14ac:dyDescent="0.25">
      <c r="A16" s="749" t="s">
        <v>151</v>
      </c>
      <c r="B16" s="801" t="s">
        <v>900</v>
      </c>
      <c r="C16" s="750" t="s">
        <v>180</v>
      </c>
      <c r="D16" s="956"/>
      <c r="E16" s="921"/>
      <c r="F16" s="1048"/>
      <c r="G16" s="1037"/>
      <c r="H16" s="971"/>
    </row>
    <row r="17" spans="1:8" ht="21.75" thickBot="1" x14ac:dyDescent="0.25">
      <c r="A17" s="740" t="s">
        <v>685</v>
      </c>
      <c r="B17" s="805" t="s">
        <v>876</v>
      </c>
      <c r="C17" s="751" t="s">
        <v>907</v>
      </c>
      <c r="D17" s="957">
        <v>17089</v>
      </c>
      <c r="E17" s="924">
        <v>15554</v>
      </c>
      <c r="F17" s="1046">
        <v>14401020</v>
      </c>
      <c r="G17" s="1038">
        <v>0</v>
      </c>
      <c r="H17" s="969">
        <v>14401020</v>
      </c>
    </row>
    <row r="18" spans="1:8" x14ac:dyDescent="0.2">
      <c r="A18" s="743" t="s">
        <v>115</v>
      </c>
      <c r="B18" s="807" t="s">
        <v>901</v>
      </c>
      <c r="C18" s="744" t="s">
        <v>181</v>
      </c>
      <c r="D18" s="922"/>
      <c r="E18" s="922"/>
      <c r="F18" s="1029"/>
      <c r="G18" s="1040"/>
      <c r="H18" s="745"/>
    </row>
    <row r="19" spans="1:8" x14ac:dyDescent="0.2">
      <c r="A19" s="746" t="s">
        <v>116</v>
      </c>
      <c r="B19" s="808" t="s">
        <v>902</v>
      </c>
      <c r="C19" s="747" t="s">
        <v>182</v>
      </c>
      <c r="D19" s="920"/>
      <c r="E19" s="920"/>
      <c r="F19" s="1027"/>
      <c r="G19" s="937"/>
      <c r="H19" s="748"/>
    </row>
    <row r="20" spans="1:8" x14ac:dyDescent="0.2">
      <c r="A20" s="746" t="s">
        <v>152</v>
      </c>
      <c r="B20" s="808" t="s">
        <v>903</v>
      </c>
      <c r="C20" s="747" t="s">
        <v>248</v>
      </c>
      <c r="D20" s="920"/>
      <c r="E20" s="920"/>
      <c r="F20" s="1027"/>
      <c r="G20" s="937"/>
      <c r="H20" s="748"/>
    </row>
    <row r="21" spans="1:8" x14ac:dyDescent="0.2">
      <c r="A21" s="746" t="s">
        <v>117</v>
      </c>
      <c r="B21" s="808" t="s">
        <v>883</v>
      </c>
      <c r="C21" s="747" t="s">
        <v>183</v>
      </c>
      <c r="D21" s="920">
        <v>17089</v>
      </c>
      <c r="E21" s="920">
        <v>15554</v>
      </c>
      <c r="F21" s="1027">
        <v>14401020</v>
      </c>
      <c r="G21" s="937"/>
      <c r="H21" s="748">
        <v>14401020</v>
      </c>
    </row>
    <row r="22" spans="1:8" ht="13.5" thickBot="1" x14ac:dyDescent="0.25">
      <c r="A22" s="749" t="s">
        <v>118</v>
      </c>
      <c r="B22" s="795"/>
      <c r="C22" s="750" t="s">
        <v>908</v>
      </c>
      <c r="D22" s="921"/>
      <c r="E22" s="921"/>
      <c r="F22" s="1033"/>
      <c r="G22" s="1037"/>
      <c r="H22" s="752"/>
    </row>
    <row r="23" spans="1:8" ht="21.75" thickBot="1" x14ac:dyDescent="0.25">
      <c r="A23" s="740" t="s">
        <v>686</v>
      </c>
      <c r="B23" s="805" t="s">
        <v>884</v>
      </c>
      <c r="C23" s="741" t="s">
        <v>910</v>
      </c>
      <c r="D23" s="927">
        <v>46194</v>
      </c>
      <c r="E23" s="927">
        <v>29366</v>
      </c>
      <c r="F23" s="1016">
        <v>28703833</v>
      </c>
      <c r="G23" s="1036">
        <v>0</v>
      </c>
      <c r="H23" s="742">
        <v>28703833</v>
      </c>
    </row>
    <row r="24" spans="1:8" x14ac:dyDescent="0.2">
      <c r="A24" s="743" t="s">
        <v>127</v>
      </c>
      <c r="B24" s="807" t="s">
        <v>885</v>
      </c>
      <c r="C24" s="744" t="s">
        <v>184</v>
      </c>
      <c r="D24" s="922">
        <v>45620</v>
      </c>
      <c r="E24" s="922">
        <v>26087</v>
      </c>
      <c r="F24" s="1029">
        <v>26745359</v>
      </c>
      <c r="G24" s="1040"/>
      <c r="H24" s="745">
        <v>26745359</v>
      </c>
    </row>
    <row r="25" spans="1:8" x14ac:dyDescent="0.2">
      <c r="A25" s="746" t="s">
        <v>128</v>
      </c>
      <c r="B25" s="808" t="s">
        <v>904</v>
      </c>
      <c r="C25" s="747" t="s">
        <v>185</v>
      </c>
      <c r="D25" s="920"/>
      <c r="E25" s="920"/>
      <c r="F25" s="1027"/>
      <c r="G25" s="937"/>
      <c r="H25" s="748"/>
    </row>
    <row r="26" spans="1:8" ht="12" customHeight="1" x14ac:dyDescent="0.2">
      <c r="A26" s="746" t="s">
        <v>129</v>
      </c>
      <c r="B26" s="808" t="s">
        <v>906</v>
      </c>
      <c r="C26" s="747" t="s">
        <v>249</v>
      </c>
      <c r="D26" s="920"/>
      <c r="E26" s="920"/>
      <c r="F26" s="1027"/>
      <c r="G26" s="937"/>
      <c r="H26" s="748"/>
    </row>
    <row r="27" spans="1:8" x14ac:dyDescent="0.2">
      <c r="A27" s="746" t="s">
        <v>130</v>
      </c>
      <c r="B27" s="808" t="s">
        <v>886</v>
      </c>
      <c r="C27" s="747" t="s">
        <v>186</v>
      </c>
      <c r="D27" s="920">
        <v>574</v>
      </c>
      <c r="E27" s="920">
        <v>3279</v>
      </c>
      <c r="F27" s="1027">
        <v>1958474</v>
      </c>
      <c r="G27" s="937"/>
      <c r="H27" s="748">
        <v>1958474</v>
      </c>
    </row>
    <row r="28" spans="1:8" ht="13.5" thickBot="1" x14ac:dyDescent="0.25">
      <c r="A28" s="749" t="s">
        <v>131</v>
      </c>
      <c r="B28" s="795"/>
      <c r="C28" s="750" t="s">
        <v>909</v>
      </c>
      <c r="D28" s="921"/>
      <c r="E28" s="921"/>
      <c r="F28" s="1033"/>
      <c r="G28" s="1037"/>
      <c r="H28" s="752"/>
    </row>
    <row r="29" spans="1:8" ht="14.25" thickBot="1" x14ac:dyDescent="0.25">
      <c r="A29" s="740" t="s">
        <v>158</v>
      </c>
      <c r="B29" s="805" t="s">
        <v>887</v>
      </c>
      <c r="C29" s="741" t="s">
        <v>187</v>
      </c>
      <c r="D29" s="927">
        <v>1300</v>
      </c>
      <c r="E29" s="927">
        <v>1300</v>
      </c>
      <c r="F29" s="1039">
        <v>1350000</v>
      </c>
      <c r="G29" s="1036">
        <v>0</v>
      </c>
      <c r="H29" s="753">
        <v>1350000</v>
      </c>
    </row>
    <row r="30" spans="1:8" ht="22.5" x14ac:dyDescent="0.2">
      <c r="A30" s="746" t="s">
        <v>188</v>
      </c>
      <c r="B30" s="808" t="s">
        <v>102</v>
      </c>
      <c r="C30" s="747" t="s">
        <v>98</v>
      </c>
      <c r="D30" s="920"/>
      <c r="E30" s="920"/>
      <c r="F30" s="1027"/>
      <c r="G30" s="937"/>
      <c r="H30" s="748"/>
    </row>
    <row r="31" spans="1:8" ht="22.5" x14ac:dyDescent="0.2">
      <c r="A31" s="746" t="s">
        <v>189</v>
      </c>
      <c r="B31" s="808" t="s">
        <v>101</v>
      </c>
      <c r="C31" s="747" t="s">
        <v>99</v>
      </c>
      <c r="D31" s="920"/>
      <c r="E31" s="920"/>
      <c r="F31" s="1027"/>
      <c r="G31" s="937"/>
      <c r="H31" s="748"/>
    </row>
    <row r="32" spans="1:8" x14ac:dyDescent="0.2">
      <c r="A32" s="746" t="s">
        <v>132</v>
      </c>
      <c r="B32" s="808" t="s">
        <v>888</v>
      </c>
      <c r="C32" s="747" t="s">
        <v>100</v>
      </c>
      <c r="D32" s="920">
        <v>1300</v>
      </c>
      <c r="E32" s="920">
        <v>1300</v>
      </c>
      <c r="F32" s="1027">
        <v>1350000</v>
      </c>
      <c r="G32" s="937"/>
      <c r="H32" s="748">
        <v>1350000</v>
      </c>
    </row>
    <row r="33" spans="1:8" ht="12.75" customHeight="1" x14ac:dyDescent="0.2">
      <c r="A33" s="746" t="s">
        <v>133</v>
      </c>
      <c r="B33" s="808" t="s">
        <v>889</v>
      </c>
      <c r="C33" s="747" t="s">
        <v>312</v>
      </c>
      <c r="D33" s="920"/>
      <c r="E33" s="920"/>
      <c r="F33" s="1027"/>
      <c r="G33" s="937"/>
      <c r="H33" s="748"/>
    </row>
    <row r="34" spans="1:8" ht="13.5" thickBot="1" x14ac:dyDescent="0.25">
      <c r="A34" s="749" t="s">
        <v>253</v>
      </c>
      <c r="B34" s="809" t="s">
        <v>890</v>
      </c>
      <c r="C34" s="750" t="s">
        <v>190</v>
      </c>
      <c r="D34" s="921"/>
      <c r="E34" s="921"/>
      <c r="F34" s="1033"/>
      <c r="G34" s="1037"/>
      <c r="H34" s="752"/>
    </row>
    <row r="35" spans="1:8" ht="14.25" thickBot="1" x14ac:dyDescent="0.25">
      <c r="A35" s="740" t="s">
        <v>688</v>
      </c>
      <c r="B35" s="805" t="s">
        <v>891</v>
      </c>
      <c r="C35" s="741" t="s">
        <v>191</v>
      </c>
      <c r="D35" s="927">
        <v>1230</v>
      </c>
      <c r="E35" s="927">
        <v>1502</v>
      </c>
      <c r="F35" s="1016">
        <v>3000000</v>
      </c>
      <c r="G35" s="1036">
        <v>0</v>
      </c>
      <c r="H35" s="742">
        <v>3000000</v>
      </c>
    </row>
    <row r="36" spans="1:8" x14ac:dyDescent="0.2">
      <c r="A36" s="743" t="s">
        <v>140</v>
      </c>
      <c r="B36" s="807" t="s">
        <v>911</v>
      </c>
      <c r="C36" s="744" t="s">
        <v>194</v>
      </c>
      <c r="D36" s="922"/>
      <c r="E36" s="922"/>
      <c r="F36" s="1029">
        <v>2000000</v>
      </c>
      <c r="G36" s="1040"/>
      <c r="H36" s="745">
        <v>2000000</v>
      </c>
    </row>
    <row r="37" spans="1:8" x14ac:dyDescent="0.2">
      <c r="A37" s="746" t="s">
        <v>141</v>
      </c>
      <c r="B37" s="808" t="s">
        <v>912</v>
      </c>
      <c r="C37" s="747" t="s">
        <v>748</v>
      </c>
      <c r="D37" s="920">
        <v>879</v>
      </c>
      <c r="E37" s="920">
        <v>300</v>
      </c>
      <c r="F37" s="1027">
        <v>200000</v>
      </c>
      <c r="G37" s="937"/>
      <c r="H37" s="748">
        <v>200000</v>
      </c>
    </row>
    <row r="38" spans="1:8" x14ac:dyDescent="0.2">
      <c r="A38" s="746" t="s">
        <v>142</v>
      </c>
      <c r="B38" s="808" t="s">
        <v>913</v>
      </c>
      <c r="C38" s="747" t="s">
        <v>195</v>
      </c>
      <c r="D38" s="920"/>
      <c r="E38" s="920"/>
      <c r="F38" s="1027"/>
      <c r="G38" s="937"/>
      <c r="H38" s="748"/>
    </row>
    <row r="39" spans="1:8" x14ac:dyDescent="0.2">
      <c r="A39" s="746" t="s">
        <v>159</v>
      </c>
      <c r="B39" s="808" t="s">
        <v>914</v>
      </c>
      <c r="C39" s="747" t="s">
        <v>196</v>
      </c>
      <c r="D39" s="920"/>
      <c r="E39" s="920">
        <v>850</v>
      </c>
      <c r="F39" s="1027">
        <v>600000</v>
      </c>
      <c r="G39" s="937"/>
      <c r="H39" s="748">
        <v>600000</v>
      </c>
    </row>
    <row r="40" spans="1:8" x14ac:dyDescent="0.2">
      <c r="A40" s="746" t="s">
        <v>160</v>
      </c>
      <c r="B40" s="808" t="s">
        <v>915</v>
      </c>
      <c r="C40" s="747" t="s">
        <v>197</v>
      </c>
      <c r="D40" s="920"/>
      <c r="E40" s="920"/>
      <c r="F40" s="1027"/>
      <c r="G40" s="937"/>
      <c r="H40" s="748"/>
    </row>
    <row r="41" spans="1:8" x14ac:dyDescent="0.2">
      <c r="A41" s="746" t="s">
        <v>161</v>
      </c>
      <c r="B41" s="808" t="s">
        <v>916</v>
      </c>
      <c r="C41" s="747" t="s">
        <v>198</v>
      </c>
      <c r="D41" s="920">
        <v>150</v>
      </c>
      <c r="E41" s="920">
        <v>200</v>
      </c>
      <c r="F41" s="1027">
        <v>195000</v>
      </c>
      <c r="G41" s="937"/>
      <c r="H41" s="748">
        <v>195000</v>
      </c>
    </row>
    <row r="42" spans="1:8" x14ac:dyDescent="0.2">
      <c r="A42" s="746" t="s">
        <v>162</v>
      </c>
      <c r="B42" s="808" t="s">
        <v>917</v>
      </c>
      <c r="C42" s="747" t="s">
        <v>199</v>
      </c>
      <c r="D42" s="920"/>
      <c r="E42" s="920"/>
      <c r="F42" s="1027"/>
      <c r="G42" s="937"/>
      <c r="H42" s="748"/>
    </row>
    <row r="43" spans="1:8" x14ac:dyDescent="0.2">
      <c r="A43" s="746" t="s">
        <v>163</v>
      </c>
      <c r="B43" s="808" t="s">
        <v>918</v>
      </c>
      <c r="C43" s="747" t="s">
        <v>200</v>
      </c>
      <c r="D43" s="920">
        <v>1</v>
      </c>
      <c r="E43" s="920">
        <v>2</v>
      </c>
      <c r="F43" s="1027">
        <v>1000</v>
      </c>
      <c r="G43" s="937"/>
      <c r="H43" s="748">
        <v>1000</v>
      </c>
    </row>
    <row r="44" spans="1:8" x14ac:dyDescent="0.2">
      <c r="A44" s="746" t="s">
        <v>192</v>
      </c>
      <c r="B44" s="808" t="s">
        <v>919</v>
      </c>
      <c r="C44" s="747" t="s">
        <v>201</v>
      </c>
      <c r="D44" s="920">
        <v>200</v>
      </c>
      <c r="E44" s="920">
        <v>150</v>
      </c>
      <c r="F44" s="1035">
        <v>4000</v>
      </c>
      <c r="G44" s="937"/>
      <c r="H44" s="754">
        <v>4000</v>
      </c>
    </row>
    <row r="45" spans="1:8" ht="13.5" thickBot="1" x14ac:dyDescent="0.25">
      <c r="A45" s="749" t="s">
        <v>193</v>
      </c>
      <c r="B45" s="809" t="s">
        <v>920</v>
      </c>
      <c r="C45" s="750" t="s">
        <v>202</v>
      </c>
      <c r="D45" s="921"/>
      <c r="E45" s="921"/>
      <c r="F45" s="1044"/>
      <c r="G45" s="1037"/>
      <c r="H45" s="755"/>
    </row>
    <row r="46" spans="1:8" ht="14.25" thickBot="1" x14ac:dyDescent="0.25">
      <c r="A46" s="740" t="s">
        <v>689</v>
      </c>
      <c r="B46" s="810" t="s">
        <v>892</v>
      </c>
      <c r="C46" s="741" t="s">
        <v>923</v>
      </c>
      <c r="D46" s="927">
        <v>0</v>
      </c>
      <c r="E46" s="927">
        <v>0</v>
      </c>
      <c r="F46" s="1036">
        <v>0</v>
      </c>
      <c r="G46" s="1036">
        <v>0</v>
      </c>
      <c r="H46" s="980">
        <v>0</v>
      </c>
    </row>
    <row r="47" spans="1:8" x14ac:dyDescent="0.2">
      <c r="A47" s="743" t="s">
        <v>143</v>
      </c>
      <c r="B47" s="807" t="s">
        <v>921</v>
      </c>
      <c r="C47" s="744" t="s">
        <v>774</v>
      </c>
      <c r="D47" s="922"/>
      <c r="E47" s="922"/>
      <c r="F47" s="1045"/>
      <c r="G47" s="1040"/>
      <c r="H47" s="756"/>
    </row>
    <row r="48" spans="1:8" x14ac:dyDescent="0.2">
      <c r="A48" s="746" t="s">
        <v>144</v>
      </c>
      <c r="B48" s="808" t="s">
        <v>893</v>
      </c>
      <c r="C48" s="747" t="s">
        <v>30</v>
      </c>
      <c r="D48" s="920"/>
      <c r="E48" s="920"/>
      <c r="F48" s="1035"/>
      <c r="G48" s="937"/>
      <c r="H48" s="754"/>
    </row>
    <row r="49" spans="1:8" ht="13.5" thickBot="1" x14ac:dyDescent="0.25">
      <c r="A49" s="746" t="s">
        <v>203</v>
      </c>
      <c r="B49" s="808" t="s">
        <v>922</v>
      </c>
      <c r="C49" s="747" t="s">
        <v>584</v>
      </c>
      <c r="D49" s="920"/>
      <c r="E49" s="920"/>
      <c r="F49" s="1035"/>
      <c r="G49" s="937"/>
      <c r="H49" s="754"/>
    </row>
    <row r="50" spans="1:8" ht="14.25" thickBot="1" x14ac:dyDescent="0.25">
      <c r="A50" s="740" t="s">
        <v>164</v>
      </c>
      <c r="B50" s="805" t="s">
        <v>894</v>
      </c>
      <c r="C50" s="741" t="s">
        <v>927</v>
      </c>
      <c r="D50" s="927">
        <v>0</v>
      </c>
      <c r="E50" s="927">
        <v>0</v>
      </c>
      <c r="F50" s="1036">
        <v>0</v>
      </c>
      <c r="G50" s="1036">
        <v>0</v>
      </c>
      <c r="H50" s="980">
        <v>0</v>
      </c>
    </row>
    <row r="51" spans="1:8" ht="14.25" customHeight="1" x14ac:dyDescent="0.2">
      <c r="A51" s="746" t="s">
        <v>145</v>
      </c>
      <c r="B51" s="808" t="s">
        <v>924</v>
      </c>
      <c r="C51" s="747" t="s">
        <v>929</v>
      </c>
      <c r="D51" s="920"/>
      <c r="E51" s="920"/>
      <c r="F51" s="1027"/>
      <c r="G51" s="937"/>
      <c r="H51" s="748"/>
    </row>
    <row r="52" spans="1:8" x14ac:dyDescent="0.2">
      <c r="A52" s="746" t="s">
        <v>146</v>
      </c>
      <c r="B52" s="808" t="s">
        <v>925</v>
      </c>
      <c r="C52" s="747" t="s">
        <v>204</v>
      </c>
      <c r="D52" s="920"/>
      <c r="E52" s="920"/>
      <c r="F52" s="1027"/>
      <c r="G52" s="937"/>
      <c r="H52" s="748"/>
    </row>
    <row r="53" spans="1:8" ht="13.5" thickBot="1" x14ac:dyDescent="0.25">
      <c r="A53" s="749" t="s">
        <v>205</v>
      </c>
      <c r="B53" s="795"/>
      <c r="C53" s="750" t="s">
        <v>926</v>
      </c>
      <c r="D53" s="921"/>
      <c r="E53" s="921"/>
      <c r="F53" s="1033"/>
      <c r="G53" s="1037"/>
      <c r="H53" s="752"/>
    </row>
    <row r="54" spans="1:8" ht="14.25" thickBot="1" x14ac:dyDescent="0.25">
      <c r="A54" s="740" t="s">
        <v>691</v>
      </c>
      <c r="B54" s="805" t="s">
        <v>895</v>
      </c>
      <c r="C54" s="751" t="s">
        <v>206</v>
      </c>
      <c r="D54" s="924">
        <v>0</v>
      </c>
      <c r="E54" s="924">
        <v>0</v>
      </c>
      <c r="F54" s="1036">
        <v>0</v>
      </c>
      <c r="G54" s="1038">
        <v>0</v>
      </c>
      <c r="H54" s="980">
        <v>0</v>
      </c>
    </row>
    <row r="55" spans="1:8" ht="12" customHeight="1" x14ac:dyDescent="0.2">
      <c r="A55" s="746" t="s">
        <v>165</v>
      </c>
      <c r="B55" s="806"/>
      <c r="C55" s="747" t="s">
        <v>928</v>
      </c>
      <c r="D55" s="920"/>
      <c r="E55" s="920"/>
      <c r="F55" s="1035"/>
      <c r="G55" s="937"/>
      <c r="H55" s="754"/>
    </row>
    <row r="56" spans="1:8" x14ac:dyDescent="0.2">
      <c r="A56" s="746" t="s">
        <v>166</v>
      </c>
      <c r="B56" s="806"/>
      <c r="C56" s="747" t="s">
        <v>207</v>
      </c>
      <c r="D56" s="920"/>
      <c r="E56" s="920"/>
      <c r="F56" s="1035"/>
      <c r="G56" s="937"/>
      <c r="H56" s="754"/>
    </row>
    <row r="57" spans="1:8" ht="12" customHeight="1" thickBot="1" x14ac:dyDescent="0.25">
      <c r="A57" s="749" t="s">
        <v>172</v>
      </c>
      <c r="B57" s="795"/>
      <c r="C57" s="750" t="s">
        <v>930</v>
      </c>
      <c r="D57" s="921"/>
      <c r="E57" s="921"/>
      <c r="F57" s="1035"/>
      <c r="G57" s="1037"/>
      <c r="H57" s="754"/>
    </row>
    <row r="58" spans="1:8" ht="30.75" customHeight="1" thickBot="1" x14ac:dyDescent="0.25">
      <c r="A58" s="740" t="s">
        <v>692</v>
      </c>
      <c r="B58" s="794" t="s">
        <v>896</v>
      </c>
      <c r="C58" s="741" t="s">
        <v>208</v>
      </c>
      <c r="D58" s="927">
        <v>78406</v>
      </c>
      <c r="E58" s="927">
        <v>58654</v>
      </c>
      <c r="F58" s="1039">
        <v>59392839</v>
      </c>
      <c r="G58" s="1036">
        <v>0</v>
      </c>
      <c r="H58" s="753">
        <v>59392839</v>
      </c>
    </row>
    <row r="59" spans="1:8" ht="14.25" thickBot="1" x14ac:dyDescent="0.3">
      <c r="A59" s="757" t="s">
        <v>209</v>
      </c>
      <c r="B59" s="804" t="s">
        <v>898</v>
      </c>
      <c r="C59" s="751" t="s">
        <v>210</v>
      </c>
      <c r="D59" s="924"/>
      <c r="E59" s="924"/>
      <c r="F59" s="1016"/>
      <c r="G59" s="1038"/>
      <c r="H59" s="742"/>
    </row>
    <row r="60" spans="1:8" x14ac:dyDescent="0.2">
      <c r="A60" s="743" t="s">
        <v>223</v>
      </c>
      <c r="B60" s="807" t="s">
        <v>931</v>
      </c>
      <c r="C60" s="744" t="s">
        <v>211</v>
      </c>
      <c r="D60" s="922"/>
      <c r="E60" s="922"/>
      <c r="F60" s="1035"/>
      <c r="G60" s="1040"/>
      <c r="H60" s="754"/>
    </row>
    <row r="61" spans="1:8" x14ac:dyDescent="0.2">
      <c r="A61" s="746" t="s">
        <v>226</v>
      </c>
      <c r="B61" s="808" t="s">
        <v>932</v>
      </c>
      <c r="C61" s="747" t="s">
        <v>212</v>
      </c>
      <c r="D61" s="920"/>
      <c r="E61" s="920"/>
      <c r="F61" s="1035"/>
      <c r="G61" s="937"/>
      <c r="H61" s="754"/>
    </row>
    <row r="62" spans="1:8" ht="13.5" thickBot="1" x14ac:dyDescent="0.25">
      <c r="A62" s="749" t="s">
        <v>227</v>
      </c>
      <c r="B62" s="809" t="s">
        <v>933</v>
      </c>
      <c r="C62" s="758" t="s">
        <v>213</v>
      </c>
      <c r="D62" s="923"/>
      <c r="E62" s="923"/>
      <c r="F62" s="1035"/>
      <c r="G62" s="1041"/>
      <c r="H62" s="754"/>
    </row>
    <row r="63" spans="1:8" ht="14.25" thickBot="1" x14ac:dyDescent="0.3">
      <c r="A63" s="757" t="s">
        <v>214</v>
      </c>
      <c r="B63" s="804" t="s">
        <v>934</v>
      </c>
      <c r="C63" s="751" t="s">
        <v>935</v>
      </c>
      <c r="D63" s="924"/>
      <c r="E63" s="924"/>
      <c r="F63" s="1016"/>
      <c r="G63" s="1038"/>
      <c r="H63" s="742"/>
    </row>
    <row r="64" spans="1:8" ht="14.25" thickBot="1" x14ac:dyDescent="0.3">
      <c r="A64" s="757" t="s">
        <v>217</v>
      </c>
      <c r="B64" s="804" t="s">
        <v>899</v>
      </c>
      <c r="C64" s="751" t="s">
        <v>218</v>
      </c>
      <c r="D64" s="924">
        <v>13276</v>
      </c>
      <c r="E64" s="924">
        <v>5931</v>
      </c>
      <c r="F64" s="1016">
        <v>2930704</v>
      </c>
      <c r="G64" s="1038">
        <v>0</v>
      </c>
      <c r="H64" s="742">
        <v>2930704</v>
      </c>
    </row>
    <row r="65" spans="1:8" x14ac:dyDescent="0.2">
      <c r="A65" s="743" t="s">
        <v>224</v>
      </c>
      <c r="B65" s="807" t="s">
        <v>936</v>
      </c>
      <c r="C65" s="744" t="s">
        <v>219</v>
      </c>
      <c r="D65" s="922"/>
      <c r="E65" s="922"/>
      <c r="F65" s="1035">
        <v>2930704</v>
      </c>
      <c r="G65" s="1040"/>
      <c r="H65" s="754">
        <v>2930704</v>
      </c>
    </row>
    <row r="66" spans="1:8" ht="13.5" thickBot="1" x14ac:dyDescent="0.25">
      <c r="A66" s="749" t="s">
        <v>225</v>
      </c>
      <c r="B66" s="809" t="s">
        <v>937</v>
      </c>
      <c r="C66" s="750" t="s">
        <v>220</v>
      </c>
      <c r="D66" s="921"/>
      <c r="E66" s="921"/>
      <c r="F66" s="1035"/>
      <c r="G66" s="1037"/>
      <c r="H66" s="754"/>
    </row>
    <row r="67" spans="1:8" ht="13.5" thickBot="1" x14ac:dyDescent="0.25">
      <c r="A67" s="757" t="s">
        <v>221</v>
      </c>
      <c r="B67" s="796" t="s">
        <v>897</v>
      </c>
      <c r="C67" s="759" t="s">
        <v>938</v>
      </c>
      <c r="D67" s="925">
        <v>13276</v>
      </c>
      <c r="E67" s="925">
        <v>5931</v>
      </c>
      <c r="F67" s="1039">
        <v>2930704</v>
      </c>
      <c r="G67" s="1042">
        <v>0</v>
      </c>
      <c r="H67" s="753">
        <v>2930704</v>
      </c>
    </row>
    <row r="68" spans="1:8" ht="22.5" thickBot="1" x14ac:dyDescent="0.25">
      <c r="A68" s="760" t="s">
        <v>222</v>
      </c>
      <c r="B68" s="797" t="s">
        <v>500</v>
      </c>
      <c r="C68" s="761" t="s">
        <v>939</v>
      </c>
      <c r="D68" s="926">
        <v>91682</v>
      </c>
      <c r="E68" s="926">
        <v>64585</v>
      </c>
      <c r="F68" s="1039">
        <v>62323543</v>
      </c>
      <c r="G68" s="1043">
        <v>0</v>
      </c>
      <c r="H68" s="753">
        <v>62323543</v>
      </c>
    </row>
    <row r="69" spans="1:8" ht="12" customHeight="1" x14ac:dyDescent="0.2">
      <c r="A69" s="762"/>
      <c r="B69" s="762"/>
      <c r="C69" s="763"/>
      <c r="D69" s="763"/>
      <c r="E69" s="763"/>
      <c r="F69" s="763"/>
      <c r="G69" s="763"/>
      <c r="H69" s="764"/>
    </row>
    <row r="70" spans="1:8" ht="24.75" customHeight="1" x14ac:dyDescent="0.2">
      <c r="A70" s="1103" t="s">
        <v>940</v>
      </c>
      <c r="B70" s="1103"/>
      <c r="C70" s="1103"/>
      <c r="D70" s="1103"/>
      <c r="E70" s="1103"/>
      <c r="F70" s="1103"/>
      <c r="G70" s="1103"/>
      <c r="H70" s="1103"/>
    </row>
    <row r="71" spans="1:8" ht="12" customHeight="1" thickBot="1" x14ac:dyDescent="0.25">
      <c r="A71" s="1105" t="s">
        <v>342</v>
      </c>
      <c r="B71" s="1105"/>
      <c r="C71" s="1105"/>
      <c r="D71" s="1105"/>
      <c r="E71" s="1105"/>
      <c r="F71" s="1105"/>
      <c r="G71" s="1105"/>
      <c r="H71" s="1105"/>
    </row>
    <row r="72" spans="1:8" ht="24.75" thickBot="1" x14ac:dyDescent="0.25">
      <c r="A72" s="735" t="s">
        <v>139</v>
      </c>
      <c r="B72" s="792"/>
      <c r="C72" s="736" t="s">
        <v>136</v>
      </c>
      <c r="D72" s="820" t="s">
        <v>729</v>
      </c>
      <c r="E72" s="820" t="s">
        <v>905</v>
      </c>
      <c r="F72" s="1031" t="s">
        <v>315</v>
      </c>
      <c r="G72" s="736" t="s">
        <v>1014</v>
      </c>
      <c r="H72" s="737" t="s">
        <v>231</v>
      </c>
    </row>
    <row r="73" spans="1:8" ht="13.5" thickBot="1" x14ac:dyDescent="0.25">
      <c r="A73" s="765">
        <v>1</v>
      </c>
      <c r="B73" s="798"/>
      <c r="C73" s="766">
        <v>2</v>
      </c>
      <c r="D73" s="822">
        <v>3</v>
      </c>
      <c r="E73" s="822">
        <v>4</v>
      </c>
      <c r="F73" s="766">
        <v>5</v>
      </c>
      <c r="G73" s="766">
        <v>6</v>
      </c>
      <c r="H73" s="1049">
        <v>7</v>
      </c>
    </row>
    <row r="74" spans="1:8" ht="13.5" thickBot="1" x14ac:dyDescent="0.25">
      <c r="A74" s="767" t="s">
        <v>682</v>
      </c>
      <c r="B74" s="799"/>
      <c r="C74" s="768" t="s">
        <v>250</v>
      </c>
      <c r="D74" s="929">
        <v>34823</v>
      </c>
      <c r="E74" s="929">
        <v>31753</v>
      </c>
      <c r="F74" s="1032">
        <v>55487549</v>
      </c>
      <c r="G74" s="739">
        <v>-308000</v>
      </c>
      <c r="H74" s="1054">
        <v>55179549</v>
      </c>
    </row>
    <row r="75" spans="1:8" x14ac:dyDescent="0.2">
      <c r="A75" s="769" t="s">
        <v>147</v>
      </c>
      <c r="B75" s="811" t="s">
        <v>869</v>
      </c>
      <c r="C75" s="770" t="s">
        <v>137</v>
      </c>
      <c r="D75" s="930">
        <v>12527</v>
      </c>
      <c r="E75" s="930">
        <v>13209</v>
      </c>
      <c r="F75" s="1026">
        <v>11520945</v>
      </c>
      <c r="G75" s="936">
        <v>550000</v>
      </c>
      <c r="H75" s="771">
        <v>12070945</v>
      </c>
    </row>
    <row r="76" spans="1:8" x14ac:dyDescent="0.2">
      <c r="A76" s="746" t="s">
        <v>148</v>
      </c>
      <c r="B76" s="812" t="s">
        <v>870</v>
      </c>
      <c r="C76" s="772" t="s">
        <v>167</v>
      </c>
      <c r="D76" s="931">
        <v>3382</v>
      </c>
      <c r="E76" s="931">
        <v>2088</v>
      </c>
      <c r="F76" s="1027">
        <v>1762275</v>
      </c>
      <c r="G76" s="932"/>
      <c r="H76" s="748">
        <v>1762275</v>
      </c>
    </row>
    <row r="77" spans="1:8" x14ac:dyDescent="0.2">
      <c r="A77" s="746" t="s">
        <v>149</v>
      </c>
      <c r="B77" s="812" t="s">
        <v>871</v>
      </c>
      <c r="C77" s="772" t="s">
        <v>156</v>
      </c>
      <c r="D77" s="932">
        <v>13943</v>
      </c>
      <c r="E77" s="932">
        <v>14350</v>
      </c>
      <c r="F77" s="1033">
        <v>41264579</v>
      </c>
      <c r="G77" s="1034">
        <v>-858000</v>
      </c>
      <c r="H77" s="752">
        <v>40406579</v>
      </c>
    </row>
    <row r="78" spans="1:8" x14ac:dyDescent="0.2">
      <c r="A78" s="746" t="s">
        <v>150</v>
      </c>
      <c r="B78" s="812" t="s">
        <v>872</v>
      </c>
      <c r="C78" s="773" t="s">
        <v>168</v>
      </c>
      <c r="D78" s="933">
        <v>4730</v>
      </c>
      <c r="E78" s="932">
        <v>2065</v>
      </c>
      <c r="F78" s="1033">
        <v>901000</v>
      </c>
      <c r="G78" s="1034"/>
      <c r="H78" s="752">
        <v>901000</v>
      </c>
    </row>
    <row r="79" spans="1:8" x14ac:dyDescent="0.2">
      <c r="A79" s="746" t="s">
        <v>153</v>
      </c>
      <c r="B79" s="1061" t="s">
        <v>873</v>
      </c>
      <c r="C79" s="772" t="s">
        <v>169</v>
      </c>
      <c r="D79" s="932">
        <v>241</v>
      </c>
      <c r="E79" s="932">
        <v>41</v>
      </c>
      <c r="F79" s="1027">
        <v>38750</v>
      </c>
      <c r="G79" s="932"/>
      <c r="H79" s="748">
        <v>38750</v>
      </c>
    </row>
    <row r="80" spans="1:8" x14ac:dyDescent="0.2">
      <c r="A80" s="746" t="s">
        <v>151</v>
      </c>
      <c r="B80" s="808" t="s">
        <v>452</v>
      </c>
      <c r="C80" s="772" t="s">
        <v>228</v>
      </c>
      <c r="D80" s="934"/>
      <c r="E80" s="932"/>
      <c r="F80" s="1033"/>
      <c r="G80" s="1034"/>
      <c r="H80" s="752"/>
    </row>
    <row r="81" spans="1:9" x14ac:dyDescent="0.2">
      <c r="A81" s="746" t="s">
        <v>473</v>
      </c>
      <c r="B81" s="808" t="s">
        <v>456</v>
      </c>
      <c r="C81" s="775" t="s">
        <v>454</v>
      </c>
      <c r="D81" s="935"/>
      <c r="E81" s="932"/>
      <c r="F81" s="1033"/>
      <c r="G81" s="1034"/>
      <c r="H81" s="752"/>
    </row>
    <row r="82" spans="1:9" x14ac:dyDescent="0.2">
      <c r="A82" s="746" t="s">
        <v>474</v>
      </c>
      <c r="B82" s="808" t="s">
        <v>451</v>
      </c>
      <c r="C82" s="775" t="s">
        <v>455</v>
      </c>
      <c r="D82" s="935"/>
      <c r="E82" s="932"/>
      <c r="F82" s="1033"/>
      <c r="G82" s="1034"/>
      <c r="H82" s="752"/>
    </row>
    <row r="83" spans="1:9" x14ac:dyDescent="0.2">
      <c r="A83" s="746" t="s">
        <v>154</v>
      </c>
      <c r="B83" s="808" t="s">
        <v>453</v>
      </c>
      <c r="C83" s="774" t="s">
        <v>229</v>
      </c>
      <c r="D83" s="932">
        <v>200</v>
      </c>
      <c r="E83" s="932"/>
      <c r="F83" s="1033"/>
      <c r="G83" s="1034"/>
      <c r="H83" s="752"/>
    </row>
    <row r="84" spans="1:9" x14ac:dyDescent="0.2">
      <c r="A84" s="746" t="s">
        <v>155</v>
      </c>
      <c r="B84" s="809" t="s">
        <v>874</v>
      </c>
      <c r="C84" s="777" t="s">
        <v>234</v>
      </c>
      <c r="D84" s="932"/>
      <c r="E84" s="932"/>
      <c r="F84" s="1033"/>
      <c r="G84" s="1034"/>
      <c r="H84" s="752"/>
    </row>
    <row r="85" spans="1:9" ht="12" customHeight="1" thickBot="1" x14ac:dyDescent="0.25">
      <c r="A85" s="778" t="s">
        <v>475</v>
      </c>
      <c r="B85" s="813" t="s">
        <v>875</v>
      </c>
      <c r="C85" s="779" t="s">
        <v>235</v>
      </c>
      <c r="D85" s="932">
        <v>41</v>
      </c>
      <c r="E85" s="932">
        <v>41</v>
      </c>
      <c r="F85" s="1028">
        <v>38750</v>
      </c>
      <c r="G85" s="1034"/>
      <c r="H85" s="780">
        <v>38750</v>
      </c>
      <c r="I85" s="928"/>
    </row>
    <row r="86" spans="1:9" ht="13.5" thickBot="1" x14ac:dyDescent="0.25">
      <c r="A86" s="740" t="s">
        <v>685</v>
      </c>
      <c r="B86" s="794"/>
      <c r="C86" s="781" t="s">
        <v>251</v>
      </c>
      <c r="D86" s="958">
        <v>56859</v>
      </c>
      <c r="E86" s="958">
        <v>32832</v>
      </c>
      <c r="F86" s="1016">
        <v>6358474</v>
      </c>
      <c r="G86" s="1055">
        <v>308000</v>
      </c>
      <c r="H86" s="742">
        <v>6666474</v>
      </c>
    </row>
    <row r="87" spans="1:9" x14ac:dyDescent="0.2">
      <c r="A87" s="743" t="s">
        <v>115</v>
      </c>
      <c r="B87" s="816" t="s">
        <v>457</v>
      </c>
      <c r="C87" s="772" t="s">
        <v>171</v>
      </c>
      <c r="D87" s="959">
        <v>44318</v>
      </c>
      <c r="E87" s="1011">
        <v>22832</v>
      </c>
      <c r="F87" s="1026">
        <v>2958474</v>
      </c>
      <c r="G87" s="1056">
        <v>290000</v>
      </c>
      <c r="H87" s="1021">
        <v>3248474</v>
      </c>
    </row>
    <row r="88" spans="1:9" x14ac:dyDescent="0.2">
      <c r="A88" s="743" t="s">
        <v>116</v>
      </c>
      <c r="B88" s="815" t="s">
        <v>463</v>
      </c>
      <c r="C88" s="782" t="s">
        <v>459</v>
      </c>
      <c r="D88" s="960"/>
      <c r="E88" s="1012"/>
      <c r="F88" s="1027"/>
      <c r="G88" s="1057"/>
      <c r="H88" s="1022"/>
    </row>
    <row r="89" spans="1:9" x14ac:dyDescent="0.2">
      <c r="A89" s="743" t="s">
        <v>152</v>
      </c>
      <c r="B89" s="815" t="s">
        <v>464</v>
      </c>
      <c r="C89" s="782" t="s">
        <v>460</v>
      </c>
      <c r="D89" s="960">
        <v>31777</v>
      </c>
      <c r="E89" s="1012">
        <v>15239</v>
      </c>
      <c r="F89" s="1027">
        <v>2329507</v>
      </c>
      <c r="G89" s="1057">
        <v>-1542106</v>
      </c>
      <c r="H89" s="1022">
        <v>787401</v>
      </c>
    </row>
    <row r="90" spans="1:9" x14ac:dyDescent="0.2">
      <c r="A90" s="743" t="s">
        <v>117</v>
      </c>
      <c r="B90" s="815" t="s">
        <v>465</v>
      </c>
      <c r="C90" s="782" t="s">
        <v>461</v>
      </c>
      <c r="D90" s="960">
        <v>452</v>
      </c>
      <c r="E90" s="1012">
        <v>2738</v>
      </c>
      <c r="F90" s="960"/>
      <c r="G90" s="1057">
        <v>1770452</v>
      </c>
      <c r="H90" s="1022">
        <v>1770452</v>
      </c>
    </row>
    <row r="91" spans="1:9" x14ac:dyDescent="0.2">
      <c r="A91" s="743" t="s">
        <v>118</v>
      </c>
      <c r="B91" s="815" t="s">
        <v>466</v>
      </c>
      <c r="C91" s="782" t="s">
        <v>462</v>
      </c>
      <c r="D91" s="932">
        <v>12089</v>
      </c>
      <c r="E91" s="931">
        <v>4855</v>
      </c>
      <c r="F91" s="1027">
        <v>628967</v>
      </c>
      <c r="G91" s="1058">
        <v>61654</v>
      </c>
      <c r="H91" s="1022">
        <v>690621</v>
      </c>
    </row>
    <row r="92" spans="1:9" x14ac:dyDescent="0.2">
      <c r="A92" s="743" t="s">
        <v>119</v>
      </c>
      <c r="B92" s="814" t="s">
        <v>458</v>
      </c>
      <c r="C92" s="782" t="s">
        <v>170</v>
      </c>
      <c r="D92" s="932"/>
      <c r="E92" s="931"/>
      <c r="F92" s="1027">
        <v>3400000</v>
      </c>
      <c r="G92" s="1058"/>
      <c r="H92" s="1022">
        <v>3400000</v>
      </c>
    </row>
    <row r="93" spans="1:9" x14ac:dyDescent="0.2">
      <c r="A93" s="743" t="s">
        <v>120</v>
      </c>
      <c r="B93" s="815" t="s">
        <v>470</v>
      </c>
      <c r="C93" s="782" t="s">
        <v>467</v>
      </c>
      <c r="D93" s="932"/>
      <c r="E93" s="931"/>
      <c r="F93" s="1027">
        <v>2677165</v>
      </c>
      <c r="G93" s="1058"/>
      <c r="H93" s="1022">
        <v>2677165</v>
      </c>
    </row>
    <row r="94" spans="1:9" x14ac:dyDescent="0.2">
      <c r="A94" s="743" t="s">
        <v>121</v>
      </c>
      <c r="B94" s="815" t="s">
        <v>471</v>
      </c>
      <c r="C94" s="782" t="s">
        <v>468</v>
      </c>
      <c r="D94" s="932"/>
      <c r="E94" s="931"/>
      <c r="F94" s="1027"/>
      <c r="G94" s="1058"/>
      <c r="H94" s="1022"/>
    </row>
    <row r="95" spans="1:9" x14ac:dyDescent="0.2">
      <c r="A95" s="743" t="s">
        <v>122</v>
      </c>
      <c r="B95" s="815" t="s">
        <v>472</v>
      </c>
      <c r="C95" s="782" t="s">
        <v>469</v>
      </c>
      <c r="D95" s="932"/>
      <c r="E95" s="931"/>
      <c r="F95" s="1027">
        <v>722835</v>
      </c>
      <c r="G95" s="1058"/>
      <c r="H95" s="1022">
        <v>722835</v>
      </c>
    </row>
    <row r="96" spans="1:9" x14ac:dyDescent="0.2">
      <c r="A96" s="743" t="s">
        <v>123</v>
      </c>
      <c r="B96" s="814" t="s">
        <v>476</v>
      </c>
      <c r="C96" s="783" t="s">
        <v>173</v>
      </c>
      <c r="D96" s="937"/>
      <c r="E96" s="920">
        <v>10000</v>
      </c>
      <c r="F96" s="1027"/>
      <c r="G96" s="1059">
        <v>18000</v>
      </c>
      <c r="H96" s="1022">
        <v>18000</v>
      </c>
    </row>
    <row r="97" spans="1:8" ht="11.25" customHeight="1" x14ac:dyDescent="0.2">
      <c r="A97" s="743" t="s">
        <v>124</v>
      </c>
      <c r="B97" s="807" t="s">
        <v>480</v>
      </c>
      <c r="C97" s="775" t="s">
        <v>479</v>
      </c>
      <c r="D97" s="938"/>
      <c r="E97" s="1013"/>
      <c r="F97" s="1027"/>
      <c r="G97" s="1058"/>
      <c r="H97" s="1022"/>
    </row>
    <row r="98" spans="1:8" ht="12" customHeight="1" x14ac:dyDescent="0.2">
      <c r="A98" s="743" t="s">
        <v>125</v>
      </c>
      <c r="B98" s="807" t="s">
        <v>481</v>
      </c>
      <c r="C98" s="775" t="s">
        <v>477</v>
      </c>
      <c r="D98" s="938"/>
      <c r="E98" s="1013"/>
      <c r="F98" s="1027"/>
      <c r="G98" s="1058"/>
      <c r="H98" s="1022"/>
    </row>
    <row r="99" spans="1:8" x14ac:dyDescent="0.2">
      <c r="A99" s="743" t="s">
        <v>126</v>
      </c>
      <c r="B99" s="807" t="s">
        <v>482</v>
      </c>
      <c r="C99" s="775" t="s">
        <v>237</v>
      </c>
      <c r="D99" s="938"/>
      <c r="E99" s="1020">
        <v>10000</v>
      </c>
      <c r="F99" s="1027"/>
      <c r="G99" s="1060"/>
      <c r="H99" s="1022"/>
    </row>
    <row r="100" spans="1:8" ht="10.5" customHeight="1" x14ac:dyDescent="0.2">
      <c r="A100" s="743" t="s">
        <v>486</v>
      </c>
      <c r="B100" s="807" t="s">
        <v>483</v>
      </c>
      <c r="C100" s="775" t="s">
        <v>485</v>
      </c>
      <c r="D100" s="938"/>
      <c r="E100" s="1013"/>
      <c r="F100" s="1027"/>
      <c r="G100" s="1058"/>
      <c r="H100" s="1022"/>
    </row>
    <row r="101" spans="1:8" x14ac:dyDescent="0.2">
      <c r="A101" s="743" t="s">
        <v>487</v>
      </c>
      <c r="B101" s="807" t="s">
        <v>484</v>
      </c>
      <c r="C101" s="775" t="s">
        <v>236</v>
      </c>
      <c r="D101" s="938"/>
      <c r="E101" s="1013"/>
      <c r="F101" s="1027"/>
      <c r="G101" s="1058"/>
      <c r="H101" s="1022"/>
    </row>
    <row r="102" spans="1:8" ht="13.5" thickBot="1" x14ac:dyDescent="0.25">
      <c r="A102" s="776" t="s">
        <v>488</v>
      </c>
      <c r="B102" s="818" t="s">
        <v>1016</v>
      </c>
      <c r="C102" s="777" t="s">
        <v>478</v>
      </c>
      <c r="D102" s="1052"/>
      <c r="E102" s="1053"/>
      <c r="F102" s="1033"/>
      <c r="G102" s="1058">
        <v>18000</v>
      </c>
      <c r="H102" s="932">
        <v>18000</v>
      </c>
    </row>
    <row r="103" spans="1:8" ht="13.5" thickBot="1" x14ac:dyDescent="0.25">
      <c r="A103" s="740" t="s">
        <v>686</v>
      </c>
      <c r="B103" s="819" t="s">
        <v>489</v>
      </c>
      <c r="C103" s="784" t="s">
        <v>238</v>
      </c>
      <c r="D103" s="939"/>
      <c r="E103" s="939"/>
      <c r="F103" s="1016"/>
      <c r="G103" s="1017"/>
      <c r="H103" s="1023"/>
    </row>
    <row r="104" spans="1:8" x14ac:dyDescent="0.2">
      <c r="A104" s="743" t="s">
        <v>127</v>
      </c>
      <c r="B104" s="807" t="s">
        <v>490</v>
      </c>
      <c r="C104" s="785" t="s">
        <v>727</v>
      </c>
      <c r="D104" s="940"/>
      <c r="E104" s="940"/>
      <c r="F104" s="1029"/>
      <c r="G104" s="1030"/>
      <c r="H104" s="1024"/>
    </row>
    <row r="105" spans="1:8" ht="13.5" thickBot="1" x14ac:dyDescent="0.25">
      <c r="A105" s="749" t="s">
        <v>128</v>
      </c>
      <c r="B105" s="809" t="s">
        <v>491</v>
      </c>
      <c r="C105" s="782" t="s">
        <v>138</v>
      </c>
      <c r="D105" s="934"/>
      <c r="E105" s="934"/>
      <c r="F105" s="1028"/>
      <c r="G105" s="941"/>
      <c r="H105" s="1025"/>
    </row>
    <row r="106" spans="1:8" ht="19.5" customHeight="1" thickBot="1" x14ac:dyDescent="0.25">
      <c r="A106" s="740" t="s">
        <v>687</v>
      </c>
      <c r="B106" s="794" t="s">
        <v>493</v>
      </c>
      <c r="C106" s="784" t="s">
        <v>239</v>
      </c>
      <c r="D106" s="939">
        <v>91682</v>
      </c>
      <c r="E106" s="939">
        <v>64585</v>
      </c>
      <c r="F106" s="1016">
        <v>61846023</v>
      </c>
      <c r="G106" s="1017">
        <v>0</v>
      </c>
      <c r="H106" s="742">
        <v>61846023</v>
      </c>
    </row>
    <row r="107" spans="1:8" ht="14.25" customHeight="1" thickBot="1" x14ac:dyDescent="0.25">
      <c r="A107" s="740" t="s">
        <v>688</v>
      </c>
      <c r="B107" s="794" t="s">
        <v>494</v>
      </c>
      <c r="C107" s="784" t="s">
        <v>240</v>
      </c>
      <c r="D107" s="939"/>
      <c r="E107" s="939"/>
      <c r="F107" s="1017"/>
      <c r="G107" s="1017"/>
      <c r="H107" s="742"/>
    </row>
    <row r="108" spans="1:8" x14ac:dyDescent="0.2">
      <c r="A108" s="743" t="s">
        <v>140</v>
      </c>
      <c r="B108" s="807" t="s">
        <v>495</v>
      </c>
      <c r="C108" s="785" t="s">
        <v>241</v>
      </c>
      <c r="D108" s="936"/>
      <c r="E108" s="936"/>
      <c r="F108" s="936"/>
      <c r="G108" s="936"/>
      <c r="H108" s="771"/>
    </row>
    <row r="109" spans="1:8" x14ac:dyDescent="0.2">
      <c r="A109" s="743" t="s">
        <v>141</v>
      </c>
      <c r="B109" s="807" t="s">
        <v>496</v>
      </c>
      <c r="C109" s="785" t="s">
        <v>242</v>
      </c>
      <c r="D109" s="932"/>
      <c r="E109" s="932"/>
      <c r="F109" s="932"/>
      <c r="G109" s="932"/>
      <c r="H109" s="748"/>
    </row>
    <row r="110" spans="1:8" ht="13.5" thickBot="1" x14ac:dyDescent="0.25">
      <c r="A110" s="776" t="s">
        <v>142</v>
      </c>
      <c r="B110" s="818" t="s">
        <v>497</v>
      </c>
      <c r="C110" s="786" t="s">
        <v>243</v>
      </c>
      <c r="D110" s="941"/>
      <c r="E110" s="941"/>
      <c r="F110" s="941"/>
      <c r="G110" s="941"/>
      <c r="H110" s="780"/>
    </row>
    <row r="111" spans="1:8" ht="13.5" thickBot="1" x14ac:dyDescent="0.25">
      <c r="A111" s="740" t="s">
        <v>689</v>
      </c>
      <c r="B111" s="794" t="s">
        <v>498</v>
      </c>
      <c r="C111" s="784" t="s">
        <v>868</v>
      </c>
      <c r="D111" s="939"/>
      <c r="E111" s="939"/>
      <c r="F111" s="1017"/>
      <c r="G111" s="1017"/>
      <c r="H111" s="742"/>
    </row>
    <row r="112" spans="1:8" ht="13.5" thickBot="1" x14ac:dyDescent="0.25">
      <c r="A112" s="740"/>
      <c r="B112" s="794" t="s">
        <v>1010</v>
      </c>
      <c r="C112" s="784" t="s">
        <v>1011</v>
      </c>
      <c r="D112" s="939"/>
      <c r="E112" s="939"/>
      <c r="F112" s="1016">
        <v>477520</v>
      </c>
      <c r="G112" s="1017">
        <v>0</v>
      </c>
      <c r="H112" s="742">
        <v>477520</v>
      </c>
    </row>
    <row r="113" spans="1:8" ht="13.5" thickBot="1" x14ac:dyDescent="0.25">
      <c r="A113" s="740" t="s">
        <v>690</v>
      </c>
      <c r="B113" s="794" t="s">
        <v>499</v>
      </c>
      <c r="C113" s="784" t="s">
        <v>244</v>
      </c>
      <c r="D113" s="939"/>
      <c r="E113" s="939"/>
      <c r="F113" s="1018">
        <v>477520</v>
      </c>
      <c r="G113" s="1017">
        <v>0</v>
      </c>
      <c r="H113" s="787">
        <v>477520</v>
      </c>
    </row>
    <row r="114" spans="1:8" ht="13.5" thickBot="1" x14ac:dyDescent="0.25">
      <c r="A114" s="788" t="s">
        <v>691</v>
      </c>
      <c r="B114" s="800" t="s">
        <v>492</v>
      </c>
      <c r="C114" s="789" t="s">
        <v>245</v>
      </c>
      <c r="D114" s="942">
        <v>91682</v>
      </c>
      <c r="E114" s="942">
        <v>64585</v>
      </c>
      <c r="F114" s="1018">
        <v>62323543</v>
      </c>
      <c r="G114" s="1019">
        <v>0</v>
      </c>
      <c r="H114" s="787">
        <v>62323543</v>
      </c>
    </row>
    <row r="115" spans="1:8" ht="15" customHeight="1" x14ac:dyDescent="0.25">
      <c r="A115" s="790"/>
      <c r="B115" s="790"/>
      <c r="C115" s="790"/>
      <c r="D115" s="790"/>
      <c r="E115" s="790"/>
      <c r="F115" s="790"/>
      <c r="G115" s="790"/>
      <c r="H115" s="791"/>
    </row>
    <row r="116" spans="1:8" ht="15.75" x14ac:dyDescent="0.25">
      <c r="A116" s="1104" t="s">
        <v>246</v>
      </c>
      <c r="B116" s="1104"/>
      <c r="C116" s="1104"/>
      <c r="D116" s="1104"/>
      <c r="E116" s="1104"/>
      <c r="F116" s="1104"/>
      <c r="G116" s="1104"/>
      <c r="H116" s="1104"/>
    </row>
    <row r="117" spans="1:8" ht="14.25" customHeight="1" thickBot="1" x14ac:dyDescent="0.25">
      <c r="A117" s="968"/>
      <c r="B117" s="968"/>
      <c r="C117" s="968"/>
      <c r="D117" s="962"/>
      <c r="E117" s="962"/>
      <c r="F117" s="962"/>
      <c r="G117" s="962"/>
      <c r="H117" s="1010" t="s">
        <v>342</v>
      </c>
    </row>
    <row r="118" spans="1:8" ht="21.75" thickBot="1" x14ac:dyDescent="0.25">
      <c r="A118" s="740">
        <v>1</v>
      </c>
      <c r="B118" s="794"/>
      <c r="C118" s="781" t="s">
        <v>247</v>
      </c>
      <c r="D118" s="924">
        <v>-13276</v>
      </c>
      <c r="E118" s="924">
        <v>-5931</v>
      </c>
      <c r="F118" s="1014">
        <v>-2453184</v>
      </c>
      <c r="G118" s="1015">
        <v>0</v>
      </c>
      <c r="H118" s="742">
        <v>-2453184</v>
      </c>
    </row>
    <row r="119" spans="1:8" ht="21.75" thickBot="1" x14ac:dyDescent="0.25">
      <c r="A119" s="740" t="s">
        <v>685</v>
      </c>
      <c r="B119" s="794"/>
      <c r="C119" s="781" t="s">
        <v>501</v>
      </c>
      <c r="D119" s="924">
        <v>13276</v>
      </c>
      <c r="E119" s="924">
        <v>5931</v>
      </c>
      <c r="F119" s="1014">
        <v>2453184</v>
      </c>
      <c r="G119" s="1015">
        <v>0</v>
      </c>
      <c r="H119" s="742">
        <v>2453184</v>
      </c>
    </row>
  </sheetData>
  <mergeCells count="7">
    <mergeCell ref="F5:H5"/>
    <mergeCell ref="F4:H4"/>
    <mergeCell ref="A70:H70"/>
    <mergeCell ref="A6:H6"/>
    <mergeCell ref="A116:H116"/>
    <mergeCell ref="A71:H71"/>
    <mergeCell ref="A7:H7"/>
  </mergeCells>
  <phoneticPr fontId="84" type="noConversion"/>
  <pageMargins left="0.78740157480314965" right="0.78740157480314965" top="0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Layout" topLeftCell="B3" workbookViewId="0">
      <selection activeCell="J26" sqref="J26"/>
    </sheetView>
  </sheetViews>
  <sheetFormatPr defaultRowHeight="12.75" x14ac:dyDescent="0.2"/>
  <cols>
    <col min="1" max="1" width="39.42578125" customWidth="1"/>
    <col min="2" max="2" width="8.42578125" customWidth="1"/>
    <col min="3" max="3" width="8.28515625" customWidth="1"/>
    <col min="4" max="4" width="9" customWidth="1"/>
    <col min="5" max="5" width="8.5703125" customWidth="1"/>
    <col min="6" max="6" width="0" hidden="1" customWidth="1"/>
    <col min="7" max="7" width="1.42578125" customWidth="1"/>
    <col min="8" max="8" width="39.5703125" customWidth="1"/>
    <col min="9" max="9" width="8.5703125" customWidth="1"/>
    <col min="10" max="10" width="6.7109375" customWidth="1"/>
    <col min="11" max="11" width="8.85546875" customWidth="1"/>
    <col min="12" max="12" width="8.7109375" customWidth="1"/>
    <col min="13" max="13" width="13" hidden="1" customWidth="1"/>
    <col min="16" max="16" width="33.85546875" customWidth="1"/>
  </cols>
  <sheetData>
    <row r="1" spans="1:13" hidden="1" x14ac:dyDescent="0.2"/>
    <row r="2" spans="1:13" ht="8.25" hidden="1" customHeight="1" thickBot="1" x14ac:dyDescent="0.25"/>
    <row r="3" spans="1:13" ht="8.25" customHeight="1" thickBot="1" x14ac:dyDescent="0.25"/>
    <row r="4" spans="1:13" ht="33" customHeight="1" thickBot="1" x14ac:dyDescent="0.25">
      <c r="A4" s="641" t="s">
        <v>650</v>
      </c>
      <c r="B4" s="640" t="s">
        <v>277</v>
      </c>
      <c r="C4" s="642" t="s">
        <v>278</v>
      </c>
      <c r="D4" s="640" t="s">
        <v>663</v>
      </c>
      <c r="E4" s="1051" t="s">
        <v>231</v>
      </c>
      <c r="F4" s="640"/>
      <c r="G4" s="643"/>
      <c r="H4" s="641" t="s">
        <v>650</v>
      </c>
      <c r="I4" s="640" t="s">
        <v>277</v>
      </c>
      <c r="J4" s="642" t="s">
        <v>278</v>
      </c>
      <c r="K4" s="640" t="s">
        <v>663</v>
      </c>
      <c r="L4" s="640" t="s">
        <v>663</v>
      </c>
      <c r="M4" s="483"/>
    </row>
    <row r="5" spans="1:13" ht="13.5" customHeight="1" thickBot="1" x14ac:dyDescent="0.25">
      <c r="A5" s="644" t="s">
        <v>270</v>
      </c>
      <c r="B5" s="645"/>
      <c r="C5" s="646"/>
      <c r="D5" s="647"/>
      <c r="E5" s="647"/>
      <c r="F5" s="647"/>
      <c r="G5" s="648"/>
      <c r="H5" s="644" t="s">
        <v>279</v>
      </c>
      <c r="I5" s="644"/>
      <c r="J5" s="649"/>
      <c r="K5" s="647"/>
      <c r="L5" s="647"/>
      <c r="M5" s="622"/>
    </row>
    <row r="6" spans="1:13" ht="13.5" customHeight="1" x14ac:dyDescent="0.2">
      <c r="A6" s="650" t="s">
        <v>820</v>
      </c>
      <c r="B6" s="650">
        <v>11937986</v>
      </c>
      <c r="C6" s="653"/>
      <c r="D6" s="656">
        <v>11937986</v>
      </c>
      <c r="E6" s="656">
        <v>11937986</v>
      </c>
      <c r="F6" s="651"/>
      <c r="G6" s="652"/>
      <c r="H6" s="650" t="s">
        <v>822</v>
      </c>
      <c r="I6" s="653">
        <v>28703833</v>
      </c>
      <c r="J6" s="654"/>
      <c r="K6" s="656">
        <v>28703833</v>
      </c>
      <c r="L6" s="656">
        <v>28703833</v>
      </c>
      <c r="M6" s="621"/>
    </row>
    <row r="7" spans="1:13" ht="13.5" customHeight="1" x14ac:dyDescent="0.2">
      <c r="A7" s="655" t="s">
        <v>31</v>
      </c>
      <c r="B7" s="655">
        <v>14401020</v>
      </c>
      <c r="C7" s="657"/>
      <c r="D7" s="656">
        <v>14401020</v>
      </c>
      <c r="E7" s="656">
        <v>14401020</v>
      </c>
      <c r="F7" s="656"/>
      <c r="G7" s="652"/>
      <c r="H7" s="650" t="s">
        <v>782</v>
      </c>
      <c r="I7" s="657"/>
      <c r="J7" s="730"/>
      <c r="K7" s="656"/>
      <c r="L7" s="656"/>
      <c r="M7" s="520"/>
    </row>
    <row r="8" spans="1:13" ht="13.5" customHeight="1" x14ac:dyDescent="0.2">
      <c r="A8" s="655" t="s">
        <v>823</v>
      </c>
      <c r="B8" s="655"/>
      <c r="C8" s="657"/>
      <c r="D8" s="656"/>
      <c r="E8" s="656"/>
      <c r="F8" s="656"/>
      <c r="G8" s="652"/>
      <c r="H8" s="655" t="s">
        <v>281</v>
      </c>
      <c r="I8" s="657"/>
      <c r="J8" s="730"/>
      <c r="K8" s="656"/>
      <c r="L8" s="656"/>
      <c r="M8" s="520"/>
    </row>
    <row r="9" spans="1:13" ht="13.5" customHeight="1" x14ac:dyDescent="0.2">
      <c r="A9" s="655" t="s">
        <v>957</v>
      </c>
      <c r="B9" s="659">
        <v>1350000</v>
      </c>
      <c r="C9" s="668"/>
      <c r="D9" s="656">
        <v>1350000</v>
      </c>
      <c r="E9" s="656">
        <v>1350000</v>
      </c>
      <c r="F9" s="656"/>
      <c r="G9" s="652"/>
      <c r="H9" s="655" t="s">
        <v>513</v>
      </c>
      <c r="I9" s="657"/>
      <c r="J9" s="730"/>
      <c r="K9" s="656"/>
      <c r="L9" s="656"/>
      <c r="M9" s="520"/>
    </row>
    <row r="10" spans="1:13" ht="13.5" customHeight="1" x14ac:dyDescent="0.2">
      <c r="A10" s="659" t="s">
        <v>819</v>
      </c>
      <c r="B10" s="655">
        <v>2000000</v>
      </c>
      <c r="C10" s="657">
        <v>1000000</v>
      </c>
      <c r="D10" s="656">
        <v>3000000</v>
      </c>
      <c r="E10" s="656">
        <v>3000000</v>
      </c>
      <c r="F10" s="656"/>
      <c r="G10" s="652"/>
      <c r="H10" s="655" t="s">
        <v>824</v>
      </c>
      <c r="I10" s="657"/>
      <c r="J10" s="730"/>
      <c r="K10" s="656"/>
      <c r="L10" s="656"/>
      <c r="M10" s="520"/>
    </row>
    <row r="11" spans="1:13" ht="13.5" customHeight="1" x14ac:dyDescent="0.2">
      <c r="A11" s="655" t="s">
        <v>821</v>
      </c>
      <c r="B11" s="655"/>
      <c r="C11" s="657"/>
      <c r="D11" s="656"/>
      <c r="E11" s="656"/>
      <c r="F11" s="662"/>
      <c r="G11" s="652"/>
      <c r="H11" s="655" t="s">
        <v>282</v>
      </c>
      <c r="I11" s="657"/>
      <c r="J11" s="730"/>
      <c r="K11" s="656"/>
      <c r="L11" s="656"/>
      <c r="M11" s="520"/>
    </row>
    <row r="12" spans="1:13" ht="13.5" customHeight="1" x14ac:dyDescent="0.2">
      <c r="A12" s="655" t="s">
        <v>267</v>
      </c>
      <c r="B12" s="655"/>
      <c r="C12" s="657"/>
      <c r="D12" s="656"/>
      <c r="E12" s="656"/>
      <c r="F12" s="664"/>
      <c r="G12" s="652"/>
      <c r="H12" s="655"/>
      <c r="I12" s="664"/>
      <c r="J12" s="731"/>
      <c r="K12" s="656"/>
      <c r="L12" s="656"/>
      <c r="M12" s="520"/>
    </row>
    <row r="13" spans="1:13" ht="13.5" customHeight="1" thickBot="1" x14ac:dyDescent="0.25">
      <c r="A13" s="655" t="s">
        <v>268</v>
      </c>
      <c r="B13" s="655">
        <v>2930704</v>
      </c>
      <c r="C13" s="664"/>
      <c r="D13" s="656">
        <v>2930704</v>
      </c>
      <c r="E13" s="656">
        <v>2930704</v>
      </c>
      <c r="F13" s="664"/>
      <c r="G13" s="652"/>
      <c r="H13" s="655"/>
      <c r="I13" s="657"/>
      <c r="J13" s="658"/>
      <c r="K13" s="656"/>
      <c r="L13" s="656"/>
      <c r="M13" s="521"/>
    </row>
    <row r="14" spans="1:13" ht="13.5" hidden="1" customHeight="1" thickBot="1" x14ac:dyDescent="0.25">
      <c r="A14" s="666"/>
      <c r="B14" s="659"/>
      <c r="C14" s="660"/>
      <c r="D14" s="667"/>
      <c r="E14" s="667"/>
      <c r="F14" s="667"/>
      <c r="G14" s="652"/>
      <c r="H14" s="659"/>
      <c r="I14" s="668"/>
      <c r="J14" s="669"/>
      <c r="K14" s="661"/>
      <c r="L14" s="661"/>
      <c r="M14" s="623"/>
    </row>
    <row r="15" spans="1:13" ht="13.5" customHeight="1" thickBot="1" x14ac:dyDescent="0.25">
      <c r="A15" s="670" t="s">
        <v>269</v>
      </c>
      <c r="B15" s="722">
        <f>SUM(B6:B13)</f>
        <v>32619710</v>
      </c>
      <c r="C15" s="722">
        <f>SUM(C6:C13)</f>
        <v>1000000</v>
      </c>
      <c r="D15" s="721">
        <f>SUM(D6:D13)</f>
        <v>33619710</v>
      </c>
      <c r="E15" s="721">
        <f>SUM(E6:E13)</f>
        <v>33619710</v>
      </c>
      <c r="F15" s="671"/>
      <c r="G15" s="652"/>
      <c r="H15" s="672" t="s">
        <v>283</v>
      </c>
      <c r="I15" s="721">
        <f>SUM(I6:I13)</f>
        <v>28703833</v>
      </c>
      <c r="J15" s="721">
        <f>SUM(J6:J13)</f>
        <v>0</v>
      </c>
      <c r="K15" s="721">
        <f>SUM(K6:K13)</f>
        <v>28703833</v>
      </c>
      <c r="L15" s="721">
        <f>SUM(L6:L13)</f>
        <v>28703833</v>
      </c>
      <c r="M15" s="627"/>
    </row>
    <row r="16" spans="1:13" ht="13.5" customHeight="1" x14ac:dyDescent="0.2">
      <c r="A16" s="673" t="s">
        <v>273</v>
      </c>
      <c r="B16" s="674"/>
      <c r="C16" s="675"/>
      <c r="D16" s="676">
        <f>SUM(A16:B16)</f>
        <v>0</v>
      </c>
      <c r="E16" s="676">
        <f>SUM(B16:C16)</f>
        <v>0</v>
      </c>
      <c r="F16" s="677"/>
      <c r="G16" s="652"/>
      <c r="H16" s="650" t="s">
        <v>284</v>
      </c>
      <c r="I16" s="653"/>
      <c r="J16" s="732"/>
      <c r="K16" s="653"/>
      <c r="L16" s="653"/>
      <c r="M16" s="624"/>
    </row>
    <row r="17" spans="1:14" ht="13.5" customHeight="1" thickBot="1" x14ac:dyDescent="0.25">
      <c r="A17" s="659" t="s">
        <v>274</v>
      </c>
      <c r="B17" s="668"/>
      <c r="C17" s="669"/>
      <c r="D17" s="729">
        <f>SUM(A17:B17)</f>
        <v>0</v>
      </c>
      <c r="E17" s="729">
        <f>SUM(B17:C17)</f>
        <v>0</v>
      </c>
      <c r="F17" s="679"/>
      <c r="G17" s="652"/>
      <c r="H17" s="659" t="s">
        <v>285</v>
      </c>
      <c r="I17" s="668"/>
      <c r="J17" s="669"/>
      <c r="K17" s="653"/>
      <c r="L17" s="653"/>
      <c r="M17" s="623"/>
    </row>
    <row r="18" spans="1:14" ht="12.75" customHeight="1" thickBot="1" x14ac:dyDescent="0.25">
      <c r="A18" s="645" t="s">
        <v>301</v>
      </c>
      <c r="B18" s="681">
        <f>SUM(B16:B17)</f>
        <v>0</v>
      </c>
      <c r="C18" s="681">
        <f>SUM(C16:C17)</f>
        <v>0</v>
      </c>
      <c r="D18" s="681">
        <f>SUM(D16:D17)</f>
        <v>0</v>
      </c>
      <c r="E18" s="681">
        <f>SUM(E16:E17)</f>
        <v>0</v>
      </c>
      <c r="F18" s="683"/>
      <c r="G18" s="652"/>
      <c r="H18" s="645" t="s">
        <v>289</v>
      </c>
      <c r="I18" s="681"/>
      <c r="J18" s="681"/>
      <c r="K18" s="681"/>
      <c r="L18" s="681"/>
      <c r="M18" s="622"/>
    </row>
    <row r="19" spans="1:14" ht="15" customHeight="1" thickBot="1" x14ac:dyDescent="0.25">
      <c r="A19" s="684" t="s">
        <v>275</v>
      </c>
      <c r="B19" s="686">
        <f>SUM(B15,B18)</f>
        <v>32619710</v>
      </c>
      <c r="C19" s="686">
        <f>SUM(C15,C18)</f>
        <v>1000000</v>
      </c>
      <c r="D19" s="723">
        <f>SUM(D15,D18)</f>
        <v>33619710</v>
      </c>
      <c r="E19" s="723">
        <f>SUM(E15,E18)</f>
        <v>33619710</v>
      </c>
      <c r="F19" s="685"/>
      <c r="G19" s="652"/>
      <c r="H19" s="686" t="s">
        <v>286</v>
      </c>
      <c r="I19" s="723">
        <f>SUM(I15,I18)</f>
        <v>28703833</v>
      </c>
      <c r="J19" s="723">
        <f>SUM(J15,J18)</f>
        <v>0</v>
      </c>
      <c r="K19" s="723">
        <f>SUM(K15,K18)</f>
        <v>28703833</v>
      </c>
      <c r="L19" s="723">
        <f>SUM(L15,L18)</f>
        <v>28703833</v>
      </c>
      <c r="M19" s="629"/>
    </row>
    <row r="20" spans="1:14" ht="7.5" customHeight="1" thickBot="1" x14ac:dyDescent="0.25">
      <c r="A20" s="643"/>
      <c r="B20" s="687"/>
      <c r="C20" s="688"/>
      <c r="D20" s="688"/>
      <c r="E20" s="689"/>
      <c r="F20" s="689"/>
      <c r="G20" s="652"/>
      <c r="H20" s="690"/>
      <c r="I20" s="690"/>
      <c r="J20" s="691"/>
      <c r="K20" s="691"/>
      <c r="L20" s="690"/>
      <c r="M20" s="625"/>
    </row>
    <row r="21" spans="1:14" ht="33.75" customHeight="1" thickBot="1" x14ac:dyDescent="0.25">
      <c r="A21" s="644" t="s">
        <v>271</v>
      </c>
      <c r="B21" s="640" t="s">
        <v>277</v>
      </c>
      <c r="C21" s="642" t="s">
        <v>278</v>
      </c>
      <c r="D21" s="640" t="s">
        <v>663</v>
      </c>
      <c r="E21" s="640" t="s">
        <v>663</v>
      </c>
      <c r="F21" s="692"/>
      <c r="G21" s="652"/>
      <c r="H21" s="693" t="s">
        <v>280</v>
      </c>
      <c r="I21" s="640" t="s">
        <v>277</v>
      </c>
      <c r="J21" s="642" t="s">
        <v>278</v>
      </c>
      <c r="K21" s="640" t="s">
        <v>663</v>
      </c>
      <c r="L21" s="640" t="s">
        <v>663</v>
      </c>
      <c r="M21" s="630"/>
    </row>
    <row r="22" spans="1:14" ht="13.5" customHeight="1" x14ac:dyDescent="0.2">
      <c r="A22" s="694" t="s">
        <v>985</v>
      </c>
      <c r="B22" s="733">
        <v>11520945</v>
      </c>
      <c r="C22" s="733"/>
      <c r="D22" s="651">
        <v>11520945</v>
      </c>
      <c r="E22" s="651">
        <v>12070945</v>
      </c>
      <c r="F22" s="695"/>
      <c r="G22" s="652"/>
      <c r="H22" s="650" t="s">
        <v>25</v>
      </c>
      <c r="I22" s="653">
        <v>3400000</v>
      </c>
      <c r="J22" s="732"/>
      <c r="K22" s="651">
        <v>3400000</v>
      </c>
      <c r="L22" s="651">
        <v>3400000</v>
      </c>
      <c r="M22" s="631"/>
    </row>
    <row r="23" spans="1:14" ht="15" customHeight="1" x14ac:dyDescent="0.2">
      <c r="A23" s="655" t="s">
        <v>300</v>
      </c>
      <c r="B23" s="655">
        <v>1762275</v>
      </c>
      <c r="C23" s="655"/>
      <c r="D23" s="651">
        <v>1762275</v>
      </c>
      <c r="E23" s="651">
        <v>1762275</v>
      </c>
      <c r="F23" s="696"/>
      <c r="G23" s="652"/>
      <c r="H23" s="655" t="s">
        <v>287</v>
      </c>
      <c r="I23" s="657">
        <v>2958474</v>
      </c>
      <c r="J23" s="730"/>
      <c r="K23" s="651">
        <v>2958474</v>
      </c>
      <c r="L23" s="651">
        <v>3248474</v>
      </c>
      <c r="M23" s="632"/>
    </row>
    <row r="24" spans="1:14" ht="13.5" customHeight="1" x14ac:dyDescent="0.2">
      <c r="A24" s="655" t="s">
        <v>156</v>
      </c>
      <c r="B24" s="655">
        <v>41742099</v>
      </c>
      <c r="C24" s="655">
        <v>200000</v>
      </c>
      <c r="D24" s="651">
        <v>41264579</v>
      </c>
      <c r="E24" s="651">
        <v>40406579</v>
      </c>
      <c r="F24" s="696"/>
      <c r="G24" s="652"/>
      <c r="H24" s="655" t="s">
        <v>506</v>
      </c>
      <c r="I24" s="657"/>
      <c r="J24" s="730"/>
      <c r="K24" s="651"/>
      <c r="L24" s="651"/>
      <c r="M24" s="632"/>
    </row>
    <row r="25" spans="1:14" ht="13.5" customHeight="1" x14ac:dyDescent="0.2">
      <c r="A25" s="655" t="s">
        <v>991</v>
      </c>
      <c r="B25" s="655">
        <v>901000</v>
      </c>
      <c r="C25" s="655"/>
      <c r="D25" s="651">
        <v>901000</v>
      </c>
      <c r="E25" s="651">
        <v>901000</v>
      </c>
      <c r="F25" s="696"/>
      <c r="G25" s="648"/>
      <c r="H25" s="727" t="s">
        <v>825</v>
      </c>
      <c r="I25" s="657"/>
      <c r="J25" s="730"/>
      <c r="K25" s="651"/>
      <c r="L25" s="651"/>
      <c r="M25" s="632"/>
    </row>
    <row r="26" spans="1:14" ht="13.5" customHeight="1" x14ac:dyDescent="0.2">
      <c r="A26" s="655" t="s">
        <v>502</v>
      </c>
      <c r="B26" s="655"/>
      <c r="C26" s="655"/>
      <c r="D26" s="651"/>
      <c r="E26" s="651"/>
      <c r="F26" s="697"/>
      <c r="G26" s="648"/>
      <c r="H26" s="655" t="s">
        <v>507</v>
      </c>
      <c r="I26" s="657"/>
      <c r="J26" s="730"/>
      <c r="K26" s="651"/>
      <c r="L26" s="651"/>
      <c r="M26" s="632"/>
    </row>
    <row r="27" spans="1:14" ht="13.5" customHeight="1" x14ac:dyDescent="0.2">
      <c r="A27" s="727" t="s">
        <v>825</v>
      </c>
      <c r="B27" s="655"/>
      <c r="C27" s="655"/>
      <c r="D27" s="651"/>
      <c r="E27" s="651"/>
      <c r="F27" s="697"/>
      <c r="G27" s="652"/>
      <c r="H27" s="727" t="s">
        <v>825</v>
      </c>
      <c r="I27" s="657"/>
      <c r="J27" s="730"/>
      <c r="K27" s="651"/>
      <c r="L27" s="651"/>
      <c r="M27" s="632"/>
      <c r="N27" t="s">
        <v>582</v>
      </c>
    </row>
    <row r="28" spans="1:14" ht="13.5" customHeight="1" x14ac:dyDescent="0.2">
      <c r="A28" s="655" t="s">
        <v>503</v>
      </c>
      <c r="B28" s="655"/>
      <c r="C28" s="655"/>
      <c r="D28" s="651"/>
      <c r="E28" s="651"/>
      <c r="F28" s="697"/>
      <c r="G28" s="652"/>
      <c r="H28" s="655" t="s">
        <v>508</v>
      </c>
      <c r="I28" s="657"/>
      <c r="J28" s="730"/>
      <c r="K28" s="651"/>
      <c r="L28" s="651"/>
      <c r="M28" s="632"/>
    </row>
    <row r="29" spans="1:14" ht="13.5" customHeight="1" x14ac:dyDescent="0.2">
      <c r="A29" s="727" t="s">
        <v>825</v>
      </c>
      <c r="B29" s="663"/>
      <c r="C29" s="663"/>
      <c r="D29" s="651"/>
      <c r="E29" s="651"/>
      <c r="F29" s="698"/>
      <c r="G29" s="652"/>
      <c r="H29" s="655" t="s">
        <v>509</v>
      </c>
      <c r="I29" s="657"/>
      <c r="J29" s="730"/>
      <c r="K29" s="651"/>
      <c r="L29" s="651">
        <v>18000</v>
      </c>
      <c r="M29" s="632"/>
    </row>
    <row r="30" spans="1:14" ht="11.25" customHeight="1" x14ac:dyDescent="0.2">
      <c r="A30" s="655" t="s">
        <v>504</v>
      </c>
      <c r="B30" s="663"/>
      <c r="C30" s="663"/>
      <c r="D30" s="651"/>
      <c r="E30" s="651"/>
      <c r="F30" s="698"/>
      <c r="G30" s="652"/>
      <c r="H30" s="655" t="s">
        <v>511</v>
      </c>
      <c r="I30" s="657"/>
      <c r="J30" s="730"/>
      <c r="K30" s="651"/>
      <c r="L30" s="651"/>
      <c r="M30" s="632"/>
    </row>
    <row r="31" spans="1:14" ht="13.5" customHeight="1" x14ac:dyDescent="0.2">
      <c r="A31" s="655" t="s">
        <v>505</v>
      </c>
      <c r="B31" s="655">
        <v>38750</v>
      </c>
      <c r="C31" s="655"/>
      <c r="D31" s="651">
        <v>38750</v>
      </c>
      <c r="E31" s="651">
        <v>38750</v>
      </c>
      <c r="F31" s="699"/>
      <c r="G31" s="652"/>
      <c r="H31" s="655"/>
      <c r="I31" s="657"/>
      <c r="J31" s="730"/>
      <c r="K31" s="651"/>
      <c r="L31" s="651"/>
      <c r="M31" s="632"/>
    </row>
    <row r="32" spans="1:14" ht="11.25" customHeight="1" thickBot="1" x14ac:dyDescent="0.25">
      <c r="A32" s="668" t="s">
        <v>510</v>
      </c>
      <c r="B32" s="666"/>
      <c r="C32" s="655"/>
      <c r="D32" s="651"/>
      <c r="E32" s="651"/>
      <c r="F32" s="697"/>
      <c r="G32" s="652"/>
      <c r="H32" s="663"/>
      <c r="I32" s="664"/>
      <c r="J32" s="665"/>
      <c r="K32" s="651"/>
      <c r="L32" s="651"/>
      <c r="M32" s="632"/>
    </row>
    <row r="33" spans="1:13" ht="13.5" hidden="1" customHeight="1" thickBot="1" x14ac:dyDescent="0.25">
      <c r="A33" s="724"/>
      <c r="B33" s="727"/>
      <c r="C33" s="700"/>
      <c r="D33" s="678"/>
      <c r="E33" s="678"/>
      <c r="F33" s="679"/>
      <c r="G33" s="652"/>
      <c r="H33" s="659"/>
      <c r="I33" s="667"/>
      <c r="J33" s="680"/>
      <c r="K33" s="667"/>
      <c r="L33" s="667"/>
      <c r="M33" s="633"/>
    </row>
    <row r="34" spans="1:13" ht="15" customHeight="1" thickBot="1" x14ac:dyDescent="0.25">
      <c r="A34" s="701" t="s">
        <v>272</v>
      </c>
      <c r="B34" s="725">
        <f>SUM(B22:B32)</f>
        <v>55965069</v>
      </c>
      <c r="C34" s="722">
        <f>SUM(C22:C32)</f>
        <v>200000</v>
      </c>
      <c r="D34" s="721">
        <f>SUM(D22:D32)</f>
        <v>55487549</v>
      </c>
      <c r="E34" s="721">
        <f>SUM(E22:E32)</f>
        <v>55179549</v>
      </c>
      <c r="F34" s="702"/>
      <c r="G34" s="652"/>
      <c r="H34" s="672" t="s">
        <v>288</v>
      </c>
      <c r="I34" s="721">
        <f>SUM(I22:I32)</f>
        <v>6358474</v>
      </c>
      <c r="J34" s="721">
        <f>SUM(J22:J32)</f>
        <v>0</v>
      </c>
      <c r="K34" s="721">
        <f>SUM(K22:K32)</f>
        <v>6358474</v>
      </c>
      <c r="L34" s="721">
        <f>SUM(L22:L32)</f>
        <v>6666474</v>
      </c>
      <c r="M34" s="634"/>
    </row>
    <row r="35" spans="1:13" ht="13.5" thickBot="1" x14ac:dyDescent="0.25">
      <c r="A35" s="726" t="s">
        <v>1011</v>
      </c>
      <c r="B35" s="681"/>
      <c r="C35" s="682"/>
      <c r="D35" s="681">
        <v>477520</v>
      </c>
      <c r="E35" s="681">
        <v>477520</v>
      </c>
      <c r="F35" s="703"/>
      <c r="G35" s="652"/>
      <c r="H35" s="728" t="s">
        <v>581</v>
      </c>
      <c r="I35" s="681"/>
      <c r="J35" s="734"/>
      <c r="K35" s="704"/>
      <c r="L35" s="704"/>
      <c r="M35" s="635"/>
    </row>
    <row r="36" spans="1:13" ht="14.25" customHeight="1" thickBot="1" x14ac:dyDescent="0.25">
      <c r="A36" s="705" t="s">
        <v>290</v>
      </c>
      <c r="B36" s="681">
        <f>SUM(B35)</f>
        <v>0</v>
      </c>
      <c r="C36" s="681">
        <f>SUM(C35)</f>
        <v>0</v>
      </c>
      <c r="D36" s="681">
        <f>SUM(D35)</f>
        <v>477520</v>
      </c>
      <c r="E36" s="681">
        <f>SUM(E35)</f>
        <v>477520</v>
      </c>
      <c r="F36" s="703"/>
      <c r="G36" s="652"/>
      <c r="H36" s="705" t="s">
        <v>290</v>
      </c>
      <c r="I36" s="681">
        <f>SUM(I35)</f>
        <v>0</v>
      </c>
      <c r="J36" s="681"/>
      <c r="K36" s="681"/>
      <c r="L36" s="681"/>
      <c r="M36" s="626"/>
    </row>
    <row r="37" spans="1:13" ht="15" customHeight="1" thickBot="1" x14ac:dyDescent="0.25">
      <c r="A37" s="706" t="s">
        <v>276</v>
      </c>
      <c r="B37" s="723">
        <f>SUM(B34,B36)</f>
        <v>55965069</v>
      </c>
      <c r="C37" s="723">
        <f>SUM(C34,C36)</f>
        <v>200000</v>
      </c>
      <c r="D37" s="723">
        <f>SUM(D34,D36)</f>
        <v>55965069</v>
      </c>
      <c r="E37" s="723">
        <f>SUM(E34,E36)</f>
        <v>55657069</v>
      </c>
      <c r="F37" s="707"/>
      <c r="G37" s="652"/>
      <c r="H37" s="686" t="s">
        <v>291</v>
      </c>
      <c r="I37" s="723">
        <f>SUM(I36,I34)</f>
        <v>6358474</v>
      </c>
      <c r="J37" s="723">
        <f>SUM(J36,J34)</f>
        <v>0</v>
      </c>
      <c r="K37" s="723">
        <f>SUM(K36,K34)</f>
        <v>6358474</v>
      </c>
      <c r="L37" s="723">
        <f>SUM(L36,L34)</f>
        <v>6666474</v>
      </c>
      <c r="M37" s="628"/>
    </row>
    <row r="38" spans="1:13" ht="6.75" customHeight="1" thickBot="1" x14ac:dyDescent="0.25">
      <c r="A38" s="708"/>
      <c r="B38" s="648"/>
      <c r="C38" s="709"/>
      <c r="D38" s="648"/>
      <c r="E38" s="648"/>
      <c r="F38" s="648"/>
      <c r="G38" s="648"/>
      <c r="H38" s="710"/>
      <c r="I38" s="648"/>
      <c r="J38" s="709"/>
      <c r="K38" s="709"/>
      <c r="L38" s="648"/>
      <c r="M38" s="396"/>
    </row>
    <row r="39" spans="1:13" ht="13.5" customHeight="1" thickBot="1" x14ac:dyDescent="0.25">
      <c r="A39" s="711" t="s">
        <v>292</v>
      </c>
      <c r="B39" s="712">
        <f>SUM(B15,I15)</f>
        <v>61323543</v>
      </c>
      <c r="C39" s="713">
        <f>SUM(C15,J15)</f>
        <v>1000000</v>
      </c>
      <c r="D39" s="712">
        <f>SUM(D15,K15)</f>
        <v>62323543</v>
      </c>
      <c r="E39" s="712">
        <f>SUM(E15,L15)</f>
        <v>62323543</v>
      </c>
      <c r="F39" s="648"/>
      <c r="G39" s="652"/>
      <c r="H39" s="710"/>
      <c r="I39" s="710"/>
      <c r="J39" s="714"/>
      <c r="K39" s="714"/>
      <c r="L39" s="710"/>
      <c r="M39" s="396"/>
    </row>
    <row r="40" spans="1:13" ht="15" customHeight="1" thickBot="1" x14ac:dyDescent="0.25">
      <c r="A40" s="715" t="s">
        <v>294</v>
      </c>
      <c r="B40" s="712">
        <f>SUM(B34,I34)</f>
        <v>62323543</v>
      </c>
      <c r="C40" s="712">
        <f>SUM(C34,J34)</f>
        <v>200000</v>
      </c>
      <c r="D40" s="712">
        <f>SUM(D34,K34)</f>
        <v>61846023</v>
      </c>
      <c r="E40" s="712">
        <f>SUM(E34,L34)</f>
        <v>61846023</v>
      </c>
      <c r="F40" s="648">
        <f>SUM(F39,F34,M34)</f>
        <v>0</v>
      </c>
      <c r="G40" s="652"/>
      <c r="H40" s="710"/>
      <c r="I40" s="1106"/>
      <c r="J40" s="1107"/>
      <c r="K40" s="1007"/>
      <c r="L40" s="710"/>
      <c r="M40" s="396"/>
    </row>
    <row r="41" spans="1:13" ht="12.75" customHeight="1" thickBot="1" x14ac:dyDescent="0.25">
      <c r="A41" s="716" t="s">
        <v>296</v>
      </c>
      <c r="B41" s="717">
        <f>SUM(B39-B40)</f>
        <v>-1000000</v>
      </c>
      <c r="C41" s="717">
        <f>SUM(C39-C40)</f>
        <v>800000</v>
      </c>
      <c r="D41" s="717">
        <f>SUM(D39-D40)</f>
        <v>477520</v>
      </c>
      <c r="E41" s="717">
        <f>SUM(E39-E40)</f>
        <v>477520</v>
      </c>
      <c r="F41" s="648"/>
      <c r="G41" s="652"/>
      <c r="H41" s="710"/>
      <c r="I41" s="710"/>
      <c r="J41" s="714"/>
      <c r="K41" s="714"/>
      <c r="L41" s="710"/>
      <c r="M41" s="396"/>
    </row>
    <row r="42" spans="1:13" ht="15" customHeight="1" thickBot="1" x14ac:dyDescent="0.25">
      <c r="A42" s="718" t="s">
        <v>293</v>
      </c>
      <c r="B42" s="719">
        <f>SUM(B19,I19)</f>
        <v>61323543</v>
      </c>
      <c r="C42" s="719">
        <f>SUM(C19,J19)</f>
        <v>1000000</v>
      </c>
      <c r="D42" s="719">
        <f>SUM(D19,K19)</f>
        <v>62323543</v>
      </c>
      <c r="E42" s="719">
        <f>SUM(E19,L19)</f>
        <v>62323543</v>
      </c>
      <c r="F42" s="708"/>
      <c r="G42" s="708"/>
      <c r="H42" s="708"/>
      <c r="I42" s="708"/>
      <c r="J42" s="708"/>
      <c r="K42" s="708"/>
      <c r="L42" s="708"/>
    </row>
    <row r="43" spans="1:13" ht="15" customHeight="1" thickBot="1" x14ac:dyDescent="0.25">
      <c r="A43" s="718" t="s">
        <v>295</v>
      </c>
      <c r="B43" s="719">
        <f>SUM(B37,I37)</f>
        <v>62323543</v>
      </c>
      <c r="C43" s="719">
        <f>SUM(C37,J37)</f>
        <v>200000</v>
      </c>
      <c r="D43" s="719">
        <f>SUM(D37,K37)</f>
        <v>62323543</v>
      </c>
      <c r="E43" s="719">
        <f>SUM(E37,L37)</f>
        <v>62323543</v>
      </c>
      <c r="F43" s="708"/>
      <c r="G43" s="708"/>
      <c r="H43" s="1106" t="s">
        <v>316</v>
      </c>
      <c r="I43" s="1107"/>
      <c r="J43" s="708"/>
      <c r="K43" s="708"/>
      <c r="L43" s="708"/>
    </row>
    <row r="44" spans="1:13" ht="14.25" customHeight="1" thickBot="1" x14ac:dyDescent="0.25">
      <c r="A44" s="716" t="s">
        <v>297</v>
      </c>
      <c r="B44" s="720">
        <f>SUM(B42-B43)</f>
        <v>-1000000</v>
      </c>
      <c r="C44" s="720">
        <f>SUM(C42-C43)</f>
        <v>800000</v>
      </c>
      <c r="D44" s="720">
        <f>SUM(D42-D43)</f>
        <v>0</v>
      </c>
      <c r="E44" s="720">
        <f>SUM(E42-E43)</f>
        <v>0</v>
      </c>
      <c r="F44" s="708"/>
      <c r="G44" s="708"/>
      <c r="H44" s="708"/>
      <c r="I44" s="708"/>
      <c r="J44" s="708"/>
      <c r="K44" s="708"/>
      <c r="L44" s="708"/>
    </row>
  </sheetData>
  <mergeCells count="2">
    <mergeCell ref="I40:J40"/>
    <mergeCell ref="H43:I43"/>
  </mergeCells>
  <phoneticPr fontId="84" type="noConversion"/>
  <pageMargins left="0" right="0" top="0.39370078740157483" bottom="0" header="0.19685039370078741" footer="0.19685039370078741"/>
  <pageSetup paperSize="9" orientation="landscape" r:id="rId1"/>
  <headerFooter alignWithMargins="0">
    <oddHeader>&amp;C&amp;"Times New Roman,Félkövér"&amp;8Murarátka Község Önkormányzata 2016. évi költségvetési bevételek és kiadások mérlege
&amp;R&amp;"Times New Roman,Félkövér"&amp;8 2.melléklet az 5/2016.(VI. 27.)Ör-hez
,,2.melléklet a 2/2016.(III.4.)Ör-hez,,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RowColHeaders="0" showRuler="0" workbookViewId="0">
      <selection activeCell="E36" sqref="E36"/>
    </sheetView>
  </sheetViews>
  <sheetFormatPr defaultRowHeight="12" x14ac:dyDescent="0.2"/>
  <cols>
    <col min="1" max="1" width="34" style="397" customWidth="1"/>
    <col min="2" max="3" width="11.7109375" style="397" customWidth="1"/>
    <col min="4" max="5" width="10.85546875" style="385" customWidth="1"/>
    <col min="6" max="6" width="1.7109375" style="396" customWidth="1"/>
    <col min="7" max="7" width="34.42578125" style="397" customWidth="1"/>
    <col min="8" max="8" width="9.42578125" style="397" customWidth="1"/>
    <col min="9" max="9" width="11.140625" style="397" customWidth="1"/>
    <col min="10" max="10" width="9.7109375" style="385" customWidth="1"/>
    <col min="11" max="13" width="9.140625" style="385"/>
    <col min="14" max="16384" width="9.140625" style="387"/>
  </cols>
  <sheetData>
    <row r="1" spans="1:13" ht="12.75" thickBot="1" x14ac:dyDescent="0.25"/>
    <row r="2" spans="1:13" s="390" customFormat="1" ht="37.5" customHeight="1" thickBot="1" x14ac:dyDescent="0.25">
      <c r="A2" s="482" t="s">
        <v>650</v>
      </c>
      <c r="B2" s="483"/>
      <c r="C2" s="485"/>
      <c r="D2" s="483"/>
      <c r="E2" s="483"/>
      <c r="F2" s="484"/>
      <c r="G2" s="482" t="s">
        <v>650</v>
      </c>
      <c r="H2" s="483" t="s">
        <v>580</v>
      </c>
      <c r="I2" s="485" t="s">
        <v>307</v>
      </c>
      <c r="J2" s="483" t="s">
        <v>67</v>
      </c>
      <c r="K2" s="483" t="s">
        <v>579</v>
      </c>
      <c r="L2" s="389"/>
      <c r="M2" s="389"/>
    </row>
    <row r="3" spans="1:13" s="393" customFormat="1" ht="12.95" customHeight="1" x14ac:dyDescent="0.2">
      <c r="A3" s="467" t="s">
        <v>308</v>
      </c>
      <c r="B3" s="471"/>
      <c r="C3" s="524"/>
      <c r="D3" s="505"/>
      <c r="E3" s="475"/>
      <c r="F3" s="391"/>
      <c r="G3" s="463" t="s">
        <v>309</v>
      </c>
      <c r="H3" s="467"/>
      <c r="I3" s="532"/>
      <c r="J3" s="515"/>
      <c r="K3" s="519"/>
      <c r="L3" s="392"/>
      <c r="M3" s="392"/>
    </row>
    <row r="4" spans="1:13" ht="12.95" customHeight="1" x14ac:dyDescent="0.2">
      <c r="A4" s="468" t="s">
        <v>664</v>
      </c>
      <c r="B4" s="472"/>
      <c r="C4" s="525"/>
      <c r="D4" s="506"/>
      <c r="E4" s="476"/>
      <c r="F4" s="394"/>
      <c r="G4" s="464" t="s">
        <v>311</v>
      </c>
      <c r="H4" s="468"/>
      <c r="I4" s="533"/>
      <c r="J4" s="516"/>
      <c r="K4" s="520"/>
    </row>
    <row r="5" spans="1:13" ht="24" customHeight="1" x14ac:dyDescent="0.2">
      <c r="A5" s="468" t="s">
        <v>957</v>
      </c>
      <c r="B5" s="472"/>
      <c r="C5" s="525"/>
      <c r="D5" s="506"/>
      <c r="E5" s="476"/>
      <c r="F5" s="394"/>
      <c r="G5" s="464" t="s">
        <v>306</v>
      </c>
      <c r="H5" s="468"/>
      <c r="I5" s="533"/>
      <c r="J5" s="516"/>
      <c r="K5" s="520"/>
    </row>
    <row r="6" spans="1:13" ht="15" customHeight="1" x14ac:dyDescent="0.2">
      <c r="A6" s="468" t="s">
        <v>114</v>
      </c>
      <c r="B6" s="472"/>
      <c r="C6" s="525"/>
      <c r="D6" s="506"/>
      <c r="E6" s="476"/>
      <c r="F6" s="394"/>
      <c r="G6" s="464"/>
      <c r="H6" s="468"/>
      <c r="I6" s="533"/>
      <c r="J6" s="516"/>
      <c r="K6" s="520"/>
    </row>
    <row r="7" spans="1:13" ht="19.5" customHeight="1" x14ac:dyDescent="0.2">
      <c r="A7" s="478" t="s">
        <v>265</v>
      </c>
      <c r="B7" s="479"/>
      <c r="C7" s="526"/>
      <c r="D7" s="507"/>
      <c r="E7" s="476"/>
      <c r="F7" s="394"/>
      <c r="G7" s="464" t="s">
        <v>362</v>
      </c>
      <c r="H7" s="468"/>
      <c r="I7" s="533"/>
      <c r="J7" s="516"/>
      <c r="K7" s="520"/>
    </row>
    <row r="8" spans="1:13" ht="14.1" customHeight="1" x14ac:dyDescent="0.2">
      <c r="A8" s="468" t="s">
        <v>266</v>
      </c>
      <c r="B8" s="472"/>
      <c r="C8" s="525"/>
      <c r="D8" s="506"/>
      <c r="E8" s="476"/>
      <c r="F8" s="394"/>
      <c r="G8" s="464" t="s">
        <v>363</v>
      </c>
      <c r="H8" s="468"/>
      <c r="I8" s="533"/>
      <c r="J8" s="516"/>
      <c r="K8" s="520"/>
    </row>
    <row r="9" spans="1:13" ht="14.1" customHeight="1" x14ac:dyDescent="0.2">
      <c r="A9" s="468" t="s">
        <v>267</v>
      </c>
      <c r="B9" s="472"/>
      <c r="C9" s="525"/>
      <c r="D9" s="508"/>
      <c r="E9" s="512"/>
      <c r="F9" s="394"/>
      <c r="G9" s="464" t="s">
        <v>364</v>
      </c>
      <c r="H9" s="468"/>
      <c r="I9" s="533"/>
      <c r="J9" s="516"/>
      <c r="K9" s="520"/>
    </row>
    <row r="10" spans="1:13" ht="14.1" customHeight="1" x14ac:dyDescent="0.2">
      <c r="A10" s="469" t="s">
        <v>268</v>
      </c>
      <c r="B10" s="473"/>
      <c r="C10" s="527"/>
      <c r="D10" s="473"/>
      <c r="E10" s="469"/>
      <c r="F10" s="394"/>
      <c r="G10" s="465" t="s">
        <v>437</v>
      </c>
      <c r="H10" s="469"/>
      <c r="I10" s="534"/>
      <c r="J10" s="465"/>
      <c r="K10" s="520"/>
    </row>
    <row r="11" spans="1:13" s="393" customFormat="1" ht="14.1" customHeight="1" x14ac:dyDescent="0.2">
      <c r="A11" s="468"/>
      <c r="B11" s="473"/>
      <c r="C11" s="527"/>
      <c r="D11" s="473"/>
      <c r="E11" s="469"/>
      <c r="F11" s="394"/>
      <c r="G11" s="464" t="s">
        <v>534</v>
      </c>
      <c r="H11" s="468"/>
      <c r="I11" s="533"/>
      <c r="J11" s="516"/>
      <c r="K11" s="521"/>
      <c r="L11" s="392"/>
      <c r="M11" s="392"/>
    </row>
    <row r="12" spans="1:13" s="393" customFormat="1" ht="14.1" customHeight="1" x14ac:dyDescent="0.2">
      <c r="A12" s="468"/>
      <c r="B12" s="472"/>
      <c r="C12" s="525"/>
      <c r="D12" s="473"/>
      <c r="E12" s="469"/>
      <c r="F12" s="394"/>
      <c r="G12" s="464" t="s">
        <v>439</v>
      </c>
      <c r="H12" s="468"/>
      <c r="I12" s="533"/>
      <c r="J12" s="516"/>
      <c r="K12" s="521"/>
      <c r="L12" s="392"/>
      <c r="M12" s="392"/>
    </row>
    <row r="13" spans="1:13" s="393" customFormat="1" ht="12" customHeight="1" x14ac:dyDescent="0.2">
      <c r="A13" s="468"/>
      <c r="B13" s="472"/>
      <c r="C13" s="525"/>
      <c r="D13" s="509"/>
      <c r="E13" s="477"/>
      <c r="F13" s="394"/>
      <c r="G13" s="465" t="s">
        <v>440</v>
      </c>
      <c r="H13" s="469"/>
      <c r="I13" s="534"/>
      <c r="J13" s="465"/>
      <c r="K13" s="521"/>
      <c r="L13" s="392"/>
      <c r="M13" s="392"/>
    </row>
    <row r="14" spans="1:13" ht="14.1" customHeight="1" x14ac:dyDescent="0.2">
      <c r="A14" s="468"/>
      <c r="B14" s="472"/>
      <c r="C14" s="525"/>
      <c r="D14" s="509"/>
      <c r="E14" s="477"/>
      <c r="F14" s="394"/>
      <c r="G14" s="465" t="s">
        <v>441</v>
      </c>
      <c r="H14" s="469"/>
      <c r="I14" s="534"/>
      <c r="J14" s="465"/>
      <c r="K14" s="520"/>
    </row>
    <row r="15" spans="1:13" ht="24" customHeight="1" x14ac:dyDescent="0.2">
      <c r="A15" s="468"/>
      <c r="B15" s="472"/>
      <c r="C15" s="525"/>
      <c r="D15" s="509"/>
      <c r="E15" s="477"/>
      <c r="F15" s="394"/>
      <c r="G15" s="464" t="s">
        <v>442</v>
      </c>
      <c r="H15" s="468"/>
      <c r="I15" s="533"/>
      <c r="J15" s="516"/>
      <c r="K15" s="520"/>
    </row>
    <row r="16" spans="1:13" ht="20.100000000000001" customHeight="1" x14ac:dyDescent="0.2">
      <c r="A16" s="481" t="s">
        <v>443</v>
      </c>
      <c r="B16" s="480"/>
      <c r="C16" s="528"/>
      <c r="D16" s="480"/>
      <c r="E16" s="513"/>
      <c r="F16" s="394"/>
      <c r="G16" s="464" t="s">
        <v>444</v>
      </c>
      <c r="H16" s="468"/>
      <c r="I16" s="533"/>
      <c r="J16" s="516"/>
      <c r="K16" s="520"/>
    </row>
    <row r="17" spans="1:13" ht="15" customHeight="1" x14ac:dyDescent="0.2">
      <c r="A17" s="469" t="s">
        <v>445</v>
      </c>
      <c r="B17" s="473"/>
      <c r="C17" s="527"/>
      <c r="D17" s="506"/>
      <c r="E17" s="476"/>
      <c r="F17" s="394"/>
      <c r="G17" s="464" t="s">
        <v>446</v>
      </c>
      <c r="H17" s="468"/>
      <c r="I17" s="533"/>
      <c r="J17" s="517"/>
      <c r="K17" s="520"/>
    </row>
    <row r="18" spans="1:13" ht="14.1" customHeight="1" x14ac:dyDescent="0.2">
      <c r="A18" s="468" t="s">
        <v>310</v>
      </c>
      <c r="B18" s="472"/>
      <c r="C18" s="525"/>
      <c r="D18" s="506"/>
      <c r="E18" s="476"/>
      <c r="F18" s="394"/>
      <c r="G18" s="464" t="s">
        <v>447</v>
      </c>
      <c r="H18" s="468"/>
      <c r="I18" s="533"/>
      <c r="J18" s="516"/>
      <c r="K18" s="520"/>
    </row>
    <row r="19" spans="1:13" ht="24.95" customHeight="1" x14ac:dyDescent="0.2">
      <c r="A19" s="468" t="s">
        <v>448</v>
      </c>
      <c r="B19" s="472"/>
      <c r="C19" s="525"/>
      <c r="D19" s="506"/>
      <c r="E19" s="476"/>
      <c r="F19" s="391"/>
      <c r="G19" s="464" t="s">
        <v>449</v>
      </c>
      <c r="H19" s="468"/>
      <c r="I19" s="533"/>
      <c r="J19" s="516"/>
      <c r="K19" s="520"/>
    </row>
    <row r="20" spans="1:13" ht="12.95" customHeight="1" x14ac:dyDescent="0.2">
      <c r="A20" s="468" t="s">
        <v>450</v>
      </c>
      <c r="B20" s="472"/>
      <c r="C20" s="525"/>
      <c r="D20" s="509"/>
      <c r="E20" s="477"/>
      <c r="F20" s="391"/>
      <c r="G20" s="464" t="s">
        <v>518</v>
      </c>
      <c r="H20" s="468"/>
      <c r="I20" s="533"/>
      <c r="J20" s="516"/>
      <c r="K20" s="520"/>
    </row>
    <row r="21" spans="1:13" ht="24" customHeight="1" x14ac:dyDescent="0.2">
      <c r="A21" s="468" t="s">
        <v>519</v>
      </c>
      <c r="B21" s="472"/>
      <c r="C21" s="525"/>
      <c r="D21" s="509"/>
      <c r="E21" s="477"/>
      <c r="F21" s="394"/>
      <c r="G21" s="464" t="s">
        <v>520</v>
      </c>
      <c r="H21" s="468"/>
      <c r="I21" s="533"/>
      <c r="J21" s="516"/>
      <c r="K21" s="520"/>
    </row>
    <row r="22" spans="1:13" ht="12.95" customHeight="1" x14ac:dyDescent="0.2">
      <c r="A22" s="468" t="s">
        <v>521</v>
      </c>
      <c r="B22" s="472"/>
      <c r="C22" s="525"/>
      <c r="D22" s="509"/>
      <c r="E22" s="477"/>
      <c r="F22" s="394"/>
      <c r="G22" s="464" t="s">
        <v>518</v>
      </c>
      <c r="H22" s="468"/>
      <c r="I22" s="533"/>
      <c r="J22" s="516"/>
      <c r="K22" s="520"/>
    </row>
    <row r="23" spans="1:13" ht="12.95" customHeight="1" x14ac:dyDescent="0.2">
      <c r="A23" s="469" t="s">
        <v>522</v>
      </c>
      <c r="B23" s="473"/>
      <c r="C23" s="527"/>
      <c r="D23" s="473"/>
      <c r="E23" s="469"/>
      <c r="F23" s="394"/>
      <c r="G23" s="464" t="s">
        <v>523</v>
      </c>
      <c r="H23" s="468"/>
      <c r="I23" s="533"/>
      <c r="J23" s="516"/>
      <c r="K23" s="520"/>
    </row>
    <row r="24" spans="1:13" ht="12.95" customHeight="1" x14ac:dyDescent="0.2">
      <c r="A24" s="468" t="s">
        <v>438</v>
      </c>
      <c r="B24" s="473"/>
      <c r="C24" s="527"/>
      <c r="D24" s="473"/>
      <c r="E24" s="469"/>
      <c r="F24" s="394"/>
      <c r="G24" s="464" t="s">
        <v>524</v>
      </c>
      <c r="H24" s="468"/>
      <c r="I24" s="533"/>
      <c r="J24" s="516"/>
      <c r="K24" s="520"/>
    </row>
    <row r="25" spans="1:13" ht="12.95" customHeight="1" x14ac:dyDescent="0.2">
      <c r="A25" s="468" t="s">
        <v>525</v>
      </c>
      <c r="B25" s="472"/>
      <c r="C25" s="525"/>
      <c r="D25" s="472"/>
      <c r="E25" s="468"/>
      <c r="F25" s="394"/>
      <c r="G25" s="464" t="s">
        <v>526</v>
      </c>
      <c r="H25" s="468"/>
      <c r="I25" s="533"/>
      <c r="J25" s="516"/>
      <c r="K25" s="520"/>
    </row>
    <row r="26" spans="1:13" ht="12.95" customHeight="1" x14ac:dyDescent="0.2">
      <c r="A26" s="468" t="s">
        <v>527</v>
      </c>
      <c r="B26" s="472"/>
      <c r="C26" s="525"/>
      <c r="D26" s="509"/>
      <c r="E26" s="477"/>
      <c r="F26" s="394"/>
      <c r="G26" s="465" t="s">
        <v>528</v>
      </c>
      <c r="H26" s="469">
        <f>SUM(H15+H19+H21+H23+H24+H25)</f>
        <v>0</v>
      </c>
      <c r="I26" s="534">
        <f>SUM(I15+I19+I21+I23+I24+I25)</f>
        <v>0</v>
      </c>
      <c r="J26" s="465">
        <f>SUM(J15+J19+J21+J23+J24+J25)</f>
        <v>0</v>
      </c>
      <c r="K26" s="520"/>
    </row>
    <row r="27" spans="1:13" ht="12.95" customHeight="1" x14ac:dyDescent="0.2">
      <c r="A27" s="468"/>
      <c r="B27" s="472"/>
      <c r="C27" s="525"/>
      <c r="D27" s="509"/>
      <c r="E27" s="477"/>
      <c r="F27" s="394"/>
      <c r="G27" s="464" t="s">
        <v>438</v>
      </c>
      <c r="H27" s="469"/>
      <c r="I27" s="534"/>
      <c r="J27" s="465"/>
      <c r="K27" s="520"/>
    </row>
    <row r="28" spans="1:13" ht="12.95" customHeight="1" thickBot="1" x14ac:dyDescent="0.25">
      <c r="A28" s="470"/>
      <c r="B28" s="474"/>
      <c r="C28" s="529"/>
      <c r="D28" s="474"/>
      <c r="E28" s="478"/>
      <c r="F28" s="394"/>
      <c r="G28" s="466" t="s">
        <v>529</v>
      </c>
      <c r="H28" s="470"/>
      <c r="I28" s="535"/>
      <c r="J28" s="518"/>
      <c r="K28" s="522"/>
    </row>
    <row r="29" spans="1:13" s="390" customFormat="1" ht="23.1" customHeight="1" thickBot="1" x14ac:dyDescent="0.25">
      <c r="A29" s="398" t="s">
        <v>530</v>
      </c>
      <c r="B29" s="399">
        <f>SUM(B23:B28)</f>
        <v>0</v>
      </c>
      <c r="C29" s="530">
        <f>SUM(C23:C28)</f>
        <v>0</v>
      </c>
      <c r="D29" s="510">
        <f>SUM(D23:D28)</f>
        <v>0</v>
      </c>
      <c r="E29" s="402"/>
      <c r="F29" s="391"/>
      <c r="G29" s="400" t="s">
        <v>531</v>
      </c>
      <c r="H29" s="399">
        <f>SUM(H26:H28)</f>
        <v>0</v>
      </c>
      <c r="I29" s="530">
        <f>SUM(I26:I28)</f>
        <v>0</v>
      </c>
      <c r="J29" s="510">
        <f>SUM(J26:J28)</f>
        <v>0</v>
      </c>
      <c r="K29" s="514"/>
      <c r="L29" s="389"/>
      <c r="M29" s="389"/>
    </row>
    <row r="30" spans="1:13" s="390" customFormat="1" ht="20.100000000000001" customHeight="1" thickBot="1" x14ac:dyDescent="0.25">
      <c r="A30" s="401" t="s">
        <v>532</v>
      </c>
      <c r="B30" s="402">
        <f>SUM(B16+B29)</f>
        <v>0</v>
      </c>
      <c r="C30" s="531">
        <f>SUM(C16+C29)</f>
        <v>0</v>
      </c>
      <c r="D30" s="511">
        <f>SUM(D16+D29)</f>
        <v>0</v>
      </c>
      <c r="E30" s="399"/>
      <c r="F30" s="394"/>
      <c r="G30" s="401" t="s">
        <v>532</v>
      </c>
      <c r="H30" s="403">
        <f>SUM(H13+H29)</f>
        <v>0</v>
      </c>
      <c r="I30" s="536">
        <f>SUM(I13+I29)</f>
        <v>0</v>
      </c>
      <c r="J30" s="401">
        <f>SUM(J13+J29)</f>
        <v>0</v>
      </c>
      <c r="K30" s="523"/>
      <c r="L30" s="389"/>
      <c r="M30" s="389"/>
    </row>
    <row r="31" spans="1:13" x14ac:dyDescent="0.2">
      <c r="A31" s="395"/>
      <c r="B31" s="395"/>
      <c r="C31" s="395"/>
      <c r="D31" s="386"/>
      <c r="E31" s="386"/>
    </row>
    <row r="32" spans="1:13" x14ac:dyDescent="0.2">
      <c r="D32" s="386"/>
      <c r="E32" s="386"/>
    </row>
    <row r="33" spans="4:5" x14ac:dyDescent="0.2">
      <c r="D33" s="386"/>
      <c r="E33" s="386"/>
    </row>
    <row r="34" spans="4:5" x14ac:dyDescent="0.2">
      <c r="D34" s="386"/>
      <c r="E34" s="386"/>
    </row>
    <row r="35" spans="4:5" x14ac:dyDescent="0.2">
      <c r="D35" s="386"/>
      <c r="E35" s="386"/>
    </row>
    <row r="36" spans="4:5" x14ac:dyDescent="0.2">
      <c r="D36" s="386"/>
      <c r="E36" s="386"/>
    </row>
    <row r="37" spans="4:5" x14ac:dyDescent="0.2">
      <c r="D37" s="386"/>
      <c r="E37" s="386"/>
    </row>
  </sheetData>
  <phoneticPr fontId="44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70" orientation="landscape" horizontalDpi="300" verticalDpi="300" r:id="rId1"/>
  <headerFooter alignWithMargins="0">
    <oddHeader xml:space="preserve">&amp;C&amp;"Times New Roman CE,Félkövér dőlt"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B31" sqref="B31:B35"/>
    </sheetView>
  </sheetViews>
  <sheetFormatPr defaultRowHeight="12.75" x14ac:dyDescent="0.2"/>
  <cols>
    <col min="1" max="1" width="3.5703125" customWidth="1"/>
    <col min="2" max="2" width="49" customWidth="1"/>
    <col min="3" max="3" width="10.140625" customWidth="1"/>
    <col min="4" max="4" width="11.140625" customWidth="1"/>
    <col min="5" max="5" width="11.42578125" customWidth="1"/>
  </cols>
  <sheetData>
    <row r="1" spans="1:5" x14ac:dyDescent="0.2">
      <c r="E1" s="361" t="s">
        <v>58</v>
      </c>
    </row>
    <row r="2" spans="1:5" ht="16.5" customHeight="1" x14ac:dyDescent="0.2"/>
    <row r="3" spans="1:5" ht="16.5" customHeight="1" x14ac:dyDescent="0.25">
      <c r="B3" s="84" t="s">
        <v>664</v>
      </c>
      <c r="C3" s="78"/>
      <c r="D3" s="78"/>
      <c r="E3" s="78"/>
    </row>
    <row r="4" spans="1:5" ht="16.5" customHeight="1" x14ac:dyDescent="0.25">
      <c r="B4" s="84"/>
      <c r="C4" s="78"/>
      <c r="D4" s="78"/>
      <c r="E4" s="78"/>
    </row>
    <row r="5" spans="1:5" ht="16.5" customHeight="1" x14ac:dyDescent="0.25">
      <c r="B5" s="84"/>
      <c r="C5" s="78"/>
      <c r="D5" s="78"/>
      <c r="E5" s="78"/>
    </row>
    <row r="6" spans="1:5" ht="16.5" thickBot="1" x14ac:dyDescent="0.35">
      <c r="A6" s="20"/>
      <c r="B6" s="2"/>
      <c r="E6" s="80" t="s">
        <v>950</v>
      </c>
    </row>
    <row r="7" spans="1:5" ht="15.75" thickBot="1" x14ac:dyDescent="0.35">
      <c r="A7" s="81"/>
      <c r="B7" s="48" t="s">
        <v>650</v>
      </c>
      <c r="C7" s="82" t="s">
        <v>683</v>
      </c>
      <c r="D7" s="82" t="s">
        <v>684</v>
      </c>
      <c r="E7" s="82" t="s">
        <v>942</v>
      </c>
    </row>
    <row r="8" spans="1:5" ht="13.5" x14ac:dyDescent="0.25">
      <c r="A8" s="60" t="s">
        <v>682</v>
      </c>
      <c r="B8" s="60" t="s">
        <v>743</v>
      </c>
      <c r="C8" s="60">
        <v>3500</v>
      </c>
      <c r="D8" s="60">
        <v>3500</v>
      </c>
      <c r="E8" s="60">
        <v>2902</v>
      </c>
    </row>
    <row r="9" spans="1:5" ht="13.5" x14ac:dyDescent="0.25">
      <c r="A9" s="28" t="s">
        <v>685</v>
      </c>
      <c r="B9" s="28" t="s">
        <v>744</v>
      </c>
      <c r="C9" s="28"/>
      <c r="D9" s="28"/>
      <c r="E9" s="28"/>
    </row>
    <row r="10" spans="1:5" ht="14.25" thickBot="1" x14ac:dyDescent="0.3">
      <c r="A10" s="29" t="s">
        <v>686</v>
      </c>
      <c r="B10" s="29" t="s">
        <v>745</v>
      </c>
      <c r="C10" s="29">
        <v>555</v>
      </c>
      <c r="D10" s="29">
        <v>555</v>
      </c>
      <c r="E10" s="29">
        <v>1314</v>
      </c>
    </row>
    <row r="11" spans="1:5" ht="15.75" thickBot="1" x14ac:dyDescent="0.35">
      <c r="A11" s="81" t="s">
        <v>687</v>
      </c>
      <c r="B11" s="30" t="s">
        <v>746</v>
      </c>
      <c r="C11" s="30">
        <f>SUM(C8:C10)</f>
        <v>4055</v>
      </c>
      <c r="D11" s="30">
        <f>SUM(D8:D10)</f>
        <v>4055</v>
      </c>
      <c r="E11" s="30">
        <f>SUM(E8:E10)</f>
        <v>4216</v>
      </c>
    </row>
    <row r="12" spans="1:5" ht="13.5" x14ac:dyDescent="0.25">
      <c r="A12" s="60" t="s">
        <v>688</v>
      </c>
      <c r="B12" s="60" t="s">
        <v>747</v>
      </c>
      <c r="C12" s="60">
        <v>70</v>
      </c>
      <c r="D12" s="60">
        <v>70</v>
      </c>
      <c r="E12" s="60">
        <v>687</v>
      </c>
    </row>
    <row r="13" spans="1:5" ht="13.5" x14ac:dyDescent="0.25">
      <c r="A13" s="28" t="s">
        <v>689</v>
      </c>
      <c r="B13" s="28" t="s">
        <v>748</v>
      </c>
      <c r="C13" s="28">
        <v>8034</v>
      </c>
      <c r="D13" s="28">
        <v>8034</v>
      </c>
      <c r="E13" s="28">
        <v>3999</v>
      </c>
    </row>
    <row r="14" spans="1:5" ht="13.5" x14ac:dyDescent="0.25">
      <c r="A14" s="28" t="s">
        <v>690</v>
      </c>
      <c r="B14" s="28" t="s">
        <v>749</v>
      </c>
      <c r="C14" s="28"/>
      <c r="D14" s="28"/>
      <c r="E14" s="28"/>
    </row>
    <row r="15" spans="1:5" ht="13.5" x14ac:dyDescent="0.25">
      <c r="A15" s="28" t="s">
        <v>691</v>
      </c>
      <c r="B15" s="28" t="s">
        <v>750</v>
      </c>
      <c r="C15" s="28">
        <v>250</v>
      </c>
      <c r="D15" s="28">
        <v>250</v>
      </c>
      <c r="E15" s="28">
        <v>53</v>
      </c>
    </row>
    <row r="16" spans="1:5" ht="13.5" x14ac:dyDescent="0.25">
      <c r="A16" s="28" t="s">
        <v>692</v>
      </c>
      <c r="B16" s="28" t="s">
        <v>751</v>
      </c>
      <c r="C16" s="28">
        <v>5461</v>
      </c>
      <c r="D16" s="28">
        <v>5461</v>
      </c>
      <c r="E16" s="28">
        <v>4403</v>
      </c>
    </row>
    <row r="17" spans="1:5" ht="13.5" x14ac:dyDescent="0.25">
      <c r="A17" s="28" t="s">
        <v>693</v>
      </c>
      <c r="B17" s="28" t="s">
        <v>752</v>
      </c>
      <c r="C17" s="28">
        <v>19309</v>
      </c>
      <c r="D17" s="28">
        <v>19309</v>
      </c>
      <c r="E17" s="28">
        <v>12794</v>
      </c>
    </row>
    <row r="18" spans="1:5" ht="13.5" x14ac:dyDescent="0.25">
      <c r="A18" s="28" t="s">
        <v>694</v>
      </c>
      <c r="B18" s="28" t="s">
        <v>753</v>
      </c>
      <c r="C18" s="28">
        <v>1400</v>
      </c>
      <c r="D18" s="28">
        <v>1400</v>
      </c>
      <c r="E18" s="28">
        <v>797</v>
      </c>
    </row>
    <row r="19" spans="1:5" ht="13.5" x14ac:dyDescent="0.25">
      <c r="A19" s="28" t="s">
        <v>695</v>
      </c>
      <c r="B19" s="28" t="s">
        <v>754</v>
      </c>
      <c r="C19" s="28">
        <v>406</v>
      </c>
      <c r="D19" s="28">
        <v>406</v>
      </c>
      <c r="E19" s="28">
        <v>505</v>
      </c>
    </row>
    <row r="20" spans="1:5" ht="14.25" thickBot="1" x14ac:dyDescent="0.3">
      <c r="A20" s="29" t="s">
        <v>696</v>
      </c>
      <c r="B20" s="29" t="s">
        <v>755</v>
      </c>
      <c r="C20" s="29"/>
      <c r="D20" s="29"/>
      <c r="E20" s="29">
        <v>2</v>
      </c>
    </row>
    <row r="21" spans="1:5" ht="15.75" thickBot="1" x14ac:dyDescent="0.35">
      <c r="A21" s="81" t="s">
        <v>697</v>
      </c>
      <c r="B21" s="30" t="s">
        <v>756</v>
      </c>
      <c r="C21" s="30">
        <f>SUM(C12:C20)</f>
        <v>34930</v>
      </c>
      <c r="D21" s="30">
        <f>SUM(D12:D20)</f>
        <v>34930</v>
      </c>
      <c r="E21" s="30">
        <f>SUM(E12:E20)</f>
        <v>23240</v>
      </c>
    </row>
    <row r="22" spans="1:5" ht="13.5" x14ac:dyDescent="0.25">
      <c r="A22" s="60" t="s">
        <v>698</v>
      </c>
      <c r="B22" s="60" t="s">
        <v>757</v>
      </c>
      <c r="C22" s="60">
        <v>1200</v>
      </c>
      <c r="D22" s="60">
        <v>1200</v>
      </c>
      <c r="E22" s="60">
        <v>778</v>
      </c>
    </row>
    <row r="23" spans="1:5" ht="13.5" x14ac:dyDescent="0.25">
      <c r="A23" s="28" t="s">
        <v>699</v>
      </c>
      <c r="B23" s="28" t="s">
        <v>758</v>
      </c>
      <c r="C23" s="28"/>
      <c r="D23" s="28"/>
      <c r="E23" s="28"/>
    </row>
    <row r="24" spans="1:5" ht="13.5" x14ac:dyDescent="0.25">
      <c r="A24" s="28" t="s">
        <v>700</v>
      </c>
      <c r="B24" s="28" t="s">
        <v>759</v>
      </c>
      <c r="C24" s="28">
        <v>7220</v>
      </c>
      <c r="D24" s="28">
        <v>7220</v>
      </c>
      <c r="E24" s="28">
        <v>5152</v>
      </c>
    </row>
    <row r="25" spans="1:5" ht="14.25" thickBot="1" x14ac:dyDescent="0.3">
      <c r="A25" s="29" t="s">
        <v>701</v>
      </c>
      <c r="B25" s="29" t="s">
        <v>760</v>
      </c>
      <c r="C25" s="29">
        <v>1200</v>
      </c>
      <c r="D25" s="29">
        <v>1200</v>
      </c>
      <c r="E25" s="29">
        <v>1872</v>
      </c>
    </row>
    <row r="26" spans="1:5" ht="15.75" thickBot="1" x14ac:dyDescent="0.35">
      <c r="A26" s="81" t="s">
        <v>702</v>
      </c>
      <c r="B26" s="30" t="s">
        <v>761</v>
      </c>
      <c r="C26" s="30">
        <f>SUM(C22:C25)</f>
        <v>9620</v>
      </c>
      <c r="D26" s="30">
        <f>SUM(D22:D25)</f>
        <v>9620</v>
      </c>
      <c r="E26" s="30">
        <f>SUM(E22:E25)</f>
        <v>7802</v>
      </c>
    </row>
    <row r="27" spans="1:5" ht="27" x14ac:dyDescent="0.25">
      <c r="A27" s="60" t="s">
        <v>731</v>
      </c>
      <c r="B27" s="85" t="s">
        <v>577</v>
      </c>
      <c r="C27" s="60">
        <v>150</v>
      </c>
      <c r="D27" s="60">
        <v>150</v>
      </c>
      <c r="E27" s="60">
        <v>373</v>
      </c>
    </row>
    <row r="28" spans="1:5" ht="27" x14ac:dyDescent="0.25">
      <c r="A28" s="28" t="s">
        <v>732</v>
      </c>
      <c r="B28" s="83" t="s">
        <v>762</v>
      </c>
      <c r="C28" s="28"/>
      <c r="D28" s="28"/>
      <c r="E28" s="28"/>
    </row>
    <row r="29" spans="1:5" ht="14.25" thickBot="1" x14ac:dyDescent="0.3">
      <c r="A29" s="29" t="s">
        <v>733</v>
      </c>
      <c r="B29" s="29" t="s">
        <v>763</v>
      </c>
      <c r="C29" s="29"/>
      <c r="D29" s="29"/>
      <c r="E29" s="29"/>
    </row>
    <row r="30" spans="1:5" ht="15.75" thickBot="1" x14ac:dyDescent="0.35">
      <c r="A30" s="81" t="s">
        <v>734</v>
      </c>
      <c r="B30" s="30" t="s">
        <v>764</v>
      </c>
      <c r="C30" s="30">
        <f>SUM(C27:C29)</f>
        <v>150</v>
      </c>
      <c r="D30" s="30">
        <f>SUM(D27:D29)</f>
        <v>150</v>
      </c>
      <c r="E30" s="30">
        <f>SUM(E27:E29)</f>
        <v>373</v>
      </c>
    </row>
    <row r="31" spans="1:5" ht="13.5" x14ac:dyDescent="0.25">
      <c r="A31" s="60" t="s">
        <v>735</v>
      </c>
      <c r="B31" s="60" t="s">
        <v>765</v>
      </c>
      <c r="C31" s="60"/>
      <c r="D31" s="60"/>
      <c r="E31" s="60">
        <v>375</v>
      </c>
    </row>
    <row r="32" spans="1:5" ht="13.5" x14ac:dyDescent="0.25">
      <c r="A32" s="28" t="s">
        <v>736</v>
      </c>
      <c r="B32" s="28" t="s">
        <v>766</v>
      </c>
      <c r="C32" s="28">
        <v>1392</v>
      </c>
      <c r="D32" s="28">
        <v>1392</v>
      </c>
      <c r="E32" s="28">
        <v>1000</v>
      </c>
    </row>
    <row r="33" spans="1:5" ht="13.5" x14ac:dyDescent="0.25">
      <c r="A33" s="28" t="s">
        <v>737</v>
      </c>
      <c r="B33" s="28" t="s">
        <v>767</v>
      </c>
      <c r="C33" s="28">
        <v>3419</v>
      </c>
      <c r="D33" s="28">
        <v>3419</v>
      </c>
      <c r="E33" s="28"/>
    </row>
    <row r="34" spans="1:5" ht="13.5" x14ac:dyDescent="0.25">
      <c r="A34" s="28" t="s">
        <v>738</v>
      </c>
      <c r="B34" s="28" t="s">
        <v>768</v>
      </c>
      <c r="C34" s="28"/>
      <c r="D34" s="28"/>
      <c r="E34" s="28"/>
    </row>
    <row r="35" spans="1:5" ht="13.5" x14ac:dyDescent="0.25">
      <c r="A35" s="28" t="s">
        <v>739</v>
      </c>
      <c r="B35" s="28" t="s">
        <v>769</v>
      </c>
      <c r="C35" s="28"/>
      <c r="D35" s="28"/>
      <c r="E35" s="28"/>
    </row>
    <row r="36" spans="1:5" ht="27.75" thickBot="1" x14ac:dyDescent="0.3">
      <c r="A36" s="29" t="s">
        <v>740</v>
      </c>
      <c r="B36" s="86" t="s">
        <v>770</v>
      </c>
      <c r="C36" s="29"/>
      <c r="D36" s="29"/>
      <c r="E36" s="29"/>
    </row>
    <row r="37" spans="1:5" ht="30.75" thickBot="1" x14ac:dyDescent="0.35">
      <c r="A37" s="81" t="s">
        <v>741</v>
      </c>
      <c r="B37" s="89" t="s">
        <v>771</v>
      </c>
      <c r="C37" s="30">
        <f>SUM(C31:C36)</f>
        <v>4811</v>
      </c>
      <c r="D37" s="30">
        <f>SUM(D31:D36)</f>
        <v>4811</v>
      </c>
      <c r="E37" s="30">
        <f>SUM(E31:E36)</f>
        <v>1375</v>
      </c>
    </row>
    <row r="38" spans="1:5" ht="15.75" thickBot="1" x14ac:dyDescent="0.35">
      <c r="A38" s="87" t="s">
        <v>742</v>
      </c>
      <c r="B38" s="88" t="s">
        <v>772</v>
      </c>
      <c r="C38" s="88">
        <f>SUM(C37,C30,C26,C21,C11)</f>
        <v>53566</v>
      </c>
      <c r="D38" s="88">
        <f>SUM(D37,D30,D26,D21,D11)</f>
        <v>53566</v>
      </c>
      <c r="E38" s="88">
        <f>SUM(E37,E30,E26,E21,E11)</f>
        <v>37006</v>
      </c>
    </row>
  </sheetData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2" workbookViewId="0">
      <selection activeCell="D35" sqref="D35"/>
    </sheetView>
  </sheetViews>
  <sheetFormatPr defaultRowHeight="12.75" x14ac:dyDescent="0.2"/>
  <cols>
    <col min="1" max="1" width="57.5703125" customWidth="1"/>
    <col min="2" max="2" width="3.5703125" bestFit="1" customWidth="1"/>
    <col min="4" max="4" width="10" bestFit="1" customWidth="1"/>
    <col min="5" max="5" width="10.28515625" bestFit="1" customWidth="1"/>
  </cols>
  <sheetData>
    <row r="1" spans="1:5" hidden="1" x14ac:dyDescent="0.2">
      <c r="B1" t="s">
        <v>70</v>
      </c>
      <c r="E1" s="317"/>
    </row>
    <row r="2" spans="1:5" x14ac:dyDescent="0.2">
      <c r="E2" s="361" t="s">
        <v>72</v>
      </c>
    </row>
    <row r="3" spans="1:5" ht="15" x14ac:dyDescent="0.3">
      <c r="A3" s="1108" t="s">
        <v>795</v>
      </c>
      <c r="B3" s="1109"/>
      <c r="C3" s="1109"/>
      <c r="D3" s="1109"/>
      <c r="E3" s="1109"/>
    </row>
    <row r="4" spans="1:5" ht="15" thickBot="1" x14ac:dyDescent="0.35">
      <c r="A4" s="63"/>
      <c r="B4" s="64"/>
      <c r="C4" s="64"/>
      <c r="D4" s="64"/>
      <c r="E4" s="79" t="s">
        <v>950</v>
      </c>
    </row>
    <row r="5" spans="1:5" ht="15" thickBot="1" x14ac:dyDescent="0.35">
      <c r="A5" s="65" t="s">
        <v>650</v>
      </c>
      <c r="B5" s="65"/>
      <c r="C5" s="35" t="s">
        <v>683</v>
      </c>
      <c r="D5" s="66" t="s">
        <v>684</v>
      </c>
      <c r="E5" s="601" t="s">
        <v>942</v>
      </c>
    </row>
    <row r="6" spans="1:5" ht="13.5" x14ac:dyDescent="0.25">
      <c r="A6" s="67" t="s">
        <v>796</v>
      </c>
      <c r="B6" s="26" t="s">
        <v>682</v>
      </c>
      <c r="C6" s="68"/>
      <c r="D6" s="69"/>
      <c r="E6" s="69"/>
    </row>
    <row r="7" spans="1:5" ht="13.5" hidden="1" x14ac:dyDescent="0.25">
      <c r="A7" s="70"/>
      <c r="B7" s="24" t="s">
        <v>685</v>
      </c>
      <c r="C7" s="32"/>
      <c r="D7" s="71"/>
      <c r="E7" s="71"/>
    </row>
    <row r="8" spans="1:5" ht="13.5" hidden="1" x14ac:dyDescent="0.25">
      <c r="A8" s="70"/>
      <c r="B8" s="24" t="s">
        <v>686</v>
      </c>
      <c r="C8" s="32"/>
      <c r="D8" s="71"/>
      <c r="E8" s="71"/>
    </row>
    <row r="9" spans="1:5" ht="13.5" hidden="1" x14ac:dyDescent="0.25">
      <c r="A9" s="70"/>
      <c r="B9" s="24" t="s">
        <v>687</v>
      </c>
      <c r="C9" s="32"/>
      <c r="D9" s="71"/>
      <c r="E9" s="71"/>
    </row>
    <row r="10" spans="1:5" ht="13.5" hidden="1" x14ac:dyDescent="0.25">
      <c r="A10" s="70"/>
      <c r="B10" s="24" t="s">
        <v>688</v>
      </c>
      <c r="C10" s="32"/>
      <c r="D10" s="71"/>
      <c r="E10" s="71"/>
    </row>
    <row r="11" spans="1:5" ht="13.5" x14ac:dyDescent="0.25">
      <c r="A11" s="70" t="s">
        <v>797</v>
      </c>
      <c r="B11" s="24" t="s">
        <v>685</v>
      </c>
      <c r="C11" s="32">
        <v>300</v>
      </c>
      <c r="D11" s="71">
        <v>300</v>
      </c>
      <c r="E11" s="71"/>
    </row>
    <row r="12" spans="1:5" ht="13.5" hidden="1" x14ac:dyDescent="0.25">
      <c r="A12" s="70"/>
      <c r="B12" s="24" t="s">
        <v>690</v>
      </c>
      <c r="C12" s="32"/>
      <c r="D12" s="71"/>
      <c r="E12" s="71"/>
    </row>
    <row r="13" spans="1:5" ht="13.5" x14ac:dyDescent="0.25">
      <c r="A13" s="70" t="s">
        <v>798</v>
      </c>
      <c r="B13" s="24" t="s">
        <v>686</v>
      </c>
      <c r="C13" s="32">
        <v>105000</v>
      </c>
      <c r="D13" s="71">
        <v>105000</v>
      </c>
      <c r="E13" s="71">
        <v>114182</v>
      </c>
    </row>
    <row r="14" spans="1:5" ht="14.25" thickBot="1" x14ac:dyDescent="0.3">
      <c r="A14" s="73" t="s">
        <v>799</v>
      </c>
      <c r="B14" s="25" t="s">
        <v>687</v>
      </c>
      <c r="C14" s="34"/>
      <c r="D14" s="74"/>
      <c r="E14" s="74"/>
    </row>
    <row r="15" spans="1:5" ht="15" thickBot="1" x14ac:dyDescent="0.35">
      <c r="A15" s="75" t="s">
        <v>800</v>
      </c>
      <c r="B15" s="76" t="s">
        <v>688</v>
      </c>
      <c r="C15" s="35">
        <f>SUM(C7:C14)</f>
        <v>105300</v>
      </c>
      <c r="D15" s="35">
        <f>SUM(D7:D14)</f>
        <v>105300</v>
      </c>
      <c r="E15" s="35">
        <f>SUM(E7:E14)</f>
        <v>114182</v>
      </c>
    </row>
    <row r="16" spans="1:5" ht="13.5" x14ac:dyDescent="0.25">
      <c r="A16" s="67" t="s">
        <v>801</v>
      </c>
      <c r="B16" s="26" t="s">
        <v>689</v>
      </c>
      <c r="C16" s="68">
        <v>200</v>
      </c>
      <c r="D16" s="69">
        <v>200</v>
      </c>
      <c r="E16" s="69">
        <v>160</v>
      </c>
    </row>
    <row r="17" spans="1:5" ht="13.5" x14ac:dyDescent="0.25">
      <c r="A17" s="70" t="s">
        <v>802</v>
      </c>
      <c r="B17" s="24" t="s">
        <v>690</v>
      </c>
      <c r="C17" s="32">
        <v>29756</v>
      </c>
      <c r="D17" s="71">
        <v>29756</v>
      </c>
      <c r="E17" s="71">
        <v>22525</v>
      </c>
    </row>
    <row r="18" spans="1:5" ht="13.5" x14ac:dyDescent="0.25">
      <c r="A18" s="70" t="s">
        <v>803</v>
      </c>
      <c r="B18" s="24" t="s">
        <v>691</v>
      </c>
      <c r="C18" s="32">
        <v>75183</v>
      </c>
      <c r="D18" s="71">
        <v>75183</v>
      </c>
      <c r="E18" s="71">
        <v>56914</v>
      </c>
    </row>
    <row r="19" spans="1:5" ht="13.5" x14ac:dyDescent="0.25">
      <c r="A19" s="70" t="s">
        <v>804</v>
      </c>
      <c r="B19" s="24" t="s">
        <v>692</v>
      </c>
      <c r="C19" s="32">
        <v>31500</v>
      </c>
      <c r="D19" s="71">
        <v>31500</v>
      </c>
      <c r="E19" s="71">
        <v>26701</v>
      </c>
    </row>
    <row r="20" spans="1:5" ht="13.5" hidden="1" x14ac:dyDescent="0.25">
      <c r="A20" s="70"/>
      <c r="B20" s="24" t="s">
        <v>698</v>
      </c>
      <c r="C20" s="32"/>
      <c r="D20" s="71"/>
      <c r="E20" s="71"/>
    </row>
    <row r="21" spans="1:5" ht="13.5" hidden="1" x14ac:dyDescent="0.25">
      <c r="A21" s="70"/>
      <c r="B21" s="24" t="s">
        <v>699</v>
      </c>
      <c r="C21" s="32"/>
      <c r="D21" s="71"/>
      <c r="E21" s="71"/>
    </row>
    <row r="22" spans="1:5" ht="14.25" thickBot="1" x14ac:dyDescent="0.3">
      <c r="A22" s="73" t="s">
        <v>805</v>
      </c>
      <c r="B22" s="25" t="s">
        <v>693</v>
      </c>
      <c r="C22" s="34"/>
      <c r="D22" s="74"/>
      <c r="E22" s="74"/>
    </row>
    <row r="23" spans="1:5" ht="15" thickBot="1" x14ac:dyDescent="0.35">
      <c r="A23" s="75" t="s">
        <v>806</v>
      </c>
      <c r="B23" s="76" t="s">
        <v>694</v>
      </c>
      <c r="C23" s="35">
        <f>SUM(C16:C22)</f>
        <v>136639</v>
      </c>
      <c r="D23" s="35">
        <f>SUM(D17:D22)</f>
        <v>136439</v>
      </c>
      <c r="E23" s="35">
        <f>SUM(E17:E22)</f>
        <v>106140</v>
      </c>
    </row>
    <row r="24" spans="1:5" ht="13.5" x14ac:dyDescent="0.25">
      <c r="A24" s="67" t="s">
        <v>807</v>
      </c>
      <c r="B24" s="26" t="s">
        <v>695</v>
      </c>
      <c r="C24" s="68"/>
      <c r="D24" s="69"/>
      <c r="E24" s="69"/>
    </row>
    <row r="25" spans="1:5" ht="13.5" x14ac:dyDescent="0.25">
      <c r="A25" s="70" t="s">
        <v>808</v>
      </c>
      <c r="B25" s="24" t="s">
        <v>696</v>
      </c>
      <c r="C25" s="32"/>
      <c r="D25" s="71"/>
      <c r="E25" s="71"/>
    </row>
    <row r="26" spans="1:5" ht="13.5" x14ac:dyDescent="0.25">
      <c r="A26" s="70" t="s">
        <v>809</v>
      </c>
      <c r="B26" s="24" t="s">
        <v>697</v>
      </c>
      <c r="C26" s="32"/>
      <c r="D26" s="71"/>
      <c r="E26" s="71"/>
    </row>
    <row r="27" spans="1:5" ht="13.5" x14ac:dyDescent="0.25">
      <c r="A27" s="70" t="s">
        <v>810</v>
      </c>
      <c r="B27" s="24" t="s">
        <v>698</v>
      </c>
      <c r="C27" s="32"/>
      <c r="D27" s="71"/>
      <c r="E27" s="71"/>
    </row>
    <row r="28" spans="1:5" ht="13.5" x14ac:dyDescent="0.25">
      <c r="A28" s="70" t="s">
        <v>811</v>
      </c>
      <c r="B28" s="24" t="s">
        <v>699</v>
      </c>
      <c r="C28" s="32">
        <v>1000</v>
      </c>
      <c r="D28" s="71">
        <v>1000</v>
      </c>
      <c r="E28" s="71">
        <v>593</v>
      </c>
    </row>
    <row r="29" spans="1:5" ht="14.25" thickBot="1" x14ac:dyDescent="0.3">
      <c r="A29" s="73" t="s">
        <v>812</v>
      </c>
      <c r="B29" s="25" t="s">
        <v>700</v>
      </c>
      <c r="C29" s="34">
        <v>180</v>
      </c>
      <c r="D29" s="74">
        <v>180</v>
      </c>
      <c r="E29" s="74">
        <v>173</v>
      </c>
    </row>
    <row r="30" spans="1:5" ht="15" thickBot="1" x14ac:dyDescent="0.35">
      <c r="A30" s="75" t="s">
        <v>813</v>
      </c>
      <c r="B30" s="76" t="s">
        <v>701</v>
      </c>
      <c r="C30" s="35">
        <f>SUM(C24:C29)</f>
        <v>1180</v>
      </c>
      <c r="D30" s="35">
        <f>SUM(D24:D29)</f>
        <v>1180</v>
      </c>
      <c r="E30" s="35">
        <f>SUM(E24:E29)</f>
        <v>766</v>
      </c>
    </row>
    <row r="31" spans="1:5" ht="13.5" x14ac:dyDescent="0.25">
      <c r="A31" s="67" t="s">
        <v>814</v>
      </c>
      <c r="B31" s="26" t="s">
        <v>702</v>
      </c>
      <c r="C31" s="68">
        <v>1419</v>
      </c>
      <c r="D31" s="69">
        <v>1419</v>
      </c>
      <c r="E31" s="69">
        <v>1469</v>
      </c>
    </row>
    <row r="32" spans="1:5" ht="13.5" x14ac:dyDescent="0.25">
      <c r="A32" s="70" t="s">
        <v>815</v>
      </c>
      <c r="B32" s="24" t="s">
        <v>731</v>
      </c>
      <c r="C32" s="32"/>
      <c r="D32" s="71"/>
      <c r="E32" s="71"/>
    </row>
    <row r="33" spans="1:5" ht="13.5" hidden="1" x14ac:dyDescent="0.25">
      <c r="A33" s="70"/>
      <c r="B33" s="24" t="s">
        <v>739</v>
      </c>
      <c r="C33" s="32"/>
      <c r="D33" s="71"/>
      <c r="E33" s="71"/>
    </row>
    <row r="34" spans="1:5" ht="13.5" hidden="1" x14ac:dyDescent="0.25">
      <c r="A34" s="70"/>
      <c r="B34" s="24" t="s">
        <v>740</v>
      </c>
      <c r="C34" s="32"/>
      <c r="D34" s="71"/>
      <c r="E34" s="71"/>
    </row>
    <row r="35" spans="1:5" ht="13.5" x14ac:dyDescent="0.25">
      <c r="A35" s="70" t="s">
        <v>816</v>
      </c>
      <c r="B35" s="24" t="s">
        <v>732</v>
      </c>
      <c r="C35" s="32"/>
      <c r="D35" s="71"/>
      <c r="E35" s="71"/>
    </row>
    <row r="36" spans="1:5" ht="13.5" x14ac:dyDescent="0.25">
      <c r="A36" s="70" t="s">
        <v>817</v>
      </c>
      <c r="B36" s="24" t="s">
        <v>733</v>
      </c>
      <c r="C36" s="32"/>
      <c r="D36" s="71"/>
      <c r="E36" s="71"/>
    </row>
    <row r="37" spans="1:5" ht="13.5" x14ac:dyDescent="0.25">
      <c r="A37" s="70" t="s">
        <v>818</v>
      </c>
      <c r="B37" s="24" t="s">
        <v>734</v>
      </c>
      <c r="C37" s="32">
        <v>19054</v>
      </c>
      <c r="D37" s="71">
        <v>19054</v>
      </c>
      <c r="E37" s="71">
        <v>25064</v>
      </c>
    </row>
    <row r="38" spans="1:5" ht="27" x14ac:dyDescent="0.25">
      <c r="A38" s="70" t="s">
        <v>833</v>
      </c>
      <c r="B38" s="24" t="s">
        <v>735</v>
      </c>
      <c r="C38" s="32">
        <v>381</v>
      </c>
      <c r="D38" s="71">
        <v>381</v>
      </c>
      <c r="E38" s="71">
        <v>180</v>
      </c>
    </row>
    <row r="39" spans="1:5" ht="14.25" thickBot="1" x14ac:dyDescent="0.3">
      <c r="A39" s="73" t="s">
        <v>834</v>
      </c>
      <c r="B39" s="25" t="s">
        <v>736</v>
      </c>
      <c r="C39" s="34"/>
      <c r="D39" s="74"/>
      <c r="E39" s="74"/>
    </row>
    <row r="40" spans="1:5" ht="15" thickBot="1" x14ac:dyDescent="0.35">
      <c r="A40" s="75" t="s">
        <v>835</v>
      </c>
      <c r="B40" s="76" t="s">
        <v>737</v>
      </c>
      <c r="C40" s="35">
        <f>SUM(C31:C39)</f>
        <v>20854</v>
      </c>
      <c r="D40" s="35">
        <f>SUM(D31:D39)</f>
        <v>20854</v>
      </c>
      <c r="E40" s="35">
        <f>SUM(E31:E39)</f>
        <v>26713</v>
      </c>
    </row>
    <row r="41" spans="1:5" ht="15" thickBot="1" x14ac:dyDescent="0.35">
      <c r="A41" s="75" t="s">
        <v>836</v>
      </c>
      <c r="B41" s="76" t="s">
        <v>738</v>
      </c>
      <c r="C41" s="35">
        <f>SUM(C42:C43)</f>
        <v>159423</v>
      </c>
      <c r="D41" s="35">
        <f>SUM(D42:D43)</f>
        <v>159424</v>
      </c>
      <c r="E41" s="35">
        <f>SUM(E42:E43)</f>
        <v>120644</v>
      </c>
    </row>
    <row r="42" spans="1:5" ht="13.5" x14ac:dyDescent="0.25">
      <c r="A42" s="77" t="s">
        <v>837</v>
      </c>
      <c r="B42" s="26" t="s">
        <v>739</v>
      </c>
      <c r="C42" s="68">
        <v>18667</v>
      </c>
      <c r="D42" s="69">
        <v>18667</v>
      </c>
      <c r="E42" s="69">
        <v>13904</v>
      </c>
    </row>
    <row r="43" spans="1:5" ht="13.5" x14ac:dyDescent="0.25">
      <c r="A43" s="72" t="s">
        <v>838</v>
      </c>
      <c r="B43" s="24" t="s">
        <v>740</v>
      </c>
      <c r="C43" s="32">
        <v>140756</v>
      </c>
      <c r="D43" s="71">
        <v>140757</v>
      </c>
      <c r="E43" s="71">
        <v>106740</v>
      </c>
    </row>
    <row r="44" spans="1:5" ht="13.5" x14ac:dyDescent="0.25">
      <c r="A44" s="70" t="s">
        <v>839</v>
      </c>
      <c r="B44" s="24" t="s">
        <v>741</v>
      </c>
      <c r="C44" s="32"/>
      <c r="D44" s="71">
        <v>6403</v>
      </c>
      <c r="E44" s="71">
        <v>9704</v>
      </c>
    </row>
    <row r="45" spans="1:5" ht="13.5" x14ac:dyDescent="0.25">
      <c r="A45" s="70" t="s">
        <v>948</v>
      </c>
      <c r="B45" s="24" t="s">
        <v>742</v>
      </c>
      <c r="C45" s="32"/>
      <c r="D45" s="71">
        <v>18261</v>
      </c>
      <c r="E45" s="71">
        <v>22082</v>
      </c>
    </row>
    <row r="46" spans="1:5" ht="27" x14ac:dyDescent="0.25">
      <c r="A46" s="70" t="s">
        <v>840</v>
      </c>
      <c r="B46" s="24" t="s">
        <v>853</v>
      </c>
      <c r="C46" s="32"/>
      <c r="D46" s="71"/>
      <c r="E46" s="71"/>
    </row>
    <row r="47" spans="1:5" ht="14.25" thickBot="1" x14ac:dyDescent="0.3">
      <c r="A47" s="73" t="s">
        <v>841</v>
      </c>
      <c r="B47" s="25" t="s">
        <v>854</v>
      </c>
      <c r="C47" s="34"/>
      <c r="D47" s="74"/>
      <c r="E47" s="74"/>
    </row>
    <row r="48" spans="1:5" ht="27" customHeight="1" thickBot="1" x14ac:dyDescent="0.35">
      <c r="A48" s="75" t="s">
        <v>842</v>
      </c>
      <c r="B48" s="76" t="s">
        <v>855</v>
      </c>
      <c r="C48" s="35"/>
      <c r="D48" s="35">
        <v>18261</v>
      </c>
      <c r="E48" s="35">
        <v>22082</v>
      </c>
    </row>
    <row r="49" spans="1:5" ht="13.5" hidden="1" x14ac:dyDescent="0.25">
      <c r="A49" s="67"/>
      <c r="B49" s="26" t="s">
        <v>865</v>
      </c>
      <c r="C49" s="68"/>
      <c r="D49" s="69"/>
      <c r="E49" s="69"/>
    </row>
    <row r="50" spans="1:5" ht="13.5" x14ac:dyDescent="0.25">
      <c r="A50" s="70" t="s">
        <v>843</v>
      </c>
      <c r="B50" s="24" t="s">
        <v>856</v>
      </c>
      <c r="C50" s="32">
        <v>18533</v>
      </c>
      <c r="D50" s="71">
        <v>18533</v>
      </c>
      <c r="E50" s="71">
        <v>8817</v>
      </c>
    </row>
    <row r="51" spans="1:5" ht="13.5" x14ac:dyDescent="0.25">
      <c r="A51" s="70" t="s">
        <v>844</v>
      </c>
      <c r="B51" s="24" t="s">
        <v>857</v>
      </c>
      <c r="C51" s="32">
        <v>36912</v>
      </c>
      <c r="D51" s="71">
        <v>44687</v>
      </c>
      <c r="E51" s="71">
        <v>62047</v>
      </c>
    </row>
    <row r="52" spans="1:5" ht="14.25" thickBot="1" x14ac:dyDescent="0.3">
      <c r="A52" s="73" t="s">
        <v>845</v>
      </c>
      <c r="B52" s="25" t="s">
        <v>858</v>
      </c>
      <c r="C52" s="34"/>
      <c r="D52" s="74"/>
      <c r="E52" s="74"/>
    </row>
    <row r="53" spans="1:5" ht="15" thickBot="1" x14ac:dyDescent="0.35">
      <c r="A53" s="75" t="s">
        <v>846</v>
      </c>
      <c r="B53" s="76" t="s">
        <v>859</v>
      </c>
      <c r="C53" s="35">
        <f>SUM(C50:C52)</f>
        <v>55445</v>
      </c>
      <c r="D53" s="35">
        <f>SUM(D50:D51)</f>
        <v>63220</v>
      </c>
      <c r="E53" s="35">
        <f>SUM(E50:E51)</f>
        <v>70864</v>
      </c>
    </row>
    <row r="54" spans="1:5" ht="13.5" x14ac:dyDescent="0.25">
      <c r="A54" s="67" t="s">
        <v>847</v>
      </c>
      <c r="B54" s="26" t="s">
        <v>860</v>
      </c>
      <c r="C54" s="68"/>
      <c r="D54" s="68"/>
      <c r="E54" s="69"/>
    </row>
    <row r="55" spans="1:5" ht="13.5" x14ac:dyDescent="0.25">
      <c r="A55" s="70" t="s">
        <v>848</v>
      </c>
      <c r="B55" s="24" t="s">
        <v>861</v>
      </c>
      <c r="C55" s="32"/>
      <c r="D55" s="32"/>
      <c r="E55" s="71"/>
    </row>
    <row r="56" spans="1:5" ht="17.25" customHeight="1" x14ac:dyDescent="0.25">
      <c r="A56" s="70" t="s">
        <v>849</v>
      </c>
      <c r="B56" s="24" t="s">
        <v>862</v>
      </c>
      <c r="C56" s="32"/>
      <c r="D56" s="32"/>
      <c r="E56" s="71"/>
    </row>
    <row r="57" spans="1:5" ht="14.25" customHeight="1" x14ac:dyDescent="0.25">
      <c r="A57" s="70" t="s">
        <v>949</v>
      </c>
      <c r="B57" s="24" t="s">
        <v>863</v>
      </c>
      <c r="C57" s="32"/>
      <c r="D57" s="32"/>
      <c r="E57" s="71"/>
    </row>
    <row r="58" spans="1:5" ht="13.5" x14ac:dyDescent="0.25">
      <c r="A58" s="70" t="s">
        <v>850</v>
      </c>
      <c r="B58" s="24" t="s">
        <v>864</v>
      </c>
      <c r="C58" s="32"/>
      <c r="D58" s="32"/>
      <c r="E58" s="71"/>
    </row>
    <row r="59" spans="1:5" ht="14.25" thickBot="1" x14ac:dyDescent="0.3">
      <c r="A59" s="73" t="s">
        <v>851</v>
      </c>
      <c r="B59" s="25" t="s">
        <v>865</v>
      </c>
      <c r="C59" s="34"/>
      <c r="D59" s="34">
        <v>7209</v>
      </c>
      <c r="E59" s="74">
        <v>10849</v>
      </c>
    </row>
    <row r="60" spans="1:5" ht="15" thickBot="1" x14ac:dyDescent="0.35">
      <c r="A60" s="75" t="s">
        <v>852</v>
      </c>
      <c r="B60" s="76" t="s">
        <v>866</v>
      </c>
      <c r="C60" s="35">
        <f>SUM(C53,C42:C44)</f>
        <v>214868</v>
      </c>
      <c r="D60" s="35">
        <f>D41+D44+D48+D49+D52+D53+D55+D54+D56+D58+D59</f>
        <v>254517</v>
      </c>
      <c r="E60" s="35">
        <f>E41+E44+E48+E49+E52+E53+E55+E54+E56+E58+E59</f>
        <v>234143</v>
      </c>
    </row>
  </sheetData>
  <mergeCells count="1">
    <mergeCell ref="A3:E3"/>
  </mergeCells>
  <phoneticPr fontId="2" type="noConversion"/>
  <pageMargins left="0.59055118110236227" right="0.59055118110236227" top="0.59055118110236227" bottom="0.59055118110236227" header="0.51181102362204722" footer="0.51181102362204722"/>
  <pageSetup paperSize="9" orientation="portrait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C43" sqref="C42:C43"/>
    </sheetView>
  </sheetViews>
  <sheetFormatPr defaultRowHeight="12.75" x14ac:dyDescent="0.2"/>
  <cols>
    <col min="2" max="2" width="3.85546875" customWidth="1"/>
    <col min="3" max="3" width="59.140625" customWidth="1"/>
    <col min="4" max="4" width="11.5703125" customWidth="1"/>
    <col min="5" max="5" width="12" customWidth="1"/>
    <col min="6" max="6" width="11.28515625" customWidth="1"/>
  </cols>
  <sheetData>
    <row r="1" spans="2:6" x14ac:dyDescent="0.2">
      <c r="F1" s="361" t="s">
        <v>27</v>
      </c>
    </row>
    <row r="5" spans="2:6" ht="15" x14ac:dyDescent="0.25">
      <c r="B5" s="1110" t="s">
        <v>773</v>
      </c>
      <c r="C5" s="1111"/>
      <c r="D5" s="1111"/>
      <c r="E5" s="1111"/>
      <c r="F5" s="1111"/>
    </row>
    <row r="6" spans="2:6" ht="13.5" x14ac:dyDescent="0.25">
      <c r="B6" s="2"/>
      <c r="C6" s="50"/>
      <c r="D6" s="50"/>
      <c r="E6" s="50"/>
      <c r="F6" s="50"/>
    </row>
    <row r="7" spans="2:6" ht="13.5" x14ac:dyDescent="0.25">
      <c r="B7" s="2"/>
      <c r="C7" s="50"/>
      <c r="D7" s="50"/>
      <c r="E7" s="50"/>
      <c r="F7" s="50"/>
    </row>
    <row r="8" spans="2:6" ht="15.75" thickBot="1" x14ac:dyDescent="0.35">
      <c r="B8" s="2"/>
      <c r="C8" s="50"/>
      <c r="D8" s="50"/>
      <c r="E8" s="50"/>
      <c r="F8" s="80" t="s">
        <v>952</v>
      </c>
    </row>
    <row r="9" spans="2:6" ht="14.1" customHeight="1" thickBot="1" x14ac:dyDescent="0.35">
      <c r="B9" s="4"/>
      <c r="C9" s="48" t="s">
        <v>650</v>
      </c>
      <c r="D9" s="48" t="s">
        <v>683</v>
      </c>
      <c r="E9" s="48" t="s">
        <v>684</v>
      </c>
      <c r="F9" s="92" t="s">
        <v>942</v>
      </c>
    </row>
    <row r="10" spans="2:6" ht="14.1" customHeight="1" x14ac:dyDescent="0.25">
      <c r="B10" s="21" t="s">
        <v>682</v>
      </c>
      <c r="C10" s="60" t="s">
        <v>774</v>
      </c>
      <c r="D10" s="60"/>
      <c r="E10" s="60"/>
      <c r="F10" s="61"/>
    </row>
    <row r="11" spans="2:6" ht="14.1" customHeight="1" x14ac:dyDescent="0.25">
      <c r="B11" s="22" t="s">
        <v>685</v>
      </c>
      <c r="C11" s="28" t="s">
        <v>775</v>
      </c>
      <c r="D11" s="28">
        <v>19</v>
      </c>
      <c r="E11" s="28">
        <v>19</v>
      </c>
      <c r="F11" s="62">
        <v>9105</v>
      </c>
    </row>
    <row r="12" spans="2:6" ht="14.1" customHeight="1" x14ac:dyDescent="0.25">
      <c r="B12" s="22" t="s">
        <v>686</v>
      </c>
      <c r="C12" s="28" t="s">
        <v>776</v>
      </c>
      <c r="D12" s="28"/>
      <c r="E12" s="28"/>
      <c r="F12" s="62"/>
    </row>
    <row r="13" spans="2:6" ht="14.1" customHeight="1" x14ac:dyDescent="0.25">
      <c r="B13" s="22" t="s">
        <v>687</v>
      </c>
      <c r="C13" s="28" t="s">
        <v>777</v>
      </c>
      <c r="D13" s="28"/>
      <c r="E13" s="28"/>
      <c r="F13" s="62"/>
    </row>
    <row r="14" spans="2:6" ht="14.1" customHeight="1" x14ac:dyDescent="0.25">
      <c r="B14" s="22" t="s">
        <v>688</v>
      </c>
      <c r="C14" s="28" t="s">
        <v>778</v>
      </c>
      <c r="D14" s="28"/>
      <c r="E14" s="28"/>
      <c r="F14" s="62">
        <v>356</v>
      </c>
    </row>
    <row r="15" spans="2:6" ht="14.1" customHeight="1" x14ac:dyDescent="0.25">
      <c r="B15" s="22" t="s">
        <v>689</v>
      </c>
      <c r="C15" s="28" t="s">
        <v>779</v>
      </c>
      <c r="D15" s="28"/>
      <c r="E15" s="28"/>
      <c r="F15" s="62"/>
    </row>
    <row r="16" spans="2:6" ht="14.1" customHeight="1" x14ac:dyDescent="0.25">
      <c r="B16" s="22" t="s">
        <v>690</v>
      </c>
      <c r="C16" s="28" t="s">
        <v>780</v>
      </c>
      <c r="D16" s="28"/>
      <c r="E16" s="28"/>
      <c r="F16" s="62"/>
    </row>
    <row r="17" spans="2:6" ht="14.1" customHeight="1" thickBot="1" x14ac:dyDescent="0.3">
      <c r="B17" s="90" t="s">
        <v>691</v>
      </c>
      <c r="C17" s="29" t="s">
        <v>781</v>
      </c>
      <c r="D17" s="29"/>
      <c r="E17" s="29"/>
      <c r="F17" s="93"/>
    </row>
    <row r="18" spans="2:6" ht="14.1" customHeight="1" thickBot="1" x14ac:dyDescent="0.35">
      <c r="B18" s="91" t="s">
        <v>692</v>
      </c>
      <c r="C18" s="30" t="s">
        <v>782</v>
      </c>
      <c r="D18" s="30">
        <f>SUM(D10:D17)</f>
        <v>19</v>
      </c>
      <c r="E18" s="30">
        <f>SUM(E10:E17)</f>
        <v>19</v>
      </c>
      <c r="F18" s="30">
        <f>SUM(F10:F17)</f>
        <v>9461</v>
      </c>
    </row>
    <row r="19" spans="2:6" ht="14.1" customHeight="1" x14ac:dyDescent="0.25">
      <c r="B19" s="21" t="s">
        <v>693</v>
      </c>
      <c r="C19" s="60" t="s">
        <v>783</v>
      </c>
      <c r="D19" s="60"/>
      <c r="E19" s="60"/>
      <c r="F19" s="61"/>
    </row>
    <row r="20" spans="2:6" ht="14.1" customHeight="1" x14ac:dyDescent="0.2">
      <c r="B20" s="23" t="s">
        <v>694</v>
      </c>
      <c r="C20" s="94" t="s">
        <v>951</v>
      </c>
      <c r="D20" s="94"/>
      <c r="E20" s="94"/>
      <c r="F20" s="95"/>
    </row>
    <row r="21" spans="2:6" ht="14.1" customHeight="1" x14ac:dyDescent="0.25">
      <c r="B21" s="22" t="s">
        <v>695</v>
      </c>
      <c r="C21" s="28" t="s">
        <v>784</v>
      </c>
      <c r="D21" s="28"/>
      <c r="E21" s="28"/>
      <c r="F21" s="62"/>
    </row>
    <row r="22" spans="2:6" ht="14.1" customHeight="1" x14ac:dyDescent="0.25">
      <c r="B22" s="22" t="s">
        <v>696</v>
      </c>
      <c r="C22" s="28" t="s">
        <v>785</v>
      </c>
      <c r="D22" s="28"/>
      <c r="E22" s="28"/>
      <c r="F22" s="62"/>
    </row>
    <row r="23" spans="2:6" ht="14.1" customHeight="1" thickBot="1" x14ac:dyDescent="0.3">
      <c r="B23" s="90" t="s">
        <v>697</v>
      </c>
      <c r="C23" s="29" t="s">
        <v>786</v>
      </c>
      <c r="D23" s="29"/>
      <c r="E23" s="29"/>
      <c r="F23" s="93"/>
    </row>
    <row r="24" spans="2:6" ht="14.1" customHeight="1" thickBot="1" x14ac:dyDescent="0.35">
      <c r="B24" s="91" t="s">
        <v>698</v>
      </c>
      <c r="C24" s="30" t="s">
        <v>787</v>
      </c>
      <c r="D24" s="30">
        <f>SUM(D19:D23)</f>
        <v>0</v>
      </c>
      <c r="E24" s="30">
        <f>SUM(E19:E23)</f>
        <v>0</v>
      </c>
      <c r="F24" s="30">
        <f>SUM(F19:F23)</f>
        <v>0</v>
      </c>
    </row>
    <row r="25" spans="2:6" ht="14.1" customHeight="1" x14ac:dyDescent="0.25">
      <c r="B25" s="21" t="s">
        <v>699</v>
      </c>
      <c r="C25" s="60" t="s">
        <v>788</v>
      </c>
      <c r="D25" s="60"/>
      <c r="E25" s="60"/>
      <c r="F25" s="61"/>
    </row>
    <row r="26" spans="2:6" ht="14.1" customHeight="1" x14ac:dyDescent="0.25">
      <c r="B26" s="22" t="s">
        <v>700</v>
      </c>
      <c r="C26" s="28" t="s">
        <v>789</v>
      </c>
      <c r="D26" s="28"/>
      <c r="E26" s="28"/>
      <c r="F26" s="62"/>
    </row>
    <row r="27" spans="2:6" ht="14.1" customHeight="1" x14ac:dyDescent="0.3">
      <c r="B27" s="22"/>
      <c r="C27" s="96" t="s">
        <v>794</v>
      </c>
      <c r="D27" s="28"/>
      <c r="E27" s="28"/>
      <c r="F27" s="62"/>
    </row>
    <row r="28" spans="2:6" ht="14.1" customHeight="1" x14ac:dyDescent="0.25">
      <c r="B28" s="22" t="s">
        <v>701</v>
      </c>
      <c r="C28" s="28" t="s">
        <v>790</v>
      </c>
      <c r="D28" s="28"/>
      <c r="E28" s="28"/>
      <c r="F28" s="62"/>
    </row>
    <row r="29" spans="2:6" ht="14.1" customHeight="1" x14ac:dyDescent="0.25">
      <c r="B29" s="22" t="s">
        <v>702</v>
      </c>
      <c r="C29" s="28" t="s">
        <v>791</v>
      </c>
      <c r="D29" s="28"/>
      <c r="E29" s="28"/>
      <c r="F29" s="62"/>
    </row>
    <row r="30" spans="2:6" ht="14.1" customHeight="1" thickBot="1" x14ac:dyDescent="0.3">
      <c r="B30" s="90" t="s">
        <v>731</v>
      </c>
      <c r="C30" s="29" t="s">
        <v>792</v>
      </c>
      <c r="D30" s="29"/>
      <c r="E30" s="29"/>
      <c r="F30" s="93"/>
    </row>
    <row r="31" spans="2:6" ht="15.75" customHeight="1" thickBot="1" x14ac:dyDescent="0.25">
      <c r="B31" s="98" t="s">
        <v>732</v>
      </c>
      <c r="C31" s="99" t="s">
        <v>793</v>
      </c>
      <c r="D31" s="99">
        <f>SUM(D28:D30,D25:D26)</f>
        <v>0</v>
      </c>
      <c r="E31" s="99">
        <f>SUM(E28:E30,E25:E26)</f>
        <v>0</v>
      </c>
      <c r="F31" s="99">
        <f>SUM(F28:F30,F25:F26)</f>
        <v>0</v>
      </c>
    </row>
    <row r="32" spans="2:6" ht="17.25" customHeight="1" thickBot="1" x14ac:dyDescent="0.35">
      <c r="B32" s="97" t="s">
        <v>733</v>
      </c>
      <c r="C32" s="88" t="s">
        <v>773</v>
      </c>
      <c r="D32" s="88">
        <f>SUM(D18,D24,D31)</f>
        <v>19</v>
      </c>
      <c r="E32" s="88">
        <f>SUM(E18,E24,E31)</f>
        <v>19</v>
      </c>
      <c r="F32" s="88">
        <f>SUM(F18,F24,F31)</f>
        <v>9461</v>
      </c>
    </row>
  </sheetData>
  <mergeCells count="1">
    <mergeCell ref="B5:F5"/>
  </mergeCells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2" workbookViewId="0">
      <selection activeCell="D35" sqref="D35"/>
    </sheetView>
  </sheetViews>
  <sheetFormatPr defaultRowHeight="12.75" x14ac:dyDescent="0.2"/>
  <cols>
    <col min="1" max="1" width="2.85546875" customWidth="1"/>
    <col min="2" max="2" width="53.140625" customWidth="1"/>
    <col min="3" max="3" width="3" hidden="1" customWidth="1"/>
    <col min="4" max="4" width="9.7109375" customWidth="1"/>
    <col min="5" max="5" width="10.85546875" customWidth="1"/>
    <col min="6" max="6" width="9.85546875" customWidth="1"/>
  </cols>
  <sheetData>
    <row r="1" spans="1:7" hidden="1" x14ac:dyDescent="0.2">
      <c r="D1" t="s">
        <v>70</v>
      </c>
    </row>
    <row r="2" spans="1:7" x14ac:dyDescent="0.2">
      <c r="D2" s="1114" t="s">
        <v>73</v>
      </c>
      <c r="E2" s="1114"/>
      <c r="F2" s="1114"/>
      <c r="G2" s="1114"/>
    </row>
    <row r="3" spans="1:7" ht="36" customHeight="1" x14ac:dyDescent="0.2">
      <c r="A3" s="1112" t="s">
        <v>681</v>
      </c>
      <c r="B3" s="1113"/>
      <c r="C3" s="100"/>
      <c r="D3" s="100"/>
    </row>
    <row r="4" spans="1:7" ht="15.75" thickBot="1" x14ac:dyDescent="0.25">
      <c r="A4" s="102"/>
      <c r="B4" s="103"/>
      <c r="C4" s="103"/>
      <c r="D4" s="103"/>
      <c r="E4" s="101"/>
      <c r="F4" s="112" t="s">
        <v>956</v>
      </c>
    </row>
    <row r="5" spans="1:7" ht="15.75" thickBot="1" x14ac:dyDescent="0.35">
      <c r="A5" s="81"/>
      <c r="B5" s="113" t="s">
        <v>650</v>
      </c>
      <c r="C5" s="81"/>
      <c r="D5" s="30" t="s">
        <v>683</v>
      </c>
      <c r="E5" s="30" t="s">
        <v>684</v>
      </c>
      <c r="F5" s="48" t="s">
        <v>942</v>
      </c>
    </row>
    <row r="6" spans="1:7" ht="13.5" x14ac:dyDescent="0.25">
      <c r="A6" s="60" t="s">
        <v>682</v>
      </c>
      <c r="B6" s="104" t="s">
        <v>953</v>
      </c>
      <c r="C6" s="60" t="s">
        <v>682</v>
      </c>
      <c r="D6" s="60">
        <v>13</v>
      </c>
      <c r="E6" s="60">
        <v>13</v>
      </c>
      <c r="F6" s="60">
        <v>106</v>
      </c>
    </row>
    <row r="7" spans="1:7" ht="14.25" thickBot="1" x14ac:dyDescent="0.3">
      <c r="A7" s="29" t="s">
        <v>685</v>
      </c>
      <c r="B7" s="105" t="s">
        <v>954</v>
      </c>
      <c r="C7" s="29" t="s">
        <v>685</v>
      </c>
      <c r="D7" s="29"/>
      <c r="E7" s="29"/>
      <c r="F7" s="29"/>
    </row>
    <row r="8" spans="1:7" ht="15.75" thickBot="1" x14ac:dyDescent="0.35">
      <c r="A8" s="81" t="s">
        <v>686</v>
      </c>
      <c r="B8" s="106" t="s">
        <v>955</v>
      </c>
      <c r="C8" s="81" t="s">
        <v>686</v>
      </c>
      <c r="D8" s="30">
        <f>SUM(D6:D7)</f>
        <v>13</v>
      </c>
      <c r="E8" s="30">
        <f>SUM(E6:E7)</f>
        <v>13</v>
      </c>
      <c r="F8" s="30">
        <f>SUM(F6:F7)</f>
        <v>106</v>
      </c>
    </row>
    <row r="9" spans="1:7" ht="15.75" thickBot="1" x14ac:dyDescent="0.35">
      <c r="A9" s="81" t="s">
        <v>687</v>
      </c>
      <c r="B9" s="106" t="s">
        <v>703</v>
      </c>
      <c r="C9" s="81" t="s">
        <v>687</v>
      </c>
      <c r="D9" s="30">
        <f>SUM(D8)</f>
        <v>13</v>
      </c>
      <c r="E9" s="30">
        <f>SUM(E8)</f>
        <v>13</v>
      </c>
      <c r="F9" s="30">
        <f>SUM(F8)</f>
        <v>106</v>
      </c>
    </row>
    <row r="10" spans="1:7" ht="13.5" x14ac:dyDescent="0.25">
      <c r="A10" s="60" t="s">
        <v>688</v>
      </c>
      <c r="B10" s="104" t="s">
        <v>704</v>
      </c>
      <c r="C10" s="60" t="s">
        <v>688</v>
      </c>
      <c r="D10" s="60">
        <v>8308</v>
      </c>
      <c r="E10" s="60">
        <v>8308</v>
      </c>
      <c r="F10" s="60">
        <v>8308</v>
      </c>
    </row>
    <row r="11" spans="1:7" ht="13.5" x14ac:dyDescent="0.25">
      <c r="A11" s="28"/>
      <c r="B11" s="107" t="s">
        <v>867</v>
      </c>
      <c r="C11" s="60" t="s">
        <v>689</v>
      </c>
      <c r="D11" s="28"/>
      <c r="E11" s="28"/>
      <c r="F11" s="28"/>
    </row>
    <row r="12" spans="1:7" ht="14.25" thickBot="1" x14ac:dyDescent="0.3">
      <c r="A12" s="29"/>
      <c r="B12" s="108" t="s">
        <v>941</v>
      </c>
      <c r="C12" s="29" t="s">
        <v>690</v>
      </c>
      <c r="D12" s="29"/>
      <c r="E12" s="29"/>
      <c r="F12" s="29"/>
    </row>
    <row r="13" spans="1:7" ht="15.75" thickBot="1" x14ac:dyDescent="0.35">
      <c r="A13" s="81" t="s">
        <v>689</v>
      </c>
      <c r="B13" s="106" t="s">
        <v>705</v>
      </c>
      <c r="C13" s="81" t="s">
        <v>691</v>
      </c>
      <c r="D13" s="30">
        <f>SUM(D10:D12)</f>
        <v>8308</v>
      </c>
      <c r="E13" s="30">
        <f>SUM(E10)</f>
        <v>8308</v>
      </c>
      <c r="F13" s="30">
        <f>SUM(F10)</f>
        <v>8308</v>
      </c>
    </row>
    <row r="14" spans="1:7" ht="13.5" x14ac:dyDescent="0.25">
      <c r="A14" s="60" t="s">
        <v>690</v>
      </c>
      <c r="B14" s="104" t="s">
        <v>304</v>
      </c>
      <c r="C14" s="60" t="s">
        <v>692</v>
      </c>
      <c r="D14" s="60">
        <v>941</v>
      </c>
      <c r="E14" s="60">
        <v>941</v>
      </c>
      <c r="F14" s="60"/>
    </row>
    <row r="15" spans="1:7" ht="13.5" x14ac:dyDescent="0.25">
      <c r="A15" s="28" t="s">
        <v>691</v>
      </c>
      <c r="B15" s="109" t="s">
        <v>706</v>
      </c>
      <c r="C15" s="28" t="s">
        <v>693</v>
      </c>
      <c r="D15" s="28">
        <v>100000</v>
      </c>
      <c r="E15" s="28">
        <v>60351</v>
      </c>
      <c r="F15" s="28">
        <v>17859</v>
      </c>
    </row>
    <row r="16" spans="1:7" ht="14.25" thickBot="1" x14ac:dyDescent="0.3">
      <c r="A16" s="29" t="s">
        <v>692</v>
      </c>
      <c r="B16" s="105" t="s">
        <v>68</v>
      </c>
      <c r="C16" s="110" t="s">
        <v>694</v>
      </c>
      <c r="D16" s="29">
        <v>24531</v>
      </c>
      <c r="E16" s="29">
        <v>24531</v>
      </c>
      <c r="F16" s="29"/>
    </row>
    <row r="17" spans="1:6" ht="15.75" thickBot="1" x14ac:dyDescent="0.35">
      <c r="A17" s="81" t="s">
        <v>693</v>
      </c>
      <c r="B17" s="106" t="s">
        <v>707</v>
      </c>
      <c r="C17" s="81" t="s">
        <v>695</v>
      </c>
      <c r="D17" s="30">
        <f>SUM(D14:D16)</f>
        <v>125472</v>
      </c>
      <c r="E17" s="30">
        <f>SUM(E14:E16)</f>
        <v>85823</v>
      </c>
      <c r="F17" s="30">
        <f>SUM(F14:F16)</f>
        <v>17859</v>
      </c>
    </row>
    <row r="18" spans="1:6" ht="15.75" thickBot="1" x14ac:dyDescent="0.35">
      <c r="A18" s="81" t="s">
        <v>694</v>
      </c>
      <c r="B18" s="106" t="s">
        <v>708</v>
      </c>
      <c r="C18" s="81" t="s">
        <v>696</v>
      </c>
      <c r="D18" s="30">
        <f>SUM(D17)</f>
        <v>125472</v>
      </c>
      <c r="E18" s="30">
        <f>SUM(E17)</f>
        <v>85823</v>
      </c>
      <c r="F18" s="30">
        <f>SUM(F17)</f>
        <v>17859</v>
      </c>
    </row>
    <row r="19" spans="1:6" ht="13.5" x14ac:dyDescent="0.25">
      <c r="A19" s="60" t="s">
        <v>695</v>
      </c>
      <c r="B19" s="104" t="s">
        <v>709</v>
      </c>
      <c r="C19" s="60" t="s">
        <v>697</v>
      </c>
      <c r="D19" s="60"/>
      <c r="E19" s="60"/>
      <c r="F19" s="60"/>
    </row>
    <row r="20" spans="1:6" ht="13.5" x14ac:dyDescent="0.25">
      <c r="A20" s="28" t="s">
        <v>696</v>
      </c>
      <c r="B20" s="109" t="s">
        <v>710</v>
      </c>
      <c r="C20" s="28" t="s">
        <v>698</v>
      </c>
      <c r="D20" s="28"/>
      <c r="E20" s="28"/>
      <c r="F20" s="28"/>
    </row>
    <row r="21" spans="1:6" ht="14.25" thickBot="1" x14ac:dyDescent="0.3">
      <c r="A21" s="29" t="s">
        <v>697</v>
      </c>
      <c r="B21" s="105" t="s">
        <v>711</v>
      </c>
      <c r="C21" s="110" t="s">
        <v>699</v>
      </c>
      <c r="D21" s="29"/>
      <c r="E21" s="29"/>
      <c r="F21" s="29"/>
    </row>
    <row r="22" spans="1:6" ht="15.75" thickBot="1" x14ac:dyDescent="0.35">
      <c r="A22" s="81" t="s">
        <v>698</v>
      </c>
      <c r="B22" s="106" t="s">
        <v>712</v>
      </c>
      <c r="C22" s="81" t="s">
        <v>700</v>
      </c>
      <c r="D22" s="30">
        <f>SUM(D19:D21)</f>
        <v>0</v>
      </c>
      <c r="E22" s="30">
        <f>SUM(E19:E21)</f>
        <v>0</v>
      </c>
      <c r="F22" s="30">
        <f>SUM(F19:F21)</f>
        <v>0</v>
      </c>
    </row>
    <row r="23" spans="1:6" ht="15.75" thickBot="1" x14ac:dyDescent="0.35">
      <c r="A23" s="87" t="s">
        <v>699</v>
      </c>
      <c r="B23" s="111" t="s">
        <v>663</v>
      </c>
      <c r="C23" s="81" t="s">
        <v>701</v>
      </c>
      <c r="D23" s="88">
        <f>D9+D13+D18+D22</f>
        <v>133793</v>
      </c>
      <c r="E23" s="88">
        <f>E9+E13+E18+E22</f>
        <v>94144</v>
      </c>
      <c r="F23" s="88">
        <f>F9+F13+F18+F22</f>
        <v>26273</v>
      </c>
    </row>
  </sheetData>
  <mergeCells count="2">
    <mergeCell ref="A3:B3"/>
    <mergeCell ref="D2:G2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Ruler="0" view="pageLayout" topLeftCell="E1" workbookViewId="0">
      <selection activeCell="P1" sqref="P1:R1"/>
    </sheetView>
  </sheetViews>
  <sheetFormatPr defaultRowHeight="12" x14ac:dyDescent="0.2"/>
  <cols>
    <col min="1" max="1" width="5.85546875" style="387" hidden="1" customWidth="1"/>
    <col min="2" max="2" width="6" style="387" hidden="1" customWidth="1"/>
    <col min="3" max="3" width="6.7109375" style="387" customWidth="1"/>
    <col min="4" max="4" width="22" style="387" customWidth="1"/>
    <col min="5" max="5" width="1.42578125" style="387" customWidth="1"/>
    <col min="6" max="6" width="8.85546875" style="387" customWidth="1"/>
    <col min="7" max="7" width="10.42578125" style="387" customWidth="1"/>
    <col min="8" max="8" width="8.42578125" style="494" customWidth="1"/>
    <col min="9" max="9" width="8.28515625" style="387" customWidth="1"/>
    <col min="10" max="10" width="8" style="387" customWidth="1"/>
    <col min="11" max="11" width="8.28515625" style="387" customWidth="1"/>
    <col min="12" max="13" width="8.5703125" style="387" customWidth="1"/>
    <col min="14" max="14" width="7.85546875" style="387" customWidth="1"/>
    <col min="15" max="15" width="9.42578125" style="387" customWidth="1"/>
    <col min="16" max="16" width="8.140625" style="387" customWidth="1"/>
    <col min="17" max="17" width="11" style="388" customWidth="1"/>
    <col min="18" max="18" width="9.85546875" style="387" bestFit="1" customWidth="1"/>
    <col min="19" max="16384" width="9.140625" style="387"/>
  </cols>
  <sheetData>
    <row r="1" spans="1:18" ht="12.75" x14ac:dyDescent="0.2">
      <c r="P1" s="1101" t="s">
        <v>1028</v>
      </c>
      <c r="Q1" s="1101"/>
      <c r="R1" s="1101"/>
    </row>
    <row r="2" spans="1:18" ht="12.75" x14ac:dyDescent="0.2">
      <c r="P2" s="1101" t="s">
        <v>1017</v>
      </c>
      <c r="Q2" s="1102"/>
      <c r="R2" s="1102"/>
    </row>
    <row r="3" spans="1:18" ht="12.75" x14ac:dyDescent="0.2">
      <c r="O3" s="966"/>
    </row>
    <row r="4" spans="1:18" ht="15.75" thickBot="1" x14ac:dyDescent="0.3">
      <c r="O4" s="1123" t="s">
        <v>316</v>
      </c>
      <c r="P4" s="1124"/>
      <c r="Q4" s="1124"/>
    </row>
    <row r="5" spans="1:18" s="380" customFormat="1" ht="24.75" customHeight="1" thickBot="1" x14ac:dyDescent="0.35">
      <c r="A5" s="405"/>
      <c r="B5" s="499"/>
      <c r="C5" s="1115" t="s">
        <v>330</v>
      </c>
      <c r="D5" s="1117" t="s">
        <v>650</v>
      </c>
      <c r="E5" s="1119"/>
      <c r="F5" s="1117" t="s">
        <v>670</v>
      </c>
      <c r="G5" s="1117" t="s">
        <v>827</v>
      </c>
      <c r="H5" s="1117" t="s">
        <v>583</v>
      </c>
      <c r="I5" s="1121" t="s">
        <v>302</v>
      </c>
      <c r="J5" s="1122"/>
      <c r="K5" s="1127" t="s">
        <v>826</v>
      </c>
      <c r="L5" s="1128"/>
      <c r="M5" s="1129" t="s">
        <v>512</v>
      </c>
      <c r="N5" s="1125" t="s">
        <v>65</v>
      </c>
      <c r="O5" s="1126"/>
      <c r="P5" s="1117" t="s">
        <v>1012</v>
      </c>
      <c r="Q5" s="1117" t="s">
        <v>674</v>
      </c>
    </row>
    <row r="6" spans="1:18" s="381" customFormat="1" ht="46.5" customHeight="1" thickBot="1" x14ac:dyDescent="0.25">
      <c r="A6" s="406" t="s">
        <v>262</v>
      </c>
      <c r="B6" s="500" t="s">
        <v>263</v>
      </c>
      <c r="C6" s="1116"/>
      <c r="D6" s="1118"/>
      <c r="E6" s="1120"/>
      <c r="F6" s="1118"/>
      <c r="G6" s="1118"/>
      <c r="H6" s="1131"/>
      <c r="I6" s="537" t="s">
        <v>264</v>
      </c>
      <c r="J6" s="537" t="s">
        <v>361</v>
      </c>
      <c r="K6" s="537" t="s">
        <v>264</v>
      </c>
      <c r="L6" s="537" t="s">
        <v>361</v>
      </c>
      <c r="M6" s="1130"/>
      <c r="N6" s="639" t="s">
        <v>25</v>
      </c>
      <c r="O6" s="537" t="s">
        <v>673</v>
      </c>
      <c r="P6" s="1118"/>
      <c r="Q6" s="1118"/>
    </row>
    <row r="7" spans="1:18" s="381" customFormat="1" ht="14.1" customHeight="1" x14ac:dyDescent="0.2">
      <c r="A7" s="486"/>
      <c r="B7" s="993"/>
      <c r="C7" s="998" t="s">
        <v>329</v>
      </c>
      <c r="D7" s="972" t="s">
        <v>328</v>
      </c>
      <c r="E7" s="973"/>
      <c r="F7" s="974"/>
      <c r="G7" s="974"/>
      <c r="H7" s="974">
        <v>580000</v>
      </c>
      <c r="I7" s="974">
        <v>38750</v>
      </c>
      <c r="J7" s="974"/>
      <c r="K7" s="974"/>
      <c r="L7" s="974"/>
      <c r="M7" s="974"/>
      <c r="N7" s="974"/>
      <c r="O7" s="974"/>
      <c r="P7" s="974">
        <v>477520</v>
      </c>
      <c r="Q7" s="974">
        <f>SUM(H7:P7)</f>
        <v>1096270</v>
      </c>
    </row>
    <row r="8" spans="1:18" s="381" customFormat="1" ht="14.1" customHeight="1" x14ac:dyDescent="0.2">
      <c r="A8" s="487"/>
      <c r="B8" s="994"/>
      <c r="C8" s="999" t="s">
        <v>327</v>
      </c>
      <c r="D8" s="977" t="s">
        <v>64</v>
      </c>
      <c r="E8" s="495"/>
      <c r="F8" s="603"/>
      <c r="G8" s="603"/>
      <c r="H8" s="603">
        <v>125000</v>
      </c>
      <c r="I8" s="603"/>
      <c r="J8" s="603"/>
      <c r="K8" s="603"/>
      <c r="L8" s="603"/>
      <c r="M8" s="603"/>
      <c r="N8" s="603"/>
      <c r="O8" s="603"/>
      <c r="P8" s="603"/>
      <c r="Q8" s="603">
        <f>SUM(H8:P8)</f>
        <v>125000</v>
      </c>
    </row>
    <row r="9" spans="1:18" s="381" customFormat="1" ht="14.1" customHeight="1" x14ac:dyDescent="0.2">
      <c r="A9" s="487"/>
      <c r="B9" s="994"/>
      <c r="C9" s="999" t="s">
        <v>326</v>
      </c>
      <c r="D9" s="967" t="s">
        <v>298</v>
      </c>
      <c r="E9" s="975"/>
      <c r="F9" s="976"/>
      <c r="G9" s="976"/>
      <c r="H9" s="976">
        <v>4530000</v>
      </c>
      <c r="I9" s="976"/>
      <c r="J9" s="976"/>
      <c r="K9" s="976"/>
      <c r="L9" s="976"/>
      <c r="M9" s="976"/>
      <c r="N9" s="976">
        <v>3000000</v>
      </c>
      <c r="O9" s="976"/>
      <c r="P9" s="976"/>
      <c r="Q9" s="976">
        <f>SUM(H9:P9)</f>
        <v>7530000</v>
      </c>
    </row>
    <row r="10" spans="1:18" s="381" customFormat="1" ht="14.1" customHeight="1" x14ac:dyDescent="0.2">
      <c r="A10" s="487"/>
      <c r="B10" s="994"/>
      <c r="C10" s="999" t="s">
        <v>331</v>
      </c>
      <c r="D10" s="964" t="s">
        <v>332</v>
      </c>
      <c r="E10" s="495"/>
      <c r="F10" s="603"/>
      <c r="G10" s="603"/>
      <c r="H10" s="603">
        <v>130000</v>
      </c>
      <c r="I10" s="603"/>
      <c r="J10" s="603"/>
      <c r="K10" s="603"/>
      <c r="L10" s="603"/>
      <c r="M10" s="603"/>
      <c r="N10" s="603"/>
      <c r="O10" s="603"/>
      <c r="P10" s="603"/>
      <c r="Q10" s="603">
        <f>SUM(H10:P10)</f>
        <v>130000</v>
      </c>
    </row>
    <row r="11" spans="1:18" s="381" customFormat="1" ht="14.1" customHeight="1" x14ac:dyDescent="0.2">
      <c r="A11" s="487"/>
      <c r="B11" s="994"/>
      <c r="C11" s="999" t="s">
        <v>325</v>
      </c>
      <c r="D11" s="963" t="s">
        <v>343</v>
      </c>
      <c r="E11" s="495"/>
      <c r="F11" s="603"/>
      <c r="G11" s="603"/>
      <c r="H11" s="603"/>
      <c r="I11" s="603"/>
      <c r="J11" s="603"/>
      <c r="K11" s="603"/>
      <c r="L11" s="603"/>
      <c r="M11" s="603"/>
      <c r="N11" s="603"/>
      <c r="O11" s="603"/>
      <c r="P11" s="603"/>
      <c r="Q11" s="603"/>
    </row>
    <row r="12" spans="1:18" s="381" customFormat="1" ht="14.1" customHeight="1" x14ac:dyDescent="0.2">
      <c r="A12" s="487"/>
      <c r="B12" s="994"/>
      <c r="C12" s="999" t="s">
        <v>324</v>
      </c>
      <c r="D12" s="963" t="s">
        <v>323</v>
      </c>
      <c r="E12" s="495"/>
      <c r="F12" s="603"/>
      <c r="G12" s="603"/>
      <c r="H12" s="603"/>
      <c r="I12" s="603"/>
      <c r="J12" s="603"/>
      <c r="K12" s="603"/>
      <c r="L12" s="603"/>
      <c r="M12" s="603"/>
      <c r="N12" s="603"/>
      <c r="O12" s="603"/>
      <c r="P12" s="603"/>
      <c r="Q12" s="603">
        <f>SUM(H12:P12)</f>
        <v>0</v>
      </c>
    </row>
    <row r="13" spans="1:18" s="381" customFormat="1" ht="14.1" customHeight="1" x14ac:dyDescent="0.2">
      <c r="A13" s="487"/>
      <c r="B13" s="994"/>
      <c r="C13" s="999" t="s">
        <v>322</v>
      </c>
      <c r="D13" s="964" t="s">
        <v>60</v>
      </c>
      <c r="E13" s="495"/>
      <c r="F13" s="603">
        <v>10044945</v>
      </c>
      <c r="G13" s="603">
        <v>1356075</v>
      </c>
      <c r="H13" s="603">
        <v>3000000</v>
      </c>
      <c r="I13" s="603"/>
      <c r="J13" s="603"/>
      <c r="K13" s="603"/>
      <c r="L13" s="603"/>
      <c r="M13" s="603"/>
      <c r="N13" s="603"/>
      <c r="O13" s="603">
        <v>1958474</v>
      </c>
      <c r="P13" s="603"/>
      <c r="Q13" s="603">
        <f>SUM(F13:P13)</f>
        <v>16359494</v>
      </c>
    </row>
    <row r="14" spans="1:18" s="381" customFormat="1" ht="14.1" customHeight="1" x14ac:dyDescent="0.2">
      <c r="A14" s="487"/>
      <c r="B14" s="994"/>
      <c r="C14" s="999" t="s">
        <v>333</v>
      </c>
      <c r="D14" s="967" t="s">
        <v>334</v>
      </c>
      <c r="E14" s="495"/>
      <c r="F14" s="603"/>
      <c r="G14" s="603"/>
      <c r="H14" s="603">
        <v>650000</v>
      </c>
      <c r="I14" s="603"/>
      <c r="J14" s="603"/>
      <c r="K14" s="603"/>
      <c r="L14" s="603"/>
      <c r="M14" s="603"/>
      <c r="N14" s="603"/>
      <c r="O14" s="603"/>
      <c r="P14" s="603"/>
      <c r="Q14" s="603">
        <f>SUM(H14:P14)</f>
        <v>650000</v>
      </c>
    </row>
    <row r="15" spans="1:18" s="381" customFormat="1" ht="14.1" customHeight="1" x14ac:dyDescent="0.2">
      <c r="A15" s="487"/>
      <c r="B15" s="994"/>
      <c r="C15" s="999" t="s">
        <v>349</v>
      </c>
      <c r="D15" s="967" t="s">
        <v>350</v>
      </c>
      <c r="E15" s="495"/>
      <c r="F15" s="603"/>
      <c r="G15" s="603"/>
      <c r="H15" s="603"/>
      <c r="I15" s="603"/>
      <c r="J15" s="603"/>
      <c r="K15" s="603"/>
      <c r="L15" s="603"/>
      <c r="M15" s="603"/>
      <c r="N15" s="603"/>
      <c r="O15" s="603"/>
      <c r="P15" s="603"/>
      <c r="Q15" s="603"/>
    </row>
    <row r="16" spans="1:18" s="381" customFormat="1" ht="14.1" customHeight="1" x14ac:dyDescent="0.2">
      <c r="A16" s="487"/>
      <c r="B16" s="994"/>
      <c r="C16" s="999" t="s">
        <v>321</v>
      </c>
      <c r="D16" s="964" t="s">
        <v>320</v>
      </c>
      <c r="E16" s="495"/>
      <c r="F16" s="603"/>
      <c r="G16" s="603"/>
      <c r="H16" s="603"/>
      <c r="I16" s="603"/>
      <c r="J16" s="603"/>
      <c r="K16" s="603"/>
      <c r="L16" s="603"/>
      <c r="M16" s="603"/>
      <c r="N16" s="603"/>
      <c r="O16" s="603"/>
      <c r="P16" s="603"/>
      <c r="Q16" s="603"/>
    </row>
    <row r="17" spans="1:18" s="382" customFormat="1" ht="14.1" customHeight="1" x14ac:dyDescent="0.2">
      <c r="A17" s="488"/>
      <c r="B17" s="995"/>
      <c r="C17" s="1000" t="s">
        <v>335</v>
      </c>
      <c r="D17" s="963" t="s">
        <v>62</v>
      </c>
      <c r="E17" s="496"/>
      <c r="F17" s="498"/>
      <c r="G17" s="498"/>
      <c r="H17" s="498"/>
      <c r="I17" s="498"/>
      <c r="J17" s="498"/>
      <c r="K17" s="498"/>
      <c r="L17" s="498"/>
      <c r="M17" s="498"/>
      <c r="N17" s="498"/>
      <c r="O17" s="498"/>
      <c r="P17" s="498"/>
      <c r="Q17" s="498"/>
    </row>
    <row r="18" spans="1:18" s="382" customFormat="1" ht="14.1" customHeight="1" x14ac:dyDescent="0.2">
      <c r="A18" s="488"/>
      <c r="B18" s="995"/>
      <c r="C18" s="1000" t="s">
        <v>336</v>
      </c>
      <c r="D18" s="963" t="s">
        <v>63</v>
      </c>
      <c r="E18" s="496"/>
      <c r="F18" s="498"/>
      <c r="G18" s="498"/>
      <c r="H18" s="498">
        <v>720000</v>
      </c>
      <c r="I18" s="498"/>
      <c r="J18" s="498"/>
      <c r="K18" s="498"/>
      <c r="L18" s="498"/>
      <c r="M18" s="498"/>
      <c r="N18" s="498"/>
      <c r="O18" s="498"/>
      <c r="P18" s="498"/>
      <c r="Q18" s="498">
        <f>SUM(H18:P18)</f>
        <v>720000</v>
      </c>
    </row>
    <row r="19" spans="1:18" s="382" customFormat="1" ht="14.1" customHeight="1" x14ac:dyDescent="0.2">
      <c r="A19" s="488"/>
      <c r="B19" s="995"/>
      <c r="C19" s="1000" t="s">
        <v>337</v>
      </c>
      <c r="D19" s="963" t="s">
        <v>299</v>
      </c>
      <c r="E19" s="496"/>
      <c r="F19" s="498"/>
      <c r="G19" s="498"/>
      <c r="H19" s="498">
        <v>352099</v>
      </c>
      <c r="I19" s="498"/>
      <c r="J19" s="498"/>
      <c r="K19" s="498"/>
      <c r="L19" s="498"/>
      <c r="M19" s="498"/>
      <c r="N19" s="498"/>
      <c r="O19" s="498"/>
      <c r="P19" s="498"/>
      <c r="Q19" s="498">
        <f>SUM(H19:P19)</f>
        <v>352099</v>
      </c>
    </row>
    <row r="20" spans="1:18" s="382" customFormat="1" ht="14.1" customHeight="1" x14ac:dyDescent="0.2">
      <c r="A20" s="488"/>
      <c r="B20" s="995"/>
      <c r="C20" s="1000" t="s">
        <v>319</v>
      </c>
      <c r="D20" s="965" t="s">
        <v>318</v>
      </c>
      <c r="E20" s="496"/>
      <c r="F20" s="498">
        <v>1476000</v>
      </c>
      <c r="G20" s="498">
        <v>406200</v>
      </c>
      <c r="H20" s="498">
        <v>29847480</v>
      </c>
      <c r="I20" s="498"/>
      <c r="J20" s="498"/>
      <c r="K20" s="498"/>
      <c r="L20" s="498"/>
      <c r="M20" s="498"/>
      <c r="N20" s="498">
        <v>400000</v>
      </c>
      <c r="O20" s="498">
        <v>1000000</v>
      </c>
      <c r="P20" s="498"/>
      <c r="Q20" s="498">
        <f>SUM(F20:P20)</f>
        <v>33129680</v>
      </c>
    </row>
    <row r="21" spans="1:18" s="382" customFormat="1" ht="14.1" customHeight="1" x14ac:dyDescent="0.2">
      <c r="A21" s="488"/>
      <c r="B21" s="995"/>
      <c r="C21" s="1000" t="s">
        <v>344</v>
      </c>
      <c r="D21" s="963" t="s">
        <v>345</v>
      </c>
      <c r="E21" s="496"/>
      <c r="F21" s="498"/>
      <c r="G21" s="498"/>
      <c r="H21" s="498"/>
      <c r="I21" s="498"/>
      <c r="J21" s="498"/>
      <c r="K21" s="498"/>
      <c r="L21" s="498"/>
      <c r="M21" s="498"/>
      <c r="N21" s="498"/>
      <c r="O21" s="498"/>
      <c r="P21" s="498"/>
      <c r="Q21" s="498"/>
      <c r="R21" s="383"/>
    </row>
    <row r="22" spans="1:18" s="382" customFormat="1" ht="14.1" customHeight="1" x14ac:dyDescent="0.2">
      <c r="A22" s="488"/>
      <c r="B22" s="995"/>
      <c r="C22" s="1000" t="s">
        <v>346</v>
      </c>
      <c r="D22" s="963" t="s">
        <v>347</v>
      </c>
      <c r="E22" s="496"/>
      <c r="F22" s="498"/>
      <c r="G22" s="498"/>
      <c r="H22" s="498">
        <v>745000</v>
      </c>
      <c r="I22" s="498"/>
      <c r="J22" s="498"/>
      <c r="K22" s="498"/>
      <c r="L22" s="498"/>
      <c r="M22" s="498"/>
      <c r="N22" s="498"/>
      <c r="O22" s="498"/>
      <c r="P22" s="498"/>
      <c r="Q22" s="498">
        <f>SUM(H22:P22)</f>
        <v>745000</v>
      </c>
      <c r="R22" s="383"/>
    </row>
    <row r="23" spans="1:18" s="382" customFormat="1" ht="14.1" customHeight="1" x14ac:dyDescent="0.2">
      <c r="A23" s="488"/>
      <c r="B23" s="995"/>
      <c r="C23" s="1000" t="s">
        <v>351</v>
      </c>
      <c r="D23" s="963" t="s">
        <v>352</v>
      </c>
      <c r="E23" s="496"/>
      <c r="F23" s="498"/>
      <c r="G23" s="498"/>
      <c r="H23" s="498">
        <v>365000</v>
      </c>
      <c r="I23" s="498"/>
      <c r="J23" s="498"/>
      <c r="K23" s="498"/>
      <c r="L23" s="498"/>
      <c r="M23" s="498"/>
      <c r="N23" s="498"/>
      <c r="O23" s="498"/>
      <c r="P23" s="498"/>
      <c r="Q23" s="498">
        <f>SUM(H23:P23)</f>
        <v>365000</v>
      </c>
      <c r="R23" s="383"/>
    </row>
    <row r="24" spans="1:18" s="382" customFormat="1" ht="14.1" customHeight="1" x14ac:dyDescent="0.2">
      <c r="A24" s="488"/>
      <c r="B24" s="995"/>
      <c r="C24" s="1000" t="s">
        <v>317</v>
      </c>
      <c r="D24" s="964" t="s">
        <v>61</v>
      </c>
      <c r="E24" s="496"/>
      <c r="F24" s="498"/>
      <c r="G24" s="498"/>
      <c r="H24" s="498"/>
      <c r="I24" s="498"/>
      <c r="J24" s="498"/>
      <c r="K24" s="498"/>
      <c r="L24" s="498"/>
      <c r="M24" s="498"/>
      <c r="N24" s="498"/>
      <c r="O24" s="498"/>
      <c r="P24" s="498"/>
      <c r="Q24" s="498"/>
    </row>
    <row r="25" spans="1:18" s="382" customFormat="1" ht="14.1" customHeight="1" x14ac:dyDescent="0.2">
      <c r="A25" s="488"/>
      <c r="B25" s="995"/>
      <c r="C25" s="1000" t="s">
        <v>353</v>
      </c>
      <c r="D25" s="964" t="s">
        <v>354</v>
      </c>
      <c r="E25" s="496"/>
      <c r="F25" s="498"/>
      <c r="G25" s="498"/>
      <c r="H25" s="498">
        <v>145000</v>
      </c>
      <c r="I25" s="498"/>
      <c r="J25" s="498"/>
      <c r="K25" s="498"/>
      <c r="L25" s="498"/>
      <c r="M25" s="498"/>
      <c r="N25" s="498"/>
      <c r="O25" s="498"/>
      <c r="P25" s="498"/>
      <c r="Q25" s="498">
        <f>SUM(H25:P25)</f>
        <v>145000</v>
      </c>
    </row>
    <row r="26" spans="1:18" s="382" customFormat="1" ht="14.1" customHeight="1" thickBot="1" x14ac:dyDescent="0.25">
      <c r="A26" s="488"/>
      <c r="B26" s="995"/>
      <c r="C26" s="1000" t="s">
        <v>338</v>
      </c>
      <c r="D26" s="964" t="s">
        <v>348</v>
      </c>
      <c r="E26" s="497"/>
      <c r="F26" s="498"/>
      <c r="G26" s="498"/>
      <c r="H26" s="498">
        <v>75000</v>
      </c>
      <c r="I26" s="498"/>
      <c r="J26" s="498"/>
      <c r="K26" s="498"/>
      <c r="L26" s="498"/>
      <c r="M26" s="498">
        <v>901000</v>
      </c>
      <c r="N26" s="498"/>
      <c r="O26" s="498"/>
      <c r="P26" s="498"/>
      <c r="Q26" s="498">
        <f>SUM(F26:P26)</f>
        <v>976000</v>
      </c>
    </row>
    <row r="27" spans="1:18" s="384" customFormat="1" ht="24.75" customHeight="1" thickBot="1" x14ac:dyDescent="0.25">
      <c r="A27" s="488"/>
      <c r="B27" s="995"/>
      <c r="C27" s="1001"/>
      <c r="D27" s="636" t="s">
        <v>261</v>
      </c>
      <c r="E27" s="503"/>
      <c r="F27" s="605">
        <f>SUM(F7:F26)</f>
        <v>11520945</v>
      </c>
      <c r="G27" s="605">
        <f>SUM(G7:G26)</f>
        <v>1762275</v>
      </c>
      <c r="H27" s="605">
        <f t="shared" ref="H27:Q27" si="0">SUM(H7:H26)</f>
        <v>41264579</v>
      </c>
      <c r="I27" s="605">
        <f t="shared" si="0"/>
        <v>38750</v>
      </c>
      <c r="J27" s="605">
        <f t="shared" si="0"/>
        <v>0</v>
      </c>
      <c r="K27" s="605">
        <f t="shared" si="0"/>
        <v>0</v>
      </c>
      <c r="L27" s="605">
        <f t="shared" si="0"/>
        <v>0</v>
      </c>
      <c r="M27" s="605">
        <f t="shared" si="0"/>
        <v>901000</v>
      </c>
      <c r="N27" s="605">
        <f t="shared" si="0"/>
        <v>3400000</v>
      </c>
      <c r="O27" s="605">
        <f t="shared" si="0"/>
        <v>2958474</v>
      </c>
      <c r="P27" s="605">
        <f t="shared" si="0"/>
        <v>477520</v>
      </c>
      <c r="Q27" s="605">
        <f t="shared" si="0"/>
        <v>62323543</v>
      </c>
    </row>
    <row r="28" spans="1:18" s="384" customFormat="1" ht="12.95" customHeight="1" thickBot="1" x14ac:dyDescent="0.25">
      <c r="A28" s="489"/>
      <c r="B28" s="996"/>
      <c r="C28" s="1002"/>
      <c r="D28" s="637" t="s">
        <v>642</v>
      </c>
      <c r="E28" s="501"/>
      <c r="F28" s="502"/>
      <c r="G28" s="491"/>
      <c r="H28" s="492"/>
      <c r="I28" s="492"/>
      <c r="J28" s="492"/>
      <c r="K28" s="492"/>
      <c r="L28" s="492"/>
      <c r="M28" s="492"/>
      <c r="N28" s="604"/>
      <c r="O28" s="492"/>
      <c r="P28" s="492"/>
      <c r="Q28" s="606"/>
    </row>
    <row r="29" spans="1:18" s="384" customFormat="1" ht="24.75" customHeight="1" thickBot="1" x14ac:dyDescent="0.25">
      <c r="A29" s="490"/>
      <c r="B29" s="997"/>
      <c r="C29" s="1003"/>
      <c r="D29" s="638" t="s">
        <v>260</v>
      </c>
      <c r="E29" s="504"/>
      <c r="F29" s="605">
        <f>SUM(F27:F28)</f>
        <v>11520945</v>
      </c>
      <c r="G29" s="605">
        <f t="shared" ref="G29:Q29" si="1">SUM(G27:G28)</f>
        <v>1762275</v>
      </c>
      <c r="H29" s="605">
        <f t="shared" si="1"/>
        <v>41264579</v>
      </c>
      <c r="I29" s="605">
        <f t="shared" si="1"/>
        <v>38750</v>
      </c>
      <c r="J29" s="605">
        <f t="shared" si="1"/>
        <v>0</v>
      </c>
      <c r="K29" s="605">
        <f t="shared" si="1"/>
        <v>0</v>
      </c>
      <c r="L29" s="605">
        <f t="shared" si="1"/>
        <v>0</v>
      </c>
      <c r="M29" s="605">
        <f t="shared" si="1"/>
        <v>901000</v>
      </c>
      <c r="N29" s="605">
        <f t="shared" si="1"/>
        <v>3400000</v>
      </c>
      <c r="O29" s="605">
        <f t="shared" si="1"/>
        <v>2958474</v>
      </c>
      <c r="P29" s="605">
        <f t="shared" si="1"/>
        <v>477520</v>
      </c>
      <c r="Q29" s="605">
        <f t="shared" si="1"/>
        <v>62323543</v>
      </c>
    </row>
    <row r="30" spans="1:18" s="385" customFormat="1" x14ac:dyDescent="0.2">
      <c r="H30" s="493"/>
      <c r="Q30" s="386"/>
    </row>
    <row r="31" spans="1:18" s="385" customFormat="1" x14ac:dyDescent="0.2">
      <c r="H31" s="493"/>
      <c r="Q31" s="386"/>
    </row>
    <row r="32" spans="1:18" s="385" customFormat="1" x14ac:dyDescent="0.2">
      <c r="H32" s="493"/>
      <c r="Q32" s="386"/>
    </row>
    <row r="33" spans="8:17" s="385" customFormat="1" x14ac:dyDescent="0.2">
      <c r="H33" s="493"/>
      <c r="Q33" s="386"/>
    </row>
    <row r="34" spans="8:17" s="385" customFormat="1" x14ac:dyDescent="0.2">
      <c r="H34" s="493"/>
      <c r="Q34" s="386"/>
    </row>
    <row r="35" spans="8:17" s="385" customFormat="1" x14ac:dyDescent="0.2">
      <c r="H35" s="493"/>
      <c r="Q35" s="386"/>
    </row>
    <row r="36" spans="8:17" s="385" customFormat="1" x14ac:dyDescent="0.2">
      <c r="H36" s="493"/>
      <c r="Q36" s="386"/>
    </row>
    <row r="37" spans="8:17" s="385" customFormat="1" x14ac:dyDescent="0.2">
      <c r="H37" s="493"/>
      <c r="Q37" s="386"/>
    </row>
    <row r="38" spans="8:17" s="385" customFormat="1" x14ac:dyDescent="0.2">
      <c r="H38" s="493"/>
      <c r="Q38" s="386"/>
    </row>
    <row r="39" spans="8:17" s="385" customFormat="1" x14ac:dyDescent="0.2">
      <c r="H39" s="493"/>
      <c r="Q39" s="386"/>
    </row>
    <row r="40" spans="8:17" s="385" customFormat="1" x14ac:dyDescent="0.2">
      <c r="H40" s="493"/>
      <c r="Q40" s="386"/>
    </row>
  </sheetData>
  <dataConsolidate/>
  <mergeCells count="15">
    <mergeCell ref="P1:R1"/>
    <mergeCell ref="P2:R2"/>
    <mergeCell ref="C5:C6"/>
    <mergeCell ref="D5:D6"/>
    <mergeCell ref="E5:E6"/>
    <mergeCell ref="F5:F6"/>
    <mergeCell ref="I5:J5"/>
    <mergeCell ref="O4:Q4"/>
    <mergeCell ref="G5:G6"/>
    <mergeCell ref="N5:O5"/>
    <mergeCell ref="P5:P6"/>
    <mergeCell ref="K5:L5"/>
    <mergeCell ref="M5:M6"/>
    <mergeCell ref="H5:H6"/>
    <mergeCell ref="Q5:Q6"/>
  </mergeCells>
  <phoneticPr fontId="108" type="noConversion"/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1"/>
  <headerFooter alignWithMargins="0">
    <oddHeader>&amp;C&amp;"Times New Roman,Félkövér"Murarátka Község Önkormányzata 2016.évi kiadási előirányzatai feladatonkénti bontásban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workbookViewId="0">
      <selection activeCell="C1" sqref="C1:E1"/>
    </sheetView>
  </sheetViews>
  <sheetFormatPr defaultRowHeight="12.75" x14ac:dyDescent="0.2"/>
  <cols>
    <col min="1" max="1" width="5.85546875" customWidth="1"/>
    <col min="2" max="2" width="52.42578125" customWidth="1"/>
    <col min="3" max="4" width="9.7109375" customWidth="1"/>
    <col min="5" max="5" width="10.28515625" bestFit="1" customWidth="1"/>
  </cols>
  <sheetData>
    <row r="1" spans="1:5" x14ac:dyDescent="0.2">
      <c r="C1" s="1101" t="s">
        <v>1029</v>
      </c>
      <c r="D1" s="1101"/>
      <c r="E1" s="1101"/>
    </row>
    <row r="2" spans="1:5" x14ac:dyDescent="0.2">
      <c r="C2" s="1101" t="s">
        <v>1019</v>
      </c>
      <c r="D2" s="1102"/>
      <c r="E2" s="1102"/>
    </row>
    <row r="3" spans="1:5" ht="22.5" customHeight="1" x14ac:dyDescent="0.2">
      <c r="B3" s="1132" t="s">
        <v>355</v>
      </c>
      <c r="C3" s="1133"/>
      <c r="D3" s="1133"/>
      <c r="E3" s="1133"/>
    </row>
    <row r="4" spans="1:5" ht="27" customHeight="1" x14ac:dyDescent="0.3">
      <c r="B4" s="80"/>
      <c r="C4" s="78"/>
      <c r="D4" s="78"/>
      <c r="E4" s="78"/>
    </row>
    <row r="5" spans="1:5" ht="13.5" thickBot="1" x14ac:dyDescent="0.25">
      <c r="B5" s="2"/>
      <c r="D5" s="1134" t="s">
        <v>316</v>
      </c>
      <c r="E5" s="1134"/>
    </row>
    <row r="6" spans="1:5" ht="18" customHeight="1" x14ac:dyDescent="0.2">
      <c r="A6" s="869"/>
      <c r="B6" s="1137" t="s">
        <v>650</v>
      </c>
      <c r="C6" s="1135" t="s">
        <v>386</v>
      </c>
      <c r="D6" s="1135" t="s">
        <v>1014</v>
      </c>
      <c r="E6" s="1135" t="s">
        <v>231</v>
      </c>
    </row>
    <row r="7" spans="1:5" ht="18" customHeight="1" thickBot="1" x14ac:dyDescent="0.25">
      <c r="A7" s="919"/>
      <c r="B7" s="1138"/>
      <c r="C7" s="1136"/>
      <c r="D7" s="1136"/>
      <c r="E7" s="1136"/>
    </row>
    <row r="8" spans="1:5" ht="22.5" customHeight="1" x14ac:dyDescent="0.2">
      <c r="A8" s="918" t="s">
        <v>682</v>
      </c>
      <c r="B8" s="892" t="s">
        <v>585</v>
      </c>
      <c r="C8" s="984">
        <v>26200</v>
      </c>
      <c r="D8" s="870"/>
      <c r="E8" s="1064">
        <v>26200</v>
      </c>
    </row>
    <row r="9" spans="1:5" hidden="1" x14ac:dyDescent="0.2">
      <c r="A9" s="896"/>
      <c r="B9" s="872"/>
      <c r="C9" s="985"/>
      <c r="D9" s="873"/>
      <c r="E9" s="874"/>
    </row>
    <row r="10" spans="1:5" hidden="1" x14ac:dyDescent="0.2">
      <c r="A10" s="896"/>
      <c r="B10" s="872"/>
      <c r="C10" s="985"/>
      <c r="D10" s="873"/>
      <c r="E10" s="874"/>
    </row>
    <row r="11" spans="1:5" hidden="1" x14ac:dyDescent="0.2">
      <c r="A11" s="896"/>
      <c r="B11" s="872"/>
      <c r="C11" s="985"/>
      <c r="D11" s="873"/>
      <c r="E11" s="874"/>
    </row>
    <row r="12" spans="1:5" hidden="1" x14ac:dyDescent="0.2">
      <c r="A12" s="896"/>
      <c r="B12" s="872"/>
      <c r="C12" s="985"/>
      <c r="D12" s="873"/>
      <c r="E12" s="874"/>
    </row>
    <row r="13" spans="1:5" hidden="1" x14ac:dyDescent="0.2">
      <c r="A13" s="896"/>
      <c r="B13" s="872"/>
      <c r="C13" s="985"/>
      <c r="D13" s="873"/>
      <c r="E13" s="874"/>
    </row>
    <row r="14" spans="1:5" hidden="1" x14ac:dyDescent="0.2">
      <c r="A14" s="896"/>
      <c r="B14" s="872"/>
      <c r="C14" s="985"/>
      <c r="D14" s="873"/>
      <c r="E14" s="874"/>
    </row>
    <row r="15" spans="1:5" hidden="1" x14ac:dyDescent="0.2">
      <c r="A15" s="896"/>
      <c r="B15" s="872" t="s">
        <v>680</v>
      </c>
      <c r="C15" s="985"/>
      <c r="D15" s="873"/>
      <c r="E15" s="874"/>
    </row>
    <row r="16" spans="1:5" hidden="1" x14ac:dyDescent="0.2">
      <c r="A16" s="896"/>
      <c r="B16" s="872" t="s">
        <v>680</v>
      </c>
      <c r="C16" s="985"/>
      <c r="D16" s="873"/>
      <c r="E16" s="874"/>
    </row>
    <row r="17" spans="1:5" hidden="1" x14ac:dyDescent="0.2">
      <c r="A17" s="896"/>
      <c r="B17" s="872" t="s">
        <v>680</v>
      </c>
      <c r="C17" s="985"/>
      <c r="D17" s="873"/>
      <c r="E17" s="874"/>
    </row>
    <row r="18" spans="1:5" hidden="1" x14ac:dyDescent="0.2">
      <c r="A18" s="896"/>
      <c r="B18" s="872" t="s">
        <v>680</v>
      </c>
      <c r="C18" s="985"/>
      <c r="D18" s="873"/>
      <c r="E18" s="874"/>
    </row>
    <row r="19" spans="1:5" hidden="1" x14ac:dyDescent="0.2">
      <c r="A19" s="896"/>
      <c r="B19" s="872"/>
      <c r="C19" s="985"/>
      <c r="D19" s="873"/>
      <c r="E19" s="874"/>
    </row>
    <row r="20" spans="1:5" hidden="1" x14ac:dyDescent="0.2">
      <c r="A20" s="896"/>
      <c r="B20" s="872"/>
      <c r="C20" s="985"/>
      <c r="D20" s="877"/>
      <c r="E20" s="878"/>
    </row>
    <row r="21" spans="1:5" hidden="1" x14ac:dyDescent="0.2">
      <c r="A21" s="896"/>
      <c r="B21" s="872"/>
      <c r="C21" s="985"/>
      <c r="D21" s="877"/>
      <c r="E21" s="878"/>
    </row>
    <row r="22" spans="1:5" hidden="1" x14ac:dyDescent="0.2">
      <c r="A22" s="896"/>
      <c r="B22" s="872" t="s">
        <v>680</v>
      </c>
      <c r="C22" s="985"/>
      <c r="D22" s="877"/>
      <c r="E22" s="878"/>
    </row>
    <row r="23" spans="1:5" hidden="1" x14ac:dyDescent="0.2">
      <c r="A23" s="896"/>
      <c r="B23" s="872" t="s">
        <v>680</v>
      </c>
      <c r="C23" s="985"/>
      <c r="D23" s="877"/>
      <c r="E23" s="878"/>
    </row>
    <row r="24" spans="1:5" hidden="1" x14ac:dyDescent="0.2">
      <c r="A24" s="896"/>
      <c r="B24" s="872" t="s">
        <v>680</v>
      </c>
      <c r="C24" s="985"/>
      <c r="D24" s="877"/>
      <c r="E24" s="878"/>
    </row>
    <row r="25" spans="1:5" hidden="1" x14ac:dyDescent="0.2">
      <c r="A25" s="896"/>
      <c r="B25" s="872" t="s">
        <v>680</v>
      </c>
      <c r="C25" s="985"/>
      <c r="D25" s="877"/>
      <c r="E25" s="878"/>
    </row>
    <row r="26" spans="1:5" hidden="1" x14ac:dyDescent="0.2">
      <c r="A26" s="896"/>
      <c r="B26" s="872" t="s">
        <v>680</v>
      </c>
      <c r="C26" s="985"/>
      <c r="D26" s="877"/>
      <c r="E26" s="878"/>
    </row>
    <row r="27" spans="1:5" hidden="1" x14ac:dyDescent="0.2">
      <c r="A27" s="896"/>
      <c r="B27" s="872" t="s">
        <v>680</v>
      </c>
      <c r="C27" s="985"/>
      <c r="D27" s="877"/>
      <c r="E27" s="878"/>
    </row>
    <row r="28" spans="1:5" x14ac:dyDescent="0.2">
      <c r="A28" s="897"/>
      <c r="B28" s="876" t="s">
        <v>959</v>
      </c>
      <c r="C28" s="986">
        <v>26200</v>
      </c>
      <c r="D28" s="877"/>
      <c r="E28" s="878">
        <v>26200</v>
      </c>
    </row>
    <row r="29" spans="1:5" ht="24" customHeight="1" x14ac:dyDescent="0.2">
      <c r="A29" s="898" t="s">
        <v>685</v>
      </c>
      <c r="B29" s="892" t="s">
        <v>586</v>
      </c>
      <c r="C29" s="987">
        <v>12550</v>
      </c>
      <c r="D29" s="875"/>
      <c r="E29" s="1065">
        <v>12550</v>
      </c>
    </row>
    <row r="30" spans="1:5" hidden="1" x14ac:dyDescent="0.2">
      <c r="A30" s="896"/>
      <c r="B30" s="872" t="s">
        <v>680</v>
      </c>
      <c r="C30" s="985"/>
      <c r="D30" s="873"/>
      <c r="E30" s="874"/>
    </row>
    <row r="31" spans="1:5" hidden="1" x14ac:dyDescent="0.2">
      <c r="A31" s="896"/>
      <c r="B31" s="872" t="s">
        <v>680</v>
      </c>
      <c r="C31" s="985"/>
      <c r="D31" s="873"/>
      <c r="E31" s="874"/>
    </row>
    <row r="32" spans="1:5" hidden="1" x14ac:dyDescent="0.2">
      <c r="A32" s="897"/>
      <c r="B32" s="872"/>
      <c r="C32" s="985"/>
      <c r="D32" s="877"/>
      <c r="E32" s="878"/>
    </row>
    <row r="33" spans="1:5" hidden="1" x14ac:dyDescent="0.2">
      <c r="A33" s="897"/>
      <c r="B33" s="872"/>
      <c r="C33" s="985"/>
      <c r="D33" s="877"/>
      <c r="E33" s="878"/>
    </row>
    <row r="34" spans="1:5" hidden="1" x14ac:dyDescent="0.2">
      <c r="A34" s="897"/>
      <c r="B34" s="872"/>
      <c r="C34" s="985"/>
      <c r="D34" s="877"/>
      <c r="E34" s="878"/>
    </row>
    <row r="35" spans="1:5" hidden="1" x14ac:dyDescent="0.2">
      <c r="A35" s="897"/>
      <c r="B35" s="872"/>
      <c r="C35" s="985"/>
      <c r="D35" s="877"/>
      <c r="E35" s="878"/>
    </row>
    <row r="36" spans="1:5" hidden="1" x14ac:dyDescent="0.2">
      <c r="A36" s="897"/>
      <c r="B36" s="872"/>
      <c r="C36" s="985"/>
      <c r="D36" s="877"/>
      <c r="E36" s="878"/>
    </row>
    <row r="37" spans="1:5" x14ac:dyDescent="0.2">
      <c r="A37" s="897"/>
      <c r="B37" s="885" t="s">
        <v>958</v>
      </c>
      <c r="C37" s="988">
        <v>12550</v>
      </c>
      <c r="D37" s="877"/>
      <c r="E37" s="878">
        <v>12550</v>
      </c>
    </row>
    <row r="38" spans="1:5" x14ac:dyDescent="0.2">
      <c r="A38" s="896"/>
      <c r="B38" s="876"/>
      <c r="C38" s="986"/>
      <c r="D38" s="873"/>
      <c r="E38" s="874"/>
    </row>
    <row r="39" spans="1:5" hidden="1" x14ac:dyDescent="0.2">
      <c r="A39" s="896"/>
      <c r="B39" s="872"/>
      <c r="C39" s="985"/>
      <c r="D39" s="873"/>
      <c r="E39" s="874"/>
    </row>
    <row r="40" spans="1:5" hidden="1" x14ac:dyDescent="0.2">
      <c r="A40" s="896"/>
      <c r="B40" s="872"/>
      <c r="C40" s="985"/>
      <c r="D40" s="873"/>
      <c r="E40" s="874"/>
    </row>
    <row r="41" spans="1:5" hidden="1" x14ac:dyDescent="0.2">
      <c r="A41" s="896"/>
      <c r="B41" s="872"/>
      <c r="C41" s="985"/>
      <c r="D41" s="873"/>
      <c r="E41" s="874"/>
    </row>
    <row r="42" spans="1:5" hidden="1" x14ac:dyDescent="0.2">
      <c r="A42" s="899"/>
      <c r="B42" s="879"/>
      <c r="C42" s="989"/>
      <c r="D42" s="880"/>
      <c r="E42" s="881"/>
    </row>
    <row r="43" spans="1:5" x14ac:dyDescent="0.2">
      <c r="A43" s="896"/>
      <c r="B43" s="895"/>
      <c r="C43" s="990"/>
      <c r="D43" s="873"/>
      <c r="E43" s="874"/>
    </row>
    <row r="44" spans="1:5" x14ac:dyDescent="0.2">
      <c r="A44" s="896"/>
      <c r="B44" s="894"/>
      <c r="C44" s="990"/>
      <c r="D44" s="873"/>
      <c r="E44" s="874"/>
    </row>
    <row r="45" spans="1:5" x14ac:dyDescent="0.2">
      <c r="A45" s="896"/>
      <c r="B45" s="893"/>
      <c r="C45" s="990"/>
      <c r="D45" s="873"/>
      <c r="E45" s="874"/>
    </row>
    <row r="46" spans="1:5" ht="31.5" customHeight="1" thickBot="1" x14ac:dyDescent="0.25">
      <c r="A46" s="900" t="s">
        <v>686</v>
      </c>
      <c r="B46" s="911" t="s">
        <v>587</v>
      </c>
      <c r="C46" s="991">
        <v>38750</v>
      </c>
      <c r="D46" s="912"/>
      <c r="E46" s="913">
        <v>38750</v>
      </c>
    </row>
    <row r="47" spans="1:5" ht="24.75" customHeight="1" thickBot="1" x14ac:dyDescent="0.25">
      <c r="A47" s="915"/>
      <c r="B47" s="916"/>
      <c r="C47" s="917"/>
      <c r="D47" s="917"/>
      <c r="E47" s="917"/>
    </row>
    <row r="48" spans="1:5" ht="30.75" customHeight="1" x14ac:dyDescent="0.2">
      <c r="A48" s="914" t="s">
        <v>687</v>
      </c>
      <c r="B48" s="944" t="s">
        <v>828</v>
      </c>
      <c r="C48" s="905">
        <v>0</v>
      </c>
      <c r="D48" s="870"/>
      <c r="E48" s="871"/>
    </row>
    <row r="49" spans="1:5" hidden="1" x14ac:dyDescent="0.2">
      <c r="A49" s="904"/>
      <c r="B49" s="872"/>
      <c r="C49" s="873"/>
      <c r="D49" s="873"/>
      <c r="E49" s="874"/>
    </row>
    <row r="50" spans="1:5" hidden="1" x14ac:dyDescent="0.2">
      <c r="A50" s="904"/>
      <c r="B50" s="872" t="s">
        <v>680</v>
      </c>
      <c r="C50" s="873"/>
      <c r="D50" s="873"/>
      <c r="E50" s="874"/>
    </row>
    <row r="51" spans="1:5" hidden="1" x14ac:dyDescent="0.2">
      <c r="A51" s="904"/>
      <c r="B51" s="872" t="s">
        <v>680</v>
      </c>
      <c r="C51" s="873"/>
      <c r="D51" s="873"/>
      <c r="E51" s="874"/>
    </row>
    <row r="52" spans="1:5" hidden="1" x14ac:dyDescent="0.2">
      <c r="A52" s="904"/>
      <c r="B52" s="872" t="s">
        <v>680</v>
      </c>
      <c r="C52" s="873"/>
      <c r="D52" s="873"/>
      <c r="E52" s="874"/>
    </row>
    <row r="53" spans="1:5" hidden="1" x14ac:dyDescent="0.2">
      <c r="A53" s="904"/>
      <c r="B53" s="872" t="s">
        <v>680</v>
      </c>
      <c r="C53" s="873"/>
      <c r="D53" s="873"/>
      <c r="E53" s="874"/>
    </row>
    <row r="54" spans="1:5" x14ac:dyDescent="0.2">
      <c r="A54" s="902"/>
      <c r="B54" s="906"/>
      <c r="C54" s="910"/>
      <c r="D54" s="877"/>
      <c r="E54" s="878">
        <f>SUM(E55)</f>
        <v>0</v>
      </c>
    </row>
    <row r="55" spans="1:5" hidden="1" x14ac:dyDescent="0.2">
      <c r="A55" s="903"/>
      <c r="B55" s="886"/>
      <c r="C55" s="887"/>
      <c r="D55" s="887"/>
      <c r="E55" s="888"/>
    </row>
    <row r="56" spans="1:5" ht="24.75" customHeight="1" thickBot="1" x14ac:dyDescent="0.25">
      <c r="A56" s="898" t="s">
        <v>688</v>
      </c>
      <c r="B56" s="944" t="s">
        <v>829</v>
      </c>
      <c r="C56" s="912">
        <v>0</v>
      </c>
      <c r="D56" s="912">
        <v>18000</v>
      </c>
      <c r="E56" s="913">
        <v>18000</v>
      </c>
    </row>
    <row r="57" spans="1:5" ht="13.5" thickBot="1" x14ac:dyDescent="0.25">
      <c r="A57" s="907"/>
      <c r="B57" s="1063" t="s">
        <v>1018</v>
      </c>
      <c r="C57" s="1062"/>
      <c r="D57" s="908">
        <v>18000</v>
      </c>
      <c r="E57" s="909">
        <v>18000</v>
      </c>
    </row>
    <row r="58" spans="1:5" ht="26.25" customHeight="1" thickBot="1" x14ac:dyDescent="0.25">
      <c r="A58" s="901" t="s">
        <v>689</v>
      </c>
      <c r="B58" s="882" t="s">
        <v>230</v>
      </c>
      <c r="C58" s="883">
        <v>0</v>
      </c>
      <c r="D58" s="883"/>
      <c r="E58" s="884"/>
    </row>
    <row r="59" spans="1:5" ht="35.25" customHeight="1" thickBot="1" x14ac:dyDescent="0.25">
      <c r="A59" s="900" t="s">
        <v>690</v>
      </c>
      <c r="B59" s="889" t="s">
        <v>647</v>
      </c>
      <c r="C59" s="992">
        <v>38750</v>
      </c>
      <c r="D59" s="890"/>
      <c r="E59" s="891">
        <v>56750</v>
      </c>
    </row>
  </sheetData>
  <mergeCells count="8">
    <mergeCell ref="C1:E1"/>
    <mergeCell ref="C2:E2"/>
    <mergeCell ref="B3:E3"/>
    <mergeCell ref="D5:E5"/>
    <mergeCell ref="C6:C7"/>
    <mergeCell ref="D6:D7"/>
    <mergeCell ref="E6:E7"/>
    <mergeCell ref="B6:B7"/>
  </mergeCells>
  <phoneticPr fontId="2" type="noConversion"/>
  <pageMargins left="0.59055118110236227" right="0.39370078740157483" top="0.78740157480314965" bottom="0.59055118110236227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2"/>
  <sheetViews>
    <sheetView workbookViewId="0">
      <selection activeCell="H10" sqref="H10"/>
    </sheetView>
  </sheetViews>
  <sheetFormatPr defaultRowHeight="12.75" x14ac:dyDescent="0.2"/>
  <cols>
    <col min="2" max="2" width="0.5703125" customWidth="1"/>
    <col min="3" max="3" width="9.140625" hidden="1" customWidth="1"/>
    <col min="5" max="5" width="29.5703125" customWidth="1"/>
    <col min="7" max="7" width="10.5703125" customWidth="1"/>
    <col min="8" max="8" width="9.7109375" bestFit="1" customWidth="1"/>
  </cols>
  <sheetData>
    <row r="2" spans="5:8" x14ac:dyDescent="0.2">
      <c r="H2" s="317" t="s">
        <v>590</v>
      </c>
    </row>
    <row r="4" spans="5:8" ht="15" x14ac:dyDescent="0.2">
      <c r="E4" s="1139" t="s">
        <v>726</v>
      </c>
      <c r="F4" s="1139"/>
      <c r="G4" s="1139"/>
      <c r="H4" s="1139"/>
    </row>
    <row r="5" spans="5:8" ht="14.25" thickBot="1" x14ac:dyDescent="0.3">
      <c r="E5" s="50"/>
      <c r="F5" s="50"/>
      <c r="G5" s="50"/>
      <c r="H5" s="50"/>
    </row>
    <row r="6" spans="5:8" ht="15.75" thickBot="1" x14ac:dyDescent="0.35">
      <c r="E6" s="51"/>
      <c r="F6" s="57" t="s">
        <v>683</v>
      </c>
      <c r="G6" s="57" t="s">
        <v>684</v>
      </c>
      <c r="H6" s="58" t="s">
        <v>942</v>
      </c>
    </row>
    <row r="7" spans="5:8" ht="15" x14ac:dyDescent="0.3">
      <c r="E7" s="59" t="s">
        <v>727</v>
      </c>
      <c r="F7" s="52"/>
      <c r="G7" s="52"/>
      <c r="H7" s="53"/>
    </row>
    <row r="8" spans="5:8" ht="15" x14ac:dyDescent="0.2">
      <c r="E8" s="1140" t="s">
        <v>718</v>
      </c>
      <c r="F8" s="1141"/>
      <c r="G8" s="1141"/>
      <c r="H8" s="1142"/>
    </row>
    <row r="9" spans="5:8" ht="13.5" x14ac:dyDescent="0.25">
      <c r="E9" s="38" t="s">
        <v>59</v>
      </c>
      <c r="F9" s="36">
        <v>15072</v>
      </c>
      <c r="G9" s="36">
        <v>15072</v>
      </c>
      <c r="H9" s="37">
        <v>0</v>
      </c>
    </row>
    <row r="10" spans="5:8" ht="13.5" x14ac:dyDescent="0.25">
      <c r="E10" s="38"/>
      <c r="F10" s="36"/>
      <c r="G10" s="36"/>
      <c r="H10" s="37"/>
    </row>
    <row r="11" spans="5:8" ht="13.5" x14ac:dyDescent="0.25">
      <c r="E11" s="38"/>
      <c r="F11" s="36"/>
      <c r="G11" s="36"/>
      <c r="H11" s="37"/>
    </row>
    <row r="12" spans="5:8" ht="13.5" x14ac:dyDescent="0.25">
      <c r="E12" s="38"/>
      <c r="F12" s="36"/>
      <c r="G12" s="36"/>
      <c r="H12" s="37"/>
    </row>
    <row r="13" spans="5:8" ht="13.5" x14ac:dyDescent="0.25">
      <c r="E13" s="38"/>
      <c r="F13" s="36"/>
      <c r="G13" s="36"/>
      <c r="H13" s="37"/>
    </row>
    <row r="14" spans="5:8" ht="13.5" x14ac:dyDescent="0.25">
      <c r="E14" s="38"/>
      <c r="F14" s="36"/>
      <c r="G14" s="36"/>
      <c r="H14" s="37"/>
    </row>
    <row r="15" spans="5:8" ht="13.5" x14ac:dyDescent="0.25">
      <c r="E15" s="38"/>
      <c r="F15" s="36"/>
      <c r="G15" s="36"/>
      <c r="H15" s="37"/>
    </row>
    <row r="16" spans="5:8" ht="13.5" x14ac:dyDescent="0.25">
      <c r="E16" s="38"/>
      <c r="F16" s="36"/>
      <c r="G16" s="36"/>
      <c r="H16" s="37"/>
    </row>
    <row r="17" spans="5:8" ht="12" customHeight="1" x14ac:dyDescent="0.25">
      <c r="E17" s="38"/>
      <c r="F17" s="36"/>
      <c r="G17" s="36"/>
      <c r="H17" s="37"/>
    </row>
    <row r="18" spans="5:8" ht="12" customHeight="1" x14ac:dyDescent="0.25">
      <c r="E18" s="38"/>
      <c r="F18" s="36"/>
      <c r="G18" s="36"/>
      <c r="H18" s="37"/>
    </row>
    <row r="19" spans="5:8" ht="12" customHeight="1" x14ac:dyDescent="0.25">
      <c r="E19" s="38"/>
      <c r="F19" s="36"/>
      <c r="G19" s="36"/>
      <c r="H19" s="37"/>
    </row>
    <row r="20" spans="5:8" ht="15" x14ac:dyDescent="0.2">
      <c r="E20" s="1140" t="s">
        <v>728</v>
      </c>
      <c r="F20" s="1141"/>
      <c r="G20" s="1141"/>
      <c r="H20" s="1142"/>
    </row>
    <row r="21" spans="5:8" ht="13.5" x14ac:dyDescent="0.25">
      <c r="E21" s="38"/>
      <c r="F21" s="36"/>
      <c r="G21" s="36"/>
      <c r="H21" s="37"/>
    </row>
    <row r="22" spans="5:8" ht="13.5" x14ac:dyDescent="0.25">
      <c r="E22" s="38"/>
      <c r="F22" s="36"/>
      <c r="G22" s="36"/>
      <c r="H22" s="37"/>
    </row>
    <row r="23" spans="5:8" ht="13.5" x14ac:dyDescent="0.25">
      <c r="E23" s="38"/>
      <c r="F23" s="36"/>
      <c r="G23" s="36"/>
      <c r="H23" s="37"/>
    </row>
    <row r="24" spans="5:8" ht="13.5" x14ac:dyDescent="0.25">
      <c r="E24" s="38"/>
      <c r="F24" s="36"/>
      <c r="G24" s="36"/>
      <c r="H24" s="37"/>
    </row>
    <row r="25" spans="5:8" ht="13.5" x14ac:dyDescent="0.25">
      <c r="E25" s="38"/>
      <c r="F25" s="36"/>
      <c r="G25" s="36"/>
      <c r="H25" s="37"/>
    </row>
    <row r="26" spans="5:8" ht="13.5" x14ac:dyDescent="0.25">
      <c r="E26" s="38"/>
      <c r="F26" s="36"/>
      <c r="G26" s="36"/>
      <c r="H26" s="37"/>
    </row>
    <row r="27" spans="5:8" ht="13.5" x14ac:dyDescent="0.25">
      <c r="E27" s="38"/>
      <c r="F27" s="36"/>
      <c r="G27" s="36"/>
      <c r="H27" s="37"/>
    </row>
    <row r="28" spans="5:8" ht="13.5" x14ac:dyDescent="0.25">
      <c r="E28" s="38"/>
      <c r="F28" s="36"/>
      <c r="G28" s="36"/>
      <c r="H28" s="37"/>
    </row>
    <row r="29" spans="5:8" ht="13.5" x14ac:dyDescent="0.25">
      <c r="E29" s="38"/>
      <c r="F29" s="36"/>
      <c r="G29" s="36"/>
      <c r="H29" s="37"/>
    </row>
    <row r="30" spans="5:8" ht="13.5" x14ac:dyDescent="0.25">
      <c r="E30" s="38"/>
      <c r="F30" s="36"/>
      <c r="G30" s="36"/>
      <c r="H30" s="37"/>
    </row>
    <row r="31" spans="5:8" ht="13.5" x14ac:dyDescent="0.25">
      <c r="E31" s="38"/>
      <c r="F31" s="36"/>
      <c r="G31" s="36"/>
      <c r="H31" s="37"/>
    </row>
    <row r="32" spans="5:8" ht="14.25" thickBot="1" x14ac:dyDescent="0.3">
      <c r="E32" s="54"/>
      <c r="F32" s="55"/>
      <c r="G32" s="55"/>
      <c r="H32" s="56"/>
    </row>
  </sheetData>
  <mergeCells count="3">
    <mergeCell ref="E4:H4"/>
    <mergeCell ref="E8:H8"/>
    <mergeCell ref="E20:H20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workbookViewId="0">
      <selection activeCell="F12" sqref="F12"/>
    </sheetView>
  </sheetViews>
  <sheetFormatPr defaultRowHeight="12.75" x14ac:dyDescent="0.2"/>
  <cols>
    <col min="1" max="1" width="3.7109375" style="138" customWidth="1"/>
    <col min="2" max="2" width="9.140625" style="138"/>
    <col min="3" max="3" width="20.140625" style="138" customWidth="1"/>
    <col min="4" max="4" width="12.85546875" style="138" customWidth="1"/>
    <col min="5" max="5" width="12" style="138" customWidth="1"/>
    <col min="6" max="6" width="15" style="138" customWidth="1"/>
    <col min="7" max="10" width="13.7109375" style="138" customWidth="1"/>
    <col min="11" max="11" width="14" style="138" customWidth="1"/>
    <col min="12" max="12" width="12.7109375" style="138" customWidth="1"/>
    <col min="13" max="16384" width="9.140625" style="138"/>
  </cols>
  <sheetData>
    <row r="1" spans="2:14" ht="13.5" x14ac:dyDescent="0.25">
      <c r="B1" s="150"/>
      <c r="C1" s="150"/>
      <c r="D1" s="150"/>
      <c r="E1" s="150"/>
      <c r="F1" s="318" t="s">
        <v>597</v>
      </c>
    </row>
    <row r="2" spans="2:14" ht="13.5" x14ac:dyDescent="0.25">
      <c r="B2" s="150"/>
      <c r="C2" s="150"/>
      <c r="D2" s="150"/>
      <c r="E2" s="150"/>
      <c r="F2" s="150"/>
      <c r="J2" s="139"/>
      <c r="K2" s="140"/>
    </row>
    <row r="3" spans="2:14" ht="13.5" x14ac:dyDescent="0.25">
      <c r="B3" s="150"/>
      <c r="C3" s="150"/>
      <c r="D3" s="150"/>
      <c r="E3" s="150"/>
      <c r="F3" s="150"/>
    </row>
    <row r="4" spans="2:14" ht="13.5" x14ac:dyDescent="0.25">
      <c r="B4" s="150"/>
      <c r="C4" s="150"/>
      <c r="D4" s="150"/>
      <c r="E4" s="150"/>
      <c r="F4" s="150"/>
    </row>
    <row r="5" spans="2:14" ht="15" x14ac:dyDescent="0.3">
      <c r="B5" s="150"/>
      <c r="C5" s="1147" t="s">
        <v>960</v>
      </c>
      <c r="D5" s="1148"/>
      <c r="E5" s="1148"/>
      <c r="F5" s="1148"/>
      <c r="G5" s="141"/>
    </row>
    <row r="6" spans="2:14" ht="13.5" x14ac:dyDescent="0.25">
      <c r="B6" s="150"/>
      <c r="C6" s="150"/>
      <c r="D6" s="150"/>
      <c r="E6" s="150"/>
      <c r="F6" s="150"/>
    </row>
    <row r="7" spans="2:14" ht="13.5" x14ac:dyDescent="0.25">
      <c r="B7" s="150"/>
      <c r="C7" s="150"/>
      <c r="D7" s="150"/>
      <c r="E7" s="150"/>
      <c r="F7" s="150"/>
    </row>
    <row r="8" spans="2:14" ht="14.25" thickBot="1" x14ac:dyDescent="0.3">
      <c r="B8" s="150"/>
      <c r="C8" s="150"/>
      <c r="D8" s="150"/>
      <c r="E8" s="150"/>
      <c r="F8" s="150"/>
      <c r="K8" s="142"/>
      <c r="N8" s="143"/>
    </row>
    <row r="9" spans="2:14" ht="14.25" x14ac:dyDescent="0.3">
      <c r="B9" s="150"/>
      <c r="C9" s="1157" t="s">
        <v>961</v>
      </c>
      <c r="D9" s="154" t="s">
        <v>962</v>
      </c>
      <c r="E9" s="155" t="s">
        <v>963</v>
      </c>
      <c r="F9" s="1145" t="s">
        <v>964</v>
      </c>
      <c r="G9" s="144"/>
      <c r="H9" s="145"/>
      <c r="I9" s="145"/>
      <c r="J9" s="145"/>
      <c r="K9" s="143"/>
      <c r="L9" s="143"/>
      <c r="M9" s="143"/>
      <c r="N9" s="143"/>
    </row>
    <row r="10" spans="2:14" ht="15" thickBot="1" x14ac:dyDescent="0.35">
      <c r="B10" s="150"/>
      <c r="C10" s="1158"/>
      <c r="D10" s="156" t="s">
        <v>965</v>
      </c>
      <c r="E10" s="157" t="s">
        <v>966</v>
      </c>
      <c r="F10" s="1146"/>
      <c r="G10" s="144"/>
      <c r="H10" s="144"/>
      <c r="I10" s="144"/>
      <c r="J10" s="145"/>
      <c r="K10" s="144"/>
      <c r="L10" s="143"/>
      <c r="M10" s="143"/>
      <c r="N10" s="143"/>
    </row>
    <row r="11" spans="2:14" ht="13.5" x14ac:dyDescent="0.25">
      <c r="B11" s="150"/>
      <c r="C11" s="158"/>
      <c r="D11" s="159"/>
      <c r="E11" s="158"/>
      <c r="F11" s="160"/>
      <c r="G11" s="146"/>
      <c r="H11" s="146"/>
      <c r="I11" s="146"/>
      <c r="J11" s="146"/>
      <c r="K11" s="146"/>
      <c r="L11" s="143"/>
      <c r="M11" s="143"/>
    </row>
    <row r="12" spans="2:14" ht="13.5" x14ac:dyDescent="0.25">
      <c r="B12" s="150"/>
      <c r="C12" s="161" t="s">
        <v>593</v>
      </c>
      <c r="D12" s="360">
        <v>40414</v>
      </c>
      <c r="E12" s="161" t="s">
        <v>595</v>
      </c>
      <c r="F12" s="359">
        <v>40755</v>
      </c>
      <c r="G12" s="147"/>
      <c r="H12" s="147"/>
      <c r="I12" s="147"/>
      <c r="J12" s="147"/>
      <c r="K12" s="147"/>
    </row>
    <row r="13" spans="2:14" ht="13.5" x14ac:dyDescent="0.25">
      <c r="B13" s="150"/>
      <c r="C13" s="162" t="s">
        <v>594</v>
      </c>
      <c r="D13" s="360">
        <v>40531</v>
      </c>
      <c r="E13" s="161" t="s">
        <v>596</v>
      </c>
      <c r="F13" s="359">
        <v>40885</v>
      </c>
      <c r="G13" s="146"/>
      <c r="H13" s="146"/>
      <c r="I13" s="146"/>
      <c r="J13" s="146"/>
      <c r="K13" s="145"/>
    </row>
    <row r="14" spans="2:14" ht="14.25" thickBot="1" x14ac:dyDescent="0.3">
      <c r="B14" s="150"/>
      <c r="C14" s="163"/>
      <c r="D14" s="164"/>
      <c r="E14" s="163"/>
      <c r="F14" s="165"/>
      <c r="G14" s="146"/>
      <c r="H14" s="146"/>
      <c r="I14" s="146"/>
      <c r="J14" s="146"/>
      <c r="K14" s="146"/>
    </row>
    <row r="15" spans="2:14" ht="13.5" x14ac:dyDescent="0.25">
      <c r="B15" s="150"/>
      <c r="C15" s="159"/>
      <c r="D15" s="159"/>
      <c r="E15" s="159"/>
      <c r="F15" s="159"/>
      <c r="G15" s="146"/>
      <c r="H15" s="146"/>
      <c r="I15" s="146"/>
      <c r="J15" s="146"/>
      <c r="K15" s="146"/>
    </row>
    <row r="16" spans="2:14" ht="13.5" x14ac:dyDescent="0.25">
      <c r="B16" s="150"/>
      <c r="C16" s="159"/>
      <c r="D16" s="159"/>
      <c r="E16" s="159"/>
      <c r="F16" s="159"/>
      <c r="G16" s="146"/>
      <c r="H16" s="146"/>
      <c r="I16" s="146"/>
      <c r="J16" s="146"/>
      <c r="K16" s="146"/>
    </row>
    <row r="17" spans="2:11" ht="13.5" x14ac:dyDescent="0.25">
      <c r="B17" s="150"/>
      <c r="C17" s="159"/>
      <c r="D17" s="159"/>
      <c r="E17" s="159"/>
      <c r="F17" s="159"/>
      <c r="G17" s="146"/>
      <c r="H17" s="146"/>
      <c r="I17" s="146"/>
      <c r="J17" s="146"/>
      <c r="K17" s="146"/>
    </row>
    <row r="18" spans="2:11" ht="13.5" x14ac:dyDescent="0.25">
      <c r="B18" s="150"/>
      <c r="C18" s="159"/>
      <c r="D18" s="159"/>
      <c r="E18" s="159"/>
      <c r="F18" s="159"/>
      <c r="G18" s="146"/>
      <c r="H18" s="146"/>
      <c r="I18" s="146"/>
      <c r="J18" s="146"/>
      <c r="K18" s="146"/>
    </row>
    <row r="19" spans="2:11" ht="14.25" thickBot="1" x14ac:dyDescent="0.3">
      <c r="B19" s="150"/>
      <c r="C19" s="159"/>
      <c r="D19" s="159"/>
      <c r="E19" s="159"/>
      <c r="F19" s="159"/>
      <c r="G19" s="146"/>
      <c r="H19" s="146"/>
      <c r="I19" s="146"/>
      <c r="J19" s="146"/>
      <c r="K19" s="146"/>
    </row>
    <row r="20" spans="2:11" x14ac:dyDescent="0.2">
      <c r="B20" s="1155" t="s">
        <v>970</v>
      </c>
      <c r="C20" s="1149" t="s">
        <v>967</v>
      </c>
      <c r="D20" s="1151" t="s">
        <v>968</v>
      </c>
      <c r="E20" s="1152"/>
      <c r="F20" s="1155" t="s">
        <v>969</v>
      </c>
      <c r="G20" s="143"/>
      <c r="H20" s="143"/>
      <c r="I20" s="143"/>
      <c r="J20" s="143"/>
      <c r="K20" s="143"/>
    </row>
    <row r="21" spans="2:11" ht="13.5" thickBot="1" x14ac:dyDescent="0.25">
      <c r="B21" s="1156"/>
      <c r="C21" s="1150"/>
      <c r="D21" s="1153"/>
      <c r="E21" s="1154"/>
      <c r="F21" s="1156"/>
      <c r="G21" s="148"/>
      <c r="H21" s="143"/>
      <c r="I21" s="143"/>
      <c r="J21" s="143"/>
      <c r="K21" s="143"/>
    </row>
    <row r="22" spans="2:11" ht="15.6" customHeight="1" x14ac:dyDescent="0.25">
      <c r="B22" s="151"/>
      <c r="C22" s="166"/>
      <c r="D22" s="336"/>
      <c r="E22" s="337"/>
      <c r="F22" s="151"/>
      <c r="G22" s="148"/>
      <c r="H22" s="143"/>
      <c r="I22" s="143"/>
      <c r="J22" s="143"/>
      <c r="K22" s="143"/>
    </row>
    <row r="23" spans="2:11" ht="15.6" customHeight="1" x14ac:dyDescent="0.25">
      <c r="B23" s="152"/>
      <c r="C23" s="167"/>
      <c r="D23" s="332"/>
      <c r="E23" s="333"/>
      <c r="F23" s="152"/>
      <c r="G23" s="143"/>
      <c r="H23" s="143"/>
      <c r="I23" s="143"/>
      <c r="J23" s="143"/>
      <c r="K23" s="143"/>
    </row>
    <row r="24" spans="2:11" ht="15.6" customHeight="1" x14ac:dyDescent="0.25">
      <c r="B24" s="152"/>
      <c r="C24" s="168"/>
      <c r="D24" s="332"/>
      <c r="E24" s="333"/>
      <c r="F24" s="152"/>
      <c r="G24" s="149"/>
      <c r="H24" s="143"/>
      <c r="I24" s="143"/>
      <c r="J24" s="143"/>
      <c r="K24" s="143"/>
    </row>
    <row r="25" spans="2:11" ht="15.6" customHeight="1" x14ac:dyDescent="0.25">
      <c r="B25" s="152"/>
      <c r="C25" s="168"/>
      <c r="D25" s="332"/>
      <c r="E25" s="333"/>
      <c r="F25" s="152"/>
      <c r="G25" s="143"/>
      <c r="H25" s="143"/>
      <c r="I25" s="143"/>
      <c r="J25" s="143"/>
      <c r="K25" s="143"/>
    </row>
    <row r="26" spans="2:11" ht="15.6" customHeight="1" x14ac:dyDescent="0.25">
      <c r="B26" s="152"/>
      <c r="C26" s="168"/>
      <c r="D26" s="332"/>
      <c r="E26" s="333"/>
      <c r="F26" s="152"/>
    </row>
    <row r="27" spans="2:11" ht="15.6" customHeight="1" x14ac:dyDescent="0.25">
      <c r="B27" s="152"/>
      <c r="C27" s="168"/>
      <c r="D27" s="332"/>
      <c r="E27" s="333"/>
      <c r="F27" s="152"/>
      <c r="G27" s="148"/>
    </row>
    <row r="28" spans="2:11" ht="15.6" customHeight="1" x14ac:dyDescent="0.25">
      <c r="B28" s="152"/>
      <c r="C28" s="168"/>
      <c r="D28" s="332"/>
      <c r="E28" s="333"/>
      <c r="F28" s="152"/>
      <c r="G28" s="148"/>
    </row>
    <row r="29" spans="2:11" ht="15.6" customHeight="1" x14ac:dyDescent="0.25">
      <c r="B29" s="152"/>
      <c r="C29" s="168"/>
      <c r="D29" s="332"/>
      <c r="E29" s="333"/>
      <c r="F29" s="152"/>
    </row>
    <row r="30" spans="2:11" ht="15.6" customHeight="1" x14ac:dyDescent="0.25">
      <c r="B30" s="152"/>
      <c r="C30" s="167"/>
      <c r="D30" s="332"/>
      <c r="E30" s="333"/>
      <c r="F30" s="152"/>
      <c r="G30" s="148"/>
    </row>
    <row r="31" spans="2:11" ht="15.6" customHeight="1" x14ac:dyDescent="0.25">
      <c r="B31" s="152"/>
      <c r="C31" s="167"/>
      <c r="D31" s="332"/>
      <c r="E31" s="333"/>
      <c r="F31" s="152"/>
      <c r="G31" s="148"/>
    </row>
    <row r="32" spans="2:11" ht="15.6" customHeight="1" x14ac:dyDescent="0.25">
      <c r="B32" s="152"/>
      <c r="C32" s="167"/>
      <c r="D32" s="332"/>
      <c r="E32" s="333"/>
      <c r="F32" s="152"/>
    </row>
    <row r="33" spans="2:7" ht="15.6" customHeight="1" thickBot="1" x14ac:dyDescent="0.3">
      <c r="B33" s="153"/>
      <c r="C33" s="169"/>
      <c r="D33" s="334"/>
      <c r="E33" s="335"/>
      <c r="F33" s="153"/>
      <c r="G33" s="148"/>
    </row>
    <row r="34" spans="2:7" x14ac:dyDescent="0.2">
      <c r="D34" s="1143"/>
      <c r="E34" s="1144"/>
      <c r="G34" s="148"/>
    </row>
    <row r="36" spans="2:7" x14ac:dyDescent="0.2">
      <c r="G36" s="148"/>
    </row>
  </sheetData>
  <mergeCells count="8">
    <mergeCell ref="B20:B21"/>
    <mergeCell ref="F20:F21"/>
    <mergeCell ref="C9:C10"/>
    <mergeCell ref="D34:E34"/>
    <mergeCell ref="F9:F10"/>
    <mergeCell ref="C5:F5"/>
    <mergeCell ref="C20:C21"/>
    <mergeCell ref="D20:E21"/>
  </mergeCells>
  <phoneticPr fontId="17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opLeftCell="A5" workbookViewId="0">
      <selection activeCell="L6" sqref="L6"/>
    </sheetView>
  </sheetViews>
  <sheetFormatPr defaultRowHeight="12.75" x14ac:dyDescent="0.2"/>
  <cols>
    <col min="1" max="4" width="9.140625" style="170"/>
    <col min="5" max="5" width="8.42578125" style="170" customWidth="1"/>
    <col min="6" max="6" width="3.7109375" style="170" customWidth="1"/>
    <col min="7" max="7" width="9.7109375" style="170" customWidth="1"/>
    <col min="8" max="8" width="7.5703125" style="170" hidden="1" customWidth="1"/>
    <col min="9" max="9" width="9.5703125" style="170" customWidth="1"/>
    <col min="10" max="10" width="11.85546875" style="170" customWidth="1"/>
    <col min="11" max="16384" width="9.140625" style="170"/>
  </cols>
  <sheetData>
    <row r="1" spans="1:13" ht="15" x14ac:dyDescent="0.25">
      <c r="F1" t="s">
        <v>70</v>
      </c>
      <c r="G1" s="171"/>
      <c r="H1" s="171"/>
      <c r="J1" s="319"/>
    </row>
    <row r="2" spans="1:13" x14ac:dyDescent="0.2">
      <c r="E2" s="1165" t="s">
        <v>71</v>
      </c>
      <c r="F2" s="1102"/>
      <c r="G2" s="1102"/>
      <c r="H2" s="1102"/>
      <c r="I2" s="1102"/>
      <c r="J2" s="1102"/>
    </row>
    <row r="3" spans="1:13" x14ac:dyDescent="0.2">
      <c r="E3" s="538"/>
      <c r="F3" s="184"/>
      <c r="G3" s="184"/>
      <c r="H3" s="184"/>
      <c r="I3" s="184"/>
      <c r="J3" s="184"/>
    </row>
    <row r="4" spans="1:13" hidden="1" x14ac:dyDescent="0.2">
      <c r="E4" s="538"/>
      <c r="F4" s="184"/>
      <c r="G4" s="184"/>
      <c r="H4" s="184"/>
      <c r="I4" s="184"/>
      <c r="J4" s="184"/>
    </row>
    <row r="5" spans="1:13" x14ac:dyDescent="0.2">
      <c r="A5" s="1171" t="s">
        <v>66</v>
      </c>
      <c r="B5" s="1171"/>
      <c r="C5" s="1171"/>
      <c r="D5" s="1171"/>
      <c r="E5" s="1171"/>
      <c r="F5" s="1171"/>
      <c r="G5" s="1171"/>
      <c r="H5" s="1171"/>
      <c r="I5" s="1171"/>
      <c r="J5" s="1171"/>
    </row>
    <row r="6" spans="1:13" x14ac:dyDescent="0.2">
      <c r="A6" s="1172"/>
      <c r="B6" s="1172"/>
      <c r="C6" s="1172"/>
      <c r="D6" s="1172"/>
      <c r="E6" s="1172"/>
      <c r="F6" s="1172"/>
      <c r="G6" s="1172"/>
      <c r="H6" s="1172"/>
      <c r="I6" s="1172"/>
      <c r="J6" s="1172"/>
      <c r="K6" s="170" t="s">
        <v>972</v>
      </c>
    </row>
    <row r="7" spans="1:13" ht="14.25" hidden="1" x14ac:dyDescent="0.2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3" ht="12.75" customHeight="1" thickBot="1" x14ac:dyDescent="0.25">
      <c r="A8" s="172"/>
      <c r="B8" s="172"/>
      <c r="C8" s="172"/>
      <c r="D8" s="172"/>
      <c r="E8" s="172"/>
      <c r="F8" s="172"/>
      <c r="G8" s="172"/>
      <c r="H8" s="172"/>
      <c r="I8" s="1183" t="s">
        <v>973</v>
      </c>
      <c r="J8" s="1183"/>
    </row>
    <row r="9" spans="1:13" ht="39" thickBot="1" x14ac:dyDescent="0.25">
      <c r="A9" s="1180" t="s">
        <v>650</v>
      </c>
      <c r="B9" s="1181"/>
      <c r="C9" s="1181"/>
      <c r="D9" s="1181"/>
      <c r="E9" s="1182"/>
      <c r="F9" s="573" t="s">
        <v>974</v>
      </c>
      <c r="G9" s="569" t="s">
        <v>535</v>
      </c>
      <c r="H9" s="571"/>
      <c r="I9" s="567" t="s">
        <v>536</v>
      </c>
      <c r="J9" s="569" t="s">
        <v>537</v>
      </c>
    </row>
    <row r="10" spans="1:13" ht="17.100000000000001" customHeight="1" thickBot="1" x14ac:dyDescent="0.25">
      <c r="A10" s="1173">
        <v>1</v>
      </c>
      <c r="B10" s="1174"/>
      <c r="C10" s="1174"/>
      <c r="D10" s="1174"/>
      <c r="E10" s="1175"/>
      <c r="F10" s="554">
        <v>2</v>
      </c>
      <c r="G10" s="570">
        <v>3</v>
      </c>
      <c r="H10" s="572">
        <v>4</v>
      </c>
      <c r="I10" s="568">
        <v>5</v>
      </c>
      <c r="J10" s="570">
        <v>6</v>
      </c>
    </row>
    <row r="11" spans="1:13" ht="17.100000000000001" customHeight="1" thickBot="1" x14ac:dyDescent="0.25">
      <c r="A11" s="1176" t="s">
        <v>975</v>
      </c>
      <c r="B11" s="1177"/>
      <c r="C11" s="1177"/>
      <c r="D11" s="1177"/>
      <c r="E11" s="1177"/>
      <c r="F11" s="1177"/>
      <c r="G11" s="1177"/>
      <c r="H11" s="1178"/>
      <c r="I11" s="1177"/>
      <c r="J11" s="1179"/>
      <c r="M11" s="173"/>
    </row>
    <row r="12" spans="1:13" ht="17.100000000000001" customHeight="1" x14ac:dyDescent="0.2">
      <c r="A12" s="1186" t="s">
        <v>976</v>
      </c>
      <c r="B12" s="1187"/>
      <c r="C12" s="1187"/>
      <c r="D12" s="1187"/>
      <c r="E12" s="1188"/>
      <c r="F12" s="1169">
        <v>1</v>
      </c>
      <c r="G12" s="1184">
        <v>47555</v>
      </c>
      <c r="H12" s="1159"/>
      <c r="I12" s="1161">
        <v>61635</v>
      </c>
      <c r="J12" s="1161">
        <v>75875</v>
      </c>
    </row>
    <row r="13" spans="1:13" ht="21.75" customHeight="1" x14ac:dyDescent="0.2">
      <c r="A13" s="1189"/>
      <c r="B13" s="1190"/>
      <c r="C13" s="1190"/>
      <c r="D13" s="1190"/>
      <c r="E13" s="1191"/>
      <c r="F13" s="1170"/>
      <c r="G13" s="1185"/>
      <c r="H13" s="1160"/>
      <c r="I13" s="1162"/>
      <c r="J13" s="1162"/>
    </row>
    <row r="14" spans="1:13" ht="17.100000000000001" customHeight="1" x14ac:dyDescent="0.2">
      <c r="A14" s="1166" t="s">
        <v>813</v>
      </c>
      <c r="B14" s="1167"/>
      <c r="C14" s="1167"/>
      <c r="D14" s="1167"/>
      <c r="E14" s="1168"/>
      <c r="F14" s="562">
        <v>2</v>
      </c>
      <c r="G14" s="547">
        <v>243119</v>
      </c>
      <c r="H14" s="551"/>
      <c r="I14" s="539">
        <v>135200</v>
      </c>
      <c r="J14" s="539">
        <v>146610</v>
      </c>
    </row>
    <row r="15" spans="1:13" ht="17.100000000000001" customHeight="1" x14ac:dyDescent="0.2">
      <c r="A15" s="1192" t="s">
        <v>977</v>
      </c>
      <c r="B15" s="1193"/>
      <c r="C15" s="1193"/>
      <c r="D15" s="1193"/>
      <c r="E15" s="1194"/>
      <c r="F15" s="1200">
        <v>3</v>
      </c>
      <c r="G15" s="1197">
        <v>254517</v>
      </c>
      <c r="H15" s="1159"/>
      <c r="I15" s="1196">
        <v>495000</v>
      </c>
      <c r="J15" s="1196">
        <v>495600</v>
      </c>
    </row>
    <row r="16" spans="1:13" ht="17.100000000000001" customHeight="1" x14ac:dyDescent="0.2">
      <c r="A16" s="1195"/>
      <c r="B16" s="1193"/>
      <c r="C16" s="1193"/>
      <c r="D16" s="1193"/>
      <c r="E16" s="1194"/>
      <c r="F16" s="1200"/>
      <c r="G16" s="1185"/>
      <c r="H16" s="1160"/>
      <c r="I16" s="1162"/>
      <c r="J16" s="1162"/>
    </row>
    <row r="17" spans="1:10" ht="17.100000000000001" customHeight="1" x14ac:dyDescent="0.2">
      <c r="A17" s="174" t="s">
        <v>771</v>
      </c>
      <c r="B17" s="175"/>
      <c r="C17" s="175"/>
      <c r="D17" s="175"/>
      <c r="E17" s="557"/>
      <c r="F17" s="562">
        <v>4</v>
      </c>
      <c r="G17" s="547">
        <v>4811</v>
      </c>
      <c r="H17" s="551"/>
      <c r="I17" s="539">
        <v>10000</v>
      </c>
      <c r="J17" s="539">
        <v>10000</v>
      </c>
    </row>
    <row r="18" spans="1:10" ht="17.100000000000001" customHeight="1" x14ac:dyDescent="0.2">
      <c r="A18" s="1166" t="s">
        <v>978</v>
      </c>
      <c r="B18" s="1203"/>
      <c r="C18" s="1203"/>
      <c r="D18" s="1203"/>
      <c r="E18" s="1204"/>
      <c r="F18" s="562">
        <v>5</v>
      </c>
      <c r="G18" s="547">
        <v>158675</v>
      </c>
      <c r="H18" s="551"/>
      <c r="I18" s="539">
        <v>59000</v>
      </c>
      <c r="J18" s="539">
        <v>60000</v>
      </c>
    </row>
    <row r="19" spans="1:10" ht="17.100000000000001" customHeight="1" x14ac:dyDescent="0.2">
      <c r="A19" s="1166" t="s">
        <v>979</v>
      </c>
      <c r="B19" s="1203"/>
      <c r="C19" s="1203"/>
      <c r="D19" s="1203"/>
      <c r="E19" s="1204"/>
      <c r="F19" s="562">
        <v>6</v>
      </c>
      <c r="G19" s="547"/>
      <c r="H19" s="551"/>
      <c r="I19" s="539"/>
      <c r="J19" s="539"/>
    </row>
    <row r="20" spans="1:10" ht="17.100000000000001" customHeight="1" x14ac:dyDescent="0.2">
      <c r="A20" s="174" t="s">
        <v>980</v>
      </c>
      <c r="B20" s="175"/>
      <c r="C20" s="175"/>
      <c r="D20" s="175"/>
      <c r="E20" s="557"/>
      <c r="F20" s="562">
        <v>7</v>
      </c>
      <c r="G20" s="547">
        <v>13</v>
      </c>
      <c r="H20" s="551"/>
      <c r="I20" s="539"/>
      <c r="J20" s="539"/>
    </row>
    <row r="21" spans="1:10" ht="17.100000000000001" customHeight="1" x14ac:dyDescent="0.2">
      <c r="A21" s="174" t="s">
        <v>981</v>
      </c>
      <c r="B21" s="175"/>
      <c r="C21" s="175"/>
      <c r="D21" s="175"/>
      <c r="E21" s="557"/>
      <c r="F21" s="562">
        <v>8</v>
      </c>
      <c r="G21" s="547">
        <v>61292</v>
      </c>
      <c r="H21" s="551"/>
      <c r="I21" s="539">
        <v>150000</v>
      </c>
      <c r="J21" s="539">
        <v>150000</v>
      </c>
    </row>
    <row r="22" spans="1:10" ht="17.100000000000001" customHeight="1" x14ac:dyDescent="0.2">
      <c r="A22" s="174" t="s">
        <v>982</v>
      </c>
      <c r="B22" s="175"/>
      <c r="C22" s="175"/>
      <c r="D22" s="175"/>
      <c r="E22" s="557"/>
      <c r="F22" s="562">
        <v>9</v>
      </c>
      <c r="G22" s="547"/>
      <c r="H22" s="551"/>
      <c r="I22" s="539"/>
      <c r="J22" s="539"/>
    </row>
    <row r="23" spans="1:10" ht="17.100000000000001" customHeight="1" thickBot="1" x14ac:dyDescent="0.25">
      <c r="A23" s="303" t="s">
        <v>983</v>
      </c>
      <c r="B23" s="304"/>
      <c r="C23" s="304"/>
      <c r="D23" s="304"/>
      <c r="E23" s="558"/>
      <c r="F23" s="563">
        <v>10</v>
      </c>
      <c r="G23" s="548">
        <v>8308</v>
      </c>
      <c r="H23" s="552"/>
      <c r="I23" s="540">
        <v>1500</v>
      </c>
      <c r="J23" s="540">
        <v>1620</v>
      </c>
    </row>
    <row r="24" spans="1:10" ht="17.100000000000001" customHeight="1" thickBot="1" x14ac:dyDescent="0.25">
      <c r="A24" s="315" t="s">
        <v>984</v>
      </c>
      <c r="B24" s="316"/>
      <c r="C24" s="316"/>
      <c r="D24" s="316"/>
      <c r="E24" s="559"/>
      <c r="F24" s="564">
        <v>11</v>
      </c>
      <c r="G24" s="549">
        <f>SUM(G12:G23)</f>
        <v>778290</v>
      </c>
      <c r="H24" s="553"/>
      <c r="I24" s="541">
        <f>SUM(I12:I23)</f>
        <v>912335</v>
      </c>
      <c r="J24" s="541">
        <f>SUM(J12:J23)</f>
        <v>939705</v>
      </c>
    </row>
    <row r="25" spans="1:10" ht="17.100000000000001" customHeight="1" x14ac:dyDescent="0.2">
      <c r="A25" s="309" t="s">
        <v>985</v>
      </c>
      <c r="B25" s="310"/>
      <c r="C25" s="310"/>
      <c r="D25" s="310"/>
      <c r="E25" s="560"/>
      <c r="F25" s="565">
        <v>12</v>
      </c>
      <c r="G25" s="550">
        <v>327373</v>
      </c>
      <c r="H25" s="546"/>
      <c r="I25" s="314">
        <v>335000</v>
      </c>
      <c r="J25" s="542">
        <v>330000</v>
      </c>
    </row>
    <row r="26" spans="1:10" ht="17.100000000000001" customHeight="1" x14ac:dyDescent="0.2">
      <c r="A26" s="174" t="s">
        <v>986</v>
      </c>
      <c r="B26" s="175"/>
      <c r="C26" s="175"/>
      <c r="D26" s="175"/>
      <c r="E26" s="557"/>
      <c r="F26" s="562">
        <v>13</v>
      </c>
      <c r="G26" s="547">
        <v>83164</v>
      </c>
      <c r="H26" s="543"/>
      <c r="I26" s="176">
        <v>90450</v>
      </c>
      <c r="J26" s="539">
        <v>89100</v>
      </c>
    </row>
    <row r="27" spans="1:10" ht="14.25" customHeight="1" x14ac:dyDescent="0.2">
      <c r="A27" s="1192" t="s">
        <v>987</v>
      </c>
      <c r="B27" s="1207"/>
      <c r="C27" s="1207"/>
      <c r="D27" s="1207"/>
      <c r="E27" s="1208"/>
      <c r="F27" s="1198">
        <v>14</v>
      </c>
      <c r="G27" s="1197">
        <v>240499</v>
      </c>
      <c r="H27" s="1163"/>
      <c r="I27" s="1201">
        <v>251000</v>
      </c>
      <c r="J27" s="1196">
        <v>250000</v>
      </c>
    </row>
    <row r="28" spans="1:10" ht="17.100000000000001" customHeight="1" x14ac:dyDescent="0.2">
      <c r="A28" s="1192"/>
      <c r="B28" s="1207"/>
      <c r="C28" s="1207"/>
      <c r="D28" s="1207"/>
      <c r="E28" s="1208"/>
      <c r="F28" s="1199"/>
      <c r="G28" s="1185"/>
      <c r="H28" s="1164"/>
      <c r="I28" s="1202"/>
      <c r="J28" s="1162"/>
    </row>
    <row r="29" spans="1:10" ht="17.100000000000001" customHeight="1" x14ac:dyDescent="0.2">
      <c r="A29" s="174" t="s">
        <v>988</v>
      </c>
      <c r="B29" s="175"/>
      <c r="C29" s="175"/>
      <c r="D29" s="175"/>
      <c r="E29" s="557"/>
      <c r="F29" s="562">
        <v>15</v>
      </c>
      <c r="G29" s="547">
        <v>8080</v>
      </c>
      <c r="H29" s="543"/>
      <c r="I29" s="176">
        <v>150000</v>
      </c>
      <c r="J29" s="539">
        <v>145240</v>
      </c>
    </row>
    <row r="30" spans="1:10" ht="17.100000000000001" customHeight="1" x14ac:dyDescent="0.2">
      <c r="A30" s="1166" t="s">
        <v>989</v>
      </c>
      <c r="B30" s="1203"/>
      <c r="C30" s="1203"/>
      <c r="D30" s="1203"/>
      <c r="E30" s="1204"/>
      <c r="F30" s="562">
        <v>16</v>
      </c>
      <c r="G30" s="547">
        <v>106990</v>
      </c>
      <c r="H30" s="543"/>
      <c r="I30" s="176">
        <v>15000</v>
      </c>
      <c r="J30" s="539">
        <v>53264</v>
      </c>
    </row>
    <row r="31" spans="1:10" ht="17.100000000000001" customHeight="1" x14ac:dyDescent="0.2">
      <c r="A31" s="174" t="s">
        <v>990</v>
      </c>
      <c r="B31" s="175"/>
      <c r="C31" s="175"/>
      <c r="D31" s="175"/>
      <c r="E31" s="557"/>
      <c r="F31" s="562">
        <v>17</v>
      </c>
      <c r="G31" s="547"/>
      <c r="H31" s="543"/>
      <c r="I31" s="176"/>
      <c r="J31" s="539"/>
    </row>
    <row r="32" spans="1:10" ht="17.100000000000001" customHeight="1" x14ac:dyDescent="0.2">
      <c r="A32" s="174" t="s">
        <v>991</v>
      </c>
      <c r="B32" s="175"/>
      <c r="C32" s="175"/>
      <c r="D32" s="175"/>
      <c r="E32" s="557"/>
      <c r="F32" s="562">
        <v>18</v>
      </c>
      <c r="G32" s="547">
        <v>3700</v>
      </c>
      <c r="H32" s="543"/>
      <c r="I32" s="176"/>
      <c r="J32" s="539">
        <v>140</v>
      </c>
    </row>
    <row r="33" spans="1:10" ht="17.100000000000001" customHeight="1" x14ac:dyDescent="0.2">
      <c r="A33" s="174" t="s">
        <v>992</v>
      </c>
      <c r="B33" s="175"/>
      <c r="C33" s="175"/>
      <c r="D33" s="175"/>
      <c r="E33" s="557"/>
      <c r="F33" s="562">
        <v>19</v>
      </c>
      <c r="G33" s="547"/>
      <c r="H33" s="543"/>
      <c r="I33" s="176"/>
      <c r="J33" s="539"/>
    </row>
    <row r="34" spans="1:10" ht="17.100000000000001" customHeight="1" x14ac:dyDescent="0.2">
      <c r="A34" s="174" t="s">
        <v>993</v>
      </c>
      <c r="B34" s="175"/>
      <c r="C34" s="175"/>
      <c r="D34" s="175"/>
      <c r="E34" s="557"/>
      <c r="F34" s="562">
        <v>20</v>
      </c>
      <c r="G34" s="547">
        <v>9061</v>
      </c>
      <c r="H34" s="543"/>
      <c r="I34" s="176">
        <v>20000</v>
      </c>
      <c r="J34" s="539">
        <v>20000</v>
      </c>
    </row>
    <row r="35" spans="1:10" ht="17.100000000000001" customHeight="1" x14ac:dyDescent="0.2">
      <c r="A35" s="174" t="s">
        <v>994</v>
      </c>
      <c r="B35" s="175"/>
      <c r="C35" s="175"/>
      <c r="D35" s="175"/>
      <c r="E35" s="557"/>
      <c r="F35" s="562">
        <v>21</v>
      </c>
      <c r="G35" s="547"/>
      <c r="H35" s="543"/>
      <c r="I35" s="176"/>
      <c r="J35" s="539"/>
    </row>
    <row r="36" spans="1:10" ht="17.100000000000001" customHeight="1" x14ac:dyDescent="0.2">
      <c r="A36" s="174" t="s">
        <v>995</v>
      </c>
      <c r="B36" s="175"/>
      <c r="C36" s="175"/>
      <c r="D36" s="175"/>
      <c r="E36" s="557"/>
      <c r="F36" s="562">
        <v>22</v>
      </c>
      <c r="G36" s="547"/>
      <c r="H36" s="543"/>
      <c r="I36" s="176"/>
      <c r="J36" s="539"/>
    </row>
    <row r="37" spans="1:10" ht="17.100000000000001" customHeight="1" thickBot="1" x14ac:dyDescent="0.25">
      <c r="A37" s="303" t="s">
        <v>996</v>
      </c>
      <c r="B37" s="304"/>
      <c r="C37" s="304"/>
      <c r="D37" s="304"/>
      <c r="E37" s="558"/>
      <c r="F37" s="563">
        <v>23</v>
      </c>
      <c r="G37" s="548">
        <v>15072</v>
      </c>
      <c r="H37" s="544"/>
      <c r="I37" s="312">
        <v>15000</v>
      </c>
      <c r="J37" s="540">
        <v>15000</v>
      </c>
    </row>
    <row r="38" spans="1:10" ht="17.100000000000001" customHeight="1" thickBot="1" x14ac:dyDescent="0.25">
      <c r="A38" s="306" t="s">
        <v>997</v>
      </c>
      <c r="B38" s="307"/>
      <c r="C38" s="307"/>
      <c r="D38" s="307"/>
      <c r="E38" s="561"/>
      <c r="F38" s="566">
        <v>24</v>
      </c>
      <c r="G38" s="549">
        <f>SUM(G25:G37)</f>
        <v>793939</v>
      </c>
      <c r="H38" s="545"/>
      <c r="I38" s="313">
        <f>SUM(I25:I37)</f>
        <v>876450</v>
      </c>
      <c r="J38" s="541">
        <f>SUM(J25:J37)</f>
        <v>902744</v>
      </c>
    </row>
    <row r="39" spans="1:10" ht="17.100000000000001" customHeight="1" thickBot="1" x14ac:dyDescent="0.25">
      <c r="A39" s="1176" t="s">
        <v>998</v>
      </c>
      <c r="B39" s="1177"/>
      <c r="C39" s="1177"/>
      <c r="D39" s="1177"/>
      <c r="E39" s="1177"/>
      <c r="F39" s="1177"/>
      <c r="G39" s="1177"/>
      <c r="H39" s="1178"/>
      <c r="I39" s="1177"/>
      <c r="J39" s="1179"/>
    </row>
    <row r="40" spans="1:10" ht="26.25" customHeight="1" x14ac:dyDescent="0.2">
      <c r="A40" s="1186" t="s">
        <v>999</v>
      </c>
      <c r="B40" s="1205"/>
      <c r="C40" s="1205"/>
      <c r="D40" s="1205"/>
      <c r="E40" s="1206"/>
      <c r="F40" s="578">
        <v>25</v>
      </c>
      <c r="G40" s="586">
        <v>19</v>
      </c>
      <c r="H40" s="551"/>
      <c r="I40" s="586">
        <v>12000</v>
      </c>
      <c r="J40" s="586">
        <v>29600</v>
      </c>
    </row>
    <row r="41" spans="1:10" ht="17.100000000000001" customHeight="1" x14ac:dyDescent="0.2">
      <c r="A41" s="1192" t="s">
        <v>835</v>
      </c>
      <c r="B41" s="1203"/>
      <c r="C41" s="1203"/>
      <c r="D41" s="1203"/>
      <c r="E41" s="1204"/>
      <c r="F41" s="579">
        <v>26</v>
      </c>
      <c r="G41" s="547">
        <v>20854</v>
      </c>
      <c r="H41" s="551"/>
      <c r="I41" s="547">
        <v>21500</v>
      </c>
      <c r="J41" s="547"/>
    </row>
    <row r="42" spans="1:10" ht="17.100000000000001" customHeight="1" x14ac:dyDescent="0.2">
      <c r="A42" s="174" t="s">
        <v>1002</v>
      </c>
      <c r="B42" s="175"/>
      <c r="C42" s="175"/>
      <c r="D42" s="175"/>
      <c r="E42" s="557"/>
      <c r="F42" s="579">
        <v>27</v>
      </c>
      <c r="G42" s="547"/>
      <c r="H42" s="551"/>
      <c r="I42" s="547"/>
      <c r="J42" s="547"/>
    </row>
    <row r="43" spans="1:10" ht="17.100000000000001" customHeight="1" x14ac:dyDescent="0.2">
      <c r="A43" s="174" t="s">
        <v>1003</v>
      </c>
      <c r="B43" s="175"/>
      <c r="C43" s="175"/>
      <c r="D43" s="175"/>
      <c r="E43" s="557"/>
      <c r="F43" s="579">
        <v>28</v>
      </c>
      <c r="G43" s="547"/>
      <c r="H43" s="551"/>
      <c r="I43" s="547"/>
      <c r="J43" s="547"/>
    </row>
    <row r="44" spans="1:10" ht="17.100000000000001" customHeight="1" x14ac:dyDescent="0.2">
      <c r="A44" s="174" t="s">
        <v>1004</v>
      </c>
      <c r="B44" s="175"/>
      <c r="C44" s="175"/>
      <c r="D44" s="175"/>
      <c r="E44" s="557"/>
      <c r="F44" s="579">
        <v>29</v>
      </c>
      <c r="G44" s="547">
        <v>272565</v>
      </c>
      <c r="H44" s="551"/>
      <c r="I44" s="547">
        <v>18500</v>
      </c>
      <c r="J44" s="547">
        <v>23027</v>
      </c>
    </row>
    <row r="45" spans="1:10" ht="17.100000000000001" customHeight="1" x14ac:dyDescent="0.2">
      <c r="A45" s="174" t="s">
        <v>1005</v>
      </c>
      <c r="B45" s="175"/>
      <c r="C45" s="175"/>
      <c r="D45" s="175"/>
      <c r="E45" s="557"/>
      <c r="F45" s="579">
        <v>30</v>
      </c>
      <c r="G45" s="547"/>
      <c r="H45" s="551"/>
      <c r="I45" s="547"/>
      <c r="J45" s="547"/>
    </row>
    <row r="46" spans="1:10" ht="17.100000000000001" customHeight="1" x14ac:dyDescent="0.2">
      <c r="A46" s="174" t="s">
        <v>1006</v>
      </c>
      <c r="B46" s="175"/>
      <c r="C46" s="175"/>
      <c r="D46" s="175"/>
      <c r="E46" s="557"/>
      <c r="F46" s="579">
        <v>31</v>
      </c>
      <c r="G46" s="547"/>
      <c r="H46" s="551"/>
      <c r="I46" s="547"/>
      <c r="J46" s="547"/>
    </row>
    <row r="47" spans="1:10" ht="17.100000000000001" customHeight="1" x14ac:dyDescent="0.2">
      <c r="A47" s="174" t="s">
        <v>1007</v>
      </c>
      <c r="B47" s="175"/>
      <c r="C47" s="175"/>
      <c r="D47" s="175"/>
      <c r="E47" s="557"/>
      <c r="F47" s="579">
        <v>32</v>
      </c>
      <c r="G47" s="547">
        <v>1200</v>
      </c>
      <c r="H47" s="551"/>
      <c r="I47" s="547"/>
      <c r="J47" s="547">
        <v>1500</v>
      </c>
    </row>
    <row r="48" spans="1:10" ht="17.100000000000001" customHeight="1" x14ac:dyDescent="0.2">
      <c r="A48" s="174" t="s">
        <v>1008</v>
      </c>
      <c r="B48" s="175"/>
      <c r="C48" s="175"/>
      <c r="D48" s="175"/>
      <c r="E48" s="557"/>
      <c r="F48" s="580">
        <v>33</v>
      </c>
      <c r="G48" s="547"/>
      <c r="H48" s="551"/>
      <c r="I48" s="547"/>
      <c r="J48" s="547">
        <v>200</v>
      </c>
    </row>
    <row r="49" spans="1:11" ht="17.100000000000001" customHeight="1" x14ac:dyDescent="0.2">
      <c r="A49" s="174" t="s">
        <v>1009</v>
      </c>
      <c r="B49" s="175"/>
      <c r="C49" s="175"/>
      <c r="D49" s="175"/>
      <c r="E49" s="557"/>
      <c r="F49" s="579">
        <v>34</v>
      </c>
      <c r="G49" s="547">
        <v>24531</v>
      </c>
      <c r="H49" s="551"/>
      <c r="I49" s="547"/>
      <c r="J49" s="547"/>
    </row>
    <row r="50" spans="1:11" ht="17.100000000000001" customHeight="1" x14ac:dyDescent="0.2">
      <c r="A50" s="174" t="s">
        <v>0</v>
      </c>
      <c r="B50" s="175"/>
      <c r="C50" s="175"/>
      <c r="D50" s="175"/>
      <c r="E50" s="557"/>
      <c r="F50" s="579">
        <v>35</v>
      </c>
      <c r="G50" s="547"/>
      <c r="H50" s="551"/>
      <c r="I50" s="547"/>
      <c r="J50" s="547"/>
    </row>
    <row r="51" spans="1:11" ht="17.100000000000001" customHeight="1" thickBot="1" x14ac:dyDescent="0.25">
      <c r="A51" s="303" t="s">
        <v>1</v>
      </c>
      <c r="B51" s="304"/>
      <c r="C51" s="304"/>
      <c r="D51" s="304"/>
      <c r="E51" s="558"/>
      <c r="F51" s="581">
        <v>36</v>
      </c>
      <c r="G51" s="548"/>
      <c r="H51" s="552"/>
      <c r="I51" s="548"/>
      <c r="J51" s="548"/>
    </row>
    <row r="52" spans="1:11" ht="17.100000000000001" customHeight="1" thickBot="1" x14ac:dyDescent="0.25">
      <c r="A52" s="306" t="s">
        <v>2</v>
      </c>
      <c r="B52" s="307"/>
      <c r="C52" s="307"/>
      <c r="D52" s="307"/>
      <c r="E52" s="561"/>
      <c r="F52" s="582">
        <v>37</v>
      </c>
      <c r="G52" s="587">
        <f>SUM(G40:G51)</f>
        <v>319169</v>
      </c>
      <c r="H52" s="589"/>
      <c r="I52" s="587">
        <f>SUM(I40:I51)</f>
        <v>52000</v>
      </c>
      <c r="J52" s="587">
        <f>SUM(J40:J51)</f>
        <v>54327</v>
      </c>
    </row>
    <row r="53" spans="1:11" ht="17.100000000000001" customHeight="1" thickBot="1" x14ac:dyDescent="0.25">
      <c r="A53" s="574" t="s">
        <v>3</v>
      </c>
      <c r="B53" s="575"/>
      <c r="C53" s="575"/>
      <c r="D53" s="575"/>
      <c r="E53" s="576"/>
      <c r="F53" s="582">
        <v>38</v>
      </c>
      <c r="G53" s="588">
        <v>293097</v>
      </c>
      <c r="H53" s="590"/>
      <c r="I53" s="588">
        <v>43285</v>
      </c>
      <c r="J53" s="588">
        <v>56650</v>
      </c>
    </row>
    <row r="54" spans="1:11" ht="17.100000000000001" customHeight="1" x14ac:dyDescent="0.2">
      <c r="A54" s="309" t="s">
        <v>4</v>
      </c>
      <c r="B54" s="310"/>
      <c r="C54" s="310"/>
      <c r="D54" s="310"/>
      <c r="E54" s="560"/>
      <c r="F54" s="583">
        <v>39</v>
      </c>
      <c r="G54" s="550">
        <v>4289</v>
      </c>
      <c r="H54" s="546"/>
      <c r="I54" s="311">
        <v>44000</v>
      </c>
      <c r="J54" s="311">
        <v>34638</v>
      </c>
    </row>
    <row r="55" spans="1:11" ht="17.100000000000001" customHeight="1" x14ac:dyDescent="0.2">
      <c r="A55" s="174" t="s">
        <v>5</v>
      </c>
      <c r="B55" s="175"/>
      <c r="C55" s="175"/>
      <c r="D55" s="175"/>
      <c r="E55" s="557"/>
      <c r="F55" s="555">
        <v>40</v>
      </c>
      <c r="G55" s="547"/>
      <c r="H55" s="543"/>
      <c r="I55" s="177"/>
      <c r="J55" s="177"/>
    </row>
    <row r="56" spans="1:11" ht="17.100000000000001" customHeight="1" x14ac:dyDescent="0.2">
      <c r="A56" s="174" t="s">
        <v>6</v>
      </c>
      <c r="B56" s="175"/>
      <c r="C56" s="175"/>
      <c r="D56" s="175"/>
      <c r="E56" s="557"/>
      <c r="F56" s="584">
        <v>41</v>
      </c>
      <c r="G56" s="547"/>
      <c r="H56" s="543"/>
      <c r="I56" s="177"/>
      <c r="J56" s="177"/>
    </row>
    <row r="57" spans="1:11" ht="17.100000000000001" customHeight="1" x14ac:dyDescent="0.2">
      <c r="A57" s="174" t="s">
        <v>7</v>
      </c>
      <c r="B57" s="175"/>
      <c r="C57" s="175"/>
      <c r="D57" s="175"/>
      <c r="E57" s="557"/>
      <c r="F57" s="584">
        <v>42</v>
      </c>
      <c r="G57" s="547">
        <v>134</v>
      </c>
      <c r="H57" s="543"/>
      <c r="I57" s="177">
        <v>600</v>
      </c>
      <c r="J57" s="177"/>
    </row>
    <row r="58" spans="1:11" ht="17.100000000000001" customHeight="1" x14ac:dyDescent="0.2">
      <c r="A58" s="174" t="s">
        <v>8</v>
      </c>
      <c r="B58" s="175"/>
      <c r="C58" s="175"/>
      <c r="D58" s="175"/>
      <c r="E58" s="557"/>
      <c r="F58" s="584">
        <v>43</v>
      </c>
      <c r="G58" s="547"/>
      <c r="H58" s="543"/>
      <c r="I58" s="177"/>
      <c r="J58" s="177"/>
    </row>
    <row r="59" spans="1:11" ht="17.100000000000001" customHeight="1" x14ac:dyDescent="0.2">
      <c r="A59" s="174" t="s">
        <v>9</v>
      </c>
      <c r="B59" s="175"/>
      <c r="C59" s="175"/>
      <c r="D59" s="175"/>
      <c r="E59" s="557"/>
      <c r="F59" s="584">
        <v>44</v>
      </c>
      <c r="G59" s="547"/>
      <c r="H59" s="543"/>
      <c r="I59" s="177"/>
      <c r="J59" s="177"/>
    </row>
    <row r="60" spans="1:11" ht="17.100000000000001" customHeight="1" x14ac:dyDescent="0.2">
      <c r="A60" s="174" t="s">
        <v>10</v>
      </c>
      <c r="B60" s="175"/>
      <c r="C60" s="175"/>
      <c r="D60" s="175"/>
      <c r="E60" s="557"/>
      <c r="F60" s="584">
        <v>45</v>
      </c>
      <c r="G60" s="547">
        <v>6000</v>
      </c>
      <c r="H60" s="543"/>
      <c r="I60" s="177"/>
      <c r="J60" s="177"/>
    </row>
    <row r="61" spans="1:11" ht="17.100000000000001" customHeight="1" x14ac:dyDescent="0.2">
      <c r="A61" s="174" t="s">
        <v>11</v>
      </c>
      <c r="B61" s="175"/>
      <c r="C61" s="175"/>
      <c r="D61" s="175"/>
      <c r="E61" s="557"/>
      <c r="F61" s="584">
        <v>46</v>
      </c>
      <c r="G61" s="547"/>
      <c r="H61" s="543"/>
      <c r="I61" s="177"/>
      <c r="J61" s="177"/>
    </row>
    <row r="62" spans="1:11" ht="17.100000000000001" customHeight="1" x14ac:dyDescent="0.2">
      <c r="A62" s="174" t="s">
        <v>12</v>
      </c>
      <c r="B62" s="175"/>
      <c r="C62" s="175"/>
      <c r="D62" s="175"/>
      <c r="E62" s="557"/>
      <c r="F62" s="584">
        <v>47</v>
      </c>
      <c r="G62" s="547"/>
      <c r="H62" s="543"/>
      <c r="I62" s="177"/>
      <c r="J62" s="177"/>
      <c r="K62" s="302"/>
    </row>
    <row r="63" spans="1:11" ht="17.100000000000001" customHeight="1" thickBot="1" x14ac:dyDescent="0.25">
      <c r="A63" s="303" t="s">
        <v>996</v>
      </c>
      <c r="B63" s="304"/>
      <c r="C63" s="304"/>
      <c r="D63" s="304"/>
      <c r="E63" s="558"/>
      <c r="F63" s="585">
        <v>48</v>
      </c>
      <c r="G63" s="548"/>
      <c r="H63" s="544"/>
      <c r="I63" s="305"/>
      <c r="J63" s="305"/>
    </row>
    <row r="64" spans="1:11" ht="17.100000000000001" customHeight="1" thickBot="1" x14ac:dyDescent="0.25">
      <c r="A64" s="306" t="s">
        <v>13</v>
      </c>
      <c r="B64" s="307"/>
      <c r="C64" s="307"/>
      <c r="D64" s="307"/>
      <c r="E64" s="561"/>
      <c r="F64" s="556">
        <v>49</v>
      </c>
      <c r="G64" s="587">
        <f>SUM(G53:G63)</f>
        <v>303520</v>
      </c>
      <c r="H64" s="577"/>
      <c r="I64" s="308">
        <f>SUM(I53:I63)</f>
        <v>87885</v>
      </c>
      <c r="J64" s="308">
        <f>SUM(J53:J63)</f>
        <v>91288</v>
      </c>
    </row>
    <row r="65" spans="1:10" ht="17.100000000000001" customHeight="1" thickBot="1" x14ac:dyDescent="0.25">
      <c r="A65" s="306" t="s">
        <v>14</v>
      </c>
      <c r="B65" s="307"/>
      <c r="C65" s="307"/>
      <c r="D65" s="307"/>
      <c r="E65" s="561"/>
      <c r="F65" s="594">
        <v>50</v>
      </c>
      <c r="G65" s="587">
        <f>SUM(G52,G24)</f>
        <v>1097459</v>
      </c>
      <c r="H65" s="595">
        <f>SUM(H52,H24)</f>
        <v>0</v>
      </c>
      <c r="I65" s="598">
        <f>SUM(I52,I24)</f>
        <v>964335</v>
      </c>
      <c r="J65" s="587">
        <f>SUM(J52,J24)</f>
        <v>994032</v>
      </c>
    </row>
    <row r="66" spans="1:10" ht="17.100000000000001" customHeight="1" thickBot="1" x14ac:dyDescent="0.25">
      <c r="A66" s="591" t="s">
        <v>15</v>
      </c>
      <c r="B66" s="592"/>
      <c r="C66" s="592"/>
      <c r="D66" s="592"/>
      <c r="E66" s="593"/>
      <c r="F66" s="599">
        <v>51</v>
      </c>
      <c r="G66" s="587">
        <f>SUM(G64,G38)</f>
        <v>1097459</v>
      </c>
      <c r="H66" s="600">
        <f>SUM(H64,H38)</f>
        <v>0</v>
      </c>
      <c r="I66" s="596">
        <f>SUM(I64,I38)</f>
        <v>964335</v>
      </c>
      <c r="J66" s="597">
        <f>SUM(J64,J38)</f>
        <v>994032</v>
      </c>
    </row>
    <row r="148" spans="1:10" x14ac:dyDescent="0.2">
      <c r="A148" s="178"/>
      <c r="B148" s="178"/>
      <c r="C148" s="178"/>
      <c r="D148" s="178"/>
      <c r="E148" s="178"/>
      <c r="F148" s="178"/>
      <c r="G148" s="178"/>
      <c r="H148" s="178"/>
      <c r="I148" s="178"/>
      <c r="J148" s="178"/>
    </row>
    <row r="149" spans="1:10" x14ac:dyDescent="0.2">
      <c r="A149" s="178"/>
      <c r="B149" s="178"/>
      <c r="C149" s="178"/>
      <c r="D149" s="178"/>
      <c r="E149" s="178"/>
      <c r="F149" s="178"/>
      <c r="G149" s="178"/>
      <c r="H149" s="178"/>
      <c r="I149" s="178"/>
      <c r="J149" s="178"/>
    </row>
    <row r="150" spans="1:10" x14ac:dyDescent="0.2">
      <c r="A150" s="178"/>
      <c r="B150" s="178"/>
      <c r="C150" s="178"/>
      <c r="D150" s="178"/>
      <c r="E150" s="178"/>
      <c r="F150" s="178"/>
      <c r="G150" s="178"/>
      <c r="H150" s="178"/>
      <c r="I150" s="178"/>
      <c r="J150" s="178"/>
    </row>
    <row r="151" spans="1:10" x14ac:dyDescent="0.2">
      <c r="A151" s="178"/>
      <c r="B151" s="178"/>
      <c r="C151" s="178"/>
      <c r="D151" s="178"/>
      <c r="E151" s="178"/>
      <c r="F151" s="178"/>
      <c r="G151" s="178"/>
      <c r="H151" s="178"/>
      <c r="I151" s="178"/>
      <c r="J151" s="178"/>
    </row>
    <row r="152" spans="1:10" x14ac:dyDescent="0.2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</row>
    <row r="153" spans="1:10" x14ac:dyDescent="0.2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</row>
    <row r="154" spans="1:10" x14ac:dyDescent="0.2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</row>
    <row r="155" spans="1:10" x14ac:dyDescent="0.2">
      <c r="A155" s="178"/>
      <c r="B155" s="178"/>
      <c r="C155" s="178"/>
      <c r="D155" s="178"/>
      <c r="E155" s="178"/>
      <c r="F155" s="178"/>
      <c r="G155" s="178"/>
      <c r="H155" s="178"/>
      <c r="I155" s="178"/>
      <c r="J155" s="178"/>
    </row>
    <row r="156" spans="1:10" x14ac:dyDescent="0.2">
      <c r="A156" s="178"/>
      <c r="B156" s="178"/>
      <c r="C156" s="178"/>
      <c r="D156" s="178"/>
      <c r="E156" s="178"/>
      <c r="F156" s="178"/>
      <c r="G156" s="178"/>
      <c r="H156" s="178"/>
      <c r="I156" s="178"/>
      <c r="J156" s="178"/>
    </row>
    <row r="157" spans="1:10" x14ac:dyDescent="0.2">
      <c r="A157" s="178"/>
      <c r="B157" s="178"/>
      <c r="C157" s="178"/>
      <c r="D157" s="178"/>
      <c r="E157" s="178"/>
      <c r="F157" s="178"/>
      <c r="G157" s="178"/>
      <c r="H157" s="178"/>
      <c r="I157" s="178"/>
      <c r="J157" s="178"/>
    </row>
    <row r="158" spans="1:10" x14ac:dyDescent="0.2">
      <c r="A158" s="178"/>
      <c r="B158" s="178"/>
      <c r="C158" s="178"/>
      <c r="D158" s="178"/>
      <c r="E158" s="178"/>
      <c r="F158" s="178"/>
      <c r="G158" s="178"/>
      <c r="H158" s="178"/>
      <c r="I158" s="178"/>
      <c r="J158" s="178"/>
    </row>
    <row r="159" spans="1:10" x14ac:dyDescent="0.2">
      <c r="A159" s="178"/>
      <c r="B159" s="178"/>
      <c r="C159" s="178"/>
      <c r="D159" s="178"/>
      <c r="E159" s="178"/>
      <c r="F159" s="178"/>
      <c r="G159" s="178"/>
      <c r="H159" s="178"/>
      <c r="I159" s="178"/>
      <c r="J159" s="178"/>
    </row>
    <row r="160" spans="1:10" x14ac:dyDescent="0.2">
      <c r="A160" s="178"/>
      <c r="B160" s="178"/>
      <c r="C160" s="178"/>
      <c r="D160" s="178"/>
      <c r="E160" s="178"/>
      <c r="F160" s="178"/>
      <c r="G160" s="178"/>
      <c r="H160" s="178"/>
      <c r="I160" s="178"/>
      <c r="J160" s="178"/>
    </row>
    <row r="161" spans="1:10" x14ac:dyDescent="0.2">
      <c r="A161" s="178"/>
      <c r="B161" s="178"/>
      <c r="C161" s="178"/>
      <c r="D161" s="178"/>
      <c r="E161" s="178"/>
      <c r="F161" s="178"/>
      <c r="G161" s="178"/>
      <c r="H161" s="178"/>
      <c r="I161" s="178"/>
      <c r="J161" s="178"/>
    </row>
    <row r="162" spans="1:10" x14ac:dyDescent="0.2">
      <c r="A162" s="178"/>
      <c r="B162" s="178"/>
      <c r="C162" s="178"/>
      <c r="D162" s="178"/>
      <c r="E162" s="178"/>
      <c r="F162" s="178"/>
      <c r="G162" s="178"/>
      <c r="H162" s="178"/>
      <c r="I162" s="178"/>
      <c r="J162" s="178"/>
    </row>
    <row r="163" spans="1:10" x14ac:dyDescent="0.2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</row>
    <row r="164" spans="1:10" x14ac:dyDescent="0.2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</row>
    <row r="165" spans="1:10" x14ac:dyDescent="0.2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</row>
    <row r="166" spans="1:10" x14ac:dyDescent="0.2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</row>
    <row r="167" spans="1:10" x14ac:dyDescent="0.2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</row>
    <row r="168" spans="1:10" x14ac:dyDescent="0.2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</row>
    <row r="169" spans="1:10" x14ac:dyDescent="0.2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</row>
    <row r="170" spans="1:10" x14ac:dyDescent="0.2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</row>
    <row r="171" spans="1:10" x14ac:dyDescent="0.2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</row>
    <row r="172" spans="1:10" x14ac:dyDescent="0.2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</row>
    <row r="173" spans="1:10" x14ac:dyDescent="0.2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</row>
    <row r="174" spans="1:10" x14ac:dyDescent="0.2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</row>
    <row r="175" spans="1:10" x14ac:dyDescent="0.2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</row>
    <row r="176" spans="1:10" x14ac:dyDescent="0.2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</row>
    <row r="177" spans="1:10" x14ac:dyDescent="0.2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</row>
    <row r="178" spans="1:10" x14ac:dyDescent="0.2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</row>
    <row r="179" spans="1:10" x14ac:dyDescent="0.2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</row>
    <row r="180" spans="1:10" x14ac:dyDescent="0.2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</row>
    <row r="181" spans="1:10" x14ac:dyDescent="0.2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</row>
    <row r="182" spans="1:10" x14ac:dyDescent="0.2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</row>
    <row r="183" spans="1:10" x14ac:dyDescent="0.2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</row>
    <row r="184" spans="1:10" x14ac:dyDescent="0.2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</row>
    <row r="185" spans="1:10" x14ac:dyDescent="0.2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</row>
    <row r="186" spans="1:10" x14ac:dyDescent="0.2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</row>
    <row r="187" spans="1:10" x14ac:dyDescent="0.2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</row>
    <row r="188" spans="1:10" x14ac:dyDescent="0.2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</row>
    <row r="189" spans="1:10" x14ac:dyDescent="0.2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</row>
    <row r="190" spans="1:10" x14ac:dyDescent="0.2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</row>
    <row r="191" spans="1:10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</row>
    <row r="192" spans="1:10" x14ac:dyDescent="0.2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</row>
    <row r="193" spans="1:10" x14ac:dyDescent="0.2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</row>
    <row r="194" spans="1:10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</row>
    <row r="195" spans="1:10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</row>
    <row r="196" spans="1:10" x14ac:dyDescent="0.2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</row>
    <row r="197" spans="1:10" x14ac:dyDescent="0.2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</row>
    <row r="198" spans="1:10" x14ac:dyDescent="0.2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</row>
    <row r="199" spans="1:10" x14ac:dyDescent="0.2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</row>
    <row r="200" spans="1:10" x14ac:dyDescent="0.2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</row>
    <row r="201" spans="1:10" x14ac:dyDescent="0.2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</row>
    <row r="202" spans="1:10" x14ac:dyDescent="0.2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</row>
    <row r="203" spans="1:10" x14ac:dyDescent="0.2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</row>
    <row r="204" spans="1:10" x14ac:dyDescent="0.2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</row>
    <row r="205" spans="1:10" x14ac:dyDescent="0.2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</row>
    <row r="206" spans="1:10" x14ac:dyDescent="0.2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</row>
    <row r="207" spans="1:10" x14ac:dyDescent="0.2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</row>
    <row r="208" spans="1:10" x14ac:dyDescent="0.2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</row>
    <row r="209" spans="1:10" x14ac:dyDescent="0.2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</row>
    <row r="210" spans="1:10" x14ac:dyDescent="0.2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</row>
    <row r="211" spans="1:10" x14ac:dyDescent="0.2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</row>
    <row r="212" spans="1:10" x14ac:dyDescent="0.2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</row>
    <row r="213" spans="1:10" x14ac:dyDescent="0.2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</row>
    <row r="214" spans="1:10" x14ac:dyDescent="0.2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</row>
    <row r="215" spans="1:10" x14ac:dyDescent="0.2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</row>
    <row r="216" spans="1:10" x14ac:dyDescent="0.2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</row>
    <row r="217" spans="1:10" x14ac:dyDescent="0.2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</row>
    <row r="218" spans="1:10" x14ac:dyDescent="0.2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</row>
    <row r="219" spans="1:10" x14ac:dyDescent="0.2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</row>
    <row r="220" spans="1:10" x14ac:dyDescent="0.2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</row>
    <row r="221" spans="1:10" x14ac:dyDescent="0.2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</row>
    <row r="222" spans="1:10" x14ac:dyDescent="0.2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</row>
    <row r="223" spans="1:10" x14ac:dyDescent="0.2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</row>
    <row r="224" spans="1:10" x14ac:dyDescent="0.2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</row>
    <row r="225" spans="1:10" x14ac:dyDescent="0.2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</row>
    <row r="226" spans="1:10" x14ac:dyDescent="0.2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</row>
    <row r="227" spans="1:10" x14ac:dyDescent="0.2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</row>
    <row r="228" spans="1:10" x14ac:dyDescent="0.2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</row>
    <row r="229" spans="1:10" x14ac:dyDescent="0.2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</row>
    <row r="230" spans="1:10" x14ac:dyDescent="0.2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</row>
    <row r="231" spans="1:10" x14ac:dyDescent="0.2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</row>
    <row r="232" spans="1:10" x14ac:dyDescent="0.2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</row>
    <row r="233" spans="1:10" x14ac:dyDescent="0.2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</row>
    <row r="234" spans="1:10" x14ac:dyDescent="0.2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</row>
    <row r="235" spans="1:10" x14ac:dyDescent="0.2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</row>
    <row r="236" spans="1:10" x14ac:dyDescent="0.2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</row>
    <row r="237" spans="1:10" x14ac:dyDescent="0.2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</row>
    <row r="238" spans="1:10" x14ac:dyDescent="0.2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</row>
    <row r="239" spans="1:10" x14ac:dyDescent="0.2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</row>
    <row r="240" spans="1:10" x14ac:dyDescent="0.2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</row>
    <row r="241" spans="1:10" x14ac:dyDescent="0.2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</row>
    <row r="242" spans="1:10" x14ac:dyDescent="0.2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</row>
    <row r="243" spans="1:10" x14ac:dyDescent="0.2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</row>
    <row r="244" spans="1:10" x14ac:dyDescent="0.2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</row>
    <row r="245" spans="1:10" x14ac:dyDescent="0.2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</row>
    <row r="246" spans="1:10" x14ac:dyDescent="0.2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</row>
    <row r="247" spans="1:10" x14ac:dyDescent="0.2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</row>
    <row r="248" spans="1:10" x14ac:dyDescent="0.2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</row>
    <row r="249" spans="1:10" x14ac:dyDescent="0.2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</row>
    <row r="250" spans="1:10" x14ac:dyDescent="0.2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</row>
  </sheetData>
  <mergeCells count="31">
    <mergeCell ref="A41:E41"/>
    <mergeCell ref="A40:E40"/>
    <mergeCell ref="A18:E18"/>
    <mergeCell ref="A27:E28"/>
    <mergeCell ref="A39:J39"/>
    <mergeCell ref="A30:E30"/>
    <mergeCell ref="J27:J28"/>
    <mergeCell ref="A19:E19"/>
    <mergeCell ref="J15:J16"/>
    <mergeCell ref="I15:I16"/>
    <mergeCell ref="G15:G16"/>
    <mergeCell ref="G27:G28"/>
    <mergeCell ref="F27:F28"/>
    <mergeCell ref="F15:F16"/>
    <mergeCell ref="I27:I28"/>
    <mergeCell ref="H12:H13"/>
    <mergeCell ref="H15:H16"/>
    <mergeCell ref="I12:I13"/>
    <mergeCell ref="H27:H28"/>
    <mergeCell ref="E2:J2"/>
    <mergeCell ref="A14:E14"/>
    <mergeCell ref="F12:F13"/>
    <mergeCell ref="A5:J6"/>
    <mergeCell ref="A10:E10"/>
    <mergeCell ref="J12:J13"/>
    <mergeCell ref="A11:J11"/>
    <mergeCell ref="A9:E9"/>
    <mergeCell ref="I8:J8"/>
    <mergeCell ref="G12:G13"/>
    <mergeCell ref="A12:E13"/>
    <mergeCell ref="A15:E16"/>
  </mergeCells>
  <phoneticPr fontId="17" type="noConversion"/>
  <pageMargins left="1.1023622047244095" right="0.78740157480314965" top="0.6692913385826772" bottom="0.98425196850393704" header="0.70866141732283472" footer="0.51181102362204722"/>
  <pageSetup paperSize="9" orientation="portrait" horizontalDpi="360" verticalDpi="36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B6" sqref="B6:I20"/>
    </sheetView>
  </sheetViews>
  <sheetFormatPr defaultRowHeight="12.75" x14ac:dyDescent="0.2"/>
  <cols>
    <col min="1" max="1" width="37" customWidth="1"/>
    <col min="2" max="2" width="8.140625" customWidth="1"/>
    <col min="3" max="3" width="8.28515625" customWidth="1"/>
    <col min="4" max="7" width="7.42578125" customWidth="1"/>
    <col min="8" max="8" width="8.140625" customWidth="1"/>
    <col min="9" max="9" width="7.42578125" customWidth="1"/>
    <col min="10" max="10" width="8.42578125" customWidth="1"/>
    <col min="11" max="11" width="7.5703125" customWidth="1"/>
    <col min="12" max="12" width="8.140625" customWidth="1"/>
    <col min="13" max="13" width="7.7109375" customWidth="1"/>
  </cols>
  <sheetData>
    <row r="1" spans="1:13" x14ac:dyDescent="0.2">
      <c r="M1" s="317" t="s">
        <v>598</v>
      </c>
    </row>
    <row r="2" spans="1:13" ht="21.75" customHeight="1" x14ac:dyDescent="0.2">
      <c r="A2" s="1209" t="s">
        <v>945</v>
      </c>
      <c r="B2" s="1209"/>
      <c r="C2" s="1209"/>
      <c r="D2" s="1209"/>
      <c r="E2" s="1209"/>
      <c r="F2" s="1209"/>
      <c r="G2" s="1209"/>
      <c r="H2" s="1209"/>
      <c r="I2" s="1209"/>
      <c r="J2" s="1209"/>
      <c r="K2" s="1209"/>
      <c r="L2" s="1209"/>
      <c r="M2" s="1209"/>
    </row>
    <row r="3" spans="1:13" ht="21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7" t="s">
        <v>946</v>
      </c>
    </row>
    <row r="4" spans="1:13" ht="15.75" thickBot="1" x14ac:dyDescent="0.35">
      <c r="A4" s="48" t="s">
        <v>947</v>
      </c>
      <c r="B4" s="44">
        <v>2009</v>
      </c>
      <c r="C4" s="45">
        <v>2010</v>
      </c>
      <c r="D4" s="46">
        <v>2011</v>
      </c>
      <c r="E4" s="46">
        <v>2012</v>
      </c>
      <c r="F4" s="46">
        <v>2013</v>
      </c>
      <c r="G4" s="46">
        <v>2014</v>
      </c>
      <c r="H4" s="46">
        <v>2015</v>
      </c>
      <c r="I4" s="46">
        <v>2016</v>
      </c>
      <c r="J4" s="46">
        <v>2017</v>
      </c>
      <c r="K4" s="46">
        <v>2018</v>
      </c>
      <c r="L4" s="46">
        <v>2019</v>
      </c>
      <c r="M4" s="47">
        <v>2020</v>
      </c>
    </row>
    <row r="5" spans="1:13" ht="14.25" x14ac:dyDescent="0.3">
      <c r="A5" s="374" t="s">
        <v>722</v>
      </c>
      <c r="B5" s="363"/>
      <c r="C5" s="364"/>
      <c r="D5" s="365"/>
      <c r="E5" s="365"/>
      <c r="F5" s="365"/>
      <c r="G5" s="365"/>
      <c r="H5" s="365"/>
      <c r="I5" s="365"/>
      <c r="J5" s="365"/>
      <c r="K5" s="365"/>
      <c r="L5" s="365"/>
      <c r="M5" s="366"/>
    </row>
    <row r="6" spans="1:13" ht="13.5" x14ac:dyDescent="0.25">
      <c r="A6" s="31" t="s">
        <v>723</v>
      </c>
      <c r="B6" s="39"/>
      <c r="C6" s="40"/>
      <c r="D6" s="41"/>
      <c r="E6" s="41"/>
      <c r="F6" s="41"/>
      <c r="G6" s="41"/>
      <c r="H6" s="41"/>
      <c r="I6" s="41"/>
      <c r="J6" s="41"/>
      <c r="K6" s="41"/>
      <c r="L6" s="41"/>
      <c r="M6" s="42"/>
    </row>
    <row r="7" spans="1:13" ht="13.5" x14ac:dyDescent="0.25">
      <c r="A7" s="31" t="s">
        <v>724</v>
      </c>
      <c r="B7" s="39"/>
      <c r="C7" s="40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 ht="13.5" x14ac:dyDescent="0.25">
      <c r="A8" s="32"/>
      <c r="B8" s="39"/>
      <c r="C8" s="40"/>
      <c r="D8" s="41"/>
      <c r="E8" s="41"/>
      <c r="F8" s="41"/>
      <c r="G8" s="41"/>
      <c r="H8" s="41"/>
      <c r="I8" s="41"/>
      <c r="J8" s="41"/>
      <c r="K8" s="41"/>
      <c r="L8" s="41"/>
      <c r="M8" s="42"/>
    </row>
    <row r="9" spans="1:13" ht="13.5" x14ac:dyDescent="0.25">
      <c r="A9" s="32"/>
      <c r="B9" s="39"/>
      <c r="C9" s="40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14.25" x14ac:dyDescent="0.3">
      <c r="A10" s="33" t="s">
        <v>944</v>
      </c>
      <c r="B10" s="43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13" ht="13.5" x14ac:dyDescent="0.25">
      <c r="A11" s="31" t="s">
        <v>259</v>
      </c>
      <c r="B11" s="39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3" ht="13.5" x14ac:dyDescent="0.25">
      <c r="A12" s="31" t="s">
        <v>258</v>
      </c>
      <c r="B12" s="39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2"/>
    </row>
    <row r="13" spans="1:13" ht="13.5" x14ac:dyDescent="0.25">
      <c r="A13" s="31" t="s">
        <v>257</v>
      </c>
      <c r="B13" s="39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2"/>
    </row>
    <row r="14" spans="1:13" ht="13.5" x14ac:dyDescent="0.25">
      <c r="A14" s="31" t="s">
        <v>256</v>
      </c>
      <c r="B14" s="39"/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3" ht="13.5" x14ac:dyDescent="0.25">
      <c r="A15" s="31" t="s">
        <v>255</v>
      </c>
      <c r="B15" s="39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2"/>
    </row>
    <row r="16" spans="1:13" ht="13.5" x14ac:dyDescent="0.25">
      <c r="A16" s="31" t="s">
        <v>254</v>
      </c>
      <c r="B16" s="3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13" ht="25.5" x14ac:dyDescent="0.25">
      <c r="A17" s="375" t="s">
        <v>591</v>
      </c>
      <c r="B17" s="372"/>
      <c r="C17" s="378"/>
      <c r="D17" s="378"/>
      <c r="E17" s="362"/>
      <c r="F17" s="41"/>
      <c r="G17" s="41"/>
      <c r="H17" s="41"/>
      <c r="I17" s="41"/>
      <c r="J17" s="41"/>
      <c r="K17" s="41"/>
      <c r="L17" s="41"/>
      <c r="M17" s="42"/>
    </row>
    <row r="18" spans="1:13" ht="25.5" x14ac:dyDescent="0.25">
      <c r="A18" s="376" t="s">
        <v>592</v>
      </c>
      <c r="B18" s="373"/>
      <c r="C18" s="378"/>
      <c r="D18" s="378"/>
      <c r="E18" s="371"/>
      <c r="F18" s="41"/>
      <c r="G18" s="41"/>
      <c r="H18" s="41"/>
      <c r="I18" s="41"/>
      <c r="J18" s="41"/>
      <c r="K18" s="41"/>
      <c r="L18" s="41"/>
      <c r="M18" s="42"/>
    </row>
    <row r="19" spans="1:13" ht="13.5" x14ac:dyDescent="0.25">
      <c r="A19" s="31"/>
      <c r="B19" s="39"/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3.5" x14ac:dyDescent="0.25">
      <c r="A20" s="31"/>
      <c r="B20" s="39"/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1" spans="1:13" ht="13.5" x14ac:dyDescent="0.25">
      <c r="A21" s="32"/>
      <c r="B21" s="39"/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2"/>
    </row>
    <row r="22" spans="1:13" ht="14.25" x14ac:dyDescent="0.3">
      <c r="A22" s="33" t="s">
        <v>725</v>
      </c>
      <c r="B22" s="43"/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2"/>
    </row>
    <row r="23" spans="1:13" ht="13.5" x14ac:dyDescent="0.25">
      <c r="A23" s="32"/>
      <c r="B23" s="39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ht="13.5" x14ac:dyDescent="0.25">
      <c r="A24" s="32"/>
      <c r="B24" s="39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ht="13.5" x14ac:dyDescent="0.25">
      <c r="A25" s="32"/>
      <c r="B25" s="39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2"/>
    </row>
    <row r="26" spans="1:13" ht="13.5" x14ac:dyDescent="0.25">
      <c r="A26" s="32"/>
      <c r="B26" s="39"/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ht="14.25" x14ac:dyDescent="0.3">
      <c r="A27" s="33"/>
      <c r="B27" s="43"/>
      <c r="C27" s="40"/>
      <c r="D27" s="41"/>
      <c r="E27" s="41"/>
      <c r="F27" s="41"/>
      <c r="G27" s="41"/>
      <c r="H27" s="41"/>
      <c r="I27" s="41"/>
      <c r="J27" s="41"/>
      <c r="K27" s="41"/>
      <c r="L27" s="41"/>
      <c r="M27" s="42"/>
    </row>
    <row r="28" spans="1:13" ht="14.25" thickBot="1" x14ac:dyDescent="0.3">
      <c r="A28" s="377"/>
      <c r="B28" s="367"/>
      <c r="C28" s="368"/>
      <c r="D28" s="369"/>
      <c r="E28" s="369"/>
      <c r="F28" s="369"/>
      <c r="G28" s="369"/>
      <c r="H28" s="369"/>
      <c r="I28" s="369"/>
      <c r="J28" s="369"/>
      <c r="K28" s="369"/>
      <c r="L28" s="369"/>
      <c r="M28" s="370"/>
    </row>
    <row r="29" spans="1:13" ht="15.75" thickBot="1" x14ac:dyDescent="0.35">
      <c r="A29" s="35" t="s">
        <v>663</v>
      </c>
      <c r="B29" s="49">
        <f>SUM(B6:B28)</f>
        <v>0</v>
      </c>
      <c r="C29" s="49">
        <f t="shared" ref="C29:M29" si="0">SUM(C6:C28)</f>
        <v>0</v>
      </c>
      <c r="D29" s="49">
        <f t="shared" si="0"/>
        <v>0</v>
      </c>
      <c r="E29" s="49">
        <f t="shared" si="0"/>
        <v>0</v>
      </c>
      <c r="F29" s="49">
        <f t="shared" si="0"/>
        <v>0</v>
      </c>
      <c r="G29" s="49">
        <f t="shared" si="0"/>
        <v>0</v>
      </c>
      <c r="H29" s="49">
        <f t="shared" si="0"/>
        <v>0</v>
      </c>
      <c r="I29" s="49">
        <f t="shared" si="0"/>
        <v>0</v>
      </c>
      <c r="J29" s="49">
        <f t="shared" si="0"/>
        <v>0</v>
      </c>
      <c r="K29" s="49">
        <f t="shared" si="0"/>
        <v>0</v>
      </c>
      <c r="L29" s="49">
        <f t="shared" si="0"/>
        <v>0</v>
      </c>
      <c r="M29" s="49">
        <f t="shared" si="0"/>
        <v>0</v>
      </c>
    </row>
  </sheetData>
  <mergeCells count="1">
    <mergeCell ref="A2:M2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22" workbookViewId="0">
      <selection activeCell="D28" sqref="D28"/>
    </sheetView>
  </sheetViews>
  <sheetFormatPr defaultRowHeight="12.75" x14ac:dyDescent="0.2"/>
  <cols>
    <col min="1" max="1" width="71.28515625" style="407" customWidth="1"/>
    <col min="2" max="2" width="17.28515625" style="407" customWidth="1"/>
    <col min="3" max="3" width="10.5703125" style="407" customWidth="1"/>
    <col min="4" max="4" width="14" style="407" customWidth="1"/>
    <col min="5" max="5" width="15.140625" style="407" customWidth="1"/>
    <col min="6" max="16384" width="9.140625" style="407"/>
  </cols>
  <sheetData>
    <row r="1" spans="1:5" x14ac:dyDescent="0.2">
      <c r="A1" s="458" t="s">
        <v>574</v>
      </c>
      <c r="D1" s="438" t="s">
        <v>575</v>
      </c>
    </row>
    <row r="3" spans="1:5" x14ac:dyDescent="0.2">
      <c r="B3" s="407" t="s">
        <v>538</v>
      </c>
    </row>
    <row r="4" spans="1:5" ht="26.25" customHeight="1" x14ac:dyDescent="0.2">
      <c r="A4" s="408" t="s">
        <v>53</v>
      </c>
      <c r="B4" s="409" t="s">
        <v>54</v>
      </c>
      <c r="C4" s="408" t="s">
        <v>55</v>
      </c>
      <c r="D4" s="410" t="s">
        <v>56</v>
      </c>
      <c r="E4" s="408" t="s">
        <v>57</v>
      </c>
    </row>
    <row r="5" spans="1:5" x14ac:dyDescent="0.2">
      <c r="A5" s="411" t="s">
        <v>539</v>
      </c>
      <c r="C5" s="412"/>
      <c r="D5" s="413"/>
      <c r="E5" s="414">
        <v>159423307</v>
      </c>
    </row>
    <row r="6" spans="1:5" x14ac:dyDescent="0.2">
      <c r="A6" s="411" t="s">
        <v>599</v>
      </c>
      <c r="C6" s="412"/>
      <c r="D6" s="413"/>
      <c r="E6" s="415">
        <v>17697456</v>
      </c>
    </row>
    <row r="7" spans="1:5" x14ac:dyDescent="0.2">
      <c r="A7" s="412" t="s">
        <v>74</v>
      </c>
      <c r="B7" s="416" t="s">
        <v>600</v>
      </c>
      <c r="C7" s="412">
        <v>4344</v>
      </c>
      <c r="D7" s="413">
        <v>4074</v>
      </c>
      <c r="E7" s="417">
        <v>17697456</v>
      </c>
    </row>
    <row r="8" spans="1:5" x14ac:dyDescent="0.2">
      <c r="A8" s="411" t="s">
        <v>601</v>
      </c>
      <c r="B8" s="416"/>
      <c r="C8" s="412"/>
      <c r="D8" s="413"/>
      <c r="E8" s="415">
        <v>18716063</v>
      </c>
    </row>
    <row r="9" spans="1:5" x14ac:dyDescent="0.2">
      <c r="A9" s="412" t="s">
        <v>75</v>
      </c>
      <c r="B9" s="416"/>
      <c r="C9" s="412"/>
      <c r="D9" s="413"/>
      <c r="E9" s="417"/>
    </row>
    <row r="10" spans="1:5" x14ac:dyDescent="0.2">
      <c r="A10" s="412" t="s">
        <v>76</v>
      </c>
      <c r="B10" s="416" t="s">
        <v>602</v>
      </c>
      <c r="C10" s="412">
        <v>1</v>
      </c>
      <c r="D10" s="413">
        <v>3000000</v>
      </c>
      <c r="E10" s="417">
        <v>3000000</v>
      </c>
    </row>
    <row r="11" spans="1:5" x14ac:dyDescent="0.2">
      <c r="A11" s="412" t="s">
        <v>77</v>
      </c>
      <c r="B11" s="416" t="s">
        <v>603</v>
      </c>
      <c r="C11" s="412">
        <v>11041</v>
      </c>
      <c r="D11" s="413">
        <v>276</v>
      </c>
      <c r="E11" s="417">
        <v>3047316</v>
      </c>
    </row>
    <row r="12" spans="1:5" x14ac:dyDescent="0.2">
      <c r="A12" s="412" t="s">
        <v>78</v>
      </c>
      <c r="B12" s="416" t="s">
        <v>600</v>
      </c>
      <c r="C12" s="412">
        <v>348</v>
      </c>
      <c r="D12" s="413">
        <v>28600</v>
      </c>
      <c r="E12" s="417">
        <v>9952800</v>
      </c>
    </row>
    <row r="13" spans="1:5" x14ac:dyDescent="0.2">
      <c r="A13" s="412" t="s">
        <v>79</v>
      </c>
      <c r="B13" s="416"/>
      <c r="C13" s="412"/>
      <c r="D13" s="413"/>
      <c r="E13" s="417"/>
    </row>
    <row r="14" spans="1:5" x14ac:dyDescent="0.2">
      <c r="A14" s="412" t="s">
        <v>80</v>
      </c>
      <c r="B14" s="416" t="s">
        <v>600</v>
      </c>
      <c r="C14" s="412">
        <v>17169</v>
      </c>
      <c r="D14" s="413">
        <v>56</v>
      </c>
      <c r="E14" s="417">
        <v>961464</v>
      </c>
    </row>
    <row r="15" spans="1:5" x14ac:dyDescent="0.2">
      <c r="A15" s="412" t="s">
        <v>81</v>
      </c>
      <c r="B15" s="416" t="s">
        <v>604</v>
      </c>
      <c r="C15" s="412">
        <v>227</v>
      </c>
      <c r="D15" s="413">
        <v>7729</v>
      </c>
      <c r="E15" s="417">
        <v>1754483</v>
      </c>
    </row>
    <row r="16" spans="1:5" x14ac:dyDescent="0.2">
      <c r="A16" s="411" t="s">
        <v>605</v>
      </c>
      <c r="B16" s="416"/>
      <c r="C16" s="412"/>
      <c r="D16" s="413"/>
      <c r="E16" s="415">
        <v>5346360</v>
      </c>
    </row>
    <row r="17" spans="1:5" x14ac:dyDescent="0.2">
      <c r="A17" s="412" t="s">
        <v>82</v>
      </c>
      <c r="B17" s="416" t="s">
        <v>606</v>
      </c>
      <c r="C17" s="412">
        <v>12</v>
      </c>
      <c r="D17" s="413">
        <v>253530</v>
      </c>
      <c r="E17" s="417">
        <v>3042360</v>
      </c>
    </row>
    <row r="18" spans="1:5" x14ac:dyDescent="0.2">
      <c r="A18" s="418" t="s">
        <v>83</v>
      </c>
      <c r="B18" s="416"/>
      <c r="C18" s="412"/>
      <c r="D18" s="413"/>
      <c r="E18" s="417"/>
    </row>
    <row r="19" spans="1:5" ht="12.75" customHeight="1" x14ac:dyDescent="0.2">
      <c r="A19" s="412" t="s">
        <v>84</v>
      </c>
      <c r="B19" s="416" t="s">
        <v>607</v>
      </c>
      <c r="C19" s="412">
        <v>24</v>
      </c>
      <c r="D19" s="413">
        <v>96000</v>
      </c>
      <c r="E19" s="417">
        <v>2304000</v>
      </c>
    </row>
    <row r="20" spans="1:5" x14ac:dyDescent="0.2">
      <c r="A20" s="412" t="s">
        <v>608</v>
      </c>
      <c r="B20" s="416" t="s">
        <v>609</v>
      </c>
      <c r="C20" s="412"/>
      <c r="D20" s="413"/>
      <c r="E20" s="417"/>
    </row>
    <row r="21" spans="1:5" x14ac:dyDescent="0.2">
      <c r="A21" s="411" t="s">
        <v>610</v>
      </c>
      <c r="B21" s="416" t="s">
        <v>600</v>
      </c>
      <c r="C21" s="412">
        <v>3</v>
      </c>
      <c r="D21" s="413">
        <v>2612</v>
      </c>
      <c r="E21" s="415">
        <v>7836</v>
      </c>
    </row>
    <row r="22" spans="1:5" x14ac:dyDescent="0.2">
      <c r="A22" s="411" t="s">
        <v>611</v>
      </c>
      <c r="B22" s="419" t="s">
        <v>612</v>
      </c>
      <c r="C22" s="412">
        <v>200000</v>
      </c>
      <c r="D22" s="420">
        <v>1.5</v>
      </c>
      <c r="E22" s="415">
        <v>300000</v>
      </c>
    </row>
    <row r="23" spans="1:5" x14ac:dyDescent="0.2">
      <c r="A23" s="421" t="s">
        <v>613</v>
      </c>
      <c r="B23" s="422" t="s">
        <v>600</v>
      </c>
      <c r="C23" s="423">
        <v>4344</v>
      </c>
      <c r="D23" s="424"/>
      <c r="E23" s="425">
        <v>30672726</v>
      </c>
    </row>
    <row r="24" spans="1:5" x14ac:dyDescent="0.2">
      <c r="A24" s="454"/>
      <c r="B24" s="419"/>
      <c r="C24" s="440"/>
      <c r="D24" s="441"/>
      <c r="E24" s="459"/>
    </row>
    <row r="25" spans="1:5" x14ac:dyDescent="0.2">
      <c r="A25" s="454"/>
      <c r="B25" s="419"/>
      <c r="C25" s="440"/>
      <c r="D25" s="441"/>
      <c r="E25" s="459"/>
    </row>
    <row r="26" spans="1:5" x14ac:dyDescent="0.2">
      <c r="A26" s="454"/>
      <c r="B26" s="419"/>
      <c r="C26" s="440"/>
      <c r="D26" s="441"/>
      <c r="E26" s="459"/>
    </row>
    <row r="27" spans="1:5" x14ac:dyDescent="0.2">
      <c r="A27" s="454"/>
      <c r="B27" s="419"/>
      <c r="C27" s="440"/>
      <c r="D27" s="441"/>
      <c r="E27" s="459"/>
    </row>
    <row r="28" spans="1:5" x14ac:dyDescent="0.2">
      <c r="A28" s="454"/>
      <c r="B28" s="419"/>
      <c r="C28" s="440"/>
      <c r="D28" s="441"/>
      <c r="E28" s="459"/>
    </row>
    <row r="29" spans="1:5" x14ac:dyDescent="0.2">
      <c r="A29" s="454"/>
      <c r="B29" s="419"/>
      <c r="C29" s="440"/>
      <c r="D29" s="441"/>
      <c r="E29" s="459"/>
    </row>
    <row r="30" spans="1:5" x14ac:dyDescent="0.2">
      <c r="A30" s="454"/>
      <c r="B30" s="419"/>
      <c r="C30" s="440"/>
      <c r="D30" s="441"/>
      <c r="E30" s="459"/>
    </row>
    <row r="31" spans="1:5" x14ac:dyDescent="0.2">
      <c r="A31" s="454"/>
      <c r="B31" s="419"/>
      <c r="C31" s="440"/>
      <c r="D31" s="441"/>
      <c r="E31" s="459"/>
    </row>
    <row r="32" spans="1:5" x14ac:dyDescent="0.2">
      <c r="A32" s="454"/>
      <c r="B32" s="419"/>
      <c r="C32" s="440"/>
      <c r="D32" s="441"/>
      <c r="E32" s="459"/>
    </row>
    <row r="33" spans="1:5" x14ac:dyDescent="0.2">
      <c r="A33" s="454"/>
      <c r="B33" s="419"/>
      <c r="C33" s="440"/>
      <c r="D33" s="441"/>
      <c r="E33" s="459"/>
    </row>
    <row r="36" spans="1:5" x14ac:dyDescent="0.2">
      <c r="A36" s="351" t="s">
        <v>53</v>
      </c>
      <c r="B36" s="338" t="s">
        <v>57</v>
      </c>
    </row>
    <row r="37" spans="1:5" x14ac:dyDescent="0.2">
      <c r="A37" s="352" t="s">
        <v>561</v>
      </c>
      <c r="B37" s="343"/>
    </row>
    <row r="38" spans="1:5" x14ac:dyDescent="0.2">
      <c r="A38" s="352" t="s">
        <v>634</v>
      </c>
      <c r="B38" s="456">
        <v>18533017</v>
      </c>
    </row>
    <row r="39" spans="1:5" x14ac:dyDescent="0.2">
      <c r="A39" s="352" t="s">
        <v>109</v>
      </c>
      <c r="B39" s="341"/>
      <c r="D39" s="413"/>
      <c r="E39" s="413"/>
    </row>
    <row r="40" spans="1:5" x14ac:dyDescent="0.2">
      <c r="A40" s="352" t="s">
        <v>562</v>
      </c>
      <c r="B40" s="341">
        <v>306600</v>
      </c>
    </row>
    <row r="41" spans="1:5" x14ac:dyDescent="0.2">
      <c r="A41" s="352" t="s">
        <v>563</v>
      </c>
      <c r="B41" s="341">
        <v>481000</v>
      </c>
      <c r="D41" s="413"/>
      <c r="E41" s="413"/>
    </row>
    <row r="42" spans="1:5" x14ac:dyDescent="0.2">
      <c r="A42" s="353" t="s">
        <v>564</v>
      </c>
      <c r="B42" s="354">
        <v>416000</v>
      </c>
      <c r="E42" s="413"/>
    </row>
    <row r="43" spans="1:5" x14ac:dyDescent="0.2">
      <c r="A43" s="353" t="s">
        <v>578</v>
      </c>
      <c r="B43" s="354">
        <v>65000</v>
      </c>
      <c r="E43" s="413"/>
    </row>
    <row r="44" spans="1:5" x14ac:dyDescent="0.2">
      <c r="A44" s="352" t="s">
        <v>565</v>
      </c>
      <c r="B44" s="341"/>
      <c r="E44" s="413"/>
    </row>
    <row r="45" spans="1:5" x14ac:dyDescent="0.2">
      <c r="A45" s="339" t="s">
        <v>566</v>
      </c>
      <c r="B45" s="341">
        <v>14892000</v>
      </c>
      <c r="E45" s="413"/>
    </row>
    <row r="46" spans="1:5" x14ac:dyDescent="0.2">
      <c r="A46" s="340" t="s">
        <v>567</v>
      </c>
      <c r="B46" s="354"/>
      <c r="E46" s="413"/>
    </row>
    <row r="47" spans="1:5" x14ac:dyDescent="0.2">
      <c r="A47" s="340" t="s">
        <v>631</v>
      </c>
      <c r="B47" s="354">
        <v>3740000</v>
      </c>
      <c r="E47" s="413"/>
    </row>
    <row r="48" spans="1:5" x14ac:dyDescent="0.2">
      <c r="A48" s="340" t="s">
        <v>568</v>
      </c>
      <c r="B48" s="354"/>
      <c r="E48" s="413"/>
    </row>
    <row r="49" spans="1:5" x14ac:dyDescent="0.2">
      <c r="A49" s="348" t="s">
        <v>569</v>
      </c>
      <c r="B49" s="354"/>
      <c r="E49" s="413"/>
    </row>
    <row r="50" spans="1:5" x14ac:dyDescent="0.2">
      <c r="A50" s="348" t="s">
        <v>570</v>
      </c>
      <c r="B50" s="354"/>
      <c r="E50" s="413"/>
    </row>
    <row r="51" spans="1:5" x14ac:dyDescent="0.2">
      <c r="A51" s="348" t="s">
        <v>633</v>
      </c>
      <c r="B51" s="354">
        <v>11152000</v>
      </c>
      <c r="E51" s="413"/>
    </row>
    <row r="52" spans="1:5" x14ac:dyDescent="0.2">
      <c r="A52" s="340" t="s">
        <v>568</v>
      </c>
      <c r="B52" s="354"/>
      <c r="E52" s="413"/>
    </row>
    <row r="53" spans="1:5" x14ac:dyDescent="0.2">
      <c r="A53" s="348" t="s">
        <v>569</v>
      </c>
      <c r="B53" s="354"/>
      <c r="E53" s="413"/>
    </row>
    <row r="54" spans="1:5" x14ac:dyDescent="0.2">
      <c r="A54" s="348" t="s">
        <v>570</v>
      </c>
      <c r="B54" s="354"/>
      <c r="E54" s="413"/>
    </row>
    <row r="55" spans="1:5" x14ac:dyDescent="0.2">
      <c r="A55" s="352" t="s">
        <v>571</v>
      </c>
      <c r="B55" s="341">
        <v>2280000</v>
      </c>
      <c r="E55" s="413"/>
    </row>
    <row r="56" spans="1:5" x14ac:dyDescent="0.2">
      <c r="A56" s="346" t="s">
        <v>572</v>
      </c>
      <c r="B56" s="355">
        <v>573417</v>
      </c>
      <c r="E56" s="413"/>
    </row>
    <row r="57" spans="1:5" x14ac:dyDescent="0.2">
      <c r="A57"/>
      <c r="B57"/>
      <c r="E57" s="413"/>
    </row>
    <row r="58" spans="1:5" x14ac:dyDescent="0.2">
      <c r="A58"/>
      <c r="B58"/>
      <c r="E58" s="413"/>
    </row>
    <row r="59" spans="1:5" x14ac:dyDescent="0.2">
      <c r="A59" s="338" t="s">
        <v>53</v>
      </c>
      <c r="B59" s="338" t="s">
        <v>57</v>
      </c>
      <c r="E59" s="413"/>
    </row>
    <row r="60" spans="1:5" x14ac:dyDescent="0.2">
      <c r="A60" s="352" t="s">
        <v>635</v>
      </c>
      <c r="B60" s="341"/>
      <c r="E60" s="413"/>
    </row>
    <row r="61" spans="1:5" x14ac:dyDescent="0.2">
      <c r="A61" s="352" t="s">
        <v>636</v>
      </c>
      <c r="B61" s="456">
        <v>104939424</v>
      </c>
      <c r="E61" s="413"/>
    </row>
    <row r="62" spans="1:5" x14ac:dyDescent="0.2">
      <c r="A62" s="345" t="s">
        <v>637</v>
      </c>
      <c r="B62" s="340"/>
      <c r="E62" s="413"/>
    </row>
    <row r="63" spans="1:5" x14ac:dyDescent="0.2">
      <c r="A63" s="345" t="s">
        <v>638</v>
      </c>
      <c r="B63" s="342">
        <v>29756160</v>
      </c>
      <c r="E63" s="413"/>
    </row>
    <row r="64" spans="1:5" x14ac:dyDescent="0.2">
      <c r="A64" s="347" t="s">
        <v>573</v>
      </c>
      <c r="B64" s="344">
        <v>75183264</v>
      </c>
      <c r="E64" s="413"/>
    </row>
    <row r="65" spans="1:5" x14ac:dyDescent="0.2">
      <c r="A65"/>
      <c r="B65"/>
      <c r="E65" s="413"/>
    </row>
    <row r="66" spans="1:5" x14ac:dyDescent="0.2">
      <c r="A66" s="349"/>
      <c r="B66" s="350"/>
      <c r="E66" s="413"/>
    </row>
    <row r="67" spans="1:5" x14ac:dyDescent="0.2">
      <c r="A67"/>
      <c r="B67"/>
      <c r="E67" s="413"/>
    </row>
    <row r="68" spans="1:5" x14ac:dyDescent="0.2">
      <c r="A68"/>
      <c r="B68"/>
      <c r="E68" s="413"/>
    </row>
    <row r="69" spans="1:5" x14ac:dyDescent="0.2">
      <c r="A69" s="356" t="s">
        <v>588</v>
      </c>
      <c r="B69" s="457">
        <v>282895748</v>
      </c>
      <c r="E69" s="413"/>
    </row>
    <row r="70" spans="1:5" x14ac:dyDescent="0.2">
      <c r="E70" s="413"/>
    </row>
    <row r="71" spans="1:5" x14ac:dyDescent="0.2">
      <c r="E71" s="413"/>
    </row>
    <row r="72" spans="1:5" x14ac:dyDescent="0.2">
      <c r="E72" s="413"/>
    </row>
    <row r="73" spans="1:5" x14ac:dyDescent="0.2">
      <c r="E73" s="413"/>
    </row>
    <row r="74" spans="1:5" x14ac:dyDescent="0.2">
      <c r="E74" s="413"/>
    </row>
    <row r="75" spans="1:5" x14ac:dyDescent="0.2">
      <c r="E75" s="413"/>
    </row>
    <row r="76" spans="1:5" x14ac:dyDescent="0.2">
      <c r="E76" s="413"/>
    </row>
    <row r="77" spans="1:5" x14ac:dyDescent="0.2">
      <c r="E77" s="413"/>
    </row>
    <row r="78" spans="1:5" x14ac:dyDescent="0.2">
      <c r="E78" s="413"/>
    </row>
    <row r="79" spans="1:5" x14ac:dyDescent="0.2">
      <c r="E79" s="413"/>
    </row>
    <row r="80" spans="1:5" x14ac:dyDescent="0.2">
      <c r="E80" s="413"/>
    </row>
    <row r="81" spans="5:5" x14ac:dyDescent="0.2">
      <c r="E81" s="413"/>
    </row>
    <row r="82" spans="5:5" x14ac:dyDescent="0.2">
      <c r="E82" s="413"/>
    </row>
    <row r="83" spans="5:5" x14ac:dyDescent="0.2">
      <c r="E83" s="413"/>
    </row>
    <row r="84" spans="5:5" x14ac:dyDescent="0.2">
      <c r="E84" s="413"/>
    </row>
    <row r="85" spans="5:5" x14ac:dyDescent="0.2">
      <c r="E85" s="413"/>
    </row>
    <row r="86" spans="5:5" x14ac:dyDescent="0.2">
      <c r="E86" s="413"/>
    </row>
    <row r="87" spans="5:5" x14ac:dyDescent="0.2">
      <c r="E87" s="413"/>
    </row>
    <row r="88" spans="5:5" x14ac:dyDescent="0.2">
      <c r="E88" s="413"/>
    </row>
    <row r="89" spans="5:5" x14ac:dyDescent="0.2">
      <c r="E89" s="413"/>
    </row>
    <row r="90" spans="5:5" x14ac:dyDescent="0.2">
      <c r="E90" s="413"/>
    </row>
    <row r="91" spans="5:5" x14ac:dyDescent="0.2">
      <c r="E91" s="413"/>
    </row>
    <row r="92" spans="5:5" x14ac:dyDescent="0.2">
      <c r="E92" s="413"/>
    </row>
    <row r="93" spans="5:5" x14ac:dyDescent="0.2">
      <c r="E93" s="413"/>
    </row>
    <row r="94" spans="5:5" x14ac:dyDescent="0.2">
      <c r="E94" s="413"/>
    </row>
    <row r="95" spans="5:5" x14ac:dyDescent="0.2">
      <c r="E95" s="413"/>
    </row>
    <row r="96" spans="5:5" x14ac:dyDescent="0.2">
      <c r="E96" s="413"/>
    </row>
    <row r="97" spans="5:5" x14ac:dyDescent="0.2">
      <c r="E97" s="413"/>
    </row>
    <row r="98" spans="5:5" x14ac:dyDescent="0.2">
      <c r="E98" s="413"/>
    </row>
    <row r="99" spans="5:5" x14ac:dyDescent="0.2">
      <c r="E99" s="413"/>
    </row>
    <row r="100" spans="5:5" x14ac:dyDescent="0.2">
      <c r="E100" s="413"/>
    </row>
    <row r="101" spans="5:5" x14ac:dyDescent="0.2">
      <c r="E101" s="413"/>
    </row>
    <row r="102" spans="5:5" x14ac:dyDescent="0.2">
      <c r="E102" s="413"/>
    </row>
    <row r="103" spans="5:5" x14ac:dyDescent="0.2">
      <c r="E103" s="413"/>
    </row>
    <row r="104" spans="5:5" x14ac:dyDescent="0.2">
      <c r="E104" s="413"/>
    </row>
    <row r="105" spans="5:5" x14ac:dyDescent="0.2">
      <c r="E105" s="413"/>
    </row>
    <row r="106" spans="5:5" x14ac:dyDescent="0.2">
      <c r="E106" s="413"/>
    </row>
    <row r="107" spans="5:5" x14ac:dyDescent="0.2">
      <c r="E107" s="413"/>
    </row>
    <row r="108" spans="5:5" x14ac:dyDescent="0.2">
      <c r="E108" s="413"/>
    </row>
    <row r="109" spans="5:5" x14ac:dyDescent="0.2">
      <c r="E109" s="413"/>
    </row>
    <row r="110" spans="5:5" x14ac:dyDescent="0.2">
      <c r="E110" s="413"/>
    </row>
    <row r="111" spans="5:5" x14ac:dyDescent="0.2">
      <c r="E111" s="413"/>
    </row>
    <row r="112" spans="5:5" x14ac:dyDescent="0.2">
      <c r="E112" s="413"/>
    </row>
    <row r="113" spans="5:5" x14ac:dyDescent="0.2">
      <c r="E113" s="413"/>
    </row>
    <row r="114" spans="5:5" x14ac:dyDescent="0.2">
      <c r="E114" s="413"/>
    </row>
    <row r="115" spans="5:5" x14ac:dyDescent="0.2">
      <c r="E115" s="413"/>
    </row>
    <row r="116" spans="5:5" x14ac:dyDescent="0.2">
      <c r="E116" s="413"/>
    </row>
    <row r="117" spans="5:5" x14ac:dyDescent="0.2">
      <c r="E117" s="413"/>
    </row>
    <row r="118" spans="5:5" x14ac:dyDescent="0.2">
      <c r="E118" s="413"/>
    </row>
    <row r="119" spans="5:5" x14ac:dyDescent="0.2">
      <c r="E119" s="413"/>
    </row>
    <row r="120" spans="5:5" x14ac:dyDescent="0.2">
      <c r="E120" s="413"/>
    </row>
    <row r="121" spans="5:5" x14ac:dyDescent="0.2">
      <c r="E121" s="413"/>
    </row>
    <row r="122" spans="5:5" x14ac:dyDescent="0.2">
      <c r="E122" s="413"/>
    </row>
    <row r="123" spans="5:5" x14ac:dyDescent="0.2">
      <c r="E123" s="413"/>
    </row>
    <row r="124" spans="5:5" x14ac:dyDescent="0.2">
      <c r="E124" s="413"/>
    </row>
    <row r="125" spans="5:5" x14ac:dyDescent="0.2">
      <c r="E125" s="413"/>
    </row>
    <row r="126" spans="5:5" x14ac:dyDescent="0.2">
      <c r="E126" s="413"/>
    </row>
    <row r="127" spans="5:5" x14ac:dyDescent="0.2">
      <c r="E127" s="413"/>
    </row>
    <row r="128" spans="5:5" x14ac:dyDescent="0.2">
      <c r="E128" s="413"/>
    </row>
    <row r="129" spans="5:5" x14ac:dyDescent="0.2">
      <c r="E129" s="413"/>
    </row>
    <row r="130" spans="5:5" x14ac:dyDescent="0.2">
      <c r="E130" s="413"/>
    </row>
    <row r="131" spans="5:5" x14ac:dyDescent="0.2">
      <c r="E131" s="413"/>
    </row>
    <row r="132" spans="5:5" x14ac:dyDescent="0.2">
      <c r="E132" s="413"/>
    </row>
    <row r="133" spans="5:5" x14ac:dyDescent="0.2">
      <c r="E133" s="413"/>
    </row>
    <row r="134" spans="5:5" x14ac:dyDescent="0.2">
      <c r="E134" s="413"/>
    </row>
    <row r="135" spans="5:5" x14ac:dyDescent="0.2">
      <c r="E135" s="413"/>
    </row>
    <row r="136" spans="5:5" x14ac:dyDescent="0.2">
      <c r="E136" s="413"/>
    </row>
    <row r="137" spans="5:5" x14ac:dyDescent="0.2">
      <c r="E137" s="413"/>
    </row>
    <row r="138" spans="5:5" x14ac:dyDescent="0.2">
      <c r="E138" s="413"/>
    </row>
    <row r="139" spans="5:5" x14ac:dyDescent="0.2">
      <c r="E139" s="413"/>
    </row>
    <row r="140" spans="5:5" x14ac:dyDescent="0.2">
      <c r="E140" s="413"/>
    </row>
    <row r="141" spans="5:5" x14ac:dyDescent="0.2">
      <c r="E141" s="413"/>
    </row>
    <row r="142" spans="5:5" x14ac:dyDescent="0.2">
      <c r="E142" s="413"/>
    </row>
    <row r="143" spans="5:5" x14ac:dyDescent="0.2">
      <c r="E143" s="413"/>
    </row>
    <row r="144" spans="5:5" x14ac:dyDescent="0.2">
      <c r="E144" s="413"/>
    </row>
    <row r="145" spans="5:5" x14ac:dyDescent="0.2">
      <c r="E145" s="413"/>
    </row>
    <row r="146" spans="5:5" x14ac:dyDescent="0.2">
      <c r="E146" s="413"/>
    </row>
    <row r="147" spans="5:5" x14ac:dyDescent="0.2">
      <c r="E147" s="413"/>
    </row>
    <row r="148" spans="5:5" x14ac:dyDescent="0.2">
      <c r="E148" s="413"/>
    </row>
    <row r="149" spans="5:5" x14ac:dyDescent="0.2">
      <c r="E149" s="413"/>
    </row>
    <row r="150" spans="5:5" x14ac:dyDescent="0.2">
      <c r="E150" s="413"/>
    </row>
    <row r="151" spans="5:5" x14ac:dyDescent="0.2">
      <c r="E151" s="413"/>
    </row>
    <row r="152" spans="5:5" x14ac:dyDescent="0.2">
      <c r="E152" s="413"/>
    </row>
    <row r="153" spans="5:5" x14ac:dyDescent="0.2">
      <c r="E153" s="413"/>
    </row>
    <row r="154" spans="5:5" x14ac:dyDescent="0.2">
      <c r="E154" s="413"/>
    </row>
    <row r="155" spans="5:5" x14ac:dyDescent="0.2">
      <c r="E155" s="413"/>
    </row>
    <row r="156" spans="5:5" x14ac:dyDescent="0.2">
      <c r="E156" s="413"/>
    </row>
    <row r="157" spans="5:5" x14ac:dyDescent="0.2">
      <c r="E157" s="413"/>
    </row>
    <row r="158" spans="5:5" x14ac:dyDescent="0.2">
      <c r="E158" s="413"/>
    </row>
    <row r="159" spans="5:5" x14ac:dyDescent="0.2">
      <c r="E159" s="413"/>
    </row>
    <row r="160" spans="5:5" x14ac:dyDescent="0.2">
      <c r="E160" s="413"/>
    </row>
    <row r="161" spans="5:5" x14ac:dyDescent="0.2">
      <c r="E161" s="413"/>
    </row>
    <row r="162" spans="5:5" x14ac:dyDescent="0.2">
      <c r="E162" s="413"/>
    </row>
    <row r="163" spans="5:5" x14ac:dyDescent="0.2">
      <c r="E163" s="413"/>
    </row>
    <row r="164" spans="5:5" x14ac:dyDescent="0.2">
      <c r="E164" s="413"/>
    </row>
    <row r="165" spans="5:5" x14ac:dyDescent="0.2">
      <c r="E165" s="413"/>
    </row>
    <row r="166" spans="5:5" x14ac:dyDescent="0.2">
      <c r="E166" s="413"/>
    </row>
    <row r="167" spans="5:5" x14ac:dyDescent="0.2">
      <c r="E167" s="413"/>
    </row>
    <row r="168" spans="5:5" x14ac:dyDescent="0.2">
      <c r="E168" s="413"/>
    </row>
    <row r="169" spans="5:5" x14ac:dyDescent="0.2">
      <c r="E169" s="413"/>
    </row>
    <row r="170" spans="5:5" x14ac:dyDescent="0.2">
      <c r="E170" s="413"/>
    </row>
    <row r="171" spans="5:5" x14ac:dyDescent="0.2">
      <c r="E171" s="413"/>
    </row>
    <row r="172" spans="5:5" x14ac:dyDescent="0.2">
      <c r="E172" s="413"/>
    </row>
    <row r="173" spans="5:5" x14ac:dyDescent="0.2">
      <c r="E173" s="413"/>
    </row>
    <row r="174" spans="5:5" x14ac:dyDescent="0.2">
      <c r="E174" s="413"/>
    </row>
    <row r="175" spans="5:5" x14ac:dyDescent="0.2">
      <c r="E175" s="413"/>
    </row>
    <row r="176" spans="5:5" x14ac:dyDescent="0.2">
      <c r="E176" s="413"/>
    </row>
    <row r="177" spans="5:5" x14ac:dyDescent="0.2">
      <c r="E177" s="413"/>
    </row>
    <row r="178" spans="5:5" x14ac:dyDescent="0.2">
      <c r="E178" s="413"/>
    </row>
    <row r="179" spans="5:5" x14ac:dyDescent="0.2">
      <c r="E179" s="413"/>
    </row>
    <row r="180" spans="5:5" x14ac:dyDescent="0.2">
      <c r="E180" s="413"/>
    </row>
    <row r="181" spans="5:5" x14ac:dyDescent="0.2">
      <c r="E181" s="413"/>
    </row>
    <row r="182" spans="5:5" x14ac:dyDescent="0.2">
      <c r="E182" s="413"/>
    </row>
    <row r="183" spans="5:5" x14ac:dyDescent="0.2">
      <c r="E183" s="413"/>
    </row>
    <row r="184" spans="5:5" x14ac:dyDescent="0.2">
      <c r="E184" s="413"/>
    </row>
    <row r="185" spans="5:5" x14ac:dyDescent="0.2">
      <c r="E185" s="413"/>
    </row>
    <row r="186" spans="5:5" x14ac:dyDescent="0.2">
      <c r="E186" s="413"/>
    </row>
    <row r="187" spans="5:5" x14ac:dyDescent="0.2">
      <c r="E187" s="413"/>
    </row>
    <row r="188" spans="5:5" x14ac:dyDescent="0.2">
      <c r="E188" s="413"/>
    </row>
    <row r="189" spans="5:5" x14ac:dyDescent="0.2">
      <c r="E189" s="413"/>
    </row>
    <row r="190" spans="5:5" x14ac:dyDescent="0.2">
      <c r="E190" s="413"/>
    </row>
    <row r="191" spans="5:5" x14ac:dyDescent="0.2">
      <c r="E191" s="413"/>
    </row>
    <row r="192" spans="5:5" x14ac:dyDescent="0.2">
      <c r="E192" s="413"/>
    </row>
    <row r="193" spans="5:5" x14ac:dyDescent="0.2">
      <c r="E193" s="413"/>
    </row>
    <row r="194" spans="5:5" x14ac:dyDescent="0.2">
      <c r="E194" s="413"/>
    </row>
    <row r="195" spans="5:5" x14ac:dyDescent="0.2">
      <c r="E195" s="413"/>
    </row>
    <row r="196" spans="5:5" x14ac:dyDescent="0.2">
      <c r="E196" s="413"/>
    </row>
    <row r="197" spans="5:5" x14ac:dyDescent="0.2">
      <c r="E197" s="413"/>
    </row>
    <row r="198" spans="5:5" x14ac:dyDescent="0.2">
      <c r="E198" s="413"/>
    </row>
    <row r="199" spans="5:5" x14ac:dyDescent="0.2">
      <c r="E199" s="413"/>
    </row>
    <row r="200" spans="5:5" x14ac:dyDescent="0.2">
      <c r="E200" s="413"/>
    </row>
    <row r="201" spans="5:5" x14ac:dyDescent="0.2">
      <c r="E201" s="413"/>
    </row>
    <row r="202" spans="5:5" x14ac:dyDescent="0.2">
      <c r="E202" s="413"/>
    </row>
    <row r="203" spans="5:5" x14ac:dyDescent="0.2">
      <c r="E203" s="413"/>
    </row>
    <row r="204" spans="5:5" x14ac:dyDescent="0.2">
      <c r="E204" s="413"/>
    </row>
    <row r="205" spans="5:5" x14ac:dyDescent="0.2">
      <c r="E205" s="413"/>
    </row>
    <row r="206" spans="5:5" x14ac:dyDescent="0.2">
      <c r="E206" s="413"/>
    </row>
    <row r="207" spans="5:5" x14ac:dyDescent="0.2">
      <c r="E207" s="413"/>
    </row>
    <row r="208" spans="5:5" x14ac:dyDescent="0.2">
      <c r="E208" s="413"/>
    </row>
    <row r="209" spans="5:5" x14ac:dyDescent="0.2">
      <c r="E209" s="413"/>
    </row>
    <row r="210" spans="5:5" x14ac:dyDescent="0.2">
      <c r="E210" s="413"/>
    </row>
    <row r="211" spans="5:5" x14ac:dyDescent="0.2">
      <c r="E211" s="413"/>
    </row>
    <row r="212" spans="5:5" x14ac:dyDescent="0.2">
      <c r="E212" s="413"/>
    </row>
    <row r="213" spans="5:5" x14ac:dyDescent="0.2">
      <c r="E213" s="413"/>
    </row>
    <row r="214" spans="5:5" x14ac:dyDescent="0.2">
      <c r="E214" s="413"/>
    </row>
    <row r="215" spans="5:5" x14ac:dyDescent="0.2">
      <c r="E215" s="413"/>
    </row>
    <row r="216" spans="5:5" x14ac:dyDescent="0.2">
      <c r="E216" s="413"/>
    </row>
    <row r="217" spans="5:5" x14ac:dyDescent="0.2">
      <c r="E217" s="413"/>
    </row>
    <row r="218" spans="5:5" x14ac:dyDescent="0.2">
      <c r="E218" s="413"/>
    </row>
    <row r="219" spans="5:5" x14ac:dyDescent="0.2">
      <c r="E219" s="413"/>
    </row>
    <row r="220" spans="5:5" x14ac:dyDescent="0.2">
      <c r="E220" s="413"/>
    </row>
    <row r="221" spans="5:5" x14ac:dyDescent="0.2">
      <c r="E221" s="413"/>
    </row>
    <row r="222" spans="5:5" x14ac:dyDescent="0.2">
      <c r="E222" s="413"/>
    </row>
    <row r="223" spans="5:5" x14ac:dyDescent="0.2">
      <c r="E223" s="413"/>
    </row>
    <row r="224" spans="5:5" x14ac:dyDescent="0.2">
      <c r="E224" s="413"/>
    </row>
    <row r="225" spans="5:5" x14ac:dyDescent="0.2">
      <c r="E225" s="413"/>
    </row>
    <row r="226" spans="5:5" x14ac:dyDescent="0.2">
      <c r="E226" s="413"/>
    </row>
    <row r="227" spans="5:5" x14ac:dyDescent="0.2">
      <c r="E227" s="413"/>
    </row>
    <row r="228" spans="5:5" x14ac:dyDescent="0.2">
      <c r="E228" s="413"/>
    </row>
    <row r="229" spans="5:5" x14ac:dyDescent="0.2">
      <c r="E229" s="413"/>
    </row>
    <row r="230" spans="5:5" x14ac:dyDescent="0.2">
      <c r="E230" s="413"/>
    </row>
    <row r="231" spans="5:5" x14ac:dyDescent="0.2">
      <c r="E231" s="413"/>
    </row>
    <row r="232" spans="5:5" x14ac:dyDescent="0.2">
      <c r="E232" s="413"/>
    </row>
    <row r="233" spans="5:5" x14ac:dyDescent="0.2">
      <c r="E233" s="413"/>
    </row>
    <row r="234" spans="5:5" x14ac:dyDescent="0.2">
      <c r="E234" s="413"/>
    </row>
    <row r="235" spans="5:5" x14ac:dyDescent="0.2">
      <c r="E235" s="413"/>
    </row>
    <row r="236" spans="5:5" x14ac:dyDescent="0.2">
      <c r="E236" s="413"/>
    </row>
    <row r="237" spans="5:5" x14ac:dyDescent="0.2">
      <c r="E237" s="413"/>
    </row>
    <row r="238" spans="5:5" x14ac:dyDescent="0.2">
      <c r="E238" s="413"/>
    </row>
    <row r="239" spans="5:5" x14ac:dyDescent="0.2">
      <c r="E239" s="413"/>
    </row>
    <row r="240" spans="5:5" x14ac:dyDescent="0.2">
      <c r="E240" s="413"/>
    </row>
    <row r="241" spans="5:5" x14ac:dyDescent="0.2">
      <c r="E241" s="413"/>
    </row>
    <row r="242" spans="5:5" x14ac:dyDescent="0.2">
      <c r="E242" s="413"/>
    </row>
    <row r="243" spans="5:5" x14ac:dyDescent="0.2">
      <c r="E243" s="413"/>
    </row>
    <row r="244" spans="5:5" x14ac:dyDescent="0.2">
      <c r="E244" s="413"/>
    </row>
    <row r="245" spans="5:5" x14ac:dyDescent="0.2">
      <c r="E245" s="413"/>
    </row>
    <row r="246" spans="5:5" x14ac:dyDescent="0.2">
      <c r="E246" s="413"/>
    </row>
    <row r="247" spans="5:5" x14ac:dyDescent="0.2">
      <c r="E247" s="413"/>
    </row>
    <row r="248" spans="5:5" x14ac:dyDescent="0.2">
      <c r="E248" s="413"/>
    </row>
    <row r="249" spans="5:5" x14ac:dyDescent="0.2">
      <c r="E249" s="413"/>
    </row>
    <row r="250" spans="5:5" x14ac:dyDescent="0.2">
      <c r="E250" s="413"/>
    </row>
    <row r="251" spans="5:5" x14ac:dyDescent="0.2">
      <c r="E251" s="413"/>
    </row>
    <row r="252" spans="5:5" x14ac:dyDescent="0.2">
      <c r="E252" s="413"/>
    </row>
    <row r="253" spans="5:5" x14ac:dyDescent="0.2">
      <c r="E253" s="413"/>
    </row>
    <row r="254" spans="5:5" x14ac:dyDescent="0.2">
      <c r="E254" s="413"/>
    </row>
    <row r="255" spans="5:5" x14ac:dyDescent="0.2">
      <c r="E255" s="413"/>
    </row>
    <row r="256" spans="5:5" x14ac:dyDescent="0.2">
      <c r="E256" s="413"/>
    </row>
    <row r="257" spans="5:5" x14ac:dyDescent="0.2">
      <c r="E257" s="413"/>
    </row>
  </sheetData>
  <phoneticPr fontId="44" type="noConversion"/>
  <pageMargins left="0.75" right="0.75" top="1" bottom="1" header="0.5" footer="0.5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0" workbookViewId="0">
      <selection activeCell="C86" sqref="C86"/>
    </sheetView>
  </sheetViews>
  <sheetFormatPr defaultRowHeight="12.75" x14ac:dyDescent="0.2"/>
  <cols>
    <col min="1" max="1" width="58.42578125" style="407" customWidth="1"/>
    <col min="2" max="2" width="10.140625" style="407" customWidth="1"/>
    <col min="3" max="4" width="10.28515625" style="407" customWidth="1"/>
    <col min="5" max="6" width="10.5703125" style="407" customWidth="1"/>
    <col min="7" max="7" width="12.140625" style="407" customWidth="1"/>
    <col min="8" max="16384" width="9.140625" style="407"/>
  </cols>
  <sheetData>
    <row r="1" spans="1:7" x14ac:dyDescent="0.2">
      <c r="A1" s="426" t="s">
        <v>53</v>
      </c>
      <c r="B1" s="427" t="s">
        <v>614</v>
      </c>
      <c r="C1" s="428" t="s">
        <v>85</v>
      </c>
      <c r="D1" s="427" t="s">
        <v>540</v>
      </c>
      <c r="E1" s="428" t="s">
        <v>541</v>
      </c>
      <c r="F1" s="429" t="s">
        <v>56</v>
      </c>
      <c r="G1" s="430" t="s">
        <v>615</v>
      </c>
    </row>
    <row r="2" spans="1:7" x14ac:dyDescent="0.2">
      <c r="A2" s="431"/>
      <c r="B2" s="432" t="s">
        <v>616</v>
      </c>
      <c r="C2" s="433"/>
      <c r="D2" s="432"/>
      <c r="E2" s="433" t="s">
        <v>617</v>
      </c>
      <c r="F2" s="434"/>
      <c r="G2" s="435"/>
    </row>
    <row r="3" spans="1:7" x14ac:dyDescent="0.2">
      <c r="A3" s="411" t="s">
        <v>618</v>
      </c>
      <c r="C3" s="412"/>
      <c r="E3" s="436"/>
      <c r="F3" s="413"/>
      <c r="G3" s="415">
        <v>25850000</v>
      </c>
    </row>
    <row r="4" spans="1:7" x14ac:dyDescent="0.2">
      <c r="A4" s="412" t="s">
        <v>542</v>
      </c>
      <c r="B4" s="416"/>
      <c r="C4" s="412"/>
      <c r="E4" s="436"/>
      <c r="F4" s="413"/>
      <c r="G4" s="417"/>
    </row>
    <row r="5" spans="1:7" x14ac:dyDescent="0.2">
      <c r="A5" s="412" t="s">
        <v>619</v>
      </c>
      <c r="B5" s="416"/>
      <c r="C5" s="412"/>
      <c r="E5" s="436"/>
      <c r="F5" s="413"/>
      <c r="G5" s="417"/>
    </row>
    <row r="6" spans="1:7" x14ac:dyDescent="0.2">
      <c r="A6" s="412" t="s">
        <v>86</v>
      </c>
      <c r="B6" s="416" t="s">
        <v>600</v>
      </c>
      <c r="C6" s="412">
        <v>136</v>
      </c>
      <c r="E6" s="437"/>
      <c r="F6" s="413">
        <v>2350000</v>
      </c>
      <c r="G6" s="417">
        <v>17233333</v>
      </c>
    </row>
    <row r="7" spans="1:7" x14ac:dyDescent="0.2">
      <c r="A7" s="412" t="s">
        <v>543</v>
      </c>
      <c r="B7" s="416"/>
      <c r="C7" s="412"/>
      <c r="E7" s="437"/>
      <c r="F7" s="413"/>
      <c r="G7" s="417"/>
    </row>
    <row r="8" spans="1:7" x14ac:dyDescent="0.2">
      <c r="A8" s="412" t="s">
        <v>620</v>
      </c>
      <c r="B8" s="416"/>
      <c r="C8" s="412"/>
      <c r="E8" s="437"/>
      <c r="F8" s="413"/>
      <c r="G8" s="417"/>
    </row>
    <row r="9" spans="1:7" x14ac:dyDescent="0.2">
      <c r="A9" s="412" t="s">
        <v>86</v>
      </c>
      <c r="B9" s="416" t="s">
        <v>600</v>
      </c>
      <c r="C9" s="412"/>
      <c r="D9" s="407">
        <v>136</v>
      </c>
      <c r="E9" s="437"/>
      <c r="F9" s="413">
        <v>2350000</v>
      </c>
      <c r="G9" s="417">
        <v>8616667</v>
      </c>
    </row>
    <row r="10" spans="1:7" x14ac:dyDescent="0.2">
      <c r="A10" s="411" t="s">
        <v>621</v>
      </c>
      <c r="B10" s="416"/>
      <c r="C10" s="412"/>
      <c r="E10" s="437"/>
      <c r="F10" s="413"/>
      <c r="G10" s="415">
        <v>50760000</v>
      </c>
    </row>
    <row r="11" spans="1:7" x14ac:dyDescent="0.2">
      <c r="A11" s="412" t="s">
        <v>544</v>
      </c>
      <c r="B11" s="416"/>
      <c r="C11" s="411">
        <v>328</v>
      </c>
      <c r="E11" s="436"/>
      <c r="F11" s="413"/>
      <c r="G11" s="417"/>
    </row>
    <row r="12" spans="1:7" x14ac:dyDescent="0.2">
      <c r="A12" s="412" t="s">
        <v>545</v>
      </c>
      <c r="B12" s="416" t="s">
        <v>600</v>
      </c>
      <c r="C12" s="412">
        <v>39</v>
      </c>
      <c r="E12" s="436"/>
      <c r="F12" s="413">
        <v>2350000</v>
      </c>
      <c r="G12" s="417">
        <v>3446667</v>
      </c>
    </row>
    <row r="13" spans="1:7" x14ac:dyDescent="0.2">
      <c r="A13" s="412" t="s">
        <v>546</v>
      </c>
      <c r="B13" s="416" t="s">
        <v>600</v>
      </c>
      <c r="C13" s="412">
        <v>44</v>
      </c>
      <c r="E13" s="436"/>
      <c r="F13" s="413">
        <v>2350000</v>
      </c>
      <c r="G13" s="417">
        <v>3916666</v>
      </c>
    </row>
    <row r="14" spans="1:7" x14ac:dyDescent="0.2">
      <c r="A14" s="412" t="s">
        <v>87</v>
      </c>
      <c r="B14" s="416" t="s">
        <v>600</v>
      </c>
      <c r="C14" s="412">
        <v>39</v>
      </c>
      <c r="E14" s="436"/>
      <c r="F14" s="413">
        <v>2350000</v>
      </c>
      <c r="G14" s="417">
        <v>3603333</v>
      </c>
    </row>
    <row r="15" spans="1:7" x14ac:dyDescent="0.2">
      <c r="A15" s="412" t="s">
        <v>88</v>
      </c>
      <c r="B15" s="416" t="s">
        <v>600</v>
      </c>
      <c r="C15" s="412">
        <v>39</v>
      </c>
      <c r="E15" s="436"/>
      <c r="F15" s="413">
        <v>2350000</v>
      </c>
      <c r="G15" s="417">
        <v>4073333</v>
      </c>
    </row>
    <row r="16" spans="1:7" x14ac:dyDescent="0.2">
      <c r="A16" s="412" t="s">
        <v>547</v>
      </c>
      <c r="B16" s="416" t="s">
        <v>600</v>
      </c>
      <c r="C16" s="412">
        <v>41</v>
      </c>
      <c r="E16" s="436"/>
      <c r="F16" s="413">
        <v>2350000</v>
      </c>
      <c r="G16" s="417">
        <v>4386667</v>
      </c>
    </row>
    <row r="17" spans="1:7" x14ac:dyDescent="0.2">
      <c r="A17" s="412" t="s">
        <v>548</v>
      </c>
      <c r="B17" s="416" t="s">
        <v>600</v>
      </c>
      <c r="C17" s="412">
        <v>45</v>
      </c>
      <c r="E17" s="436"/>
      <c r="F17" s="413">
        <v>2350000</v>
      </c>
      <c r="G17" s="417">
        <v>4700000</v>
      </c>
    </row>
    <row r="18" spans="1:7" x14ac:dyDescent="0.2">
      <c r="A18" s="412" t="s">
        <v>89</v>
      </c>
      <c r="B18" s="416" t="s">
        <v>600</v>
      </c>
      <c r="C18" s="412">
        <v>40</v>
      </c>
      <c r="E18" s="436"/>
      <c r="F18" s="413">
        <v>2350000</v>
      </c>
      <c r="G18" s="417">
        <v>4856667</v>
      </c>
    </row>
    <row r="19" spans="1:7" x14ac:dyDescent="0.2">
      <c r="A19" s="412" t="s">
        <v>90</v>
      </c>
      <c r="B19" s="416" t="s">
        <v>600</v>
      </c>
      <c r="C19" s="412">
        <v>41</v>
      </c>
      <c r="E19" s="436"/>
      <c r="F19" s="413">
        <v>2350000</v>
      </c>
      <c r="G19" s="417">
        <v>4856666</v>
      </c>
    </row>
    <row r="20" spans="1:7" x14ac:dyDescent="0.2">
      <c r="A20" s="412" t="s">
        <v>549</v>
      </c>
      <c r="B20" s="416"/>
      <c r="C20" s="412"/>
      <c r="D20" s="438">
        <v>327</v>
      </c>
      <c r="E20" s="436"/>
      <c r="F20" s="413"/>
      <c r="G20" s="417"/>
    </row>
    <row r="21" spans="1:7" x14ac:dyDescent="0.2">
      <c r="A21" s="412" t="s">
        <v>545</v>
      </c>
      <c r="B21" s="416" t="s">
        <v>600</v>
      </c>
      <c r="C21" s="412"/>
      <c r="D21" s="407">
        <v>40</v>
      </c>
      <c r="E21" s="436"/>
      <c r="F21" s="413">
        <v>2350000</v>
      </c>
      <c r="G21" s="417">
        <v>1801667</v>
      </c>
    </row>
    <row r="22" spans="1:7" x14ac:dyDescent="0.2">
      <c r="A22" s="412" t="s">
        <v>550</v>
      </c>
      <c r="B22" s="416" t="s">
        <v>600</v>
      </c>
      <c r="C22" s="412"/>
      <c r="D22" s="407">
        <v>39</v>
      </c>
      <c r="E22" s="436"/>
      <c r="F22" s="413">
        <v>2350000</v>
      </c>
      <c r="G22" s="417">
        <v>1723333</v>
      </c>
    </row>
    <row r="23" spans="1:7" x14ac:dyDescent="0.2">
      <c r="A23" s="412" t="s">
        <v>87</v>
      </c>
      <c r="B23" s="416" t="s">
        <v>600</v>
      </c>
      <c r="C23" s="412"/>
      <c r="D23" s="407">
        <v>44</v>
      </c>
      <c r="E23" s="436"/>
      <c r="F23" s="413">
        <v>2350000</v>
      </c>
      <c r="G23" s="417">
        <v>2036667</v>
      </c>
    </row>
    <row r="24" spans="1:7" x14ac:dyDescent="0.2">
      <c r="A24" s="412" t="s">
        <v>88</v>
      </c>
      <c r="B24" s="416" t="s">
        <v>600</v>
      </c>
      <c r="C24" s="412"/>
      <c r="D24" s="407">
        <v>39</v>
      </c>
      <c r="E24" s="436"/>
      <c r="F24" s="413">
        <v>2350000</v>
      </c>
      <c r="G24" s="417">
        <v>2036667</v>
      </c>
    </row>
    <row r="25" spans="1:7" x14ac:dyDescent="0.2">
      <c r="A25" s="412" t="s">
        <v>551</v>
      </c>
      <c r="B25" s="416" t="s">
        <v>600</v>
      </c>
      <c r="C25" s="412"/>
      <c r="D25" s="407">
        <v>39</v>
      </c>
      <c r="E25" s="436"/>
      <c r="F25" s="413">
        <v>2350000</v>
      </c>
      <c r="G25" s="417">
        <v>2036667</v>
      </c>
    </row>
    <row r="26" spans="1:7" x14ac:dyDescent="0.2">
      <c r="A26" s="412" t="s">
        <v>548</v>
      </c>
      <c r="B26" s="416" t="s">
        <v>600</v>
      </c>
      <c r="C26" s="412"/>
      <c r="D26" s="407">
        <v>41</v>
      </c>
      <c r="E26" s="436"/>
      <c r="F26" s="413">
        <v>2350000</v>
      </c>
      <c r="G26" s="417">
        <v>2193333</v>
      </c>
    </row>
    <row r="27" spans="1:7" x14ac:dyDescent="0.2">
      <c r="A27" s="412" t="s">
        <v>89</v>
      </c>
      <c r="B27" s="416" t="s">
        <v>600</v>
      </c>
      <c r="C27" s="412"/>
      <c r="D27" s="407">
        <v>45</v>
      </c>
      <c r="E27" s="436"/>
      <c r="F27" s="413">
        <v>2350000</v>
      </c>
      <c r="G27" s="417">
        <v>2663334</v>
      </c>
    </row>
    <row r="28" spans="1:7" x14ac:dyDescent="0.2">
      <c r="A28" s="412" t="s">
        <v>91</v>
      </c>
      <c r="B28" s="416" t="s">
        <v>600</v>
      </c>
      <c r="C28" s="412"/>
      <c r="D28" s="407">
        <v>40</v>
      </c>
      <c r="E28" s="436"/>
      <c r="F28" s="413">
        <v>2350000</v>
      </c>
      <c r="G28" s="417">
        <v>2428333</v>
      </c>
    </row>
    <row r="29" spans="1:7" x14ac:dyDescent="0.2">
      <c r="A29" s="411" t="s">
        <v>622</v>
      </c>
      <c r="B29" s="416"/>
      <c r="C29" s="412"/>
      <c r="E29" s="436"/>
      <c r="G29" s="415">
        <v>3995000</v>
      </c>
    </row>
    <row r="30" spans="1:7" x14ac:dyDescent="0.2">
      <c r="A30" s="412" t="s">
        <v>544</v>
      </c>
      <c r="C30" s="412"/>
      <c r="E30" s="436"/>
      <c r="G30" s="417"/>
    </row>
    <row r="31" spans="1:7" x14ac:dyDescent="0.2">
      <c r="A31" s="412" t="s">
        <v>92</v>
      </c>
      <c r="B31" s="416" t="s">
        <v>600</v>
      </c>
      <c r="C31" s="412">
        <v>135</v>
      </c>
      <c r="E31" s="436"/>
      <c r="F31" s="413">
        <v>2350000</v>
      </c>
      <c r="G31" s="417">
        <v>2036667</v>
      </c>
    </row>
    <row r="32" spans="1:7" x14ac:dyDescent="0.2">
      <c r="A32" s="412" t="s">
        <v>93</v>
      </c>
      <c r="B32" s="416" t="s">
        <v>600</v>
      </c>
      <c r="C32" s="412">
        <v>65</v>
      </c>
      <c r="E32" s="436"/>
      <c r="F32" s="439">
        <v>2350000</v>
      </c>
      <c r="G32" s="417">
        <v>626667</v>
      </c>
    </row>
    <row r="33" spans="1:7" ht="12.75" customHeight="1" x14ac:dyDescent="0.2">
      <c r="A33" s="412" t="s">
        <v>549</v>
      </c>
      <c r="B33" s="416"/>
      <c r="C33" s="412"/>
      <c r="E33" s="436"/>
      <c r="F33" s="413"/>
      <c r="G33" s="417"/>
    </row>
    <row r="34" spans="1:7" ht="12.75" customHeight="1" x14ac:dyDescent="0.2">
      <c r="A34" s="412" t="s">
        <v>94</v>
      </c>
      <c r="B34" s="419" t="s">
        <v>600</v>
      </c>
      <c r="C34" s="412"/>
      <c r="D34" s="440">
        <v>135</v>
      </c>
      <c r="E34" s="436"/>
      <c r="F34" s="441">
        <v>2350000</v>
      </c>
      <c r="G34" s="412">
        <v>1018333</v>
      </c>
    </row>
    <row r="35" spans="1:7" ht="12.75" customHeight="1" x14ac:dyDescent="0.2">
      <c r="A35" s="423" t="s">
        <v>95</v>
      </c>
      <c r="B35" s="422" t="s">
        <v>600</v>
      </c>
      <c r="C35" s="423"/>
      <c r="D35" s="442">
        <v>65</v>
      </c>
      <c r="E35" s="433"/>
      <c r="F35" s="424">
        <v>2350000</v>
      </c>
      <c r="G35" s="423">
        <v>313333</v>
      </c>
    </row>
    <row r="36" spans="1:7" ht="12.75" customHeight="1" x14ac:dyDescent="0.2">
      <c r="A36" s="440"/>
      <c r="B36" s="419"/>
      <c r="C36" s="440"/>
      <c r="D36" s="440"/>
      <c r="E36" s="443"/>
      <c r="F36" s="441"/>
      <c r="G36" s="440"/>
    </row>
    <row r="37" spans="1:7" x14ac:dyDescent="0.2">
      <c r="A37" s="444" t="s">
        <v>53</v>
      </c>
      <c r="B37" s="428" t="s">
        <v>614</v>
      </c>
      <c r="C37" s="427" t="s">
        <v>85</v>
      </c>
      <c r="D37" s="428" t="s">
        <v>540</v>
      </c>
      <c r="E37" s="427" t="s">
        <v>541</v>
      </c>
      <c r="F37" s="426" t="s">
        <v>56</v>
      </c>
      <c r="G37" s="445" t="s">
        <v>615</v>
      </c>
    </row>
    <row r="38" spans="1:7" x14ac:dyDescent="0.2">
      <c r="A38" s="446"/>
      <c r="B38" s="433" t="s">
        <v>616</v>
      </c>
      <c r="C38" s="432"/>
      <c r="D38" s="433"/>
      <c r="E38" s="432" t="s">
        <v>617</v>
      </c>
      <c r="F38" s="431"/>
      <c r="G38" s="447"/>
    </row>
    <row r="39" spans="1:7" x14ac:dyDescent="0.2">
      <c r="A39" s="411" t="s">
        <v>623</v>
      </c>
      <c r="B39" s="416"/>
      <c r="C39" s="412"/>
      <c r="E39" s="436"/>
      <c r="G39" s="415">
        <v>4285866</v>
      </c>
    </row>
    <row r="40" spans="1:7" x14ac:dyDescent="0.2">
      <c r="A40" s="412" t="s">
        <v>624</v>
      </c>
      <c r="B40" s="416"/>
      <c r="C40" s="412"/>
      <c r="E40" s="436"/>
      <c r="G40" s="417"/>
    </row>
    <row r="41" spans="1:7" x14ac:dyDescent="0.2">
      <c r="A41" s="412" t="s">
        <v>625</v>
      </c>
      <c r="B41" s="416"/>
      <c r="C41" s="412"/>
      <c r="E41" s="436"/>
      <c r="G41" s="412"/>
    </row>
    <row r="42" spans="1:7" x14ac:dyDescent="0.2">
      <c r="A42" s="412" t="s">
        <v>544</v>
      </c>
      <c r="B42" s="416"/>
      <c r="C42" s="412"/>
      <c r="E42" s="436"/>
      <c r="G42" s="412"/>
    </row>
    <row r="43" spans="1:7" x14ac:dyDescent="0.2">
      <c r="A43" s="412" t="s">
        <v>96</v>
      </c>
      <c r="B43" s="416" t="s">
        <v>600</v>
      </c>
      <c r="C43" s="412">
        <v>3</v>
      </c>
      <c r="E43" s="436"/>
      <c r="F43" s="407">
        <v>358400</v>
      </c>
      <c r="G43" s="417">
        <v>716800</v>
      </c>
    </row>
    <row r="44" spans="1:7" x14ac:dyDescent="0.2">
      <c r="A44" s="412" t="s">
        <v>549</v>
      </c>
      <c r="B44" s="416"/>
      <c r="C44" s="412"/>
      <c r="E44" s="436"/>
      <c r="G44" s="417"/>
    </row>
    <row r="45" spans="1:7" x14ac:dyDescent="0.2">
      <c r="A45" s="412" t="s">
        <v>97</v>
      </c>
      <c r="B45" s="416" t="s">
        <v>600</v>
      </c>
      <c r="C45" s="412"/>
      <c r="D45" s="407">
        <v>3</v>
      </c>
      <c r="E45" s="436"/>
      <c r="F45" s="407">
        <v>358400</v>
      </c>
      <c r="G45" s="417">
        <v>358400</v>
      </c>
    </row>
    <row r="46" spans="1:7" x14ac:dyDescent="0.2">
      <c r="A46" s="412" t="s">
        <v>552</v>
      </c>
      <c r="B46" s="416"/>
      <c r="C46" s="412"/>
      <c r="E46" s="436"/>
      <c r="G46" s="412"/>
    </row>
    <row r="47" spans="1:7" ht="12" customHeight="1" x14ac:dyDescent="0.2">
      <c r="A47" s="412" t="s">
        <v>553</v>
      </c>
      <c r="B47" s="416"/>
      <c r="C47" s="412"/>
      <c r="E47" s="436"/>
      <c r="G47" s="412"/>
    </row>
    <row r="48" spans="1:7" x14ac:dyDescent="0.2">
      <c r="A48" s="412" t="s">
        <v>554</v>
      </c>
      <c r="B48" s="416"/>
      <c r="C48" s="412"/>
      <c r="E48" s="436"/>
      <c r="G48" s="412"/>
    </row>
    <row r="49" spans="1:8" x14ac:dyDescent="0.2">
      <c r="A49" s="412" t="s">
        <v>103</v>
      </c>
      <c r="B49" s="416" t="s">
        <v>600</v>
      </c>
      <c r="C49" s="412">
        <v>1</v>
      </c>
      <c r="E49" s="436"/>
      <c r="F49" s="407">
        <v>179200</v>
      </c>
      <c r="G49" s="417">
        <v>119467</v>
      </c>
    </row>
    <row r="50" spans="1:8" x14ac:dyDescent="0.2">
      <c r="A50" s="412" t="s">
        <v>626</v>
      </c>
      <c r="B50" s="416" t="s">
        <v>600</v>
      </c>
      <c r="C50" s="412">
        <v>14</v>
      </c>
      <c r="E50" s="436"/>
      <c r="F50" s="407">
        <v>179200</v>
      </c>
      <c r="G50" s="417">
        <v>1672533</v>
      </c>
    </row>
    <row r="51" spans="1:8" x14ac:dyDescent="0.2">
      <c r="A51" s="448" t="s">
        <v>555</v>
      </c>
      <c r="B51" s="449"/>
      <c r="C51" s="448"/>
      <c r="D51" s="448"/>
      <c r="E51" s="436"/>
      <c r="F51" s="448"/>
      <c r="G51" s="417"/>
    </row>
    <row r="52" spans="1:8" x14ac:dyDescent="0.2">
      <c r="A52" s="448" t="s">
        <v>104</v>
      </c>
      <c r="B52" s="449" t="s">
        <v>600</v>
      </c>
      <c r="C52" s="448"/>
      <c r="D52" s="448">
        <v>1</v>
      </c>
      <c r="E52" s="436"/>
      <c r="F52" s="448">
        <v>179200</v>
      </c>
      <c r="G52" s="450">
        <v>59734</v>
      </c>
      <c r="H52" s="448"/>
    </row>
    <row r="53" spans="1:8" x14ac:dyDescent="0.2">
      <c r="A53" s="448" t="s">
        <v>627</v>
      </c>
      <c r="B53" s="449" t="s">
        <v>600</v>
      </c>
      <c r="C53" s="448"/>
      <c r="D53" s="448">
        <v>14</v>
      </c>
      <c r="E53" s="436"/>
      <c r="F53" s="448">
        <v>179200</v>
      </c>
      <c r="G53" s="417">
        <v>836266</v>
      </c>
      <c r="H53" s="448"/>
    </row>
    <row r="54" spans="1:8" ht="12" customHeight="1" x14ac:dyDescent="0.2">
      <c r="A54" s="451" t="s">
        <v>105</v>
      </c>
      <c r="B54" s="449"/>
      <c r="C54" s="448"/>
      <c r="D54" s="448"/>
      <c r="E54" s="436"/>
      <c r="F54" s="448"/>
      <c r="G54" s="417"/>
      <c r="H54" s="448"/>
    </row>
    <row r="55" spans="1:8" ht="12" customHeight="1" x14ac:dyDescent="0.2">
      <c r="A55" s="451" t="s">
        <v>106</v>
      </c>
      <c r="B55" s="449"/>
      <c r="C55" s="448"/>
      <c r="D55" s="448"/>
      <c r="E55" s="436"/>
      <c r="F55" s="448"/>
      <c r="G55" s="417"/>
      <c r="H55" s="448"/>
    </row>
    <row r="56" spans="1:8" ht="12" customHeight="1" x14ac:dyDescent="0.2">
      <c r="A56" s="451" t="s">
        <v>556</v>
      </c>
      <c r="B56" s="449"/>
      <c r="C56" s="448"/>
      <c r="D56" s="448"/>
      <c r="E56" s="436"/>
      <c r="F56" s="448"/>
      <c r="G56" s="417"/>
      <c r="H56" s="448"/>
    </row>
    <row r="57" spans="1:8" ht="12" customHeight="1" x14ac:dyDescent="0.2">
      <c r="A57" s="451" t="s">
        <v>626</v>
      </c>
      <c r="B57" s="449" t="s">
        <v>107</v>
      </c>
      <c r="C57" s="448">
        <v>4</v>
      </c>
      <c r="D57" s="448"/>
      <c r="E57" s="436"/>
      <c r="F57" s="448">
        <v>156800</v>
      </c>
      <c r="G57" s="417">
        <v>418133</v>
      </c>
      <c r="H57" s="448"/>
    </row>
    <row r="58" spans="1:8" ht="12" customHeight="1" x14ac:dyDescent="0.2">
      <c r="A58" s="451" t="s">
        <v>557</v>
      </c>
      <c r="B58" s="448"/>
      <c r="C58" s="448"/>
      <c r="D58" s="448"/>
      <c r="E58" s="436"/>
      <c r="F58" s="448"/>
      <c r="G58" s="412"/>
      <c r="H58" s="448"/>
    </row>
    <row r="59" spans="1:8" ht="12" customHeight="1" x14ac:dyDescent="0.2">
      <c r="A59" s="418" t="s">
        <v>626</v>
      </c>
      <c r="B59" s="449" t="s">
        <v>600</v>
      </c>
      <c r="C59" s="448"/>
      <c r="D59" s="412">
        <v>2</v>
      </c>
      <c r="E59" s="452"/>
      <c r="F59" s="448">
        <v>156800</v>
      </c>
      <c r="G59" s="450">
        <v>104533</v>
      </c>
      <c r="H59" s="448"/>
    </row>
    <row r="60" spans="1:8" x14ac:dyDescent="0.2">
      <c r="A60" s="411" t="s">
        <v>628</v>
      </c>
      <c r="C60" s="412"/>
      <c r="E60" s="436"/>
      <c r="G60" s="415"/>
    </row>
    <row r="61" spans="1:8" x14ac:dyDescent="0.2">
      <c r="A61" s="411" t="s">
        <v>629</v>
      </c>
      <c r="C61" s="412"/>
      <c r="E61" s="436"/>
      <c r="G61" s="415">
        <v>1792000</v>
      </c>
    </row>
    <row r="62" spans="1:8" x14ac:dyDescent="0.2">
      <c r="A62" s="412" t="s">
        <v>108</v>
      </c>
      <c r="B62" s="416"/>
      <c r="C62" s="412"/>
      <c r="E62" s="436"/>
      <c r="G62" s="417"/>
    </row>
    <row r="63" spans="1:8" x14ac:dyDescent="0.2">
      <c r="A63" s="412" t="s">
        <v>558</v>
      </c>
      <c r="B63" s="416"/>
      <c r="C63" s="412"/>
      <c r="E63" s="436"/>
      <c r="G63" s="417"/>
    </row>
    <row r="64" spans="1:8" x14ac:dyDescent="0.2">
      <c r="A64" s="412" t="s">
        <v>630</v>
      </c>
      <c r="B64" s="416" t="s">
        <v>600</v>
      </c>
      <c r="C64" s="412">
        <v>58</v>
      </c>
      <c r="E64" s="436"/>
      <c r="F64" s="407">
        <v>32000</v>
      </c>
      <c r="G64" s="417"/>
    </row>
    <row r="65" spans="1:7" x14ac:dyDescent="0.2">
      <c r="A65" s="412" t="s">
        <v>631</v>
      </c>
      <c r="B65" s="416" t="s">
        <v>600</v>
      </c>
      <c r="C65" s="412">
        <v>11</v>
      </c>
      <c r="E65" s="436"/>
      <c r="G65" s="417">
        <v>234667</v>
      </c>
    </row>
    <row r="66" spans="1:7" x14ac:dyDescent="0.2">
      <c r="A66" s="412" t="s">
        <v>632</v>
      </c>
      <c r="B66" s="416" t="s">
        <v>600</v>
      </c>
      <c r="C66" s="412">
        <v>19</v>
      </c>
      <c r="E66" s="436"/>
      <c r="G66" s="417">
        <v>405333</v>
      </c>
    </row>
    <row r="67" spans="1:7" x14ac:dyDescent="0.2">
      <c r="A67" s="412" t="s">
        <v>559</v>
      </c>
      <c r="B67" s="416" t="s">
        <v>600</v>
      </c>
      <c r="C67" s="412">
        <v>28</v>
      </c>
      <c r="E67" s="436"/>
      <c r="G67" s="417">
        <v>597333</v>
      </c>
    </row>
    <row r="68" spans="1:7" x14ac:dyDescent="0.2">
      <c r="A68" s="412" t="s">
        <v>560</v>
      </c>
      <c r="B68" s="416"/>
      <c r="C68" s="412"/>
      <c r="E68" s="436"/>
      <c r="G68" s="417"/>
    </row>
    <row r="69" spans="1:7" x14ac:dyDescent="0.2">
      <c r="A69" s="412" t="s">
        <v>630</v>
      </c>
      <c r="B69" s="416" t="s">
        <v>600</v>
      </c>
      <c r="C69" s="412"/>
      <c r="D69" s="407">
        <v>52</v>
      </c>
      <c r="E69" s="436"/>
      <c r="F69" s="407">
        <v>32000</v>
      </c>
      <c r="G69" s="417"/>
    </row>
    <row r="70" spans="1:7" x14ac:dyDescent="0.2">
      <c r="A70" s="412" t="s">
        <v>631</v>
      </c>
      <c r="B70" s="416" t="s">
        <v>600</v>
      </c>
      <c r="C70" s="412"/>
      <c r="D70" s="407">
        <v>8</v>
      </c>
      <c r="E70" s="436"/>
      <c r="G70" s="417">
        <v>85334</v>
      </c>
    </row>
    <row r="71" spans="1:7" x14ac:dyDescent="0.2">
      <c r="A71" s="412" t="s">
        <v>632</v>
      </c>
      <c r="B71" s="416" t="s">
        <v>600</v>
      </c>
      <c r="C71" s="412"/>
      <c r="D71" s="407">
        <v>17</v>
      </c>
      <c r="E71" s="436"/>
      <c r="G71" s="417">
        <v>181333</v>
      </c>
    </row>
    <row r="72" spans="1:7" x14ac:dyDescent="0.2">
      <c r="A72" s="423" t="s">
        <v>559</v>
      </c>
      <c r="B72" s="422" t="s">
        <v>600</v>
      </c>
      <c r="C72" s="423"/>
      <c r="D72" s="442">
        <v>27</v>
      </c>
      <c r="E72" s="433"/>
      <c r="F72" s="442"/>
      <c r="G72" s="453">
        <v>288000</v>
      </c>
    </row>
    <row r="73" spans="1:7" x14ac:dyDescent="0.2">
      <c r="A73" s="454"/>
      <c r="G73" s="455"/>
    </row>
  </sheetData>
  <phoneticPr fontId="44" type="noConversion"/>
  <pageMargins left="0.75" right="0.75" top="1" bottom="1" header="0.5" footer="0.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36" sqref="G36"/>
    </sheetView>
  </sheetViews>
  <sheetFormatPr defaultRowHeight="12.75" x14ac:dyDescent="0.2"/>
  <cols>
    <col min="1" max="1" width="2.140625" customWidth="1"/>
    <col min="2" max="2" width="32.42578125" customWidth="1"/>
    <col min="3" max="3" width="11.5703125" customWidth="1"/>
    <col min="4" max="4" width="18.28515625" customWidth="1"/>
    <col min="5" max="5" width="11.28515625" hidden="1" customWidth="1"/>
    <col min="6" max="6" width="10.42578125" hidden="1" customWidth="1"/>
  </cols>
  <sheetData>
    <row r="1" spans="2:6" x14ac:dyDescent="0.2">
      <c r="D1" s="1165" t="s">
        <v>589</v>
      </c>
      <c r="E1" s="1210"/>
    </row>
    <row r="2" spans="2:6" ht="13.5" x14ac:dyDescent="0.25">
      <c r="B2" s="50"/>
      <c r="C2" s="50"/>
      <c r="D2" s="50"/>
      <c r="E2" s="50"/>
    </row>
    <row r="3" spans="2:6" ht="15" x14ac:dyDescent="0.25">
      <c r="B3" s="1110" t="s">
        <v>639</v>
      </c>
      <c r="C3" s="1110"/>
      <c r="D3" s="1110"/>
      <c r="E3" s="1110"/>
    </row>
    <row r="5" spans="2:6" ht="13.5" thickBot="1" x14ac:dyDescent="0.25"/>
    <row r="6" spans="2:6" ht="22.5" customHeight="1" thickBot="1" x14ac:dyDescent="0.25">
      <c r="B6" s="1211" t="s">
        <v>576</v>
      </c>
      <c r="C6" s="1212"/>
      <c r="D6" s="1213"/>
      <c r="E6" s="620"/>
      <c r="F6" s="4"/>
    </row>
    <row r="7" spans="2:6" ht="49.5" customHeight="1" thickBot="1" x14ac:dyDescent="0.35">
      <c r="B7" s="82" t="s">
        <v>650</v>
      </c>
      <c r="C7" s="320" t="s">
        <v>640</v>
      </c>
      <c r="D7" s="320" t="s">
        <v>641</v>
      </c>
      <c r="E7" s="320"/>
      <c r="F7" s="460"/>
    </row>
    <row r="8" spans="2:6" ht="20.25" customHeight="1" thickBot="1" x14ac:dyDescent="0.35">
      <c r="B8" s="320" t="s">
        <v>642</v>
      </c>
      <c r="C8" s="320"/>
      <c r="D8" s="320"/>
      <c r="E8" s="320"/>
      <c r="F8" s="461"/>
    </row>
    <row r="9" spans="2:6" ht="13.5" x14ac:dyDescent="0.25">
      <c r="B9" s="60" t="s">
        <v>28</v>
      </c>
      <c r="C9" s="321"/>
      <c r="D9" s="321"/>
      <c r="E9" s="321"/>
      <c r="F9" s="18"/>
    </row>
    <row r="10" spans="2:6" ht="13.5" x14ac:dyDescent="0.25">
      <c r="B10" s="28"/>
      <c r="C10" s="322"/>
      <c r="D10" s="322"/>
      <c r="E10" s="322"/>
      <c r="F10" s="7"/>
    </row>
    <row r="11" spans="2:6" ht="13.5" x14ac:dyDescent="0.25">
      <c r="B11" s="28"/>
      <c r="C11" s="322"/>
      <c r="D11" s="322"/>
      <c r="E11" s="322"/>
      <c r="F11" s="7"/>
    </row>
    <row r="12" spans="2:6" ht="13.5" x14ac:dyDescent="0.25">
      <c r="B12" s="28" t="s">
        <v>643</v>
      </c>
      <c r="C12" s="322"/>
      <c r="D12" s="322"/>
      <c r="E12" s="322"/>
      <c r="F12" s="7"/>
    </row>
    <row r="13" spans="2:6" ht="13.5" x14ac:dyDescent="0.25">
      <c r="B13" s="28" t="s">
        <v>645</v>
      </c>
      <c r="C13" s="322"/>
      <c r="D13" s="322"/>
      <c r="E13" s="322"/>
      <c r="F13" s="7"/>
    </row>
    <row r="14" spans="2:6" ht="13.5" hidden="1" x14ac:dyDescent="0.25">
      <c r="B14" s="28"/>
      <c r="C14" s="322"/>
      <c r="D14" s="322"/>
      <c r="E14" s="322"/>
      <c r="F14" s="7"/>
    </row>
    <row r="15" spans="2:6" ht="13.5" x14ac:dyDescent="0.25">
      <c r="B15" s="28" t="s">
        <v>29</v>
      </c>
      <c r="C15" s="322"/>
      <c r="D15" s="322"/>
      <c r="E15" s="322"/>
      <c r="F15" s="7"/>
    </row>
    <row r="16" spans="2:6" ht="13.5" x14ac:dyDescent="0.25">
      <c r="B16" s="28" t="s">
        <v>644</v>
      </c>
      <c r="C16" s="322"/>
      <c r="D16" s="322"/>
      <c r="E16" s="322"/>
      <c r="F16" s="7"/>
    </row>
    <row r="17" spans="2:6" ht="13.5" hidden="1" x14ac:dyDescent="0.25">
      <c r="B17" s="28"/>
      <c r="C17" s="322"/>
      <c r="D17" s="322"/>
      <c r="E17" s="322"/>
      <c r="F17" s="7"/>
    </row>
    <row r="18" spans="2:6" ht="13.5" hidden="1" x14ac:dyDescent="0.25">
      <c r="B18" s="28"/>
      <c r="C18" s="322"/>
      <c r="D18" s="322"/>
      <c r="E18" s="322"/>
      <c r="F18" s="7"/>
    </row>
    <row r="19" spans="2:6" ht="13.5" x14ac:dyDescent="0.25">
      <c r="B19" s="28"/>
      <c r="C19" s="322"/>
      <c r="D19" s="322"/>
      <c r="E19" s="322"/>
      <c r="F19" s="7"/>
    </row>
    <row r="20" spans="2:6" ht="13.5" x14ac:dyDescent="0.25">
      <c r="B20" s="28"/>
      <c r="C20" s="322"/>
      <c r="D20" s="322"/>
      <c r="E20" s="322"/>
      <c r="F20" s="7"/>
    </row>
    <row r="21" spans="2:6" ht="13.5" x14ac:dyDescent="0.25">
      <c r="B21" s="28"/>
      <c r="C21" s="322"/>
      <c r="D21" s="322"/>
      <c r="E21" s="322"/>
      <c r="F21" s="7"/>
    </row>
    <row r="22" spans="2:6" ht="13.5" hidden="1" x14ac:dyDescent="0.25">
      <c r="B22" s="28"/>
      <c r="C22" s="322"/>
      <c r="D22" s="322"/>
      <c r="E22" s="322"/>
      <c r="F22" s="7"/>
    </row>
    <row r="23" spans="2:6" ht="14.25" thickBot="1" x14ac:dyDescent="0.3">
      <c r="B23" s="29" t="s">
        <v>646</v>
      </c>
      <c r="C23" s="323">
        <v>1</v>
      </c>
      <c r="D23" s="323"/>
      <c r="E23" s="323"/>
      <c r="F23" s="462"/>
    </row>
    <row r="24" spans="2:6" ht="15.75" thickBot="1" x14ac:dyDescent="0.35">
      <c r="B24" s="30" t="s">
        <v>971</v>
      </c>
      <c r="C24" s="48">
        <f>SUM(C9:C23)</f>
        <v>1</v>
      </c>
      <c r="D24" s="48">
        <f>SUM(D9:D23)</f>
        <v>0</v>
      </c>
      <c r="E24" s="48"/>
      <c r="F24" s="5"/>
    </row>
  </sheetData>
  <mergeCells count="3">
    <mergeCell ref="B3:E3"/>
    <mergeCell ref="D1:E1"/>
    <mergeCell ref="B6:D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148" workbookViewId="0">
      <selection activeCell="C1" sqref="C1:E1"/>
    </sheetView>
  </sheetViews>
  <sheetFormatPr defaultRowHeight="12.75" x14ac:dyDescent="0.2"/>
  <cols>
    <col min="2" max="2" width="53.85546875" customWidth="1"/>
    <col min="3" max="3" width="12.42578125" customWidth="1"/>
    <col min="4" max="4" width="13.140625" customWidth="1"/>
    <col min="5" max="5" width="11.85546875" customWidth="1"/>
  </cols>
  <sheetData>
    <row r="1" spans="1:9" x14ac:dyDescent="0.2">
      <c r="C1" s="1101" t="s">
        <v>1025</v>
      </c>
      <c r="D1" s="1101"/>
      <c r="E1" s="1101"/>
    </row>
    <row r="2" spans="1:9" x14ac:dyDescent="0.2">
      <c r="C2" s="1101" t="s">
        <v>1021</v>
      </c>
      <c r="D2" s="1102"/>
      <c r="E2" s="1102"/>
    </row>
    <row r="3" spans="1:9" ht="63.75" customHeight="1" x14ac:dyDescent="0.2">
      <c r="A3" s="1215" t="s">
        <v>340</v>
      </c>
      <c r="B3" s="1102"/>
      <c r="C3" s="1102"/>
      <c r="D3" s="1102"/>
      <c r="E3" s="1102"/>
    </row>
    <row r="4" spans="1:9" ht="13.5" x14ac:dyDescent="0.25">
      <c r="A4" s="213"/>
      <c r="B4" s="823"/>
      <c r="C4" s="824"/>
      <c r="D4" s="1214" t="s">
        <v>313</v>
      </c>
      <c r="E4" s="1214"/>
    </row>
    <row r="5" spans="1:9" ht="13.5" customHeight="1" x14ac:dyDescent="0.25">
      <c r="A5" s="828"/>
      <c r="B5" s="829" t="s">
        <v>365</v>
      </c>
      <c r="C5" s="830"/>
      <c r="D5" s="831"/>
      <c r="E5" s="832"/>
    </row>
    <row r="6" spans="1:9" ht="13.5" customHeight="1" x14ac:dyDescent="0.25">
      <c r="A6" s="833"/>
      <c r="B6" s="834"/>
      <c r="C6" s="857" t="s">
        <v>683</v>
      </c>
      <c r="D6" s="858" t="s">
        <v>684</v>
      </c>
      <c r="E6" s="859" t="s">
        <v>369</v>
      </c>
    </row>
    <row r="7" spans="1:9" ht="12.75" customHeight="1" x14ac:dyDescent="0.2">
      <c r="A7" s="833"/>
      <c r="B7" s="837"/>
      <c r="C7" s="843" t="s">
        <v>370</v>
      </c>
      <c r="D7" s="858" t="s">
        <v>943</v>
      </c>
      <c r="E7" s="860"/>
      <c r="H7" s="827"/>
      <c r="I7" s="827"/>
    </row>
    <row r="8" spans="1:9" ht="28.5" customHeight="1" x14ac:dyDescent="0.2">
      <c r="A8" s="839" t="s">
        <v>111</v>
      </c>
      <c r="B8" s="840" t="s">
        <v>773</v>
      </c>
      <c r="C8" s="843">
        <v>0</v>
      </c>
      <c r="D8" s="841"/>
      <c r="E8" s="836"/>
    </row>
    <row r="9" spans="1:9" ht="12" customHeight="1" x14ac:dyDescent="0.2">
      <c r="A9" s="839"/>
      <c r="B9" s="842"/>
      <c r="C9" s="835"/>
      <c r="D9" s="841"/>
      <c r="E9" s="836"/>
    </row>
    <row r="10" spans="1:9" ht="21" customHeight="1" x14ac:dyDescent="0.2">
      <c r="A10" s="839" t="s">
        <v>112</v>
      </c>
      <c r="B10" s="845" t="s">
        <v>371</v>
      </c>
      <c r="C10" s="846"/>
      <c r="D10" s="841"/>
      <c r="E10" s="836"/>
    </row>
    <row r="11" spans="1:9" ht="12.75" customHeight="1" x14ac:dyDescent="0.2">
      <c r="A11" s="839"/>
      <c r="B11" s="848" t="s">
        <v>358</v>
      </c>
      <c r="C11" s="847">
        <v>26745359</v>
      </c>
      <c r="D11" s="841"/>
      <c r="E11" s="836"/>
    </row>
    <row r="12" spans="1:9" ht="12" customHeight="1" x14ac:dyDescent="0.2">
      <c r="A12" s="839"/>
      <c r="B12" s="849" t="s">
        <v>233</v>
      </c>
      <c r="C12" s="838">
        <v>1958474</v>
      </c>
      <c r="D12" s="841"/>
      <c r="E12" s="836"/>
    </row>
    <row r="13" spans="1:9" ht="18" customHeight="1" x14ac:dyDescent="0.2">
      <c r="A13" s="839"/>
      <c r="B13" s="840" t="s">
        <v>971</v>
      </c>
      <c r="C13" s="843">
        <f>SUM(C11:C12)</f>
        <v>28703833</v>
      </c>
      <c r="D13" s="841"/>
      <c r="E13" s="836"/>
    </row>
    <row r="14" spans="1:9" ht="12" customHeight="1" x14ac:dyDescent="0.25">
      <c r="A14" s="839"/>
      <c r="B14" s="851"/>
      <c r="C14" s="852"/>
      <c r="D14" s="841"/>
      <c r="E14" s="836"/>
    </row>
    <row r="15" spans="1:9" ht="12.75" customHeight="1" x14ac:dyDescent="0.2">
      <c r="A15" s="839" t="s">
        <v>113</v>
      </c>
      <c r="B15" s="840" t="s">
        <v>372</v>
      </c>
      <c r="C15" s="850">
        <v>0</v>
      </c>
      <c r="D15" s="841"/>
      <c r="E15" s="836"/>
    </row>
    <row r="16" spans="1:9" ht="13.5" customHeight="1" x14ac:dyDescent="0.2">
      <c r="A16" s="839"/>
      <c r="B16" s="840"/>
      <c r="C16" s="850"/>
      <c r="D16" s="841"/>
      <c r="E16" s="836"/>
    </row>
    <row r="17" spans="1:5" ht="11.25" customHeight="1" x14ac:dyDescent="0.2">
      <c r="A17" s="839" t="s">
        <v>373</v>
      </c>
      <c r="B17" s="840" t="s">
        <v>366</v>
      </c>
      <c r="C17" s="850">
        <v>0</v>
      </c>
      <c r="D17" s="841"/>
      <c r="E17" s="836"/>
    </row>
    <row r="18" spans="1:5" ht="12" customHeight="1" x14ac:dyDescent="0.2">
      <c r="A18" s="839"/>
      <c r="B18" s="840"/>
      <c r="C18" s="850"/>
      <c r="D18" s="841"/>
      <c r="E18" s="836"/>
    </row>
    <row r="19" spans="1:5" ht="12.75" customHeight="1" x14ac:dyDescent="0.2">
      <c r="A19" s="839" t="s">
        <v>374</v>
      </c>
      <c r="B19" s="840" t="s">
        <v>367</v>
      </c>
      <c r="C19" s="843">
        <v>0</v>
      </c>
      <c r="D19" s="841"/>
      <c r="E19" s="836"/>
    </row>
    <row r="20" spans="1:5" ht="13.5" customHeight="1" x14ac:dyDescent="0.2">
      <c r="A20" s="839"/>
      <c r="B20" s="840"/>
      <c r="C20" s="850"/>
      <c r="D20" s="841"/>
      <c r="E20" s="836"/>
    </row>
    <row r="21" spans="1:5" ht="13.5" customHeight="1" x14ac:dyDescent="0.2">
      <c r="A21" s="839" t="s">
        <v>368</v>
      </c>
      <c r="B21" s="840" t="s">
        <v>375</v>
      </c>
      <c r="C21" s="850">
        <v>0</v>
      </c>
      <c r="D21" s="841"/>
      <c r="E21" s="836"/>
    </row>
    <row r="22" spans="1:5" ht="14.25" customHeight="1" x14ac:dyDescent="0.2">
      <c r="A22" s="839"/>
      <c r="B22" s="840"/>
      <c r="C22" s="843"/>
      <c r="D22" s="841"/>
      <c r="E22" s="836"/>
    </row>
    <row r="23" spans="1:5" ht="13.5" customHeight="1" x14ac:dyDescent="0.2">
      <c r="A23" s="839" t="s">
        <v>376</v>
      </c>
      <c r="B23" s="840" t="s">
        <v>377</v>
      </c>
      <c r="C23" s="843">
        <v>0</v>
      </c>
      <c r="D23" s="841"/>
      <c r="E23" s="836"/>
    </row>
    <row r="24" spans="1:5" x14ac:dyDescent="0.2">
      <c r="A24" s="839"/>
      <c r="B24" s="840"/>
      <c r="C24" s="835"/>
      <c r="D24" s="841"/>
      <c r="E24" s="836"/>
    </row>
    <row r="25" spans="1:5" x14ac:dyDescent="0.2">
      <c r="A25" s="853"/>
      <c r="B25" s="854" t="s">
        <v>378</v>
      </c>
      <c r="C25" s="982">
        <v>28703833</v>
      </c>
      <c r="D25" s="855"/>
      <c r="E25" s="856"/>
    </row>
    <row r="26" spans="1:5" x14ac:dyDescent="0.2">
      <c r="A26" s="404"/>
      <c r="B26" s="823"/>
      <c r="C26" s="824"/>
    </row>
    <row r="27" spans="1:5" x14ac:dyDescent="0.2">
      <c r="A27" s="404"/>
      <c r="B27" s="823"/>
      <c r="C27" s="824"/>
    </row>
    <row r="28" spans="1:5" x14ac:dyDescent="0.2">
      <c r="A28" s="213"/>
      <c r="B28" s="825"/>
      <c r="C28" s="826"/>
    </row>
    <row r="29" spans="1:5" x14ac:dyDescent="0.2">
      <c r="A29" s="213"/>
      <c r="B29" s="825"/>
      <c r="C29" s="826"/>
    </row>
    <row r="30" spans="1:5" ht="37.5" customHeight="1" x14ac:dyDescent="0.2">
      <c r="A30" s="1215" t="s">
        <v>341</v>
      </c>
      <c r="B30" s="1102"/>
      <c r="C30" s="1102"/>
      <c r="D30" s="1102"/>
      <c r="E30" s="1102"/>
    </row>
    <row r="31" spans="1:5" ht="28.5" customHeight="1" x14ac:dyDescent="0.25">
      <c r="A31" s="213"/>
      <c r="B31" s="961" t="s">
        <v>379</v>
      </c>
      <c r="C31" s="824"/>
      <c r="D31" s="1214" t="s">
        <v>339</v>
      </c>
      <c r="E31" s="1214"/>
    </row>
    <row r="32" spans="1:5" x14ac:dyDescent="0.2">
      <c r="A32" s="828"/>
      <c r="B32" s="862"/>
      <c r="C32" s="830"/>
      <c r="D32" s="831"/>
      <c r="E32" s="832"/>
    </row>
    <row r="33" spans="1:5" x14ac:dyDescent="0.2">
      <c r="A33" s="833"/>
      <c r="B33" s="837"/>
      <c r="C33" s="857" t="s">
        <v>683</v>
      </c>
      <c r="D33" s="858" t="s">
        <v>684</v>
      </c>
      <c r="E33" s="859" t="s">
        <v>369</v>
      </c>
    </row>
    <row r="34" spans="1:5" x14ac:dyDescent="0.2">
      <c r="A34" s="833"/>
      <c r="B34" s="837"/>
      <c r="C34" s="843" t="s">
        <v>370</v>
      </c>
      <c r="D34" s="858" t="s">
        <v>943</v>
      </c>
      <c r="E34" s="860"/>
    </row>
    <row r="35" spans="1:5" x14ac:dyDescent="0.2">
      <c r="A35" s="833"/>
      <c r="B35" s="842"/>
      <c r="C35" s="835"/>
      <c r="D35" s="841"/>
      <c r="E35" s="836"/>
    </row>
    <row r="36" spans="1:5" x14ac:dyDescent="0.2">
      <c r="A36" s="839" t="s">
        <v>111</v>
      </c>
      <c r="B36" s="840" t="s">
        <v>25</v>
      </c>
      <c r="C36" s="835"/>
      <c r="D36" s="1068"/>
      <c r="E36" s="1069"/>
    </row>
    <row r="37" spans="1:5" x14ac:dyDescent="0.2">
      <c r="A37" s="839"/>
      <c r="B37" s="837" t="s">
        <v>359</v>
      </c>
      <c r="C37" s="868">
        <v>400000</v>
      </c>
      <c r="D37" s="1070"/>
      <c r="E37" s="1071">
        <v>400000</v>
      </c>
    </row>
    <row r="38" spans="1:5" x14ac:dyDescent="0.2">
      <c r="A38" s="839"/>
      <c r="B38" s="837" t="s">
        <v>215</v>
      </c>
      <c r="C38" s="868">
        <v>3000000</v>
      </c>
      <c r="D38" s="1070"/>
      <c r="E38" s="1071">
        <v>3000000</v>
      </c>
    </row>
    <row r="39" spans="1:5" x14ac:dyDescent="0.2">
      <c r="A39" s="839"/>
      <c r="B39" s="840" t="s">
        <v>380</v>
      </c>
      <c r="C39" s="843">
        <v>3400000</v>
      </c>
      <c r="D39" s="1070"/>
      <c r="E39" s="1075">
        <v>3400000</v>
      </c>
    </row>
    <row r="40" spans="1:5" x14ac:dyDescent="0.2">
      <c r="A40" s="839"/>
      <c r="B40" s="840"/>
      <c r="C40" s="835"/>
      <c r="D40" s="1070"/>
      <c r="E40" s="1071"/>
    </row>
    <row r="41" spans="1:5" x14ac:dyDescent="0.2">
      <c r="A41" s="839" t="s">
        <v>112</v>
      </c>
      <c r="B41" s="840" t="s">
        <v>381</v>
      </c>
      <c r="C41" s="835"/>
      <c r="D41" s="1070"/>
      <c r="E41" s="1071"/>
    </row>
    <row r="42" spans="1:5" x14ac:dyDescent="0.2">
      <c r="A42" s="839"/>
      <c r="B42" s="848" t="s">
        <v>360</v>
      </c>
      <c r="C42" s="868">
        <v>1000000</v>
      </c>
      <c r="D42" s="1070"/>
      <c r="E42" s="1071">
        <v>1000000</v>
      </c>
    </row>
    <row r="43" spans="1:5" x14ac:dyDescent="0.2">
      <c r="A43" s="839"/>
      <c r="B43" s="842" t="s">
        <v>232</v>
      </c>
      <c r="C43" s="868">
        <v>1958474</v>
      </c>
      <c r="D43" s="1070"/>
      <c r="E43" s="1071">
        <v>1958474</v>
      </c>
    </row>
    <row r="44" spans="1:5" x14ac:dyDescent="0.2">
      <c r="A44" s="839"/>
      <c r="B44" s="1066" t="s">
        <v>1020</v>
      </c>
      <c r="C44" s="1067"/>
      <c r="D44" s="1070">
        <v>290000</v>
      </c>
      <c r="E44" s="1071">
        <v>290000</v>
      </c>
    </row>
    <row r="45" spans="1:5" ht="16.5" customHeight="1" x14ac:dyDescent="0.2">
      <c r="A45" s="839"/>
      <c r="B45" s="840" t="s">
        <v>971</v>
      </c>
      <c r="C45" s="843">
        <f>SUM(C42:C43)</f>
        <v>2958474</v>
      </c>
      <c r="D45" s="1070"/>
      <c r="E45" s="1075">
        <v>3248474</v>
      </c>
    </row>
    <row r="46" spans="1:5" ht="16.5" customHeight="1" x14ac:dyDescent="0.2">
      <c r="A46" s="839"/>
      <c r="B46" s="840"/>
      <c r="C46" s="850"/>
      <c r="D46" s="1070"/>
      <c r="E46" s="1071"/>
    </row>
    <row r="47" spans="1:5" x14ac:dyDescent="0.2">
      <c r="A47" s="945" t="s">
        <v>113</v>
      </c>
      <c r="B47" s="946" t="s">
        <v>302</v>
      </c>
      <c r="C47" s="850">
        <v>0</v>
      </c>
      <c r="D47" s="1070">
        <v>18000</v>
      </c>
      <c r="E47" s="1071">
        <v>18000</v>
      </c>
    </row>
    <row r="48" spans="1:5" x14ac:dyDescent="0.2">
      <c r="A48" s="945"/>
      <c r="B48" s="947"/>
      <c r="C48" s="863"/>
      <c r="D48" s="1072"/>
      <c r="E48" s="1073"/>
    </row>
    <row r="49" spans="1:5" x14ac:dyDescent="0.2">
      <c r="A49" s="945" t="s">
        <v>382</v>
      </c>
      <c r="B49" s="948" t="s">
        <v>383</v>
      </c>
      <c r="C49" s="844">
        <v>0</v>
      </c>
      <c r="D49" s="1070"/>
      <c r="E49" s="1071"/>
    </row>
    <row r="50" spans="1:5" x14ac:dyDescent="0.2">
      <c r="A50" s="945"/>
      <c r="B50" s="949"/>
      <c r="C50" s="841"/>
      <c r="D50" s="1070"/>
      <c r="E50" s="1071"/>
    </row>
    <row r="51" spans="1:5" x14ac:dyDescent="0.2">
      <c r="A51" s="945" t="s">
        <v>374</v>
      </c>
      <c r="B51" s="949" t="s">
        <v>384</v>
      </c>
      <c r="C51" s="844">
        <v>0</v>
      </c>
      <c r="D51" s="1070"/>
      <c r="E51" s="1071"/>
    </row>
    <row r="52" spans="1:5" x14ac:dyDescent="0.2">
      <c r="A52" s="945"/>
      <c r="B52" s="949"/>
      <c r="C52" s="841"/>
      <c r="D52" s="1070"/>
      <c r="E52" s="1071"/>
    </row>
    <row r="53" spans="1:5" x14ac:dyDescent="0.2">
      <c r="A53" s="945"/>
      <c r="B53" s="949"/>
      <c r="C53" s="841"/>
      <c r="D53" s="1070"/>
      <c r="E53" s="1071"/>
    </row>
    <row r="54" spans="1:5" ht="14.25" x14ac:dyDescent="0.2">
      <c r="A54" s="950"/>
      <c r="B54" s="951" t="s">
        <v>385</v>
      </c>
      <c r="C54" s="981">
        <v>6358474</v>
      </c>
      <c r="D54" s="981">
        <v>308000</v>
      </c>
      <c r="E54" s="1074">
        <v>6666474</v>
      </c>
    </row>
    <row r="55" spans="1:5" x14ac:dyDescent="0.2">
      <c r="A55" s="183"/>
      <c r="B55" s="861"/>
    </row>
    <row r="56" spans="1:5" x14ac:dyDescent="0.2">
      <c r="A56" s="183"/>
    </row>
    <row r="57" spans="1:5" x14ac:dyDescent="0.2">
      <c r="A57" s="183"/>
    </row>
    <row r="58" spans="1:5" x14ac:dyDescent="0.2">
      <c r="A58" s="183"/>
    </row>
    <row r="59" spans="1:5" x14ac:dyDescent="0.2">
      <c r="A59" s="183"/>
    </row>
    <row r="60" spans="1:5" x14ac:dyDescent="0.2">
      <c r="A60" s="183"/>
    </row>
    <row r="61" spans="1:5" x14ac:dyDescent="0.2">
      <c r="A61" s="183"/>
    </row>
    <row r="62" spans="1:5" x14ac:dyDescent="0.2">
      <c r="A62" s="183"/>
    </row>
    <row r="63" spans="1:5" x14ac:dyDescent="0.2">
      <c r="A63" s="183"/>
    </row>
    <row r="64" spans="1:5" x14ac:dyDescent="0.2">
      <c r="A64" s="183"/>
    </row>
    <row r="65" spans="1:1" x14ac:dyDescent="0.2">
      <c r="A65" s="183"/>
    </row>
    <row r="66" spans="1:1" x14ac:dyDescent="0.2">
      <c r="A66" s="183"/>
    </row>
    <row r="67" spans="1:1" x14ac:dyDescent="0.2">
      <c r="A67" s="183"/>
    </row>
  </sheetData>
  <mergeCells count="6">
    <mergeCell ref="C1:E1"/>
    <mergeCell ref="C2:E2"/>
    <mergeCell ref="D31:E31"/>
    <mergeCell ref="A3:E3"/>
    <mergeCell ref="D4:E4"/>
    <mergeCell ref="A30:E30"/>
  </mergeCells>
  <phoneticPr fontId="84" type="noConversion"/>
  <pageMargins left="0.19685039370078741" right="0.19685039370078741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"/>
  <sheetViews>
    <sheetView workbookViewId="0">
      <selection activeCell="C1" sqref="C1:E1"/>
    </sheetView>
  </sheetViews>
  <sheetFormatPr defaultRowHeight="12.75" x14ac:dyDescent="0.2"/>
  <cols>
    <col min="2" max="2" width="40" customWidth="1"/>
    <col min="3" max="3" width="12.7109375" customWidth="1"/>
    <col min="4" max="4" width="10.7109375" customWidth="1"/>
    <col min="5" max="5" width="11.5703125" customWidth="1"/>
  </cols>
  <sheetData>
    <row r="1" spans="1:9" x14ac:dyDescent="0.2">
      <c r="C1" s="1101" t="s">
        <v>1026</v>
      </c>
      <c r="D1" s="1101"/>
      <c r="E1" s="1101"/>
    </row>
    <row r="2" spans="1:9" x14ac:dyDescent="0.2">
      <c r="C2" s="1101" t="s">
        <v>1022</v>
      </c>
      <c r="D2" s="1102"/>
      <c r="E2" s="1102"/>
      <c r="I2" s="952"/>
    </row>
    <row r="3" spans="1:9" ht="42" customHeight="1" x14ac:dyDescent="0.2">
      <c r="A3" s="1216" t="s">
        <v>356</v>
      </c>
      <c r="B3" s="1216"/>
      <c r="C3" s="1216"/>
      <c r="D3" s="1216"/>
      <c r="E3" s="1216"/>
    </row>
    <row r="4" spans="1:9" ht="21" customHeight="1" x14ac:dyDescent="0.2">
      <c r="D4" s="1217" t="s">
        <v>339</v>
      </c>
      <c r="E4" s="1217"/>
    </row>
    <row r="5" spans="1:9" ht="31.5" customHeight="1" x14ac:dyDescent="0.2">
      <c r="A5" s="864" t="s">
        <v>388</v>
      </c>
      <c r="B5" s="864" t="s">
        <v>387</v>
      </c>
      <c r="C5" s="864" t="s">
        <v>386</v>
      </c>
      <c r="D5" s="1076" t="s">
        <v>1014</v>
      </c>
      <c r="E5" s="978" t="s">
        <v>231</v>
      </c>
      <c r="F5" s="827"/>
      <c r="G5" s="827"/>
      <c r="H5" s="827"/>
    </row>
    <row r="6" spans="1:9" x14ac:dyDescent="0.2">
      <c r="A6" s="865" t="s">
        <v>412</v>
      </c>
      <c r="B6" s="865" t="s">
        <v>389</v>
      </c>
      <c r="C6" s="1077">
        <v>80000</v>
      </c>
      <c r="D6" s="1077"/>
      <c r="E6" s="1077">
        <v>80000</v>
      </c>
      <c r="F6" s="827"/>
      <c r="G6" s="827"/>
      <c r="H6" s="827"/>
    </row>
    <row r="7" spans="1:9" x14ac:dyDescent="0.2">
      <c r="A7" s="865" t="s">
        <v>413</v>
      </c>
      <c r="B7" s="865" t="s">
        <v>390</v>
      </c>
      <c r="C7" s="1077">
        <v>3150000</v>
      </c>
      <c r="D7" s="1077"/>
      <c r="E7" s="1077">
        <v>3150000</v>
      </c>
      <c r="F7" s="827"/>
      <c r="G7" s="827"/>
      <c r="H7" s="827"/>
    </row>
    <row r="8" spans="1:9" x14ac:dyDescent="0.2">
      <c r="A8" s="865" t="s">
        <v>414</v>
      </c>
      <c r="B8" s="865" t="s">
        <v>391</v>
      </c>
      <c r="C8" s="1077">
        <v>0</v>
      </c>
      <c r="D8" s="1077"/>
      <c r="E8" s="1077">
        <v>0</v>
      </c>
      <c r="F8" s="827"/>
      <c r="G8" s="827"/>
      <c r="H8" s="827"/>
    </row>
    <row r="9" spans="1:9" x14ac:dyDescent="0.2">
      <c r="A9" s="866" t="s">
        <v>415</v>
      </c>
      <c r="B9" s="866" t="s">
        <v>403</v>
      </c>
      <c r="C9" s="1078">
        <f>SUM(C6:C8)</f>
        <v>3230000</v>
      </c>
      <c r="D9" s="1077"/>
      <c r="E9" s="1078">
        <f>SUM(E6:E8)</f>
        <v>3230000</v>
      </c>
      <c r="F9" s="827"/>
      <c r="G9" s="827"/>
      <c r="H9" s="827"/>
    </row>
    <row r="10" spans="1:9" x14ac:dyDescent="0.2">
      <c r="A10" s="865" t="s">
        <v>416</v>
      </c>
      <c r="B10" s="865" t="s">
        <v>392</v>
      </c>
      <c r="C10" s="1077">
        <v>0</v>
      </c>
      <c r="D10" s="1077">
        <v>30000</v>
      </c>
      <c r="E10" s="1077">
        <v>30000</v>
      </c>
      <c r="F10" s="827"/>
      <c r="G10" s="827"/>
      <c r="H10" s="827"/>
    </row>
    <row r="11" spans="1:9" x14ac:dyDescent="0.2">
      <c r="A11" s="865" t="s">
        <v>417</v>
      </c>
      <c r="B11" s="865" t="s">
        <v>393</v>
      </c>
      <c r="C11" s="1077">
        <v>245000</v>
      </c>
      <c r="D11" s="1077"/>
      <c r="E11" s="1077">
        <v>245000</v>
      </c>
      <c r="F11" s="827"/>
      <c r="G11" s="827"/>
      <c r="H11" s="827"/>
    </row>
    <row r="12" spans="1:9" x14ac:dyDescent="0.2">
      <c r="A12" s="866" t="s">
        <v>418</v>
      </c>
      <c r="B12" s="866" t="s">
        <v>402</v>
      </c>
      <c r="C12" s="1078">
        <f>SUM(C10:C11)</f>
        <v>245000</v>
      </c>
      <c r="D12" s="1078"/>
      <c r="E12" s="1078">
        <f>SUM(E10:E11)</f>
        <v>275000</v>
      </c>
      <c r="F12" s="827"/>
      <c r="G12" s="827"/>
      <c r="H12" s="827"/>
    </row>
    <row r="13" spans="1:9" x14ac:dyDescent="0.2">
      <c r="A13" s="865" t="s">
        <v>419</v>
      </c>
      <c r="B13" s="865" t="s">
        <v>394</v>
      </c>
      <c r="C13" s="1077">
        <v>1450000</v>
      </c>
      <c r="D13" s="1077"/>
      <c r="E13" s="1077">
        <v>1450000</v>
      </c>
      <c r="F13" s="827"/>
      <c r="G13" s="827"/>
      <c r="H13" s="827"/>
    </row>
    <row r="14" spans="1:9" x14ac:dyDescent="0.2">
      <c r="A14" s="865" t="s">
        <v>420</v>
      </c>
      <c r="B14" s="865" t="s">
        <v>395</v>
      </c>
      <c r="C14" s="1077">
        <v>0</v>
      </c>
      <c r="D14" s="1077"/>
      <c r="E14" s="1077">
        <v>0</v>
      </c>
      <c r="F14" s="827"/>
      <c r="G14" s="827"/>
      <c r="H14" s="827"/>
    </row>
    <row r="15" spans="1:9" x14ac:dyDescent="0.2">
      <c r="A15" s="865" t="s">
        <v>421</v>
      </c>
      <c r="B15" s="865" t="s">
        <v>396</v>
      </c>
      <c r="C15" s="1077">
        <v>0</v>
      </c>
      <c r="D15" s="1077"/>
      <c r="E15" s="1077">
        <v>0</v>
      </c>
      <c r="F15" s="827"/>
      <c r="G15" s="827"/>
      <c r="H15" s="827"/>
    </row>
    <row r="16" spans="1:9" x14ac:dyDescent="0.2">
      <c r="A16" s="865" t="s">
        <v>422</v>
      </c>
      <c r="B16" s="865" t="s">
        <v>397</v>
      </c>
      <c r="C16" s="1077">
        <v>1250000</v>
      </c>
      <c r="D16" s="1077"/>
      <c r="E16" s="1077">
        <v>1250000</v>
      </c>
      <c r="F16" s="827"/>
      <c r="G16" s="827"/>
      <c r="H16" s="827"/>
    </row>
    <row r="17" spans="1:8" x14ac:dyDescent="0.2">
      <c r="A17" s="865" t="s">
        <v>423</v>
      </c>
      <c r="B17" s="865" t="s">
        <v>398</v>
      </c>
      <c r="C17" s="1077">
        <v>0</v>
      </c>
      <c r="D17" s="1077"/>
      <c r="E17" s="1077">
        <v>0</v>
      </c>
      <c r="F17" s="827"/>
      <c r="G17" s="827"/>
      <c r="H17" s="827"/>
    </row>
    <row r="18" spans="1:8" x14ac:dyDescent="0.2">
      <c r="A18" s="865" t="s">
        <v>424</v>
      </c>
      <c r="B18" s="865" t="s">
        <v>399</v>
      </c>
      <c r="C18" s="1077">
        <v>0</v>
      </c>
      <c r="D18" s="1077"/>
      <c r="E18" s="1077">
        <v>0</v>
      </c>
      <c r="F18" s="827"/>
      <c r="G18" s="827"/>
      <c r="H18" s="827"/>
    </row>
    <row r="19" spans="1:8" x14ac:dyDescent="0.2">
      <c r="A19" s="865" t="s">
        <v>425</v>
      </c>
      <c r="B19" s="865" t="s">
        <v>400</v>
      </c>
      <c r="C19" s="1077">
        <v>26879579</v>
      </c>
      <c r="D19" s="1077">
        <v>-889000</v>
      </c>
      <c r="E19" s="1077">
        <f>SUM(C19:D19)</f>
        <v>25990579</v>
      </c>
      <c r="F19" s="827"/>
      <c r="G19" s="827"/>
      <c r="H19" s="827"/>
    </row>
    <row r="20" spans="1:8" x14ac:dyDescent="0.2">
      <c r="A20" s="866" t="s">
        <v>426</v>
      </c>
      <c r="B20" s="866" t="s">
        <v>401</v>
      </c>
      <c r="C20" s="1078">
        <f>SUM(C13:C19)</f>
        <v>29579579</v>
      </c>
      <c r="D20" s="1078"/>
      <c r="E20" s="1078">
        <f>SUM(E13:E19)</f>
        <v>28690579</v>
      </c>
      <c r="F20" s="827"/>
      <c r="G20" s="827"/>
      <c r="H20" s="827"/>
    </row>
    <row r="21" spans="1:8" x14ac:dyDescent="0.2">
      <c r="A21" s="865" t="s">
        <v>427</v>
      </c>
      <c r="B21" s="865" t="s">
        <v>404</v>
      </c>
      <c r="C21" s="1077">
        <v>0</v>
      </c>
      <c r="D21" s="1077"/>
      <c r="E21" s="1077">
        <v>0</v>
      </c>
      <c r="F21" s="827"/>
      <c r="G21" s="827"/>
      <c r="H21" s="827"/>
    </row>
    <row r="22" spans="1:8" x14ac:dyDescent="0.2">
      <c r="A22" s="865" t="s">
        <v>428</v>
      </c>
      <c r="B22" s="865" t="s">
        <v>405</v>
      </c>
      <c r="C22" s="1077">
        <v>420000</v>
      </c>
      <c r="D22" s="1077"/>
      <c r="E22" s="1077">
        <v>420000</v>
      </c>
      <c r="F22" s="827"/>
      <c r="G22" s="827"/>
      <c r="H22" s="827"/>
    </row>
    <row r="23" spans="1:8" x14ac:dyDescent="0.2">
      <c r="A23" s="866" t="s">
        <v>429</v>
      </c>
      <c r="B23" s="866" t="s">
        <v>406</v>
      </c>
      <c r="C23" s="1078">
        <f>SUM(C21:C22)</f>
        <v>420000</v>
      </c>
      <c r="D23" s="1078"/>
      <c r="E23" s="1078">
        <f>SUM(E21:E22)</f>
        <v>420000</v>
      </c>
      <c r="F23" s="827"/>
      <c r="G23" s="827"/>
      <c r="H23" s="827"/>
    </row>
    <row r="24" spans="1:8" x14ac:dyDescent="0.2">
      <c r="A24" s="865" t="s">
        <v>430</v>
      </c>
      <c r="B24" s="865" t="s">
        <v>407</v>
      </c>
      <c r="C24" s="1077">
        <v>4520000</v>
      </c>
      <c r="D24" s="1077"/>
      <c r="E24" s="1077">
        <v>4520000</v>
      </c>
      <c r="F24" s="827"/>
      <c r="G24" s="827"/>
      <c r="H24" s="827"/>
    </row>
    <row r="25" spans="1:8" x14ac:dyDescent="0.2">
      <c r="A25" s="865" t="s">
        <v>431</v>
      </c>
      <c r="B25" s="865" t="s">
        <v>408</v>
      </c>
      <c r="C25" s="1077">
        <v>3250000</v>
      </c>
      <c r="D25" s="1077"/>
      <c r="E25" s="1077">
        <v>3250000</v>
      </c>
      <c r="F25" s="827"/>
      <c r="G25" s="827"/>
      <c r="H25" s="827"/>
    </row>
    <row r="26" spans="1:8" x14ac:dyDescent="0.2">
      <c r="A26" s="865" t="s">
        <v>432</v>
      </c>
      <c r="B26" s="865" t="s">
        <v>409</v>
      </c>
      <c r="C26" s="1077">
        <v>20000</v>
      </c>
      <c r="D26" s="1077"/>
      <c r="E26" s="1077">
        <v>20000</v>
      </c>
      <c r="F26" s="827"/>
      <c r="G26" s="827"/>
      <c r="H26" s="827"/>
    </row>
    <row r="27" spans="1:8" x14ac:dyDescent="0.2">
      <c r="A27" s="865" t="s">
        <v>433</v>
      </c>
      <c r="B27" s="865" t="s">
        <v>410</v>
      </c>
      <c r="C27" s="1077">
        <v>0</v>
      </c>
      <c r="D27" s="1077"/>
      <c r="E27" s="1077">
        <v>0</v>
      </c>
      <c r="F27" s="827"/>
      <c r="G27" s="827"/>
      <c r="H27" s="827"/>
    </row>
    <row r="28" spans="1:8" x14ac:dyDescent="0.2">
      <c r="A28" s="865" t="s">
        <v>434</v>
      </c>
      <c r="B28" s="865" t="s">
        <v>411</v>
      </c>
      <c r="C28" s="1077">
        <v>0</v>
      </c>
      <c r="D28" s="1077">
        <v>1000</v>
      </c>
      <c r="E28" s="1077">
        <v>1000</v>
      </c>
      <c r="F28" s="827"/>
      <c r="G28" s="827"/>
      <c r="H28" s="827"/>
    </row>
    <row r="29" spans="1:8" x14ac:dyDescent="0.2">
      <c r="A29" s="866" t="s">
        <v>436</v>
      </c>
      <c r="B29" s="866" t="s">
        <v>435</v>
      </c>
      <c r="C29" s="1078">
        <f>SUM(C24:C28)</f>
        <v>7790000</v>
      </c>
      <c r="D29" s="1078"/>
      <c r="E29" s="1078">
        <f>SUM(E24:E28)</f>
        <v>7791000</v>
      </c>
      <c r="F29" s="827"/>
      <c r="G29" s="827"/>
      <c r="H29" s="827"/>
    </row>
    <row r="30" spans="1:8" ht="35.25" customHeight="1" x14ac:dyDescent="0.25">
      <c r="A30" s="867" t="s">
        <v>871</v>
      </c>
      <c r="B30" s="867" t="s">
        <v>583</v>
      </c>
      <c r="C30" s="983">
        <v>41264579</v>
      </c>
      <c r="D30" s="983">
        <f>SUM(D8:D29)</f>
        <v>-858000</v>
      </c>
      <c r="E30" s="983">
        <v>40406579</v>
      </c>
      <c r="F30" s="827"/>
      <c r="G30" s="827"/>
      <c r="H30" s="827"/>
    </row>
    <row r="31" spans="1:8" x14ac:dyDescent="0.2">
      <c r="A31" s="1004"/>
      <c r="B31" s="1004"/>
      <c r="C31" s="1004"/>
      <c r="D31" s="1004"/>
      <c r="E31" s="1004"/>
      <c r="F31" s="943"/>
      <c r="G31" s="827"/>
      <c r="H31" s="827"/>
    </row>
    <row r="32" spans="1:8" x14ac:dyDescent="0.2">
      <c r="A32" s="943"/>
      <c r="B32" s="943"/>
      <c r="C32" s="943"/>
      <c r="D32" s="943"/>
      <c r="E32" s="943"/>
      <c r="F32" s="943"/>
      <c r="G32" s="827"/>
      <c r="H32" s="827"/>
    </row>
    <row r="33" spans="1:8" x14ac:dyDescent="0.2">
      <c r="A33" s="943"/>
      <c r="B33" s="943"/>
      <c r="C33" s="943"/>
      <c r="D33" s="943"/>
      <c r="E33" s="943"/>
      <c r="F33" s="943"/>
      <c r="G33" s="827"/>
      <c r="H33" s="827"/>
    </row>
    <row r="34" spans="1:8" x14ac:dyDescent="0.2">
      <c r="A34" s="943"/>
      <c r="B34" s="943"/>
      <c r="C34" s="943"/>
      <c r="D34" s="943"/>
      <c r="E34" s="943"/>
      <c r="F34" s="943"/>
      <c r="G34" s="827"/>
      <c r="H34" s="827"/>
    </row>
    <row r="35" spans="1:8" x14ac:dyDescent="0.2">
      <c r="A35" s="943"/>
      <c r="B35" s="1005"/>
      <c r="C35" s="1005"/>
      <c r="D35" s="943"/>
      <c r="E35" s="943"/>
      <c r="F35" s="943"/>
      <c r="G35" s="827"/>
      <c r="H35" s="827"/>
    </row>
    <row r="36" spans="1:8" ht="13.5" x14ac:dyDescent="0.25">
      <c r="A36" s="943"/>
      <c r="B36" s="1006"/>
      <c r="C36" s="943"/>
      <c r="D36" s="943"/>
      <c r="E36" s="943"/>
      <c r="F36" s="943"/>
      <c r="G36" s="827"/>
      <c r="H36" s="827"/>
    </row>
    <row r="37" spans="1:8" x14ac:dyDescent="0.2">
      <c r="A37" s="943"/>
      <c r="B37" s="943"/>
      <c r="C37" s="943"/>
      <c r="D37" s="943"/>
      <c r="E37" s="943"/>
      <c r="F37" s="943"/>
      <c r="G37" s="827"/>
      <c r="H37" s="827"/>
    </row>
    <row r="38" spans="1:8" x14ac:dyDescent="0.2">
      <c r="A38" s="943"/>
      <c r="B38" s="943"/>
      <c r="C38" s="943"/>
      <c r="D38" s="943"/>
      <c r="E38" s="943"/>
      <c r="F38" s="943"/>
      <c r="G38" s="827"/>
      <c r="H38" s="827"/>
    </row>
    <row r="39" spans="1:8" x14ac:dyDescent="0.2">
      <c r="A39" s="943"/>
      <c r="B39" s="943"/>
      <c r="C39" s="943"/>
      <c r="D39" s="943"/>
      <c r="E39" s="943"/>
      <c r="F39" s="943"/>
      <c r="G39" s="827"/>
      <c r="H39" s="827"/>
    </row>
    <row r="40" spans="1:8" x14ac:dyDescent="0.2">
      <c r="A40" s="943"/>
      <c r="B40" s="943"/>
      <c r="C40" s="943"/>
      <c r="D40" s="943"/>
      <c r="E40" s="943"/>
      <c r="F40" s="943"/>
      <c r="G40" s="827"/>
      <c r="H40" s="827"/>
    </row>
    <row r="41" spans="1:8" x14ac:dyDescent="0.2">
      <c r="A41" s="943"/>
      <c r="B41" s="943"/>
      <c r="C41" s="943"/>
      <c r="D41" s="943"/>
      <c r="E41" s="943"/>
      <c r="F41" s="943"/>
      <c r="G41" s="827"/>
      <c r="H41" s="827"/>
    </row>
    <row r="42" spans="1:8" x14ac:dyDescent="0.2">
      <c r="A42" s="943"/>
      <c r="B42" s="943"/>
      <c r="C42" s="943"/>
      <c r="D42" s="943"/>
      <c r="E42" s="943"/>
      <c r="F42" s="943"/>
      <c r="G42" s="827"/>
      <c r="H42" s="827"/>
    </row>
    <row r="43" spans="1:8" x14ac:dyDescent="0.2">
      <c r="A43" s="943"/>
      <c r="B43" s="943"/>
      <c r="C43" s="943"/>
      <c r="D43" s="943"/>
      <c r="E43" s="943"/>
      <c r="F43" s="943"/>
      <c r="G43" s="827"/>
      <c r="H43" s="827"/>
    </row>
    <row r="44" spans="1:8" x14ac:dyDescent="0.2">
      <c r="A44" s="943"/>
      <c r="B44" s="943"/>
      <c r="C44" s="943"/>
      <c r="D44" s="943"/>
      <c r="E44" s="943"/>
      <c r="F44" s="943"/>
      <c r="G44" s="827"/>
      <c r="H44" s="827"/>
    </row>
    <row r="45" spans="1:8" x14ac:dyDescent="0.2">
      <c r="A45" s="943"/>
      <c r="B45" s="943"/>
      <c r="C45" s="943"/>
      <c r="D45" s="943"/>
      <c r="E45" s="943"/>
      <c r="F45" s="943"/>
      <c r="G45" s="827"/>
      <c r="H45" s="827"/>
    </row>
    <row r="46" spans="1:8" x14ac:dyDescent="0.2">
      <c r="A46" s="943"/>
      <c r="B46" s="943"/>
      <c r="C46" s="943"/>
      <c r="D46" s="943"/>
      <c r="E46" s="943"/>
      <c r="F46" s="943"/>
      <c r="G46" s="827"/>
      <c r="H46" s="827"/>
    </row>
    <row r="47" spans="1:8" x14ac:dyDescent="0.2">
      <c r="A47" s="943"/>
      <c r="B47" s="943"/>
      <c r="C47" s="943"/>
      <c r="D47" s="943"/>
      <c r="E47" s="943"/>
      <c r="F47" s="943"/>
      <c r="G47" s="827"/>
      <c r="H47" s="827"/>
    </row>
    <row r="48" spans="1:8" x14ac:dyDescent="0.2">
      <c r="A48" s="943"/>
      <c r="B48" s="943"/>
      <c r="C48" s="943"/>
      <c r="D48" s="943"/>
      <c r="E48" s="943"/>
      <c r="F48" s="943"/>
      <c r="G48" s="827"/>
      <c r="H48" s="827"/>
    </row>
    <row r="49" spans="1:8" x14ac:dyDescent="0.2">
      <c r="A49" s="943"/>
      <c r="B49" s="943"/>
      <c r="C49" s="943"/>
      <c r="D49" s="943"/>
      <c r="E49" s="943"/>
      <c r="F49" s="943"/>
      <c r="G49" s="827"/>
      <c r="H49" s="827"/>
    </row>
    <row r="50" spans="1:8" x14ac:dyDescent="0.2">
      <c r="A50" s="943"/>
      <c r="B50" s="943"/>
      <c r="C50" s="943"/>
      <c r="D50" s="943"/>
      <c r="E50" s="943"/>
      <c r="F50" s="943"/>
      <c r="G50" s="827"/>
      <c r="H50" s="827"/>
    </row>
    <row r="51" spans="1:8" x14ac:dyDescent="0.2">
      <c r="A51" s="943"/>
      <c r="B51" s="943"/>
      <c r="C51" s="943"/>
      <c r="D51" s="943"/>
      <c r="E51" s="943"/>
      <c r="F51" s="827"/>
      <c r="G51" s="827"/>
      <c r="H51" s="827"/>
    </row>
    <row r="52" spans="1:8" x14ac:dyDescent="0.2">
      <c r="A52" s="943"/>
      <c r="B52" s="943"/>
      <c r="C52" s="943"/>
      <c r="D52" s="943"/>
      <c r="E52" s="943"/>
      <c r="F52" s="827"/>
      <c r="G52" s="827"/>
      <c r="H52" s="827"/>
    </row>
    <row r="53" spans="1:8" x14ac:dyDescent="0.2">
      <c r="A53" s="827"/>
      <c r="B53" s="827"/>
      <c r="C53" s="827"/>
      <c r="D53" s="827"/>
      <c r="E53" s="827"/>
      <c r="F53" s="827"/>
      <c r="G53" s="827"/>
      <c r="H53" s="827"/>
    </row>
    <row r="54" spans="1:8" x14ac:dyDescent="0.2">
      <c r="A54" s="827"/>
      <c r="B54" s="827"/>
      <c r="C54" s="827"/>
      <c r="D54" s="827"/>
      <c r="E54" s="827"/>
      <c r="F54" s="827"/>
      <c r="G54" s="827"/>
      <c r="H54" s="827"/>
    </row>
    <row r="55" spans="1:8" x14ac:dyDescent="0.2">
      <c r="A55" s="827"/>
      <c r="B55" s="827"/>
      <c r="C55" s="827"/>
      <c r="D55" s="827"/>
      <c r="E55" s="827"/>
      <c r="F55" s="827"/>
      <c r="G55" s="827"/>
      <c r="H55" s="827"/>
    </row>
    <row r="56" spans="1:8" x14ac:dyDescent="0.2">
      <c r="A56" s="827"/>
      <c r="B56" s="827"/>
      <c r="C56" s="827"/>
      <c r="D56" s="827"/>
      <c r="E56" s="827"/>
      <c r="F56" s="827"/>
      <c r="G56" s="827"/>
      <c r="H56" s="827"/>
    </row>
    <row r="57" spans="1:8" x14ac:dyDescent="0.2">
      <c r="A57" s="827"/>
      <c r="B57" s="827"/>
      <c r="C57" s="827"/>
      <c r="D57" s="827"/>
      <c r="E57" s="827"/>
      <c r="F57" s="827"/>
      <c r="G57" s="827"/>
      <c r="H57" s="827"/>
    </row>
    <row r="58" spans="1:8" x14ac:dyDescent="0.2">
      <c r="A58" s="827"/>
      <c r="B58" s="827"/>
      <c r="C58" s="827"/>
      <c r="D58" s="827"/>
      <c r="E58" s="827"/>
      <c r="F58" s="827"/>
      <c r="G58" s="827"/>
      <c r="H58" s="827"/>
    </row>
    <row r="59" spans="1:8" x14ac:dyDescent="0.2">
      <c r="A59" s="827"/>
      <c r="B59" s="827"/>
      <c r="C59" s="827"/>
      <c r="D59" s="827"/>
      <c r="E59" s="827"/>
      <c r="F59" s="827"/>
      <c r="G59" s="827"/>
      <c r="H59" s="827"/>
    </row>
    <row r="60" spans="1:8" x14ac:dyDescent="0.2">
      <c r="A60" s="827"/>
      <c r="B60" s="827"/>
      <c r="C60" s="827"/>
      <c r="D60" s="827"/>
      <c r="E60" s="827"/>
      <c r="F60" s="827"/>
      <c r="G60" s="827"/>
      <c r="H60" s="827"/>
    </row>
    <row r="61" spans="1:8" x14ac:dyDescent="0.2">
      <c r="A61" s="827"/>
      <c r="B61" s="827"/>
      <c r="C61" s="827"/>
      <c r="D61" s="827"/>
      <c r="E61" s="827"/>
      <c r="F61" s="827"/>
      <c r="G61" s="827"/>
      <c r="H61" s="827"/>
    </row>
    <row r="62" spans="1:8" x14ac:dyDescent="0.2">
      <c r="A62" s="827"/>
      <c r="B62" s="827"/>
      <c r="C62" s="827"/>
      <c r="D62" s="827"/>
      <c r="E62" s="827"/>
      <c r="F62" s="827"/>
      <c r="G62" s="827"/>
      <c r="H62" s="827"/>
    </row>
    <row r="63" spans="1:8" x14ac:dyDescent="0.2">
      <c r="A63" s="827"/>
      <c r="B63" s="827"/>
      <c r="C63" s="827"/>
      <c r="D63" s="827"/>
      <c r="E63" s="827"/>
      <c r="F63" s="827"/>
      <c r="G63" s="827"/>
      <c r="H63" s="827"/>
    </row>
    <row r="64" spans="1:8" x14ac:dyDescent="0.2">
      <c r="A64" s="827"/>
      <c r="B64" s="827"/>
      <c r="C64" s="827"/>
      <c r="D64" s="827"/>
      <c r="E64" s="827"/>
      <c r="F64" s="827"/>
      <c r="G64" s="827"/>
      <c r="H64" s="827"/>
    </row>
    <row r="65" spans="1:8" x14ac:dyDescent="0.2">
      <c r="A65" s="827"/>
      <c r="B65" s="827"/>
      <c r="C65" s="827"/>
      <c r="D65" s="827"/>
      <c r="E65" s="827"/>
      <c r="F65" s="827"/>
      <c r="G65" s="827"/>
      <c r="H65" s="827"/>
    </row>
    <row r="66" spans="1:8" x14ac:dyDescent="0.2">
      <c r="A66" s="827"/>
      <c r="B66" s="827"/>
      <c r="C66" s="827"/>
      <c r="D66" s="827"/>
      <c r="E66" s="827"/>
      <c r="F66" s="827"/>
      <c r="G66" s="827"/>
      <c r="H66" s="827"/>
    </row>
    <row r="67" spans="1:8" x14ac:dyDescent="0.2">
      <c r="A67" s="827"/>
      <c r="B67" s="827"/>
      <c r="C67" s="827"/>
      <c r="D67" s="827"/>
      <c r="E67" s="827"/>
      <c r="F67" s="827"/>
      <c r="G67" s="827"/>
      <c r="H67" s="827"/>
    </row>
    <row r="68" spans="1:8" x14ac:dyDescent="0.2">
      <c r="A68" s="827"/>
      <c r="B68" s="827"/>
      <c r="C68" s="827"/>
      <c r="D68" s="827"/>
      <c r="E68" s="827"/>
      <c r="F68" s="827"/>
      <c r="G68" s="827"/>
      <c r="H68" s="827"/>
    </row>
    <row r="69" spans="1:8" x14ac:dyDescent="0.2">
      <c r="A69" s="827"/>
      <c r="B69" s="827"/>
      <c r="C69" s="827"/>
      <c r="D69" s="827"/>
      <c r="E69" s="827"/>
      <c r="F69" s="827"/>
      <c r="G69" s="827"/>
      <c r="H69" s="827"/>
    </row>
    <row r="70" spans="1:8" x14ac:dyDescent="0.2">
      <c r="A70" s="827"/>
      <c r="B70" s="827"/>
      <c r="C70" s="827"/>
      <c r="D70" s="827"/>
      <c r="E70" s="827"/>
      <c r="F70" s="827"/>
      <c r="G70" s="827"/>
      <c r="H70" s="827"/>
    </row>
    <row r="71" spans="1:8" x14ac:dyDescent="0.2">
      <c r="A71" s="827"/>
      <c r="B71" s="827"/>
      <c r="C71" s="827"/>
      <c r="D71" s="827"/>
      <c r="E71" s="827"/>
      <c r="F71" s="827"/>
      <c r="G71" s="827"/>
      <c r="H71" s="827"/>
    </row>
    <row r="72" spans="1:8" x14ac:dyDescent="0.2">
      <c r="A72" s="827"/>
      <c r="B72" s="827"/>
      <c r="C72" s="827"/>
      <c r="D72" s="827"/>
      <c r="E72" s="827"/>
      <c r="F72" s="827"/>
      <c r="G72" s="827"/>
      <c r="H72" s="827"/>
    </row>
    <row r="73" spans="1:8" x14ac:dyDescent="0.2">
      <c r="A73" s="827"/>
      <c r="B73" s="827"/>
      <c r="C73" s="827"/>
      <c r="D73" s="827"/>
      <c r="E73" s="827"/>
      <c r="F73" s="827"/>
      <c r="G73" s="827"/>
      <c r="H73" s="827"/>
    </row>
    <row r="74" spans="1:8" x14ac:dyDescent="0.2">
      <c r="A74" s="827"/>
      <c r="B74" s="827"/>
      <c r="C74" s="827"/>
      <c r="D74" s="827"/>
      <c r="E74" s="827"/>
      <c r="F74" s="827"/>
      <c r="G74" s="827"/>
      <c r="H74" s="827"/>
    </row>
    <row r="75" spans="1:8" x14ac:dyDescent="0.2">
      <c r="A75" s="827"/>
      <c r="B75" s="827"/>
      <c r="C75" s="827"/>
      <c r="D75" s="827"/>
      <c r="E75" s="827"/>
      <c r="F75" s="827"/>
      <c r="G75" s="827"/>
      <c r="H75" s="827"/>
    </row>
    <row r="76" spans="1:8" x14ac:dyDescent="0.2">
      <c r="A76" s="827"/>
      <c r="B76" s="827"/>
      <c r="C76" s="827"/>
      <c r="D76" s="827"/>
      <c r="E76" s="827"/>
      <c r="F76" s="827"/>
      <c r="G76" s="827"/>
      <c r="H76" s="827"/>
    </row>
    <row r="77" spans="1:8" x14ac:dyDescent="0.2">
      <c r="A77" s="827"/>
      <c r="B77" s="827"/>
      <c r="C77" s="827"/>
      <c r="D77" s="827"/>
      <c r="E77" s="827"/>
      <c r="F77" s="827"/>
      <c r="G77" s="827"/>
      <c r="H77" s="827"/>
    </row>
    <row r="78" spans="1:8" x14ac:dyDescent="0.2">
      <c r="A78" s="827"/>
      <c r="B78" s="827"/>
      <c r="C78" s="827"/>
      <c r="D78" s="827"/>
      <c r="E78" s="827"/>
      <c r="F78" s="827"/>
      <c r="G78" s="827"/>
      <c r="H78" s="827"/>
    </row>
    <row r="79" spans="1:8" x14ac:dyDescent="0.2">
      <c r="A79" s="827"/>
      <c r="B79" s="827"/>
      <c r="C79" s="827"/>
      <c r="D79" s="827"/>
      <c r="E79" s="827"/>
      <c r="F79" s="827"/>
      <c r="G79" s="827"/>
      <c r="H79" s="827"/>
    </row>
    <row r="80" spans="1:8" x14ac:dyDescent="0.2">
      <c r="A80" s="827"/>
      <c r="B80" s="827"/>
      <c r="C80" s="827"/>
      <c r="D80" s="827"/>
      <c r="E80" s="827"/>
      <c r="F80" s="827"/>
      <c r="G80" s="827"/>
      <c r="H80" s="827"/>
    </row>
    <row r="81" spans="1:8" x14ac:dyDescent="0.2">
      <c r="A81" s="827"/>
      <c r="B81" s="827"/>
      <c r="C81" s="827"/>
      <c r="D81" s="827"/>
      <c r="E81" s="827"/>
      <c r="F81" s="827"/>
      <c r="G81" s="827"/>
      <c r="H81" s="827"/>
    </row>
    <row r="82" spans="1:8" x14ac:dyDescent="0.2">
      <c r="A82" s="827"/>
      <c r="B82" s="827"/>
      <c r="C82" s="827"/>
      <c r="D82" s="827"/>
      <c r="E82" s="827"/>
      <c r="F82" s="827"/>
      <c r="G82" s="827"/>
      <c r="H82" s="827"/>
    </row>
    <row r="83" spans="1:8" x14ac:dyDescent="0.2">
      <c r="A83" s="827"/>
      <c r="B83" s="827"/>
      <c r="C83" s="827"/>
      <c r="D83" s="827"/>
      <c r="E83" s="827"/>
      <c r="F83" s="827"/>
      <c r="G83" s="827"/>
      <c r="H83" s="827"/>
    </row>
    <row r="84" spans="1:8" x14ac:dyDescent="0.2">
      <c r="A84" s="827"/>
      <c r="B84" s="827"/>
      <c r="C84" s="827"/>
      <c r="D84" s="827"/>
      <c r="E84" s="827"/>
      <c r="F84" s="827"/>
      <c r="G84" s="827"/>
      <c r="H84" s="827"/>
    </row>
    <row r="85" spans="1:8" x14ac:dyDescent="0.2">
      <c r="A85" s="827"/>
      <c r="B85" s="827"/>
      <c r="C85" s="827"/>
      <c r="D85" s="827"/>
      <c r="E85" s="827"/>
      <c r="F85" s="827"/>
      <c r="G85" s="827"/>
      <c r="H85" s="827"/>
    </row>
    <row r="86" spans="1:8" x14ac:dyDescent="0.2">
      <c r="A86" s="827"/>
      <c r="B86" s="827"/>
      <c r="C86" s="827"/>
      <c r="D86" s="827"/>
      <c r="E86" s="827"/>
      <c r="F86" s="827"/>
      <c r="G86" s="827"/>
      <c r="H86" s="827"/>
    </row>
    <row r="87" spans="1:8" x14ac:dyDescent="0.2">
      <c r="A87" s="827"/>
      <c r="B87" s="827"/>
      <c r="C87" s="827"/>
      <c r="D87" s="827"/>
      <c r="E87" s="827"/>
      <c r="F87" s="827"/>
      <c r="G87" s="827"/>
      <c r="H87" s="827"/>
    </row>
    <row r="88" spans="1:8" x14ac:dyDescent="0.2">
      <c r="A88" s="827"/>
      <c r="B88" s="827"/>
      <c r="C88" s="827"/>
      <c r="D88" s="827"/>
      <c r="E88" s="827"/>
      <c r="F88" s="827"/>
      <c r="G88" s="827"/>
      <c r="H88" s="827"/>
    </row>
    <row r="89" spans="1:8" x14ac:dyDescent="0.2">
      <c r="A89" s="827"/>
      <c r="B89" s="827"/>
      <c r="C89" s="827"/>
      <c r="D89" s="827"/>
      <c r="E89" s="827"/>
      <c r="F89" s="827"/>
      <c r="G89" s="827"/>
      <c r="H89" s="827"/>
    </row>
    <row r="90" spans="1:8" x14ac:dyDescent="0.2">
      <c r="A90" s="827"/>
      <c r="B90" s="827"/>
      <c r="C90" s="827"/>
      <c r="D90" s="827"/>
      <c r="E90" s="827"/>
      <c r="F90" s="827"/>
      <c r="G90" s="827"/>
      <c r="H90" s="827"/>
    </row>
    <row r="91" spans="1:8" x14ac:dyDescent="0.2">
      <c r="A91" s="827"/>
      <c r="B91" s="827"/>
      <c r="C91" s="827"/>
      <c r="D91" s="827"/>
      <c r="E91" s="827"/>
      <c r="F91" s="827"/>
      <c r="G91" s="827"/>
      <c r="H91" s="827"/>
    </row>
    <row r="92" spans="1:8" x14ac:dyDescent="0.2">
      <c r="A92" s="827"/>
      <c r="B92" s="827"/>
      <c r="C92" s="827"/>
      <c r="D92" s="827"/>
      <c r="E92" s="827"/>
      <c r="F92" s="827"/>
      <c r="G92" s="827"/>
      <c r="H92" s="827"/>
    </row>
    <row r="93" spans="1:8" x14ac:dyDescent="0.2">
      <c r="A93" s="827"/>
      <c r="B93" s="827"/>
      <c r="C93" s="827"/>
      <c r="D93" s="827"/>
      <c r="E93" s="827"/>
      <c r="F93" s="827"/>
      <c r="G93" s="827"/>
      <c r="H93" s="827"/>
    </row>
    <row r="94" spans="1:8" x14ac:dyDescent="0.2">
      <c r="A94" s="827"/>
      <c r="B94" s="827"/>
      <c r="C94" s="827"/>
      <c r="D94" s="827"/>
      <c r="E94" s="827"/>
      <c r="F94" s="827"/>
      <c r="G94" s="827"/>
      <c r="H94" s="827"/>
    </row>
    <row r="95" spans="1:8" x14ac:dyDescent="0.2">
      <c r="A95" s="827"/>
      <c r="B95" s="827"/>
      <c r="C95" s="827"/>
      <c r="D95" s="827"/>
      <c r="E95" s="827"/>
      <c r="F95" s="827"/>
      <c r="G95" s="827"/>
      <c r="H95" s="827"/>
    </row>
    <row r="96" spans="1:8" x14ac:dyDescent="0.2">
      <c r="A96" s="827"/>
      <c r="B96" s="827"/>
      <c r="C96" s="827"/>
      <c r="D96" s="827"/>
      <c r="E96" s="827"/>
      <c r="F96" s="827"/>
      <c r="G96" s="827"/>
      <c r="H96" s="827"/>
    </row>
    <row r="97" spans="1:8" x14ac:dyDescent="0.2">
      <c r="A97" s="827"/>
      <c r="B97" s="827"/>
      <c r="C97" s="827"/>
      <c r="D97" s="827"/>
      <c r="E97" s="827"/>
      <c r="F97" s="827"/>
      <c r="G97" s="827"/>
      <c r="H97" s="827"/>
    </row>
    <row r="98" spans="1:8" x14ac:dyDescent="0.2">
      <c r="A98" s="827"/>
      <c r="B98" s="827"/>
      <c r="C98" s="827"/>
      <c r="D98" s="827"/>
      <c r="E98" s="827"/>
      <c r="F98" s="827"/>
      <c r="G98" s="827"/>
      <c r="H98" s="827"/>
    </row>
    <row r="99" spans="1:8" x14ac:dyDescent="0.2">
      <c r="A99" s="827"/>
      <c r="B99" s="827"/>
      <c r="C99" s="827"/>
      <c r="D99" s="827"/>
      <c r="E99" s="827"/>
      <c r="F99" s="827"/>
      <c r="G99" s="827"/>
      <c r="H99" s="827"/>
    </row>
    <row r="100" spans="1:8" x14ac:dyDescent="0.2">
      <c r="A100" s="827"/>
      <c r="B100" s="827"/>
      <c r="C100" s="827"/>
      <c r="D100" s="827"/>
      <c r="E100" s="827"/>
      <c r="F100" s="827"/>
      <c r="G100" s="827"/>
      <c r="H100" s="827"/>
    </row>
    <row r="101" spans="1:8" x14ac:dyDescent="0.2">
      <c r="A101" s="827"/>
      <c r="B101" s="827"/>
      <c r="C101" s="827"/>
      <c r="D101" s="827"/>
      <c r="E101" s="827"/>
      <c r="F101" s="827"/>
      <c r="G101" s="827"/>
      <c r="H101" s="827"/>
    </row>
    <row r="102" spans="1:8" x14ac:dyDescent="0.2">
      <c r="A102" s="827"/>
      <c r="B102" s="827"/>
      <c r="C102" s="827"/>
      <c r="D102" s="827"/>
      <c r="E102" s="827"/>
      <c r="F102" s="827"/>
      <c r="G102" s="827"/>
      <c r="H102" s="827"/>
    </row>
    <row r="103" spans="1:8" x14ac:dyDescent="0.2">
      <c r="A103" s="827"/>
      <c r="B103" s="827"/>
      <c r="C103" s="827"/>
      <c r="D103" s="827"/>
      <c r="E103" s="827"/>
      <c r="F103" s="827"/>
      <c r="G103" s="827"/>
      <c r="H103" s="827"/>
    </row>
    <row r="104" spans="1:8" x14ac:dyDescent="0.2">
      <c r="A104" s="827"/>
      <c r="B104" s="827"/>
      <c r="C104" s="827"/>
      <c r="D104" s="827"/>
      <c r="E104" s="827"/>
      <c r="F104" s="827"/>
      <c r="G104" s="827"/>
      <c r="H104" s="827"/>
    </row>
    <row r="105" spans="1:8" x14ac:dyDescent="0.2">
      <c r="A105" s="827"/>
      <c r="B105" s="827"/>
      <c r="C105" s="827"/>
      <c r="D105" s="827"/>
      <c r="E105" s="827"/>
      <c r="F105" s="827"/>
      <c r="G105" s="827"/>
      <c r="H105" s="827"/>
    </row>
    <row r="106" spans="1:8" x14ac:dyDescent="0.2">
      <c r="A106" s="827"/>
      <c r="B106" s="827"/>
      <c r="C106" s="827"/>
      <c r="D106" s="827"/>
      <c r="E106" s="827"/>
      <c r="F106" s="827"/>
      <c r="G106" s="827"/>
      <c r="H106" s="827"/>
    </row>
    <row r="107" spans="1:8" x14ac:dyDescent="0.2">
      <c r="A107" s="827"/>
      <c r="B107" s="827"/>
      <c r="C107" s="827"/>
      <c r="D107" s="827"/>
      <c r="E107" s="827"/>
      <c r="F107" s="827"/>
      <c r="G107" s="827"/>
      <c r="H107" s="827"/>
    </row>
    <row r="108" spans="1:8" x14ac:dyDescent="0.2">
      <c r="A108" s="827"/>
      <c r="B108" s="827"/>
      <c r="C108" s="827"/>
      <c r="D108" s="827"/>
      <c r="E108" s="827"/>
      <c r="F108" s="827"/>
      <c r="G108" s="827"/>
      <c r="H108" s="827"/>
    </row>
    <row r="109" spans="1:8" x14ac:dyDescent="0.2">
      <c r="A109" s="827"/>
      <c r="B109" s="827"/>
      <c r="C109" s="827"/>
      <c r="D109" s="827"/>
      <c r="E109" s="827"/>
      <c r="F109" s="827"/>
      <c r="G109" s="827"/>
      <c r="H109" s="827"/>
    </row>
    <row r="110" spans="1:8" x14ac:dyDescent="0.2">
      <c r="A110" s="827"/>
      <c r="B110" s="827"/>
      <c r="C110" s="827"/>
      <c r="D110" s="827"/>
      <c r="E110" s="827"/>
      <c r="F110" s="827"/>
      <c r="G110" s="827"/>
      <c r="H110" s="827"/>
    </row>
    <row r="111" spans="1:8" x14ac:dyDescent="0.2">
      <c r="A111" s="827"/>
      <c r="B111" s="827"/>
      <c r="C111" s="827"/>
      <c r="D111" s="827"/>
      <c r="E111" s="827"/>
      <c r="F111" s="827"/>
      <c r="G111" s="827"/>
      <c r="H111" s="827"/>
    </row>
    <row r="112" spans="1:8" x14ac:dyDescent="0.2">
      <c r="A112" s="827"/>
      <c r="B112" s="827"/>
      <c r="C112" s="827"/>
      <c r="D112" s="827"/>
      <c r="E112" s="827"/>
      <c r="F112" s="827"/>
      <c r="G112" s="827"/>
      <c r="H112" s="827"/>
    </row>
    <row r="113" spans="1:8" x14ac:dyDescent="0.2">
      <c r="A113" s="827"/>
      <c r="B113" s="827"/>
      <c r="C113" s="827"/>
      <c r="D113" s="827"/>
      <c r="E113" s="827"/>
      <c r="F113" s="827"/>
      <c r="G113" s="827"/>
      <c r="H113" s="827"/>
    </row>
    <row r="114" spans="1:8" x14ac:dyDescent="0.2">
      <c r="A114" s="827"/>
      <c r="B114" s="827"/>
      <c r="C114" s="827"/>
      <c r="D114" s="827"/>
      <c r="E114" s="827"/>
      <c r="F114" s="827"/>
      <c r="G114" s="827"/>
      <c r="H114" s="827"/>
    </row>
    <row r="115" spans="1:8" x14ac:dyDescent="0.2">
      <c r="A115" s="827"/>
      <c r="B115" s="827"/>
      <c r="C115" s="827"/>
      <c r="D115" s="827"/>
      <c r="E115" s="827"/>
      <c r="F115" s="827"/>
      <c r="G115" s="827"/>
      <c r="H115" s="827"/>
    </row>
    <row r="116" spans="1:8" x14ac:dyDescent="0.2">
      <c r="A116" s="827"/>
      <c r="B116" s="827"/>
      <c r="C116" s="827"/>
      <c r="D116" s="827"/>
      <c r="E116" s="827"/>
      <c r="F116" s="827"/>
      <c r="G116" s="827"/>
      <c r="H116" s="827"/>
    </row>
    <row r="117" spans="1:8" x14ac:dyDescent="0.2">
      <c r="A117" s="827"/>
      <c r="B117" s="827"/>
      <c r="C117" s="827"/>
      <c r="D117" s="827"/>
      <c r="E117" s="827"/>
      <c r="F117" s="827"/>
      <c r="G117" s="827"/>
      <c r="H117" s="827"/>
    </row>
    <row r="118" spans="1:8" x14ac:dyDescent="0.2">
      <c r="A118" s="827"/>
      <c r="B118" s="827"/>
      <c r="C118" s="827"/>
      <c r="D118" s="827"/>
      <c r="E118" s="827"/>
      <c r="F118" s="827"/>
      <c r="G118" s="827"/>
      <c r="H118" s="827"/>
    </row>
    <row r="119" spans="1:8" x14ac:dyDescent="0.2">
      <c r="A119" s="827"/>
      <c r="B119" s="827"/>
      <c r="C119" s="827"/>
      <c r="D119" s="827"/>
      <c r="E119" s="827"/>
      <c r="F119" s="827"/>
      <c r="G119" s="827"/>
      <c r="H119" s="827"/>
    </row>
    <row r="120" spans="1:8" x14ac:dyDescent="0.2">
      <c r="A120" s="827"/>
      <c r="B120" s="827"/>
      <c r="C120" s="827"/>
      <c r="D120" s="827"/>
      <c r="E120" s="827"/>
      <c r="F120" s="827"/>
      <c r="G120" s="827"/>
      <c r="H120" s="827"/>
    </row>
    <row r="121" spans="1:8" x14ac:dyDescent="0.2">
      <c r="A121" s="827"/>
      <c r="B121" s="827"/>
      <c r="C121" s="827"/>
      <c r="D121" s="827"/>
      <c r="E121" s="827"/>
      <c r="F121" s="827"/>
      <c r="G121" s="827"/>
      <c r="H121" s="827"/>
    </row>
    <row r="122" spans="1:8" x14ac:dyDescent="0.2">
      <c r="A122" s="827"/>
      <c r="B122" s="827"/>
      <c r="C122" s="827"/>
      <c r="D122" s="827"/>
      <c r="E122" s="827"/>
      <c r="F122" s="827"/>
      <c r="G122" s="827"/>
      <c r="H122" s="827"/>
    </row>
    <row r="123" spans="1:8" x14ac:dyDescent="0.2">
      <c r="A123" s="827"/>
      <c r="B123" s="827"/>
      <c r="C123" s="827"/>
      <c r="D123" s="827"/>
      <c r="E123" s="827"/>
      <c r="F123" s="827"/>
      <c r="G123" s="827"/>
      <c r="H123" s="827"/>
    </row>
    <row r="124" spans="1:8" x14ac:dyDescent="0.2">
      <c r="A124" s="827"/>
      <c r="B124" s="827"/>
      <c r="C124" s="827"/>
      <c r="D124" s="827"/>
      <c r="E124" s="827"/>
      <c r="F124" s="827"/>
      <c r="G124" s="827"/>
      <c r="H124" s="827"/>
    </row>
    <row r="125" spans="1:8" x14ac:dyDescent="0.2">
      <c r="A125" s="827"/>
      <c r="B125" s="827"/>
      <c r="C125" s="827"/>
      <c r="D125" s="827"/>
      <c r="E125" s="827"/>
      <c r="F125" s="827"/>
      <c r="G125" s="827"/>
      <c r="H125" s="827"/>
    </row>
    <row r="126" spans="1:8" x14ac:dyDescent="0.2">
      <c r="A126" s="827"/>
      <c r="B126" s="827"/>
      <c r="C126" s="827"/>
      <c r="D126" s="827"/>
      <c r="E126" s="827"/>
      <c r="F126" s="827"/>
      <c r="G126" s="827"/>
      <c r="H126" s="827"/>
    </row>
    <row r="127" spans="1:8" x14ac:dyDescent="0.2">
      <c r="A127" s="827"/>
      <c r="B127" s="827"/>
      <c r="C127" s="827"/>
      <c r="D127" s="827"/>
      <c r="E127" s="827"/>
      <c r="F127" s="827"/>
      <c r="G127" s="827"/>
      <c r="H127" s="827"/>
    </row>
    <row r="128" spans="1:8" x14ac:dyDescent="0.2">
      <c r="A128" s="827"/>
      <c r="B128" s="827"/>
      <c r="C128" s="827"/>
      <c r="D128" s="827"/>
      <c r="E128" s="827"/>
      <c r="F128" s="827"/>
      <c r="G128" s="827"/>
      <c r="H128" s="827"/>
    </row>
    <row r="129" spans="1:8" x14ac:dyDescent="0.2">
      <c r="A129" s="827"/>
      <c r="B129" s="827"/>
      <c r="C129" s="827"/>
      <c r="D129" s="827"/>
      <c r="E129" s="827"/>
      <c r="F129" s="827"/>
      <c r="G129" s="827"/>
      <c r="H129" s="827"/>
    </row>
    <row r="130" spans="1:8" x14ac:dyDescent="0.2">
      <c r="A130" s="827"/>
      <c r="B130" s="827"/>
      <c r="C130" s="827"/>
      <c r="D130" s="827"/>
      <c r="E130" s="827"/>
      <c r="F130" s="827"/>
      <c r="G130" s="827"/>
      <c r="H130" s="827"/>
    </row>
    <row r="131" spans="1:8" x14ac:dyDescent="0.2">
      <c r="A131" s="827"/>
      <c r="B131" s="827"/>
      <c r="C131" s="827"/>
      <c r="D131" s="827"/>
      <c r="E131" s="827"/>
      <c r="F131" s="827"/>
      <c r="G131" s="827"/>
      <c r="H131" s="827"/>
    </row>
    <row r="132" spans="1:8" x14ac:dyDescent="0.2">
      <c r="A132" s="827"/>
      <c r="B132" s="827"/>
      <c r="C132" s="827"/>
      <c r="D132" s="827"/>
      <c r="E132" s="827"/>
      <c r="F132" s="827"/>
      <c r="G132" s="827"/>
      <c r="H132" s="827"/>
    </row>
    <row r="133" spans="1:8" x14ac:dyDescent="0.2">
      <c r="A133" s="827"/>
      <c r="B133" s="827"/>
      <c r="C133" s="827"/>
      <c r="D133" s="827"/>
      <c r="E133" s="827"/>
      <c r="F133" s="827"/>
      <c r="G133" s="827"/>
      <c r="H133" s="827"/>
    </row>
    <row r="134" spans="1:8" x14ac:dyDescent="0.2">
      <c r="A134" s="827"/>
      <c r="B134" s="827"/>
      <c r="C134" s="827"/>
      <c r="D134" s="827"/>
      <c r="E134" s="827"/>
      <c r="F134" s="827"/>
      <c r="G134" s="827"/>
      <c r="H134" s="827"/>
    </row>
    <row r="135" spans="1:8" x14ac:dyDescent="0.2">
      <c r="A135" s="827"/>
      <c r="B135" s="827"/>
      <c r="C135" s="827"/>
      <c r="D135" s="827"/>
      <c r="E135" s="827"/>
      <c r="F135" s="827"/>
      <c r="G135" s="827"/>
      <c r="H135" s="827"/>
    </row>
    <row r="136" spans="1:8" x14ac:dyDescent="0.2">
      <c r="A136" s="827"/>
      <c r="B136" s="827"/>
      <c r="C136" s="827"/>
      <c r="D136" s="827"/>
      <c r="E136" s="827"/>
      <c r="F136" s="827"/>
      <c r="G136" s="827"/>
      <c r="H136" s="827"/>
    </row>
    <row r="137" spans="1:8" x14ac:dyDescent="0.2">
      <c r="A137" s="827"/>
      <c r="B137" s="827"/>
      <c r="C137" s="827"/>
      <c r="D137" s="827"/>
      <c r="E137" s="827"/>
      <c r="F137" s="827"/>
      <c r="G137" s="827"/>
      <c r="H137" s="827"/>
    </row>
    <row r="138" spans="1:8" x14ac:dyDescent="0.2">
      <c r="A138" s="827"/>
      <c r="B138" s="827"/>
      <c r="C138" s="827"/>
      <c r="D138" s="827"/>
      <c r="E138" s="827"/>
      <c r="F138" s="827"/>
      <c r="G138" s="827"/>
      <c r="H138" s="827"/>
    </row>
    <row r="139" spans="1:8" x14ac:dyDescent="0.2">
      <c r="A139" s="827"/>
      <c r="B139" s="827"/>
      <c r="C139" s="827"/>
      <c r="D139" s="827"/>
      <c r="E139" s="827"/>
      <c r="F139" s="827"/>
      <c r="G139" s="827"/>
      <c r="H139" s="827"/>
    </row>
    <row r="140" spans="1:8" x14ac:dyDescent="0.2">
      <c r="A140" s="827"/>
      <c r="B140" s="827"/>
      <c r="C140" s="827"/>
      <c r="D140" s="827"/>
      <c r="E140" s="827"/>
      <c r="F140" s="827"/>
      <c r="G140" s="827"/>
      <c r="H140" s="827"/>
    </row>
    <row r="141" spans="1:8" x14ac:dyDescent="0.2">
      <c r="A141" s="827"/>
      <c r="B141" s="827"/>
      <c r="C141" s="827"/>
      <c r="D141" s="827"/>
      <c r="E141" s="827"/>
      <c r="F141" s="827"/>
      <c r="G141" s="827"/>
      <c r="H141" s="827"/>
    </row>
    <row r="142" spans="1:8" x14ac:dyDescent="0.2">
      <c r="A142" s="827"/>
      <c r="B142" s="827"/>
      <c r="C142" s="827"/>
      <c r="D142" s="827"/>
      <c r="E142" s="827"/>
      <c r="F142" s="827"/>
      <c r="G142" s="827"/>
      <c r="H142" s="827"/>
    </row>
    <row r="143" spans="1:8" x14ac:dyDescent="0.2">
      <c r="A143" s="827"/>
      <c r="B143" s="827"/>
      <c r="C143" s="827"/>
      <c r="D143" s="827"/>
      <c r="E143" s="827"/>
      <c r="F143" s="827"/>
      <c r="G143" s="827"/>
      <c r="H143" s="827"/>
    </row>
    <row r="144" spans="1:8" x14ac:dyDescent="0.2">
      <c r="A144" s="827"/>
      <c r="B144" s="827"/>
      <c r="C144" s="827"/>
      <c r="D144" s="827"/>
      <c r="E144" s="827"/>
      <c r="F144" s="827"/>
      <c r="G144" s="827"/>
      <c r="H144" s="827"/>
    </row>
    <row r="145" spans="1:8" x14ac:dyDescent="0.2">
      <c r="A145" s="827"/>
      <c r="B145" s="827"/>
      <c r="C145" s="827"/>
      <c r="D145" s="827"/>
      <c r="E145" s="827"/>
      <c r="F145" s="827"/>
      <c r="G145" s="827"/>
      <c r="H145" s="827"/>
    </row>
    <row r="146" spans="1:8" x14ac:dyDescent="0.2">
      <c r="A146" s="827"/>
      <c r="B146" s="827"/>
      <c r="C146" s="827"/>
      <c r="D146" s="827"/>
      <c r="E146" s="827"/>
      <c r="F146" s="827"/>
      <c r="G146" s="827"/>
      <c r="H146" s="827"/>
    </row>
    <row r="147" spans="1:8" x14ac:dyDescent="0.2">
      <c r="A147" s="827"/>
      <c r="B147" s="827"/>
      <c r="C147" s="827"/>
      <c r="D147" s="827"/>
      <c r="E147" s="827"/>
      <c r="F147" s="827"/>
      <c r="G147" s="827"/>
      <c r="H147" s="827"/>
    </row>
    <row r="148" spans="1:8" x14ac:dyDescent="0.2">
      <c r="A148" s="827"/>
      <c r="B148" s="827"/>
      <c r="C148" s="827"/>
      <c r="D148" s="827"/>
      <c r="E148" s="827"/>
      <c r="F148" s="827"/>
      <c r="G148" s="827"/>
      <c r="H148" s="827"/>
    </row>
    <row r="149" spans="1:8" x14ac:dyDescent="0.2">
      <c r="A149" s="827"/>
      <c r="B149" s="827"/>
      <c r="C149" s="827"/>
      <c r="D149" s="827"/>
      <c r="E149" s="827"/>
      <c r="F149" s="827"/>
      <c r="G149" s="827"/>
      <c r="H149" s="827"/>
    </row>
    <row r="150" spans="1:8" x14ac:dyDescent="0.2">
      <c r="A150" s="827"/>
      <c r="B150" s="827"/>
      <c r="C150" s="827"/>
      <c r="D150" s="827"/>
      <c r="E150" s="827"/>
      <c r="F150" s="827"/>
      <c r="G150" s="827"/>
      <c r="H150" s="827"/>
    </row>
    <row r="151" spans="1:8" x14ac:dyDescent="0.2">
      <c r="A151" s="827"/>
      <c r="B151" s="827"/>
      <c r="C151" s="827"/>
      <c r="D151" s="827"/>
      <c r="E151" s="827"/>
      <c r="F151" s="827"/>
      <c r="G151" s="827"/>
      <c r="H151" s="827"/>
    </row>
    <row r="152" spans="1:8" x14ac:dyDescent="0.2">
      <c r="A152" s="827"/>
      <c r="B152" s="827"/>
      <c r="C152" s="827"/>
      <c r="D152" s="827"/>
      <c r="E152" s="827"/>
      <c r="F152" s="827"/>
      <c r="G152" s="827"/>
      <c r="H152" s="827"/>
    </row>
    <row r="153" spans="1:8" x14ac:dyDescent="0.2">
      <c r="A153" s="827"/>
      <c r="B153" s="827"/>
      <c r="C153" s="827"/>
      <c r="D153" s="827"/>
      <c r="E153" s="827"/>
      <c r="F153" s="827"/>
      <c r="G153" s="827"/>
      <c r="H153" s="827"/>
    </row>
    <row r="154" spans="1:8" x14ac:dyDescent="0.2">
      <c r="A154" s="827"/>
      <c r="B154" s="827"/>
      <c r="C154" s="827"/>
      <c r="D154" s="827"/>
      <c r="E154" s="827"/>
      <c r="F154" s="827"/>
      <c r="G154" s="827"/>
      <c r="H154" s="827"/>
    </row>
    <row r="155" spans="1:8" x14ac:dyDescent="0.2">
      <c r="A155" s="827"/>
      <c r="B155" s="827"/>
      <c r="C155" s="827"/>
      <c r="D155" s="827"/>
      <c r="E155" s="827"/>
      <c r="F155" s="827"/>
      <c r="G155" s="827"/>
      <c r="H155" s="827"/>
    </row>
    <row r="156" spans="1:8" x14ac:dyDescent="0.2">
      <c r="A156" s="827"/>
      <c r="B156" s="827"/>
      <c r="C156" s="827"/>
      <c r="D156" s="827"/>
      <c r="E156" s="827"/>
      <c r="F156" s="827"/>
      <c r="G156" s="827"/>
      <c r="H156" s="827"/>
    </row>
    <row r="157" spans="1:8" x14ac:dyDescent="0.2">
      <c r="A157" s="827"/>
      <c r="B157" s="827"/>
      <c r="C157" s="827"/>
      <c r="D157" s="827"/>
      <c r="E157" s="827"/>
      <c r="F157" s="827"/>
      <c r="G157" s="827"/>
      <c r="H157" s="827"/>
    </row>
    <row r="158" spans="1:8" x14ac:dyDescent="0.2">
      <c r="A158" s="827"/>
      <c r="B158" s="827"/>
      <c r="C158" s="827"/>
      <c r="D158" s="827"/>
      <c r="E158" s="827"/>
      <c r="F158" s="827"/>
      <c r="G158" s="827"/>
      <c r="H158" s="827"/>
    </row>
    <row r="159" spans="1:8" x14ac:dyDescent="0.2">
      <c r="A159" s="827"/>
      <c r="B159" s="827"/>
      <c r="C159" s="827"/>
      <c r="D159" s="827"/>
      <c r="E159" s="827"/>
      <c r="F159" s="827"/>
      <c r="G159" s="827"/>
      <c r="H159" s="827"/>
    </row>
    <row r="160" spans="1:8" x14ac:dyDescent="0.2">
      <c r="A160" s="827"/>
      <c r="B160" s="827"/>
      <c r="C160" s="827"/>
      <c r="D160" s="827"/>
      <c r="E160" s="827"/>
      <c r="F160" s="827"/>
      <c r="G160" s="827"/>
      <c r="H160" s="827"/>
    </row>
    <row r="161" spans="1:8" x14ac:dyDescent="0.2">
      <c r="A161" s="827"/>
      <c r="B161" s="827"/>
      <c r="C161" s="827"/>
      <c r="D161" s="827"/>
      <c r="E161" s="827"/>
      <c r="F161" s="827"/>
      <c r="G161" s="827"/>
      <c r="H161" s="827"/>
    </row>
    <row r="162" spans="1:8" x14ac:dyDescent="0.2">
      <c r="A162" s="827"/>
      <c r="B162" s="827"/>
      <c r="C162" s="827"/>
      <c r="D162" s="827"/>
      <c r="E162" s="827"/>
      <c r="F162" s="827"/>
      <c r="G162" s="827"/>
      <c r="H162" s="827"/>
    </row>
    <row r="163" spans="1:8" x14ac:dyDescent="0.2">
      <c r="A163" s="827"/>
      <c r="B163" s="827"/>
      <c r="C163" s="827"/>
      <c r="D163" s="827"/>
      <c r="E163" s="827"/>
      <c r="F163" s="827"/>
      <c r="G163" s="827"/>
      <c r="H163" s="827"/>
    </row>
    <row r="164" spans="1:8" x14ac:dyDescent="0.2">
      <c r="A164" s="827"/>
      <c r="B164" s="827"/>
      <c r="C164" s="827"/>
      <c r="D164" s="827"/>
      <c r="E164" s="827"/>
      <c r="F164" s="827"/>
      <c r="G164" s="827"/>
      <c r="H164" s="827"/>
    </row>
    <row r="165" spans="1:8" x14ac:dyDescent="0.2">
      <c r="A165" s="827"/>
      <c r="B165" s="827"/>
      <c r="C165" s="827"/>
      <c r="D165" s="827"/>
      <c r="E165" s="827"/>
      <c r="F165" s="827"/>
      <c r="G165" s="827"/>
      <c r="H165" s="827"/>
    </row>
    <row r="166" spans="1:8" x14ac:dyDescent="0.2">
      <c r="A166" s="827"/>
      <c r="B166" s="827"/>
      <c r="C166" s="827"/>
      <c r="D166" s="827"/>
      <c r="E166" s="827"/>
      <c r="F166" s="827"/>
      <c r="G166" s="827"/>
      <c r="H166" s="827"/>
    </row>
    <row r="167" spans="1:8" x14ac:dyDescent="0.2">
      <c r="A167" s="827"/>
      <c r="B167" s="827"/>
      <c r="C167" s="827"/>
      <c r="D167" s="827"/>
      <c r="E167" s="827"/>
      <c r="F167" s="827"/>
      <c r="G167" s="827"/>
      <c r="H167" s="827"/>
    </row>
    <row r="168" spans="1:8" x14ac:dyDescent="0.2">
      <c r="A168" s="827"/>
      <c r="B168" s="827"/>
      <c r="C168" s="827"/>
      <c r="D168" s="827"/>
      <c r="E168" s="827"/>
      <c r="F168" s="827"/>
      <c r="G168" s="827"/>
      <c r="H168" s="827"/>
    </row>
    <row r="169" spans="1:8" x14ac:dyDescent="0.2">
      <c r="A169" s="827"/>
      <c r="B169" s="827"/>
      <c r="C169" s="827"/>
      <c r="D169" s="827"/>
      <c r="E169" s="827"/>
      <c r="F169" s="827"/>
      <c r="G169" s="827"/>
      <c r="H169" s="827"/>
    </row>
    <row r="170" spans="1:8" x14ac:dyDescent="0.2">
      <c r="A170" s="827"/>
      <c r="B170" s="827"/>
      <c r="C170" s="827"/>
      <c r="D170" s="827"/>
      <c r="E170" s="827"/>
      <c r="F170" s="827"/>
      <c r="G170" s="827"/>
      <c r="H170" s="827"/>
    </row>
    <row r="171" spans="1:8" x14ac:dyDescent="0.2">
      <c r="A171" s="827"/>
      <c r="B171" s="827"/>
      <c r="C171" s="827"/>
      <c r="D171" s="827"/>
      <c r="E171" s="827"/>
      <c r="F171" s="827"/>
      <c r="G171" s="827"/>
      <c r="H171" s="827"/>
    </row>
    <row r="172" spans="1:8" x14ac:dyDescent="0.2">
      <c r="A172" s="827"/>
      <c r="B172" s="827"/>
      <c r="C172" s="827"/>
      <c r="D172" s="827"/>
      <c r="E172" s="827"/>
      <c r="F172" s="827"/>
      <c r="G172" s="827"/>
      <c r="H172" s="827"/>
    </row>
    <row r="173" spans="1:8" x14ac:dyDescent="0.2">
      <c r="A173" s="827"/>
      <c r="B173" s="827"/>
      <c r="C173" s="827"/>
      <c r="D173" s="827"/>
      <c r="E173" s="827"/>
      <c r="F173" s="827"/>
      <c r="G173" s="827"/>
      <c r="H173" s="827"/>
    </row>
    <row r="174" spans="1:8" x14ac:dyDescent="0.2">
      <c r="A174" s="827"/>
      <c r="B174" s="827"/>
      <c r="C174" s="827"/>
      <c r="D174" s="827"/>
      <c r="E174" s="827"/>
      <c r="F174" s="827"/>
      <c r="G174" s="827"/>
      <c r="H174" s="827"/>
    </row>
    <row r="175" spans="1:8" x14ac:dyDescent="0.2">
      <c r="A175" s="827"/>
      <c r="B175" s="827"/>
      <c r="C175" s="827"/>
      <c r="D175" s="827"/>
      <c r="E175" s="827"/>
      <c r="F175" s="827"/>
      <c r="G175" s="827"/>
      <c r="H175" s="827"/>
    </row>
    <row r="176" spans="1:8" x14ac:dyDescent="0.2">
      <c r="A176" s="827"/>
      <c r="B176" s="827"/>
      <c r="C176" s="827"/>
      <c r="D176" s="827"/>
      <c r="E176" s="827"/>
      <c r="F176" s="827"/>
      <c r="G176" s="827"/>
      <c r="H176" s="827"/>
    </row>
    <row r="177" spans="1:8" x14ac:dyDescent="0.2">
      <c r="A177" s="827"/>
      <c r="B177" s="827"/>
      <c r="C177" s="827"/>
      <c r="D177" s="827"/>
      <c r="E177" s="827"/>
      <c r="F177" s="827"/>
      <c r="G177" s="827"/>
      <c r="H177" s="827"/>
    </row>
    <row r="178" spans="1:8" x14ac:dyDescent="0.2">
      <c r="A178" s="827"/>
      <c r="B178" s="827"/>
      <c r="C178" s="827"/>
      <c r="D178" s="827"/>
      <c r="E178" s="827"/>
      <c r="F178" s="827"/>
      <c r="G178" s="827"/>
      <c r="H178" s="827"/>
    </row>
    <row r="179" spans="1:8" x14ac:dyDescent="0.2">
      <c r="A179" s="827"/>
      <c r="B179" s="827"/>
      <c r="C179" s="827"/>
      <c r="D179" s="827"/>
      <c r="E179" s="827"/>
      <c r="F179" s="827"/>
      <c r="G179" s="827"/>
      <c r="H179" s="827"/>
    </row>
    <row r="180" spans="1:8" x14ac:dyDescent="0.2">
      <c r="A180" s="827"/>
      <c r="B180" s="827"/>
      <c r="C180" s="827"/>
      <c r="D180" s="827"/>
      <c r="E180" s="827"/>
      <c r="F180" s="827"/>
      <c r="G180" s="827"/>
      <c r="H180" s="827"/>
    </row>
    <row r="181" spans="1:8" x14ac:dyDescent="0.2">
      <c r="A181" s="827"/>
      <c r="B181" s="827"/>
      <c r="C181" s="827"/>
      <c r="D181" s="827"/>
      <c r="E181" s="827"/>
      <c r="F181" s="827"/>
      <c r="G181" s="827"/>
      <c r="H181" s="827"/>
    </row>
    <row r="182" spans="1:8" x14ac:dyDescent="0.2">
      <c r="A182" s="827"/>
      <c r="B182" s="827"/>
      <c r="C182" s="827"/>
      <c r="D182" s="827"/>
      <c r="E182" s="827"/>
      <c r="F182" s="827"/>
      <c r="G182" s="827"/>
      <c r="H182" s="827"/>
    </row>
    <row r="183" spans="1:8" x14ac:dyDescent="0.2">
      <c r="A183" s="827"/>
      <c r="B183" s="827"/>
      <c r="C183" s="827"/>
      <c r="D183" s="827"/>
      <c r="E183" s="827"/>
      <c r="F183" s="827"/>
      <c r="G183" s="827"/>
      <c r="H183" s="827"/>
    </row>
    <row r="184" spans="1:8" x14ac:dyDescent="0.2">
      <c r="A184" s="827"/>
      <c r="B184" s="827"/>
      <c r="C184" s="827"/>
      <c r="D184" s="827"/>
      <c r="E184" s="827"/>
      <c r="F184" s="827"/>
      <c r="G184" s="827"/>
      <c r="H184" s="827"/>
    </row>
    <row r="185" spans="1:8" x14ac:dyDescent="0.2">
      <c r="A185" s="827"/>
      <c r="B185" s="827"/>
      <c r="C185" s="827"/>
      <c r="D185" s="827"/>
      <c r="E185" s="827"/>
      <c r="F185" s="827"/>
      <c r="G185" s="827"/>
      <c r="H185" s="827"/>
    </row>
    <row r="186" spans="1:8" x14ac:dyDescent="0.2">
      <c r="A186" s="827"/>
      <c r="B186" s="827"/>
      <c r="C186" s="827"/>
      <c r="D186" s="827"/>
      <c r="E186" s="827"/>
      <c r="F186" s="827"/>
      <c r="G186" s="827"/>
      <c r="H186" s="827"/>
    </row>
    <row r="187" spans="1:8" x14ac:dyDescent="0.2">
      <c r="A187" s="827"/>
      <c r="B187" s="827"/>
      <c r="C187" s="827"/>
      <c r="D187" s="827"/>
      <c r="E187" s="827"/>
      <c r="F187" s="827"/>
      <c r="G187" s="827"/>
      <c r="H187" s="827"/>
    </row>
    <row r="188" spans="1:8" x14ac:dyDescent="0.2">
      <c r="A188" s="827"/>
      <c r="B188" s="827"/>
      <c r="C188" s="827"/>
      <c r="D188" s="827"/>
      <c r="E188" s="827"/>
      <c r="F188" s="827"/>
      <c r="G188" s="827"/>
      <c r="H188" s="827"/>
    </row>
    <row r="189" spans="1:8" x14ac:dyDescent="0.2">
      <c r="A189" s="827"/>
      <c r="B189" s="827"/>
      <c r="C189" s="827"/>
      <c r="D189" s="827"/>
      <c r="E189" s="827"/>
      <c r="F189" s="827"/>
      <c r="G189" s="827"/>
      <c r="H189" s="827"/>
    </row>
    <row r="190" spans="1:8" x14ac:dyDescent="0.2">
      <c r="A190" s="827"/>
      <c r="B190" s="827"/>
      <c r="C190" s="827"/>
      <c r="D190" s="827"/>
      <c r="E190" s="827"/>
      <c r="F190" s="827"/>
      <c r="G190" s="827"/>
      <c r="H190" s="827"/>
    </row>
    <row r="191" spans="1:8" x14ac:dyDescent="0.2">
      <c r="A191" s="827"/>
      <c r="B191" s="827"/>
      <c r="C191" s="827"/>
      <c r="D191" s="827"/>
      <c r="E191" s="827"/>
      <c r="F191" s="827"/>
      <c r="G191" s="827"/>
      <c r="H191" s="827"/>
    </row>
    <row r="192" spans="1:8" x14ac:dyDescent="0.2">
      <c r="A192" s="827"/>
      <c r="B192" s="827"/>
      <c r="C192" s="827"/>
      <c r="D192" s="827"/>
      <c r="E192" s="827"/>
      <c r="F192" s="827"/>
      <c r="G192" s="827"/>
      <c r="H192" s="827"/>
    </row>
    <row r="193" spans="1:8" x14ac:dyDescent="0.2">
      <c r="A193" s="827"/>
      <c r="B193" s="827"/>
      <c r="C193" s="827"/>
      <c r="D193" s="827"/>
      <c r="E193" s="827"/>
      <c r="F193" s="827"/>
      <c r="G193" s="827"/>
      <c r="H193" s="827"/>
    </row>
    <row r="194" spans="1:8" x14ac:dyDescent="0.2">
      <c r="A194" s="827"/>
      <c r="B194" s="827"/>
      <c r="C194" s="827"/>
      <c r="D194" s="827"/>
      <c r="E194" s="827"/>
      <c r="F194" s="827"/>
      <c r="G194" s="827"/>
      <c r="H194" s="827"/>
    </row>
    <row r="195" spans="1:8" x14ac:dyDescent="0.2">
      <c r="A195" s="827"/>
      <c r="B195" s="827"/>
      <c r="C195" s="827"/>
      <c r="D195" s="827"/>
      <c r="E195" s="827"/>
      <c r="F195" s="827"/>
      <c r="G195" s="827"/>
      <c r="H195" s="827"/>
    </row>
    <row r="196" spans="1:8" x14ac:dyDescent="0.2">
      <c r="A196" s="827"/>
      <c r="B196" s="827"/>
      <c r="C196" s="827"/>
      <c r="D196" s="827"/>
      <c r="E196" s="827"/>
      <c r="F196" s="827"/>
      <c r="G196" s="827"/>
      <c r="H196" s="827"/>
    </row>
    <row r="197" spans="1:8" x14ac:dyDescent="0.2">
      <c r="A197" s="827"/>
      <c r="B197" s="827"/>
      <c r="C197" s="827"/>
      <c r="D197" s="827"/>
      <c r="E197" s="827"/>
      <c r="F197" s="827"/>
      <c r="G197" s="827"/>
      <c r="H197" s="827"/>
    </row>
    <row r="198" spans="1:8" x14ac:dyDescent="0.2">
      <c r="A198" s="827"/>
      <c r="B198" s="827"/>
      <c r="C198" s="827"/>
      <c r="D198" s="827"/>
      <c r="E198" s="827"/>
      <c r="F198" s="827"/>
      <c r="G198" s="827"/>
      <c r="H198" s="827"/>
    </row>
    <row r="199" spans="1:8" x14ac:dyDescent="0.2">
      <c r="A199" s="827"/>
      <c r="B199" s="827"/>
      <c r="C199" s="827"/>
      <c r="D199" s="827"/>
      <c r="E199" s="827"/>
      <c r="F199" s="827"/>
      <c r="G199" s="827"/>
      <c r="H199" s="827"/>
    </row>
    <row r="200" spans="1:8" x14ac:dyDescent="0.2">
      <c r="A200" s="827"/>
      <c r="B200" s="827"/>
      <c r="C200" s="827"/>
      <c r="D200" s="827"/>
      <c r="E200" s="827"/>
      <c r="F200" s="827"/>
      <c r="G200" s="827"/>
      <c r="H200" s="827"/>
    </row>
    <row r="201" spans="1:8" x14ac:dyDescent="0.2">
      <c r="A201" s="827"/>
      <c r="B201" s="827"/>
      <c r="C201" s="827"/>
      <c r="D201" s="827"/>
      <c r="E201" s="827"/>
      <c r="F201" s="827"/>
      <c r="G201" s="827"/>
      <c r="H201" s="827"/>
    </row>
    <row r="202" spans="1:8" x14ac:dyDescent="0.2">
      <c r="A202" s="827"/>
      <c r="B202" s="827"/>
      <c r="C202" s="827"/>
      <c r="D202" s="827"/>
      <c r="E202" s="827"/>
      <c r="F202" s="827"/>
      <c r="G202" s="827"/>
      <c r="H202" s="827"/>
    </row>
    <row r="203" spans="1:8" x14ac:dyDescent="0.2">
      <c r="A203" s="827"/>
      <c r="B203" s="827"/>
      <c r="C203" s="827"/>
      <c r="D203" s="827"/>
      <c r="E203" s="827"/>
      <c r="F203" s="827"/>
      <c r="G203" s="827"/>
      <c r="H203" s="827"/>
    </row>
    <row r="204" spans="1:8" x14ac:dyDescent="0.2">
      <c r="A204" s="827"/>
      <c r="B204" s="827"/>
      <c r="C204" s="827"/>
      <c r="D204" s="827"/>
      <c r="E204" s="827"/>
      <c r="F204" s="827"/>
      <c r="G204" s="827"/>
      <c r="H204" s="827"/>
    </row>
    <row r="205" spans="1:8" x14ac:dyDescent="0.2">
      <c r="A205" s="827"/>
      <c r="B205" s="827"/>
      <c r="C205" s="827"/>
      <c r="D205" s="827"/>
      <c r="E205" s="827"/>
      <c r="F205" s="827"/>
      <c r="G205" s="827"/>
      <c r="H205" s="827"/>
    </row>
    <row r="206" spans="1:8" x14ac:dyDescent="0.2">
      <c r="A206" s="827"/>
      <c r="B206" s="827"/>
      <c r="C206" s="827"/>
      <c r="D206" s="827"/>
      <c r="E206" s="827"/>
      <c r="F206" s="827"/>
      <c r="G206" s="827"/>
      <c r="H206" s="827"/>
    </row>
    <row r="207" spans="1:8" x14ac:dyDescent="0.2">
      <c r="A207" s="827"/>
      <c r="B207" s="827"/>
      <c r="C207" s="827"/>
      <c r="D207" s="827"/>
      <c r="E207" s="827"/>
      <c r="F207" s="827"/>
      <c r="G207" s="827"/>
      <c r="H207" s="827"/>
    </row>
    <row r="208" spans="1:8" x14ac:dyDescent="0.2">
      <c r="A208" s="827"/>
      <c r="B208" s="827"/>
      <c r="C208" s="827"/>
      <c r="D208" s="827"/>
      <c r="E208" s="827"/>
      <c r="F208" s="827"/>
      <c r="G208" s="827"/>
      <c r="H208" s="827"/>
    </row>
    <row r="209" spans="1:8" x14ac:dyDescent="0.2">
      <c r="A209" s="827"/>
      <c r="B209" s="827"/>
      <c r="C209" s="827"/>
      <c r="D209" s="827"/>
      <c r="E209" s="827"/>
      <c r="F209" s="827"/>
      <c r="G209" s="827"/>
      <c r="H209" s="827"/>
    </row>
    <row r="210" spans="1:8" x14ac:dyDescent="0.2">
      <c r="A210" s="827"/>
      <c r="B210" s="827"/>
      <c r="C210" s="827"/>
      <c r="D210" s="827"/>
      <c r="E210" s="827"/>
      <c r="F210" s="827"/>
      <c r="G210" s="827"/>
      <c r="H210" s="827"/>
    </row>
    <row r="211" spans="1:8" x14ac:dyDescent="0.2">
      <c r="A211" s="827"/>
      <c r="B211" s="827"/>
      <c r="C211" s="827"/>
      <c r="D211" s="827"/>
      <c r="E211" s="827"/>
      <c r="F211" s="827"/>
      <c r="G211" s="827"/>
      <c r="H211" s="827"/>
    </row>
    <row r="212" spans="1:8" x14ac:dyDescent="0.2">
      <c r="A212" s="827"/>
      <c r="B212" s="827"/>
      <c r="C212" s="827"/>
      <c r="D212" s="827"/>
      <c r="E212" s="827"/>
      <c r="F212" s="827"/>
      <c r="G212" s="827"/>
      <c r="H212" s="827"/>
    </row>
    <row r="213" spans="1:8" x14ac:dyDescent="0.2">
      <c r="A213" s="827"/>
      <c r="B213" s="827"/>
      <c r="C213" s="827"/>
      <c r="D213" s="827"/>
      <c r="E213" s="827"/>
      <c r="F213" s="827"/>
      <c r="G213" s="827"/>
      <c r="H213" s="827"/>
    </row>
    <row r="214" spans="1:8" x14ac:dyDescent="0.2">
      <c r="A214" s="827"/>
      <c r="B214" s="827"/>
      <c r="C214" s="827"/>
      <c r="D214" s="827"/>
      <c r="E214" s="827"/>
      <c r="F214" s="827"/>
      <c r="G214" s="827"/>
      <c r="H214" s="827"/>
    </row>
    <row r="215" spans="1:8" x14ac:dyDescent="0.2">
      <c r="A215" s="827"/>
      <c r="B215" s="827"/>
      <c r="C215" s="827"/>
      <c r="D215" s="827"/>
      <c r="E215" s="827"/>
      <c r="F215" s="827"/>
      <c r="G215" s="827"/>
      <c r="H215" s="827"/>
    </row>
    <row r="216" spans="1:8" x14ac:dyDescent="0.2">
      <c r="A216" s="827"/>
      <c r="B216" s="827"/>
      <c r="C216" s="827"/>
      <c r="D216" s="827"/>
      <c r="E216" s="827"/>
      <c r="F216" s="827"/>
      <c r="G216" s="827"/>
      <c r="H216" s="827"/>
    </row>
    <row r="217" spans="1:8" x14ac:dyDescent="0.2">
      <c r="A217" s="827"/>
      <c r="B217" s="827"/>
      <c r="C217" s="827"/>
      <c r="D217" s="827"/>
      <c r="E217" s="827"/>
      <c r="F217" s="827"/>
      <c r="G217" s="827"/>
      <c r="H217" s="827"/>
    </row>
    <row r="218" spans="1:8" x14ac:dyDescent="0.2">
      <c r="A218" s="827"/>
      <c r="B218" s="827"/>
      <c r="C218" s="827"/>
      <c r="D218" s="827"/>
      <c r="E218" s="827"/>
      <c r="F218" s="827"/>
      <c r="G218" s="827"/>
      <c r="H218" s="827"/>
    </row>
    <row r="219" spans="1:8" x14ac:dyDescent="0.2">
      <c r="A219" s="827"/>
      <c r="B219" s="827"/>
      <c r="C219" s="827"/>
      <c r="D219" s="827"/>
      <c r="E219" s="827"/>
      <c r="F219" s="827"/>
      <c r="G219" s="827"/>
      <c r="H219" s="827"/>
    </row>
    <row r="220" spans="1:8" x14ac:dyDescent="0.2">
      <c r="A220" s="827"/>
      <c r="B220" s="827"/>
      <c r="C220" s="827"/>
      <c r="D220" s="827"/>
      <c r="E220" s="827"/>
      <c r="F220" s="827"/>
      <c r="G220" s="827"/>
      <c r="H220" s="827"/>
    </row>
    <row r="221" spans="1:8" x14ac:dyDescent="0.2">
      <c r="A221" s="827"/>
      <c r="B221" s="827"/>
      <c r="C221" s="827"/>
      <c r="D221" s="827"/>
      <c r="E221" s="827"/>
      <c r="F221" s="827"/>
      <c r="G221" s="827"/>
      <c r="H221" s="827"/>
    </row>
    <row r="222" spans="1:8" x14ac:dyDescent="0.2">
      <c r="A222" s="827"/>
      <c r="B222" s="827"/>
      <c r="C222" s="827"/>
      <c r="D222" s="827"/>
      <c r="E222" s="827"/>
      <c r="F222" s="827"/>
      <c r="G222" s="827"/>
      <c r="H222" s="827"/>
    </row>
    <row r="223" spans="1:8" x14ac:dyDescent="0.2">
      <c r="A223" s="827"/>
      <c r="B223" s="827"/>
      <c r="C223" s="827"/>
      <c r="D223" s="827"/>
      <c r="E223" s="827"/>
      <c r="F223" s="827"/>
      <c r="G223" s="827"/>
      <c r="H223" s="827"/>
    </row>
    <row r="224" spans="1:8" x14ac:dyDescent="0.2">
      <c r="A224" s="827"/>
      <c r="B224" s="827"/>
      <c r="C224" s="827"/>
      <c r="D224" s="827"/>
      <c r="E224" s="827"/>
      <c r="F224" s="827"/>
      <c r="G224" s="827"/>
      <c r="H224" s="827"/>
    </row>
    <row r="225" spans="1:8" x14ac:dyDescent="0.2">
      <c r="A225" s="827"/>
      <c r="B225" s="827"/>
      <c r="C225" s="827"/>
      <c r="D225" s="827"/>
      <c r="E225" s="827"/>
      <c r="F225" s="827"/>
      <c r="G225" s="827"/>
      <c r="H225" s="827"/>
    </row>
    <row r="226" spans="1:8" x14ac:dyDescent="0.2">
      <c r="A226" s="827"/>
      <c r="B226" s="827"/>
      <c r="C226" s="827"/>
      <c r="D226" s="827"/>
      <c r="E226" s="827"/>
      <c r="F226" s="827"/>
      <c r="G226" s="827"/>
      <c r="H226" s="827"/>
    </row>
    <row r="227" spans="1:8" x14ac:dyDescent="0.2">
      <c r="A227" s="827"/>
      <c r="B227" s="827"/>
      <c r="C227" s="827"/>
      <c r="D227" s="827"/>
      <c r="E227" s="827"/>
      <c r="F227" s="827"/>
      <c r="G227" s="827"/>
      <c r="H227" s="827"/>
    </row>
    <row r="228" spans="1:8" x14ac:dyDescent="0.2">
      <c r="A228" s="827"/>
      <c r="B228" s="827"/>
      <c r="C228" s="827"/>
      <c r="D228" s="827"/>
      <c r="E228" s="827"/>
      <c r="F228" s="827"/>
      <c r="G228" s="827"/>
      <c r="H228" s="827"/>
    </row>
    <row r="229" spans="1:8" x14ac:dyDescent="0.2">
      <c r="A229" s="827"/>
      <c r="B229" s="827"/>
      <c r="C229" s="827"/>
      <c r="D229" s="827"/>
      <c r="E229" s="827"/>
      <c r="F229" s="827"/>
      <c r="G229" s="827"/>
      <c r="H229" s="827"/>
    </row>
    <row r="230" spans="1:8" x14ac:dyDescent="0.2">
      <c r="A230" s="827"/>
      <c r="B230" s="827"/>
      <c r="C230" s="827"/>
      <c r="D230" s="827"/>
      <c r="E230" s="827"/>
      <c r="F230" s="827"/>
      <c r="G230" s="827"/>
      <c r="H230" s="827"/>
    </row>
    <row r="231" spans="1:8" x14ac:dyDescent="0.2">
      <c r="A231" s="827"/>
      <c r="B231" s="827"/>
      <c r="C231" s="827"/>
      <c r="D231" s="827"/>
      <c r="E231" s="827"/>
      <c r="F231" s="827"/>
      <c r="G231" s="827"/>
      <c r="H231" s="827"/>
    </row>
    <row r="232" spans="1:8" x14ac:dyDescent="0.2">
      <c r="A232" s="827"/>
      <c r="B232" s="827"/>
      <c r="C232" s="827"/>
      <c r="D232" s="827"/>
      <c r="E232" s="827"/>
      <c r="F232" s="827"/>
      <c r="G232" s="827"/>
      <c r="H232" s="827"/>
    </row>
    <row r="233" spans="1:8" x14ac:dyDescent="0.2">
      <c r="A233" s="827"/>
      <c r="B233" s="827"/>
      <c r="C233" s="827"/>
      <c r="D233" s="827"/>
      <c r="E233" s="827"/>
      <c r="F233" s="827"/>
      <c r="G233" s="827"/>
      <c r="H233" s="827"/>
    </row>
    <row r="234" spans="1:8" x14ac:dyDescent="0.2">
      <c r="A234" s="827"/>
      <c r="B234" s="827"/>
      <c r="C234" s="827"/>
      <c r="D234" s="827"/>
      <c r="E234" s="827"/>
      <c r="F234" s="827"/>
      <c r="G234" s="827"/>
      <c r="H234" s="827"/>
    </row>
    <row r="235" spans="1:8" x14ac:dyDescent="0.2">
      <c r="A235" s="827"/>
      <c r="B235" s="827"/>
      <c r="C235" s="827"/>
      <c r="D235" s="827"/>
      <c r="E235" s="827"/>
      <c r="F235" s="827"/>
      <c r="G235" s="827"/>
      <c r="H235" s="827"/>
    </row>
    <row r="236" spans="1:8" x14ac:dyDescent="0.2">
      <c r="A236" s="827"/>
      <c r="B236" s="827"/>
      <c r="C236" s="827"/>
      <c r="D236" s="827"/>
      <c r="E236" s="827"/>
      <c r="F236" s="827"/>
      <c r="G236" s="827"/>
      <c r="H236" s="827"/>
    </row>
    <row r="237" spans="1:8" x14ac:dyDescent="0.2">
      <c r="A237" s="827"/>
      <c r="B237" s="827"/>
      <c r="C237" s="827"/>
      <c r="D237" s="827"/>
      <c r="E237" s="827"/>
      <c r="F237" s="827"/>
      <c r="G237" s="827"/>
      <c r="H237" s="827"/>
    </row>
    <row r="238" spans="1:8" x14ac:dyDescent="0.2">
      <c r="A238" s="827"/>
      <c r="B238" s="827"/>
      <c r="C238" s="827"/>
      <c r="D238" s="827"/>
      <c r="E238" s="827"/>
      <c r="F238" s="827"/>
      <c r="G238" s="827"/>
      <c r="H238" s="827"/>
    </row>
    <row r="239" spans="1:8" x14ac:dyDescent="0.2">
      <c r="A239" s="827"/>
      <c r="B239" s="827"/>
      <c r="C239" s="827"/>
      <c r="D239" s="827"/>
      <c r="E239" s="827"/>
      <c r="F239" s="827"/>
      <c r="G239" s="827"/>
      <c r="H239" s="827"/>
    </row>
    <row r="240" spans="1:8" x14ac:dyDescent="0.2">
      <c r="A240" s="827"/>
      <c r="B240" s="827"/>
      <c r="C240" s="827"/>
      <c r="D240" s="827"/>
      <c r="E240" s="827"/>
      <c r="F240" s="827"/>
      <c r="G240" s="827"/>
      <c r="H240" s="827"/>
    </row>
    <row r="241" spans="1:8" x14ac:dyDescent="0.2">
      <c r="A241" s="827"/>
      <c r="B241" s="827"/>
      <c r="C241" s="827"/>
      <c r="D241" s="827"/>
      <c r="E241" s="827"/>
      <c r="F241" s="827"/>
      <c r="G241" s="827"/>
      <c r="H241" s="827"/>
    </row>
    <row r="242" spans="1:8" x14ac:dyDescent="0.2">
      <c r="A242" s="827"/>
      <c r="B242" s="827"/>
      <c r="C242" s="827"/>
      <c r="D242" s="827"/>
      <c r="E242" s="827"/>
      <c r="F242" s="827"/>
      <c r="G242" s="827"/>
      <c r="H242" s="827"/>
    </row>
    <row r="243" spans="1:8" x14ac:dyDescent="0.2">
      <c r="A243" s="827"/>
      <c r="B243" s="827"/>
      <c r="C243" s="827"/>
      <c r="D243" s="827"/>
      <c r="E243" s="827"/>
      <c r="F243" s="827"/>
      <c r="G243" s="827"/>
      <c r="H243" s="827"/>
    </row>
    <row r="244" spans="1:8" x14ac:dyDescent="0.2">
      <c r="A244" s="827"/>
      <c r="B244" s="827"/>
      <c r="C244" s="827"/>
      <c r="D244" s="827"/>
      <c r="E244" s="827"/>
      <c r="F244" s="827"/>
      <c r="G244" s="827"/>
      <c r="H244" s="827"/>
    </row>
    <row r="245" spans="1:8" x14ac:dyDescent="0.2">
      <c r="A245" s="827"/>
      <c r="B245" s="827"/>
      <c r="C245" s="827"/>
      <c r="D245" s="827"/>
      <c r="E245" s="827"/>
      <c r="F245" s="827"/>
      <c r="G245" s="827"/>
      <c r="H245" s="827"/>
    </row>
    <row r="246" spans="1:8" x14ac:dyDescent="0.2">
      <c r="A246" s="827"/>
      <c r="B246" s="827"/>
      <c r="C246" s="827"/>
      <c r="D246" s="827"/>
      <c r="E246" s="827"/>
      <c r="F246" s="827"/>
      <c r="G246" s="827"/>
      <c r="H246" s="827"/>
    </row>
    <row r="247" spans="1:8" x14ac:dyDescent="0.2">
      <c r="A247" s="827"/>
      <c r="B247" s="827"/>
      <c r="C247" s="827"/>
      <c r="D247" s="827"/>
      <c r="E247" s="827"/>
      <c r="F247" s="827"/>
      <c r="G247" s="827"/>
      <c r="H247" s="827"/>
    </row>
    <row r="248" spans="1:8" x14ac:dyDescent="0.2">
      <c r="A248" s="827"/>
      <c r="B248" s="827"/>
      <c r="C248" s="827"/>
      <c r="D248" s="827"/>
      <c r="E248" s="827"/>
      <c r="F248" s="827"/>
      <c r="G248" s="827"/>
      <c r="H248" s="827"/>
    </row>
    <row r="249" spans="1:8" x14ac:dyDescent="0.2">
      <c r="A249" s="827"/>
      <c r="B249" s="827"/>
      <c r="C249" s="827"/>
      <c r="D249" s="827"/>
      <c r="E249" s="827"/>
      <c r="F249" s="827"/>
      <c r="G249" s="827"/>
      <c r="H249" s="827"/>
    </row>
    <row r="250" spans="1:8" x14ac:dyDescent="0.2">
      <c r="A250" s="827"/>
      <c r="B250" s="827"/>
      <c r="C250" s="827"/>
      <c r="D250" s="827"/>
      <c r="E250" s="827"/>
      <c r="F250" s="827"/>
      <c r="G250" s="827"/>
      <c r="H250" s="827"/>
    </row>
    <row r="251" spans="1:8" x14ac:dyDescent="0.2">
      <c r="A251" s="827"/>
      <c r="B251" s="827"/>
      <c r="C251" s="827"/>
      <c r="D251" s="827"/>
      <c r="E251" s="827"/>
      <c r="F251" s="827"/>
      <c r="G251" s="827"/>
      <c r="H251" s="827"/>
    </row>
    <row r="252" spans="1:8" x14ac:dyDescent="0.2">
      <c r="A252" s="827"/>
      <c r="B252" s="827"/>
      <c r="C252" s="827"/>
      <c r="D252" s="827"/>
      <c r="E252" s="827"/>
      <c r="F252" s="827"/>
      <c r="G252" s="827"/>
      <c r="H252" s="827"/>
    </row>
    <row r="253" spans="1:8" x14ac:dyDescent="0.2">
      <c r="A253" s="827"/>
      <c r="B253" s="827"/>
      <c r="C253" s="827"/>
      <c r="D253" s="827"/>
      <c r="E253" s="827"/>
      <c r="F253" s="827"/>
      <c r="G253" s="827"/>
      <c r="H253" s="827"/>
    </row>
    <row r="254" spans="1:8" x14ac:dyDescent="0.2">
      <c r="A254" s="827"/>
      <c r="B254" s="827"/>
      <c r="C254" s="827"/>
      <c r="D254" s="827"/>
      <c r="E254" s="827"/>
      <c r="F254" s="827"/>
      <c r="G254" s="827"/>
      <c r="H254" s="827"/>
    </row>
    <row r="255" spans="1:8" x14ac:dyDescent="0.2">
      <c r="A255" s="827"/>
      <c r="B255" s="827"/>
      <c r="C255" s="827"/>
      <c r="D255" s="827"/>
      <c r="E255" s="827"/>
      <c r="F255" s="827"/>
      <c r="G255" s="827"/>
      <c r="H255" s="827"/>
    </row>
    <row r="256" spans="1:8" x14ac:dyDescent="0.2">
      <c r="A256" s="827"/>
      <c r="B256" s="827"/>
      <c r="C256" s="827"/>
      <c r="D256" s="827"/>
      <c r="E256" s="827"/>
      <c r="F256" s="827"/>
      <c r="G256" s="827"/>
      <c r="H256" s="827"/>
    </row>
    <row r="257" spans="1:8" x14ac:dyDescent="0.2">
      <c r="A257" s="827"/>
      <c r="B257" s="827"/>
      <c r="C257" s="827"/>
      <c r="D257" s="827"/>
      <c r="E257" s="827"/>
      <c r="F257" s="827"/>
      <c r="G257" s="827"/>
      <c r="H257" s="827"/>
    </row>
    <row r="258" spans="1:8" x14ac:dyDescent="0.2">
      <c r="A258" s="827"/>
      <c r="B258" s="827"/>
      <c r="C258" s="827"/>
      <c r="D258" s="827"/>
      <c r="E258" s="827"/>
      <c r="F258" s="827"/>
      <c r="G258" s="827"/>
      <c r="H258" s="827"/>
    </row>
    <row r="259" spans="1:8" x14ac:dyDescent="0.2">
      <c r="A259" s="827"/>
      <c r="B259" s="827"/>
      <c r="C259" s="827"/>
      <c r="D259" s="827"/>
      <c r="E259" s="827"/>
      <c r="F259" s="827"/>
      <c r="G259" s="827"/>
      <c r="H259" s="827"/>
    </row>
    <row r="260" spans="1:8" x14ac:dyDescent="0.2">
      <c r="A260" s="827"/>
      <c r="B260" s="827"/>
      <c r="C260" s="827"/>
      <c r="D260" s="827"/>
      <c r="E260" s="827"/>
      <c r="F260" s="827"/>
      <c r="G260" s="827"/>
      <c r="H260" s="827"/>
    </row>
    <row r="261" spans="1:8" x14ac:dyDescent="0.2">
      <c r="A261" s="827"/>
      <c r="B261" s="827"/>
      <c r="C261" s="827"/>
      <c r="D261" s="827"/>
      <c r="E261" s="827"/>
      <c r="F261" s="827"/>
      <c r="G261" s="827"/>
      <c r="H261" s="827"/>
    </row>
    <row r="262" spans="1:8" x14ac:dyDescent="0.2">
      <c r="A262" s="827"/>
      <c r="B262" s="827"/>
      <c r="C262" s="827"/>
      <c r="D262" s="827"/>
      <c r="E262" s="827"/>
      <c r="F262" s="827"/>
      <c r="G262" s="827"/>
      <c r="H262" s="827"/>
    </row>
    <row r="263" spans="1:8" x14ac:dyDescent="0.2">
      <c r="A263" s="827"/>
      <c r="B263" s="827"/>
      <c r="C263" s="827"/>
      <c r="D263" s="827"/>
      <c r="E263" s="827"/>
      <c r="F263" s="827"/>
      <c r="G263" s="827"/>
      <c r="H263" s="827"/>
    </row>
    <row r="264" spans="1:8" x14ac:dyDescent="0.2">
      <c r="A264" s="827"/>
      <c r="B264" s="827"/>
      <c r="C264" s="827"/>
      <c r="D264" s="827"/>
      <c r="E264" s="827"/>
      <c r="F264" s="827"/>
      <c r="G264" s="827"/>
      <c r="H264" s="827"/>
    </row>
    <row r="265" spans="1:8" x14ac:dyDescent="0.2">
      <c r="A265" s="827"/>
      <c r="B265" s="827"/>
      <c r="C265" s="827"/>
      <c r="D265" s="827"/>
      <c r="E265" s="827"/>
      <c r="F265" s="827"/>
      <c r="G265" s="827"/>
      <c r="H265" s="827"/>
    </row>
  </sheetData>
  <mergeCells count="4">
    <mergeCell ref="A3:E3"/>
    <mergeCell ref="D4:E4"/>
    <mergeCell ref="C1:E1"/>
    <mergeCell ref="C2:E2"/>
  </mergeCells>
  <phoneticPr fontId="84" type="noConversion"/>
  <pageMargins left="0.75" right="0.75" top="1" bottom="1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L1" sqref="L1:N1"/>
    </sheetView>
  </sheetViews>
  <sheetFormatPr defaultRowHeight="12.75" x14ac:dyDescent="0.2"/>
  <cols>
    <col min="1" max="1" width="35.140625" customWidth="1"/>
    <col min="2" max="3" width="7.42578125" bestFit="1" customWidth="1"/>
    <col min="4" max="4" width="8.85546875" bestFit="1" customWidth="1"/>
    <col min="5" max="5" width="7.42578125" bestFit="1" customWidth="1"/>
    <col min="6" max="6" width="7.85546875" bestFit="1" customWidth="1"/>
    <col min="7" max="7" width="7.42578125" bestFit="1" customWidth="1"/>
    <col min="8" max="8" width="7" customWidth="1"/>
    <col min="9" max="9" width="6.85546875" customWidth="1"/>
    <col min="10" max="10" width="8" customWidth="1"/>
    <col min="11" max="11" width="7.140625" customWidth="1"/>
    <col min="12" max="12" width="9.140625" customWidth="1"/>
    <col min="13" max="13" width="8.42578125" customWidth="1"/>
    <col min="14" max="14" width="11.42578125" customWidth="1"/>
  </cols>
  <sheetData>
    <row r="1" spans="1:14" x14ac:dyDescent="0.2">
      <c r="L1" s="1219" t="s">
        <v>1027</v>
      </c>
      <c r="M1" s="1219"/>
      <c r="N1" s="1219"/>
    </row>
    <row r="2" spans="1:14" x14ac:dyDescent="0.2">
      <c r="L2" s="1219" t="s">
        <v>1023</v>
      </c>
      <c r="M2" s="1220"/>
      <c r="N2" s="1220"/>
    </row>
    <row r="3" spans="1:14" ht="14.25" x14ac:dyDescent="0.2">
      <c r="D3" s="979" t="s">
        <v>357</v>
      </c>
      <c r="E3" s="979"/>
      <c r="F3" s="979"/>
      <c r="G3" s="979"/>
      <c r="J3" s="1165"/>
      <c r="K3" s="1102"/>
      <c r="L3" s="1102"/>
      <c r="M3" s="1102"/>
      <c r="N3" s="1102"/>
    </row>
    <row r="4" spans="1:14" ht="15" x14ac:dyDescent="0.25">
      <c r="A4" s="1110" t="s">
        <v>648</v>
      </c>
      <c r="B4" s="1110"/>
      <c r="C4" s="1110"/>
      <c r="D4" s="1110"/>
      <c r="E4" s="1110"/>
      <c r="F4" s="1110"/>
      <c r="G4" s="1110"/>
      <c r="H4" s="1110"/>
      <c r="I4" s="1110"/>
      <c r="J4" s="1110"/>
      <c r="K4" s="1110"/>
      <c r="L4" s="1110"/>
      <c r="M4" s="1110"/>
      <c r="N4" s="1110"/>
    </row>
    <row r="5" spans="1:14" ht="15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</row>
    <row r="6" spans="1:14" ht="15" thickBot="1" x14ac:dyDescent="0.35">
      <c r="A6" s="63" t="s">
        <v>649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1218" t="s">
        <v>216</v>
      </c>
      <c r="N6" s="1218"/>
    </row>
    <row r="7" spans="1:14" ht="15" thickBot="1" x14ac:dyDescent="0.35">
      <c r="A7" s="35" t="s">
        <v>650</v>
      </c>
      <c r="B7" s="114" t="s">
        <v>651</v>
      </c>
      <c r="C7" s="115" t="s">
        <v>652</v>
      </c>
      <c r="D7" s="115" t="s">
        <v>653</v>
      </c>
      <c r="E7" s="115" t="s">
        <v>654</v>
      </c>
      <c r="F7" s="115" t="s">
        <v>655</v>
      </c>
      <c r="G7" s="115" t="s">
        <v>656</v>
      </c>
      <c r="H7" s="115" t="s">
        <v>657</v>
      </c>
      <c r="I7" s="115" t="s">
        <v>658</v>
      </c>
      <c r="J7" s="115" t="s">
        <v>659</v>
      </c>
      <c r="K7" s="115" t="s">
        <v>660</v>
      </c>
      <c r="L7" s="115" t="s">
        <v>661</v>
      </c>
      <c r="M7" s="116" t="s">
        <v>662</v>
      </c>
      <c r="N7" s="65" t="s">
        <v>663</v>
      </c>
    </row>
    <row r="8" spans="1:14" ht="13.5" x14ac:dyDescent="0.25">
      <c r="A8" s="68" t="s">
        <v>730</v>
      </c>
      <c r="B8" s="117">
        <v>911</v>
      </c>
      <c r="C8" s="117">
        <v>911</v>
      </c>
      <c r="D8" s="117">
        <v>911</v>
      </c>
      <c r="E8" s="117">
        <v>911</v>
      </c>
      <c r="F8" s="117">
        <v>911</v>
      </c>
      <c r="G8" s="117">
        <v>911</v>
      </c>
      <c r="H8" s="117">
        <v>911</v>
      </c>
      <c r="I8" s="117">
        <v>911</v>
      </c>
      <c r="J8" s="117">
        <v>1911</v>
      </c>
      <c r="K8" s="117">
        <v>917</v>
      </c>
      <c r="L8" s="117">
        <v>911</v>
      </c>
      <c r="M8" s="117">
        <v>911</v>
      </c>
      <c r="N8" s="118">
        <f>SUM(B8:M8)</f>
        <v>11938</v>
      </c>
    </row>
    <row r="9" spans="1:14" ht="13.5" x14ac:dyDescent="0.25">
      <c r="A9" s="32" t="s">
        <v>515</v>
      </c>
      <c r="B9" s="119">
        <v>1200</v>
      </c>
      <c r="C9" s="120">
        <v>1200</v>
      </c>
      <c r="D9" s="120">
        <v>1300</v>
      </c>
      <c r="E9" s="120">
        <v>1300</v>
      </c>
      <c r="F9" s="120">
        <v>1200</v>
      </c>
      <c r="G9" s="120">
        <v>1200</v>
      </c>
      <c r="H9" s="120">
        <v>1200</v>
      </c>
      <c r="I9" s="120">
        <v>1200</v>
      </c>
      <c r="J9" s="120">
        <v>300</v>
      </c>
      <c r="K9" s="120">
        <v>1200</v>
      </c>
      <c r="L9" s="120">
        <v>1404</v>
      </c>
      <c r="M9" s="121">
        <v>1697</v>
      </c>
      <c r="N9" s="122">
        <f>SUM(B9:M9)</f>
        <v>14401</v>
      </c>
    </row>
    <row r="10" spans="1:14" ht="13.5" hidden="1" x14ac:dyDescent="0.25">
      <c r="A10" s="32" t="s">
        <v>675</v>
      </c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122">
        <f t="shared" ref="N10:N15" si="0">SUM(B10:M10)</f>
        <v>0</v>
      </c>
    </row>
    <row r="11" spans="1:14" ht="13.5" hidden="1" x14ac:dyDescent="0.25">
      <c r="A11" s="32" t="s">
        <v>676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>
        <f t="shared" si="0"/>
        <v>0</v>
      </c>
    </row>
    <row r="12" spans="1:14" ht="13.5" hidden="1" x14ac:dyDescent="0.25">
      <c r="A12" s="32" t="s">
        <v>677</v>
      </c>
      <c r="B12" s="119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122">
        <f t="shared" si="0"/>
        <v>0</v>
      </c>
    </row>
    <row r="13" spans="1:14" ht="13.5" hidden="1" x14ac:dyDescent="0.25">
      <c r="A13" s="32" t="s">
        <v>678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122">
        <f t="shared" si="0"/>
        <v>0</v>
      </c>
    </row>
    <row r="14" spans="1:14" ht="13.5" hidden="1" x14ac:dyDescent="0.25">
      <c r="A14" s="32" t="s">
        <v>679</v>
      </c>
      <c r="B14" s="119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2">
        <f t="shared" si="0"/>
        <v>0</v>
      </c>
    </row>
    <row r="15" spans="1:14" ht="13.5" x14ac:dyDescent="0.25">
      <c r="A15" s="32" t="s">
        <v>516</v>
      </c>
      <c r="B15" s="119"/>
      <c r="C15" s="120"/>
      <c r="D15" s="120"/>
      <c r="E15" s="120"/>
      <c r="F15" s="120">
        <v>9000</v>
      </c>
      <c r="G15" s="120">
        <v>16070</v>
      </c>
      <c r="H15" s="120"/>
      <c r="I15" s="120">
        <v>3634</v>
      </c>
      <c r="J15" s="120"/>
      <c r="K15" s="120"/>
      <c r="L15" s="120"/>
      <c r="M15" s="121"/>
      <c r="N15" s="122">
        <f t="shared" si="0"/>
        <v>28704</v>
      </c>
    </row>
    <row r="16" spans="1:14" ht="13.5" x14ac:dyDescent="0.25">
      <c r="A16" s="32" t="s">
        <v>957</v>
      </c>
      <c r="B16" s="119"/>
      <c r="C16" s="119">
        <v>200</v>
      </c>
      <c r="D16" s="119">
        <v>200</v>
      </c>
      <c r="E16" s="119"/>
      <c r="F16" s="119"/>
      <c r="G16" s="119">
        <v>200</v>
      </c>
      <c r="H16" s="119">
        <v>350</v>
      </c>
      <c r="I16" s="119"/>
      <c r="J16" s="119">
        <v>250</v>
      </c>
      <c r="K16" s="119"/>
      <c r="L16" s="119"/>
      <c r="M16" s="119">
        <v>150</v>
      </c>
      <c r="N16" s="123">
        <f t="shared" ref="N16:N22" si="1">SUM(B16:M16)</f>
        <v>1350</v>
      </c>
    </row>
    <row r="17" spans="1:15" ht="13.5" x14ac:dyDescent="0.25">
      <c r="A17" s="32" t="s">
        <v>830</v>
      </c>
      <c r="B17" s="119">
        <v>250</v>
      </c>
      <c r="C17" s="120">
        <v>350</v>
      </c>
      <c r="D17" s="120">
        <v>220</v>
      </c>
      <c r="E17" s="120">
        <v>600</v>
      </c>
      <c r="F17" s="120">
        <v>150</v>
      </c>
      <c r="G17" s="120">
        <v>350</v>
      </c>
      <c r="H17" s="120">
        <v>280</v>
      </c>
      <c r="I17" s="120">
        <v>120</v>
      </c>
      <c r="J17" s="120">
        <v>120</v>
      </c>
      <c r="K17" s="120">
        <v>100</v>
      </c>
      <c r="L17" s="120">
        <v>210</v>
      </c>
      <c r="M17" s="121">
        <v>250</v>
      </c>
      <c r="N17" s="123">
        <f t="shared" si="1"/>
        <v>3000</v>
      </c>
    </row>
    <row r="18" spans="1:15" ht="13.5" hidden="1" x14ac:dyDescent="0.25">
      <c r="A18" s="32" t="s">
        <v>665</v>
      </c>
      <c r="B18" s="119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1"/>
      <c r="N18" s="123">
        <f t="shared" si="1"/>
        <v>0</v>
      </c>
    </row>
    <row r="19" spans="1:15" ht="13.5" x14ac:dyDescent="0.25">
      <c r="A19" s="32" t="s">
        <v>517</v>
      </c>
      <c r="B19" s="119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1"/>
      <c r="N19" s="123">
        <f t="shared" si="1"/>
        <v>0</v>
      </c>
    </row>
    <row r="20" spans="1:15" ht="13.5" x14ac:dyDescent="0.25">
      <c r="A20" s="32" t="s">
        <v>831</v>
      </c>
      <c r="B20" s="119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1"/>
      <c r="N20" s="123">
        <f t="shared" si="1"/>
        <v>0</v>
      </c>
    </row>
    <row r="21" spans="1:15" ht="13.5" x14ac:dyDescent="0.25">
      <c r="A21" s="32" t="s">
        <v>666</v>
      </c>
      <c r="B21" s="119"/>
      <c r="C21" s="120"/>
      <c r="D21" s="120"/>
      <c r="E21" s="120"/>
      <c r="F21" s="120"/>
      <c r="G21" s="120">
        <v>2931</v>
      </c>
      <c r="H21" s="120"/>
      <c r="I21" s="120"/>
      <c r="J21" s="120"/>
      <c r="K21" s="120"/>
      <c r="L21" s="120"/>
      <c r="M21" s="121"/>
      <c r="N21" s="123">
        <f t="shared" si="1"/>
        <v>2931</v>
      </c>
    </row>
    <row r="22" spans="1:15" ht="14.25" thickBot="1" x14ac:dyDescent="0.3">
      <c r="A22" s="34" t="s">
        <v>667</v>
      </c>
      <c r="B22" s="124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6"/>
      <c r="N22" s="127">
        <f t="shared" si="1"/>
        <v>0</v>
      </c>
    </row>
    <row r="23" spans="1:15" ht="15" thickBot="1" x14ac:dyDescent="0.35">
      <c r="A23" s="35" t="s">
        <v>668</v>
      </c>
      <c r="B23" s="128">
        <f>SUM(B8:B22)</f>
        <v>2361</v>
      </c>
      <c r="C23" s="129">
        <f t="shared" ref="C23:M23" si="2">SUM(C8:C22)</f>
        <v>2661</v>
      </c>
      <c r="D23" s="129">
        <f t="shared" si="2"/>
        <v>2631</v>
      </c>
      <c r="E23" s="129">
        <f t="shared" si="2"/>
        <v>2811</v>
      </c>
      <c r="F23" s="129">
        <f t="shared" si="2"/>
        <v>11261</v>
      </c>
      <c r="G23" s="129">
        <f t="shared" si="2"/>
        <v>21662</v>
      </c>
      <c r="H23" s="129">
        <f t="shared" si="2"/>
        <v>2741</v>
      </c>
      <c r="I23" s="129">
        <f t="shared" si="2"/>
        <v>5865</v>
      </c>
      <c r="J23" s="129">
        <f t="shared" si="2"/>
        <v>2581</v>
      </c>
      <c r="K23" s="129">
        <f t="shared" si="2"/>
        <v>2217</v>
      </c>
      <c r="L23" s="129">
        <f t="shared" si="2"/>
        <v>2525</v>
      </c>
      <c r="M23" s="130">
        <f t="shared" si="2"/>
        <v>3008</v>
      </c>
      <c r="N23" s="131">
        <f>SUM(N8:N22)</f>
        <v>62324</v>
      </c>
    </row>
    <row r="24" spans="1:15" ht="13.5" x14ac:dyDescent="0.25">
      <c r="A24" s="64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</row>
    <row r="25" spans="1:15" ht="15" thickBot="1" x14ac:dyDescent="0.35">
      <c r="A25" s="63" t="s">
        <v>669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5" ht="13.5" x14ac:dyDescent="0.25">
      <c r="A26" s="133" t="s">
        <v>670</v>
      </c>
      <c r="B26" s="134">
        <v>950</v>
      </c>
      <c r="C26" s="134">
        <v>950</v>
      </c>
      <c r="D26" s="134">
        <v>950</v>
      </c>
      <c r="E26" s="134">
        <v>950</v>
      </c>
      <c r="F26" s="134">
        <v>950</v>
      </c>
      <c r="G26" s="134">
        <v>950</v>
      </c>
      <c r="H26" s="134">
        <v>1050</v>
      </c>
      <c r="I26" s="134">
        <v>1050</v>
      </c>
      <c r="J26" s="134">
        <v>1050</v>
      </c>
      <c r="K26" s="134">
        <v>1050</v>
      </c>
      <c r="L26" s="134">
        <v>1050</v>
      </c>
      <c r="M26" s="134">
        <v>1121</v>
      </c>
      <c r="N26" s="135">
        <f t="shared" ref="N26:N35" si="3">SUM(B26:M26)</f>
        <v>12071</v>
      </c>
    </row>
    <row r="27" spans="1:15" ht="13.5" x14ac:dyDescent="0.25">
      <c r="A27" s="32" t="s">
        <v>1000</v>
      </c>
      <c r="B27" s="119">
        <v>130</v>
      </c>
      <c r="C27" s="119">
        <v>130</v>
      </c>
      <c r="D27" s="119">
        <v>130</v>
      </c>
      <c r="E27" s="119">
        <v>130</v>
      </c>
      <c r="F27" s="119">
        <v>130</v>
      </c>
      <c r="G27" s="119">
        <v>130</v>
      </c>
      <c r="H27" s="119">
        <v>153</v>
      </c>
      <c r="I27" s="119">
        <v>170</v>
      </c>
      <c r="J27" s="119">
        <v>175</v>
      </c>
      <c r="K27" s="119">
        <v>180</v>
      </c>
      <c r="L27" s="119">
        <v>130</v>
      </c>
      <c r="M27" s="119">
        <v>174</v>
      </c>
      <c r="N27" s="123">
        <f t="shared" si="3"/>
        <v>1762</v>
      </c>
    </row>
    <row r="28" spans="1:15" ht="13.5" x14ac:dyDescent="0.25">
      <c r="A28" s="32" t="s">
        <v>1001</v>
      </c>
      <c r="B28" s="119">
        <v>1190</v>
      </c>
      <c r="C28" s="119">
        <v>1190</v>
      </c>
      <c r="D28" s="119">
        <v>11500</v>
      </c>
      <c r="E28" s="119">
        <v>18300</v>
      </c>
      <c r="F28" s="119">
        <v>1162</v>
      </c>
      <c r="G28" s="119">
        <v>1050</v>
      </c>
      <c r="H28" s="119">
        <v>1050</v>
      </c>
      <c r="I28" s="119">
        <v>1050</v>
      </c>
      <c r="J28" s="119">
        <v>1050</v>
      </c>
      <c r="K28" s="119">
        <v>1050</v>
      </c>
      <c r="L28" s="119">
        <v>1050</v>
      </c>
      <c r="M28" s="119">
        <v>765</v>
      </c>
      <c r="N28" s="123">
        <f t="shared" si="3"/>
        <v>40407</v>
      </c>
      <c r="O28" s="379"/>
    </row>
    <row r="29" spans="1:15" ht="13.5" x14ac:dyDescent="0.25">
      <c r="A29" s="32" t="s">
        <v>672</v>
      </c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3">
        <f>SUM(B29:M29)</f>
        <v>0</v>
      </c>
    </row>
    <row r="30" spans="1:15" ht="13.5" x14ac:dyDescent="0.25">
      <c r="A30" s="32" t="s">
        <v>514</v>
      </c>
      <c r="B30" s="119"/>
      <c r="C30" s="119"/>
      <c r="D30" s="119"/>
      <c r="E30" s="119"/>
      <c r="F30" s="119">
        <v>20</v>
      </c>
      <c r="G30" s="119"/>
      <c r="H30" s="119"/>
      <c r="I30" s="119"/>
      <c r="J30" s="119"/>
      <c r="K30" s="119"/>
      <c r="L30" s="119"/>
      <c r="M30" s="119">
        <v>19</v>
      </c>
      <c r="N30" s="123">
        <f t="shared" si="3"/>
        <v>39</v>
      </c>
    </row>
    <row r="31" spans="1:15" ht="13.5" x14ac:dyDescent="0.25">
      <c r="A31" s="32" t="s">
        <v>991</v>
      </c>
      <c r="B31" s="119"/>
      <c r="C31" s="120"/>
      <c r="D31" s="120"/>
      <c r="E31" s="120">
        <v>172</v>
      </c>
      <c r="F31" s="120">
        <v>172</v>
      </c>
      <c r="G31" s="119">
        <v>172</v>
      </c>
      <c r="H31" s="120"/>
      <c r="I31" s="120"/>
      <c r="J31" s="120">
        <v>172</v>
      </c>
      <c r="K31" s="120"/>
      <c r="L31" s="120">
        <v>100</v>
      </c>
      <c r="M31" s="121">
        <v>113</v>
      </c>
      <c r="N31" s="123">
        <f t="shared" si="3"/>
        <v>901</v>
      </c>
    </row>
    <row r="32" spans="1:15" ht="13.5" x14ac:dyDescent="0.25">
      <c r="A32" s="32" t="s">
        <v>673</v>
      </c>
      <c r="B32" s="119"/>
      <c r="C32" s="120"/>
      <c r="D32" s="120"/>
      <c r="E32" s="120"/>
      <c r="F32" s="120">
        <v>1250</v>
      </c>
      <c r="G32" s="120">
        <v>200</v>
      </c>
      <c r="H32" s="120">
        <v>290</v>
      </c>
      <c r="I32" s="120">
        <v>1250</v>
      </c>
      <c r="J32" s="120">
        <v>258</v>
      </c>
      <c r="K32" s="120"/>
      <c r="L32" s="120"/>
      <c r="M32" s="121"/>
      <c r="N32" s="123">
        <f t="shared" si="3"/>
        <v>3248</v>
      </c>
    </row>
    <row r="33" spans="1:14" ht="13.5" x14ac:dyDescent="0.25">
      <c r="A33" s="32" t="s">
        <v>25</v>
      </c>
      <c r="B33" s="119"/>
      <c r="C33" s="120"/>
      <c r="D33" s="120"/>
      <c r="E33" s="120">
        <v>500</v>
      </c>
      <c r="F33" s="120">
        <v>500</v>
      </c>
      <c r="G33" s="120"/>
      <c r="H33" s="120">
        <v>600</v>
      </c>
      <c r="I33" s="120">
        <v>650</v>
      </c>
      <c r="J33" s="120">
        <v>500</v>
      </c>
      <c r="K33" s="120">
        <v>500</v>
      </c>
      <c r="L33" s="120">
        <v>150</v>
      </c>
      <c r="M33" s="121"/>
      <c r="N33" s="123">
        <f t="shared" si="3"/>
        <v>3400</v>
      </c>
    </row>
    <row r="34" spans="1:14" ht="13.5" x14ac:dyDescent="0.25">
      <c r="A34" s="32" t="s">
        <v>832</v>
      </c>
      <c r="B34" s="119"/>
      <c r="C34" s="120"/>
      <c r="D34" s="120"/>
      <c r="E34" s="120"/>
      <c r="F34" s="120"/>
      <c r="G34" s="120">
        <v>18</v>
      </c>
      <c r="H34" s="120"/>
      <c r="I34" s="120"/>
      <c r="J34" s="120"/>
      <c r="K34" s="120"/>
      <c r="L34" s="120"/>
      <c r="M34" s="121"/>
      <c r="N34" s="123">
        <f t="shared" si="3"/>
        <v>18</v>
      </c>
    </row>
    <row r="35" spans="1:14" ht="14.25" thickBot="1" x14ac:dyDescent="0.3">
      <c r="A35" s="34" t="s">
        <v>1013</v>
      </c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6">
        <v>478</v>
      </c>
      <c r="N35" s="127">
        <f t="shared" si="3"/>
        <v>478</v>
      </c>
    </row>
    <row r="36" spans="1:14" ht="15" thickBot="1" x14ac:dyDescent="0.35">
      <c r="A36" s="35" t="s">
        <v>674</v>
      </c>
      <c r="B36" s="136">
        <f>SUM(B26:B35)</f>
        <v>2270</v>
      </c>
      <c r="C36" s="136">
        <f t="shared" ref="C36:M36" si="4">SUM(C26:C35)</f>
        <v>2270</v>
      </c>
      <c r="D36" s="136">
        <f t="shared" si="4"/>
        <v>12580</v>
      </c>
      <c r="E36" s="136">
        <f t="shared" si="4"/>
        <v>20052</v>
      </c>
      <c r="F36" s="136">
        <f t="shared" si="4"/>
        <v>4184</v>
      </c>
      <c r="G36" s="136">
        <f t="shared" si="4"/>
        <v>2520</v>
      </c>
      <c r="H36" s="136">
        <f t="shared" si="4"/>
        <v>3143</v>
      </c>
      <c r="I36" s="136">
        <f t="shared" si="4"/>
        <v>4170</v>
      </c>
      <c r="J36" s="136">
        <f t="shared" si="4"/>
        <v>3205</v>
      </c>
      <c r="K36" s="136">
        <f t="shared" si="4"/>
        <v>2780</v>
      </c>
      <c r="L36" s="136">
        <f t="shared" si="4"/>
        <v>2480</v>
      </c>
      <c r="M36" s="136">
        <f t="shared" si="4"/>
        <v>2670</v>
      </c>
      <c r="N36" s="137">
        <f>SUM(N26:N35)</f>
        <v>62324</v>
      </c>
    </row>
    <row r="39" spans="1:14" x14ac:dyDescent="0.2">
      <c r="D39" s="1"/>
      <c r="E39" s="1"/>
    </row>
  </sheetData>
  <mergeCells count="5">
    <mergeCell ref="A4:N4"/>
    <mergeCell ref="J3:N3"/>
    <mergeCell ref="M6:N6"/>
    <mergeCell ref="L2:N2"/>
    <mergeCell ref="L1:N1"/>
  </mergeCells>
  <phoneticPr fontId="2" type="noConversion"/>
  <pageMargins left="0.39370078740157483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2.75" x14ac:dyDescent="0.2"/>
  <sheetData/>
  <phoneticPr fontId="4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22</vt:i4>
      </vt:variant>
    </vt:vector>
  </HeadingPairs>
  <TitlesOfParts>
    <vt:vector size="22" baseType="lpstr">
      <vt:lpstr>1. Mérleg</vt:lpstr>
      <vt:lpstr>2. Önkorm. összesített</vt:lpstr>
      <vt:lpstr>Önkorm mérleg</vt:lpstr>
      <vt:lpstr>2.Bevételi kiadási mérleg</vt:lpstr>
      <vt:lpstr>2.b bevételi és kiadási mérleg</vt:lpstr>
      <vt:lpstr>3.Intézm. műk. bevételek</vt:lpstr>
      <vt:lpstr>4. Sajátos bevételek</vt:lpstr>
      <vt:lpstr>5.Felhalmi és tőkejell.bevétel</vt:lpstr>
      <vt:lpstr>7. Hitelek igénybev.</vt:lpstr>
      <vt:lpstr>3. ágazati kiadási összesít</vt:lpstr>
      <vt:lpstr>4. Támogatások kiadás</vt:lpstr>
      <vt:lpstr>22.Tartalékok</vt:lpstr>
      <vt:lpstr>23. Hitelállomány</vt:lpstr>
      <vt:lpstr>25. műk.fejl.</vt:lpstr>
      <vt:lpstr>26.többéves</vt:lpstr>
      <vt:lpstr>Norm.2012.</vt:lpstr>
      <vt:lpstr>Közoktatás</vt:lpstr>
      <vt:lpstr>28.létszám</vt:lpstr>
      <vt:lpstr>5.felhalmozási mérleg</vt:lpstr>
      <vt:lpstr>6.Dologi kiadás</vt:lpstr>
      <vt:lpstr>7.Előirányzat-felhaszni terv</vt:lpstr>
      <vt:lpstr>Munka12</vt:lpstr>
    </vt:vector>
  </TitlesOfParts>
  <Company>Gazdasági Ellátó Szervezet Letenye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Gál Zsuzsanna</cp:lastModifiedBy>
  <cp:lastPrinted>2016-06-28T06:04:07Z</cp:lastPrinted>
  <dcterms:created xsi:type="dcterms:W3CDTF">2009-11-18T14:25:30Z</dcterms:created>
  <dcterms:modified xsi:type="dcterms:W3CDTF">2016-06-28T06:04:24Z</dcterms:modified>
</cp:coreProperties>
</file>