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Önkormányzati rész" sheetId="1" r:id="rId1"/>
    <sheet name="MŰV.H. 2." sheetId="2" r:id="rId2"/>
    <sheet name="ÓVODA 1." sheetId="3" r:id="rId3"/>
    <sheet name="összesítő" sheetId="4" r:id="rId4"/>
  </sheets>
  <definedNames/>
  <calcPr fullCalcOnLoad="1"/>
</workbook>
</file>

<file path=xl/sharedStrings.xml><?xml version="1.0" encoding="utf-8"?>
<sst xmlns="http://schemas.openxmlformats.org/spreadsheetml/2006/main" count="193" uniqueCount="82">
  <si>
    <t>adatok  Ft-ban</t>
  </si>
  <si>
    <t>CÍM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</si>
  <si>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</si>
  <si>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</si>
  <si>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</si>
  <si>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</si>
  <si>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</si>
  <si>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</si>
  <si>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</si>
  <si>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1. Működési bevételek</t>
  </si>
  <si>
    <t>intézményhez nem köthető</t>
  </si>
  <si>
    <t>2. Önkormányzatok működési támogatásai</t>
  </si>
  <si>
    <t>3. Működési célú támogatások áh.kívülről</t>
  </si>
  <si>
    <t>4. Működési célú támogatások áh. Belülről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</si>
  <si>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</si>
  <si>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</si>
  <si>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</si>
  <si>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</si>
  <si>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</si>
  <si>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</si>
  <si>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ÖNKORMÁNYZATI IGAZGATÁS</t>
  </si>
  <si>
    <t>Működési bevételek</t>
  </si>
  <si>
    <t>Működési célra átvett ÁHB</t>
  </si>
  <si>
    <t>Felhalmozásra átvett</t>
  </si>
  <si>
    <t>(kötelező feladat)</t>
  </si>
  <si>
    <t>Összesen</t>
  </si>
  <si>
    <t>ISKOLAI ÉTKEZTETÉS</t>
  </si>
  <si>
    <t>IDŐSEK NAPPALI ELLÁTÁSA</t>
  </si>
  <si>
    <t>ÖNKORMÁNYZATI VAGYONNAL GAZDÁLKODÁS</t>
  </si>
  <si>
    <t>(önként vállalt feladat)</t>
  </si>
  <si>
    <t>LAKÁSHOZ JUTÁS</t>
  </si>
  <si>
    <t>Működési célú támogatások áh. Belülről</t>
  </si>
  <si>
    <t>Kölcsön visszatérülése</t>
  </si>
  <si>
    <t>ÖNKORMÁNYZATOK ELSZÁMOLÁSAI KP-I KTGV</t>
  </si>
  <si>
    <t>Önkormányzatok működési támogatásai</t>
  </si>
  <si>
    <t>ÖNKORMÁNYZATI FUNKCIÓHOZ NEM KÖTHETŐ ÁH KIVÜLI</t>
  </si>
  <si>
    <t>Közhatalmi bevételek</t>
  </si>
  <si>
    <t>FOGÁSZATI ELLÁTÁS</t>
  </si>
  <si>
    <t>IFJÚSÁG-EGÉSZSÉGÜGYI GONDOZÁS</t>
  </si>
  <si>
    <t>BURSA</t>
  </si>
  <si>
    <t>HULLADÉK</t>
  </si>
  <si>
    <t>Működési célú támogatások ÁHB</t>
  </si>
  <si>
    <t>KÖZTEMETŐ FENNTARTÁS</t>
  </si>
  <si>
    <t>Működési célú támogatások áh. Kívülről</t>
  </si>
  <si>
    <t>VÁROS ÉS KG GAZDÁLKÖDÁS</t>
  </si>
  <si>
    <t>Működési célra átvett ÁHK</t>
  </si>
  <si>
    <t>EFOP 3.9.2</t>
  </si>
  <si>
    <t>RENDEZVÉNYEK</t>
  </si>
  <si>
    <t>HOSSZÚ TÁVÚ KÖZFOGLALKOZTATÁS</t>
  </si>
  <si>
    <t>TÁMOGATÁSI CÉLÚ FINANSZÍROZÁSI MŰVELETEK</t>
  </si>
  <si>
    <t>Számlamaradvány</t>
  </si>
  <si>
    <t>ÖSSZESÍTÉS</t>
  </si>
  <si>
    <t>JELLEG</t>
  </si>
  <si>
    <t>2. MŰVELŐDÉSI HÁZ</t>
  </si>
  <si>
    <t>önállóan működő</t>
  </si>
  <si>
    <t>3. Működési célú támogatások áh.belülről</t>
  </si>
  <si>
    <t>4. Működési célú támogatások áh. Kívülről</t>
  </si>
  <si>
    <t>ALCÍM</t>
  </si>
  <si>
    <t>2.1 MŰVELŐDÉSI HÁZ</t>
  </si>
  <si>
    <t>Irányító szervi támogatás</t>
  </si>
  <si>
    <t>3.2. Mozi</t>
  </si>
  <si>
    <t>Intézményi működési bevételei</t>
  </si>
  <si>
    <t>ALCÍM ÖSSZESÍTÉS</t>
  </si>
  <si>
    <t>1. ÓVODA</t>
  </si>
  <si>
    <t>ADATOK  FT-BAN</t>
  </si>
  <si>
    <t>ÖNKORMÁNYZAT</t>
  </si>
  <si>
    <t>1. Óvoda</t>
  </si>
  <si>
    <t>MINDÖSSZESEN</t>
  </si>
  <si>
    <t>ÓVODAI NEVELÉS</t>
  </si>
  <si>
    <t>10. Felhalmozási célú önkormányzati támogatás</t>
  </si>
  <si>
    <t>Felhalmozási célú önkormányzati támogatás</t>
  </si>
  <si>
    <t>KÖZUTAK, HIDAK ÜZEMELTETÉSE</t>
  </si>
  <si>
    <t>GYERMEKVÉDELMI ELLÁTÁSOK</t>
  </si>
  <si>
    <t>EFOP 1.5.3</t>
  </si>
  <si>
    <t>SZIHALOM KÖZSÉGI ÖNKORMÁNYZAT KÖLTSÉGVETÉSI SZERVEI CÍMENKÉNTI 2018. BEVÉTELEI</t>
  </si>
  <si>
    <t>ÖSSZESÍTETT SZIHALOM KÖZSÉGI ÖNKORMÁNYZAT 2018.  BEVÉTELEI</t>
  </si>
  <si>
    <t>SZIHALOM KÖZSÉGI ÖNKORMÁNYZAT KÖLTSÉGVETÉSI SZERVEI CÍMENKÉNTI 2018. ÉVI BEVÉTELEI</t>
  </si>
  <si>
    <t>11 Államháztartáson belüli megelőlegezés</t>
  </si>
  <si>
    <t>12. Felhalmozási kölcsön visszatérítés</t>
  </si>
  <si>
    <t>Felhalmozási bevétel</t>
  </si>
  <si>
    <t>Államháztartáson belüli megelőlegezés</t>
  </si>
  <si>
    <t>1. számú melléklet a 4/2019 (IV.25.)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</si>
</sst>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H47" sqref="H47"/>
    </sheetView>
  </sheetViews>
  <sheetFormatPr defaultColWidth="9.140625" defaultRowHeight="12.75"/>
  <cols>
    <col min="3" max="3" width="36.57421875" style="0" customWidth="1"/>
    <col min="4" max="4" width="34.57421875" style="0" bestFit="1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76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0</v>
      </c>
    </row>
    <row r="3" spans="1:9" ht="12.75">
      <c r="A3" s="17" t="s">
        <v>1</v>
      </c>
      <c r="B3" s="17"/>
      <c r="C3" s="17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17" t="s">
        <v>8</v>
      </c>
      <c r="B4" s="17"/>
      <c r="C4" s="17"/>
      <c r="D4" s="3" t="s">
        <v>9</v>
      </c>
      <c r="E4" s="4">
        <f>SUM(E18,E25,E31,E50,E61,E65,E69,E75,E28,E46)</f>
        <v>16737000</v>
      </c>
      <c r="F4" s="4">
        <v>2176000</v>
      </c>
      <c r="G4" s="4">
        <f aca="true" t="shared" si="0" ref="G4:G15">SUM(E4:F4)</f>
        <v>18913000</v>
      </c>
      <c r="H4" s="4">
        <v>19961276</v>
      </c>
      <c r="I4" s="4">
        <f>(H4/G4)*100</f>
        <v>105.54262147729074</v>
      </c>
    </row>
    <row r="5" spans="1:9" ht="12.75">
      <c r="A5" s="18" t="s">
        <v>10</v>
      </c>
      <c r="B5" s="18"/>
      <c r="C5" s="18"/>
      <c r="D5" s="3" t="s">
        <v>11</v>
      </c>
      <c r="E5" s="4">
        <f>SUM(E39)</f>
        <v>95757670</v>
      </c>
      <c r="F5" s="4">
        <v>5522669</v>
      </c>
      <c r="G5" s="4">
        <f t="shared" si="0"/>
        <v>101280339</v>
      </c>
      <c r="H5" s="4">
        <v>101280339</v>
      </c>
      <c r="I5" s="4">
        <f>(H5/G5)*100</f>
        <v>100</v>
      </c>
    </row>
    <row r="6" spans="1:9" ht="12.75">
      <c r="A6" s="4"/>
      <c r="B6" s="4"/>
      <c r="C6" s="4"/>
      <c r="D6" s="3" t="s">
        <v>12</v>
      </c>
      <c r="E6" s="4">
        <f>SUM(E66,E72)</f>
        <v>4100000</v>
      </c>
      <c r="F6" s="4">
        <v>-3913000</v>
      </c>
      <c r="G6" s="4">
        <f t="shared" si="0"/>
        <v>187000</v>
      </c>
      <c r="H6" s="4">
        <v>189700</v>
      </c>
      <c r="I6" s="4">
        <f>(H6/G6)*100</f>
        <v>101.44385026737967</v>
      </c>
    </row>
    <row r="7" spans="1:9" ht="12.75">
      <c r="A7" s="4"/>
      <c r="B7" s="4"/>
      <c r="C7" s="4"/>
      <c r="D7" s="3" t="s">
        <v>13</v>
      </c>
      <c r="E7" s="4">
        <f>SUM(E51,E55,E81,E35,E70,E62)</f>
        <v>19463000</v>
      </c>
      <c r="F7" s="4">
        <v>29037289</v>
      </c>
      <c r="G7" s="4">
        <f t="shared" si="0"/>
        <v>48500289</v>
      </c>
      <c r="H7" s="4">
        <v>48435121</v>
      </c>
      <c r="I7" s="4">
        <f>(H7/G7)*100</f>
        <v>99.8656337903471</v>
      </c>
    </row>
    <row r="8" spans="1:9" ht="12.75">
      <c r="A8" s="4"/>
      <c r="B8" s="4"/>
      <c r="C8" s="4"/>
      <c r="D8" s="3" t="s">
        <v>14</v>
      </c>
      <c r="E8" s="4"/>
      <c r="F8" s="4">
        <v>250000</v>
      </c>
      <c r="G8" s="4">
        <f t="shared" si="0"/>
        <v>250000</v>
      </c>
      <c r="H8" s="4">
        <v>250000</v>
      </c>
      <c r="I8" s="4">
        <f>(H8/G8)*100</f>
        <v>100</v>
      </c>
    </row>
    <row r="9" spans="1:9" ht="12.75">
      <c r="A9" s="4"/>
      <c r="B9" s="4"/>
      <c r="C9" s="4"/>
      <c r="D9" s="3" t="s">
        <v>15</v>
      </c>
      <c r="E9" s="4">
        <f>SUM(E21)</f>
        <v>271000</v>
      </c>
      <c r="F9" s="4"/>
      <c r="G9" s="4">
        <f t="shared" si="0"/>
        <v>271000</v>
      </c>
      <c r="H9" s="4">
        <v>185129</v>
      </c>
      <c r="I9" s="4">
        <f aca="true" t="shared" si="1" ref="I9:I16">(H9/G9)*100</f>
        <v>68.31328413284132</v>
      </c>
    </row>
    <row r="10" spans="1:9" ht="12.75">
      <c r="A10" s="4"/>
      <c r="B10" s="4"/>
      <c r="C10" s="4"/>
      <c r="D10" s="3" t="s">
        <v>16</v>
      </c>
      <c r="E10" s="4">
        <f>SUM(E32,E78)</f>
        <v>0</v>
      </c>
      <c r="F10" s="4">
        <v>1150000</v>
      </c>
      <c r="G10" s="4">
        <f t="shared" si="0"/>
        <v>1150000</v>
      </c>
      <c r="H10" s="4">
        <v>1150000</v>
      </c>
      <c r="I10" s="4">
        <f t="shared" si="1"/>
        <v>100</v>
      </c>
    </row>
    <row r="11" spans="1:9" ht="12.75">
      <c r="A11" s="4"/>
      <c r="B11" s="4"/>
      <c r="C11" s="4"/>
      <c r="D11" s="3" t="s">
        <v>17</v>
      </c>
      <c r="E11" s="4">
        <f>SUM(E45)</f>
        <v>34150000</v>
      </c>
      <c r="F11" s="4">
        <v>4013000</v>
      </c>
      <c r="G11" s="4">
        <f t="shared" si="0"/>
        <v>38163000</v>
      </c>
      <c r="H11" s="4">
        <v>51885689</v>
      </c>
      <c r="I11" s="4">
        <f t="shared" si="1"/>
        <v>135.95809815790162</v>
      </c>
    </row>
    <row r="12" spans="1:9" ht="12.75">
      <c r="A12" s="4"/>
      <c r="B12" s="4"/>
      <c r="C12" s="4"/>
      <c r="D12" s="3" t="s">
        <v>18</v>
      </c>
      <c r="E12" s="4">
        <f>SUM(E93)</f>
        <v>233389000</v>
      </c>
      <c r="F12" s="4">
        <v>-1280483</v>
      </c>
      <c r="G12" s="4">
        <f t="shared" si="0"/>
        <v>232108517</v>
      </c>
      <c r="H12" s="4">
        <v>232108517</v>
      </c>
      <c r="I12" s="4">
        <f t="shared" si="1"/>
        <v>100</v>
      </c>
    </row>
    <row r="13" spans="1:9" ht="12.75">
      <c r="A13" s="4"/>
      <c r="B13" s="4"/>
      <c r="C13" s="4"/>
      <c r="D13" s="3" t="s">
        <v>69</v>
      </c>
      <c r="E13" s="4"/>
      <c r="F13" s="4">
        <v>15214000</v>
      </c>
      <c r="G13" s="4">
        <f t="shared" si="0"/>
        <v>15214000</v>
      </c>
      <c r="H13" s="4">
        <v>15214000</v>
      </c>
      <c r="I13" s="4">
        <f t="shared" si="1"/>
        <v>100</v>
      </c>
    </row>
    <row r="14" spans="1:9" ht="12.75">
      <c r="A14" s="4"/>
      <c r="B14" s="4"/>
      <c r="C14" s="4"/>
      <c r="D14" s="3" t="s">
        <v>77</v>
      </c>
      <c r="E14" s="4"/>
      <c r="F14" s="4">
        <v>3218729</v>
      </c>
      <c r="G14" s="4">
        <f t="shared" si="0"/>
        <v>3218729</v>
      </c>
      <c r="H14" s="4">
        <v>3218729</v>
      </c>
      <c r="I14" s="4">
        <f t="shared" si="1"/>
        <v>100</v>
      </c>
    </row>
    <row r="15" spans="1:9" ht="12.75">
      <c r="A15" s="4"/>
      <c r="B15" s="4"/>
      <c r="C15" s="4"/>
      <c r="D15" s="3" t="s">
        <v>78</v>
      </c>
      <c r="E15" s="4">
        <f>SUM(E36)</f>
        <v>226000</v>
      </c>
      <c r="F15" s="4"/>
      <c r="G15" s="4">
        <f t="shared" si="0"/>
        <v>226000</v>
      </c>
      <c r="H15" s="4">
        <v>177000</v>
      </c>
      <c r="I15" s="4">
        <f t="shared" si="1"/>
        <v>78.31858407079646</v>
      </c>
    </row>
    <row r="16" spans="1:9" ht="12.75">
      <c r="A16" s="4"/>
      <c r="B16" s="4"/>
      <c r="C16" s="4"/>
      <c r="D16" s="5" t="s">
        <v>19</v>
      </c>
      <c r="E16" s="2">
        <f>SUM(E4:E15)</f>
        <v>404093670</v>
      </c>
      <c r="F16" s="2">
        <f>SUM(F4:F15)</f>
        <v>55388204</v>
      </c>
      <c r="G16" s="2">
        <f>SUM(G4:G15)</f>
        <v>459481874</v>
      </c>
      <c r="H16" s="2">
        <f>SUM(H4:H15)</f>
        <v>474055500</v>
      </c>
      <c r="I16" s="4">
        <f t="shared" si="1"/>
        <v>103.17175210267379</v>
      </c>
    </row>
    <row r="17" spans="1:9" ht="12.75">
      <c r="A17" s="17"/>
      <c r="B17" s="17"/>
      <c r="C17" s="17"/>
      <c r="D17" s="4"/>
      <c r="E17" s="4"/>
      <c r="F17" s="4"/>
      <c r="G17" s="4"/>
      <c r="H17" s="4"/>
      <c r="I17" s="4"/>
    </row>
    <row r="18" spans="1:9" ht="12.75">
      <c r="A18" s="2" t="s">
        <v>20</v>
      </c>
      <c r="B18" s="2"/>
      <c r="C18" s="2"/>
      <c r="D18" s="3" t="s">
        <v>21</v>
      </c>
      <c r="E18" s="4"/>
      <c r="F18" s="4">
        <v>282000</v>
      </c>
      <c r="G18" s="4">
        <f>SUM(E18:F18)</f>
        <v>282000</v>
      </c>
      <c r="H18" s="4">
        <v>338242</v>
      </c>
      <c r="I18" s="4">
        <f>(H18/G18)*100</f>
        <v>119.94397163120567</v>
      </c>
    </row>
    <row r="19" spans="1:9" ht="12.75">
      <c r="A19" s="2"/>
      <c r="B19" s="2"/>
      <c r="C19" s="2"/>
      <c r="D19" s="3" t="s">
        <v>36</v>
      </c>
      <c r="E19" s="4"/>
      <c r="F19" s="4">
        <v>13000</v>
      </c>
      <c r="G19" s="4">
        <f>SUM(E19:F19)</f>
        <v>13000</v>
      </c>
      <c r="H19" s="4">
        <v>13000</v>
      </c>
      <c r="I19" s="4">
        <f>(H19/G19)*100</f>
        <v>100</v>
      </c>
    </row>
    <row r="20" spans="1:9" ht="12.75">
      <c r="A20" s="2"/>
      <c r="B20" s="2"/>
      <c r="C20" s="2"/>
      <c r="D20" s="3" t="s">
        <v>45</v>
      </c>
      <c r="E20" s="4"/>
      <c r="F20" s="4"/>
      <c r="G20" s="4"/>
      <c r="H20" s="4">
        <v>1000</v>
      </c>
      <c r="I20" s="4"/>
    </row>
    <row r="21" spans="1:9" ht="12.75">
      <c r="A21" s="2"/>
      <c r="B21" s="2"/>
      <c r="C21" s="2"/>
      <c r="D21" s="3" t="s">
        <v>23</v>
      </c>
      <c r="E21" s="4">
        <v>271000</v>
      </c>
      <c r="F21" s="4"/>
      <c r="G21" s="4">
        <f>SUM(E21:F21)</f>
        <v>271000</v>
      </c>
      <c r="H21" s="4">
        <v>185129</v>
      </c>
      <c r="I21" s="4">
        <f>(H21/G21)*100</f>
        <v>68.31328413284132</v>
      </c>
    </row>
    <row r="22" spans="1:9" ht="12.75">
      <c r="A22" s="4" t="s">
        <v>24</v>
      </c>
      <c r="B22" s="4"/>
      <c r="C22" s="4"/>
      <c r="D22" s="3" t="s">
        <v>25</v>
      </c>
      <c r="E22" s="2">
        <f>SUM(E18:E21)</f>
        <v>271000</v>
      </c>
      <c r="F22" s="2">
        <f>SUM(F18:F21)</f>
        <v>295000</v>
      </c>
      <c r="G22" s="2">
        <f>SUM(G18:G21)</f>
        <v>566000</v>
      </c>
      <c r="H22" s="2">
        <f>SUM(H18:H21)</f>
        <v>537371</v>
      </c>
      <c r="I22" s="4">
        <f>(H22/G22)*100</f>
        <v>94.94187279151943</v>
      </c>
    </row>
    <row r="23" spans="1:9" ht="12" customHeight="1">
      <c r="A23" s="4"/>
      <c r="B23" s="4"/>
      <c r="C23" s="4"/>
      <c r="D23" s="3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3.5" customHeight="1">
      <c r="A25" s="2" t="s">
        <v>26</v>
      </c>
      <c r="B25" s="4"/>
      <c r="C25" s="4"/>
      <c r="D25" s="3" t="s">
        <v>21</v>
      </c>
      <c r="E25" s="4">
        <v>3660000</v>
      </c>
      <c r="F25" s="4">
        <v>64000</v>
      </c>
      <c r="G25" s="4">
        <f>SUM(E25:F25)</f>
        <v>3724000</v>
      </c>
      <c r="H25" s="4">
        <v>3723127</v>
      </c>
      <c r="I25" s="4">
        <f>(H25/G25)*100</f>
        <v>99.9765574650913</v>
      </c>
    </row>
    <row r="26" spans="1:9" ht="12.75">
      <c r="A26" s="4" t="s">
        <v>24</v>
      </c>
      <c r="B26" s="4"/>
      <c r="C26" s="4"/>
      <c r="D26" s="3" t="s">
        <v>25</v>
      </c>
      <c r="E26" s="2">
        <f>SUM(E25)</f>
        <v>3660000</v>
      </c>
      <c r="F26" s="2">
        <f>SUM(F25)</f>
        <v>64000</v>
      </c>
      <c r="G26" s="2">
        <f>SUM(G25)</f>
        <v>3724000</v>
      </c>
      <c r="H26" s="2">
        <f>SUM(H25)</f>
        <v>3723127</v>
      </c>
      <c r="I26" s="4">
        <f>(H26/G26)*100</f>
        <v>99.9765574650913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3.5" customHeight="1">
      <c r="A28" s="2" t="s">
        <v>27</v>
      </c>
      <c r="B28" s="4"/>
      <c r="C28" s="4"/>
      <c r="D28" s="3" t="s">
        <v>21</v>
      </c>
      <c r="E28" s="4">
        <v>3025000</v>
      </c>
      <c r="F28" s="4"/>
      <c r="G28" s="4">
        <f>SUM(E28:F28)</f>
        <v>3025000</v>
      </c>
      <c r="H28" s="4">
        <v>4043173</v>
      </c>
      <c r="I28" s="4">
        <f>(H28/G28)*100</f>
        <v>133.65861157024796</v>
      </c>
    </row>
    <row r="29" spans="1:9" ht="12.75">
      <c r="A29" s="4" t="s">
        <v>24</v>
      </c>
      <c r="B29" s="4"/>
      <c r="C29" s="4"/>
      <c r="D29" s="3" t="s">
        <v>25</v>
      </c>
      <c r="E29" s="2">
        <f>SUM(E28)</f>
        <v>3025000</v>
      </c>
      <c r="F29" s="2">
        <f>SUM(F28)</f>
        <v>0</v>
      </c>
      <c r="G29" s="2">
        <f>SUM(G28)</f>
        <v>3025000</v>
      </c>
      <c r="H29" s="2">
        <f>SUM(H28)</f>
        <v>4043173</v>
      </c>
      <c r="I29" s="4">
        <f>(H29/G29)*100</f>
        <v>133.65861157024796</v>
      </c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2" t="s">
        <v>28</v>
      </c>
      <c r="B31" s="4"/>
      <c r="C31" s="4"/>
      <c r="D31" s="3" t="s">
        <v>21</v>
      </c>
      <c r="E31" s="4">
        <v>8652000</v>
      </c>
      <c r="F31" s="4">
        <v>1192000</v>
      </c>
      <c r="G31" s="4">
        <f>SUM(E31:F31)</f>
        <v>9844000</v>
      </c>
      <c r="H31" s="4">
        <v>9976237</v>
      </c>
      <c r="I31" s="4">
        <f>(H31/G31)*100</f>
        <v>101.34332588378707</v>
      </c>
    </row>
    <row r="32" spans="1:9" ht="12.75">
      <c r="A32" s="4" t="s">
        <v>29</v>
      </c>
      <c r="B32" s="4"/>
      <c r="C32" s="4"/>
      <c r="D32" s="3" t="s">
        <v>79</v>
      </c>
      <c r="E32" s="4"/>
      <c r="F32" s="4">
        <v>250000</v>
      </c>
      <c r="G32" s="4">
        <f>SUM(E32:F32)</f>
        <v>250000</v>
      </c>
      <c r="H32" s="4">
        <v>250000</v>
      </c>
      <c r="I32" s="4">
        <f>(H32/G32)*100</f>
        <v>100</v>
      </c>
    </row>
    <row r="33" spans="2:9" ht="12.75">
      <c r="B33" s="4"/>
      <c r="C33" s="4"/>
      <c r="D33" s="3" t="s">
        <v>25</v>
      </c>
      <c r="E33" s="2">
        <f>SUM(E31:E32)</f>
        <v>8652000</v>
      </c>
      <c r="F33" s="2">
        <f>SUM(F31:F32)</f>
        <v>1442000</v>
      </c>
      <c r="G33" s="2">
        <f>SUM(G31:G32)</f>
        <v>10094000</v>
      </c>
      <c r="H33" s="2">
        <f>SUM(H31:H32)</f>
        <v>10226237</v>
      </c>
      <c r="I33" s="4">
        <f>(H33/G33)*100</f>
        <v>101.31005547850206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2" t="s">
        <v>30</v>
      </c>
      <c r="B35" s="4"/>
      <c r="C35" s="4"/>
      <c r="D35" s="3" t="s">
        <v>31</v>
      </c>
      <c r="E35" s="4"/>
      <c r="F35" s="4"/>
      <c r="G35" s="4">
        <f>SUM(E35:F35)</f>
        <v>0</v>
      </c>
      <c r="H35" s="4"/>
      <c r="I35" s="4"/>
    </row>
    <row r="36" spans="1:9" ht="12.75">
      <c r="A36" s="6" t="s">
        <v>24</v>
      </c>
      <c r="B36" s="4"/>
      <c r="C36" s="4"/>
      <c r="D36" s="3" t="s">
        <v>32</v>
      </c>
      <c r="E36" s="4">
        <v>226000</v>
      </c>
      <c r="F36" s="4"/>
      <c r="G36" s="4">
        <f>SUM(E36:F36)</f>
        <v>226000</v>
      </c>
      <c r="H36" s="4">
        <v>177000</v>
      </c>
      <c r="I36" s="4">
        <f>(H36/G36)*100</f>
        <v>78.31858407079646</v>
      </c>
    </row>
    <row r="37" spans="1:9" ht="12.75">
      <c r="A37" s="4"/>
      <c r="B37" s="4"/>
      <c r="C37" s="4"/>
      <c r="D37" s="3" t="s">
        <v>25</v>
      </c>
      <c r="E37" s="2">
        <f>SUM(E35:E36)</f>
        <v>226000</v>
      </c>
      <c r="F37" s="2">
        <f>SUM(F35:F36)</f>
        <v>0</v>
      </c>
      <c r="G37" s="2">
        <f>SUM(G35:G36)</f>
        <v>226000</v>
      </c>
      <c r="H37" s="2">
        <f>SUM(H35:H36)</f>
        <v>177000</v>
      </c>
      <c r="I37" s="4">
        <f>(H37/G37)*100</f>
        <v>78.31858407079646</v>
      </c>
    </row>
    <row r="38" spans="1:9" ht="12.75">
      <c r="A38" s="4"/>
      <c r="B38" s="4"/>
      <c r="C38" s="4"/>
      <c r="D38" s="3"/>
      <c r="E38" s="2"/>
      <c r="F38" s="4"/>
      <c r="G38" s="4"/>
      <c r="H38" s="4"/>
      <c r="I38" s="4"/>
    </row>
    <row r="39" spans="1:9" ht="12.75">
      <c r="A39" s="2" t="s">
        <v>33</v>
      </c>
      <c r="B39" s="4"/>
      <c r="C39" s="4"/>
      <c r="D39" s="3" t="s">
        <v>34</v>
      </c>
      <c r="E39" s="4">
        <v>95757670</v>
      </c>
      <c r="F39" s="4">
        <v>5522669</v>
      </c>
      <c r="G39" s="4">
        <f>SUM(E39:F39)</f>
        <v>101280339</v>
      </c>
      <c r="H39" s="4">
        <v>101280339</v>
      </c>
      <c r="I39" s="4">
        <f>(H39/G39)*100</f>
        <v>100</v>
      </c>
    </row>
    <row r="40" spans="1:9" ht="12.75">
      <c r="A40" s="2"/>
      <c r="B40" s="4"/>
      <c r="C40" s="4"/>
      <c r="D40" s="3" t="s">
        <v>70</v>
      </c>
      <c r="E40" s="4"/>
      <c r="F40" s="4">
        <v>15214000</v>
      </c>
      <c r="G40" s="4">
        <f>SUM(E40:F40)</f>
        <v>15214000</v>
      </c>
      <c r="H40" s="4">
        <v>15214000</v>
      </c>
      <c r="I40" s="4">
        <f>(H40/G40)*100</f>
        <v>100</v>
      </c>
    </row>
    <row r="41" spans="1:9" ht="12.75">
      <c r="A41" s="2"/>
      <c r="B41" s="4"/>
      <c r="C41" s="4"/>
      <c r="D41" s="3" t="s">
        <v>80</v>
      </c>
      <c r="E41" s="4"/>
      <c r="F41" s="4">
        <v>3218729</v>
      </c>
      <c r="G41" s="4">
        <f>SUM(E41:F41)</f>
        <v>3218729</v>
      </c>
      <c r="H41" s="4">
        <v>3218729</v>
      </c>
      <c r="I41" s="4">
        <f>(H41/G41)*100</f>
        <v>100</v>
      </c>
    </row>
    <row r="42" spans="1:9" ht="12.75">
      <c r="A42" s="4"/>
      <c r="B42" s="4"/>
      <c r="C42" s="4"/>
      <c r="D42" s="3" t="s">
        <v>25</v>
      </c>
      <c r="E42" s="2">
        <f>SUM(E39:E41)</f>
        <v>95757670</v>
      </c>
      <c r="F42" s="2">
        <f>SUM(F39:F41)</f>
        <v>23955398</v>
      </c>
      <c r="G42" s="2">
        <f>SUM(G39:G41)</f>
        <v>119713068</v>
      </c>
      <c r="H42" s="2">
        <f>SUM(H39:H41)</f>
        <v>119713068</v>
      </c>
      <c r="I42" s="4">
        <f>(H42/G42)*100</f>
        <v>100</v>
      </c>
    </row>
    <row r="43" spans="1:9" ht="12.75">
      <c r="A43" s="4"/>
      <c r="B43" s="4"/>
      <c r="C43" s="4"/>
      <c r="D43" s="3"/>
      <c r="E43" s="2"/>
      <c r="F43" s="4"/>
      <c r="G43" s="4"/>
      <c r="H43" s="4"/>
      <c r="I43" s="4"/>
    </row>
    <row r="44" spans="1:9" ht="12.75">
      <c r="A44" s="4"/>
      <c r="B44" s="4"/>
      <c r="C44" s="4"/>
      <c r="D44" s="3"/>
      <c r="E44" s="2"/>
      <c r="F44" s="4"/>
      <c r="G44" s="4"/>
      <c r="H44" s="4"/>
      <c r="I44" s="4"/>
    </row>
    <row r="45" spans="1:9" ht="12.75">
      <c r="A45" s="2" t="s">
        <v>35</v>
      </c>
      <c r="B45" s="4"/>
      <c r="C45" s="4"/>
      <c r="D45" s="3" t="s">
        <v>36</v>
      </c>
      <c r="E45" s="6">
        <v>34150000</v>
      </c>
      <c r="F45" s="4"/>
      <c r="G45" s="4">
        <f>SUM(E45:F45)</f>
        <v>34150000</v>
      </c>
      <c r="H45" s="4">
        <v>49167689</v>
      </c>
      <c r="I45" s="4">
        <f>(H45/G45)*100</f>
        <v>143.97566325036604</v>
      </c>
    </row>
    <row r="46" spans="1:9" ht="12.75">
      <c r="A46" s="2"/>
      <c r="B46" s="4"/>
      <c r="C46" s="4"/>
      <c r="D46" s="3" t="s">
        <v>21</v>
      </c>
      <c r="E46" s="6">
        <v>200000</v>
      </c>
      <c r="F46" s="4"/>
      <c r="G46" s="4">
        <f>SUM(E46:F46)</f>
        <v>200000</v>
      </c>
      <c r="H46" s="4">
        <v>19802</v>
      </c>
      <c r="I46" s="4">
        <f>(H46/G46)*100</f>
        <v>9.901</v>
      </c>
    </row>
    <row r="47" spans="1:9" ht="12.75">
      <c r="A47" s="4"/>
      <c r="B47" s="4"/>
      <c r="C47" s="4"/>
      <c r="D47" s="3" t="s">
        <v>25</v>
      </c>
      <c r="E47" s="2">
        <f>SUM(E45:E46)</f>
        <v>34350000</v>
      </c>
      <c r="F47" s="2">
        <f>SUM(F45:F46)</f>
        <v>0</v>
      </c>
      <c r="G47" s="2">
        <f>SUM(G45:G46)</f>
        <v>34350000</v>
      </c>
      <c r="H47" s="2">
        <f>SUM(H45:H46)</f>
        <v>49187491</v>
      </c>
      <c r="I47" s="4">
        <f>(H47/G47)*100</f>
        <v>143.19502474526928</v>
      </c>
    </row>
    <row r="48" spans="1:9" ht="12.75">
      <c r="A48" s="4"/>
      <c r="B48" s="4"/>
      <c r="C48" s="4"/>
      <c r="D48" s="3"/>
      <c r="E48" s="4"/>
      <c r="F48" s="4"/>
      <c r="G48" s="4"/>
      <c r="H48" s="4"/>
      <c r="I48" s="4"/>
    </row>
    <row r="49" spans="1:9" ht="12.75">
      <c r="A49" s="4"/>
      <c r="B49" s="4"/>
      <c r="C49" s="4"/>
      <c r="D49" s="3"/>
      <c r="E49" s="4"/>
      <c r="F49" s="4"/>
      <c r="G49" s="4"/>
      <c r="H49" s="4"/>
      <c r="I49" s="4"/>
    </row>
    <row r="50" spans="1:9" ht="12.75">
      <c r="A50" s="2" t="s">
        <v>37</v>
      </c>
      <c r="B50" s="4"/>
      <c r="C50" s="4"/>
      <c r="D50" s="3" t="s">
        <v>21</v>
      </c>
      <c r="E50" s="4">
        <v>700000</v>
      </c>
      <c r="F50" s="4"/>
      <c r="G50" s="4">
        <f>SUM(E50:F50)</f>
        <v>700000</v>
      </c>
      <c r="H50" s="4">
        <v>531500</v>
      </c>
      <c r="I50" s="4">
        <f>(H50/G50)*100</f>
        <v>75.92857142857142</v>
      </c>
    </row>
    <row r="51" spans="1:9" ht="12.75">
      <c r="A51" s="4" t="s">
        <v>24</v>
      </c>
      <c r="B51" s="4"/>
      <c r="C51" s="4"/>
      <c r="D51" s="3" t="s">
        <v>31</v>
      </c>
      <c r="E51" s="4">
        <v>11436000</v>
      </c>
      <c r="F51" s="4">
        <v>45000</v>
      </c>
      <c r="G51" s="4">
        <f>SUM(E51:F51)</f>
        <v>11481000</v>
      </c>
      <c r="H51" s="4">
        <v>11037100</v>
      </c>
      <c r="I51" s="4">
        <f>(H51/G51)*100</f>
        <v>96.13361205469907</v>
      </c>
    </row>
    <row r="52" spans="1:9" ht="12.75">
      <c r="A52" s="4"/>
      <c r="B52" s="4"/>
      <c r="C52" s="4"/>
      <c r="D52" s="3" t="s">
        <v>25</v>
      </c>
      <c r="E52" s="2">
        <f>SUM(E50:E51)</f>
        <v>12136000</v>
      </c>
      <c r="F52" s="2">
        <f>SUM(F50:F51)</f>
        <v>45000</v>
      </c>
      <c r="G52" s="2">
        <f>SUM(G50:G51)</f>
        <v>12181000</v>
      </c>
      <c r="H52" s="2">
        <f>SUM(H50:H51)</f>
        <v>11568600</v>
      </c>
      <c r="I52" s="4">
        <f>(H52/G52)*100</f>
        <v>94.97249815286102</v>
      </c>
    </row>
    <row r="53" spans="1:9" ht="12.75">
      <c r="A53" s="4"/>
      <c r="B53" s="4"/>
      <c r="C53" s="4"/>
      <c r="D53" s="3"/>
      <c r="E53" s="4"/>
      <c r="F53" s="4"/>
      <c r="G53" s="4"/>
      <c r="H53" s="4"/>
      <c r="I53" s="4"/>
    </row>
    <row r="54" spans="1:9" ht="12.75">
      <c r="A54" s="4"/>
      <c r="B54" s="4"/>
      <c r="C54" s="4"/>
      <c r="D54" s="3"/>
      <c r="E54" s="4"/>
      <c r="F54" s="4"/>
      <c r="G54" s="4"/>
      <c r="H54" s="4"/>
      <c r="I54" s="4"/>
    </row>
    <row r="55" spans="1:9" ht="12.75">
      <c r="A55" s="2" t="s">
        <v>38</v>
      </c>
      <c r="B55" s="2"/>
      <c r="C55" s="2"/>
      <c r="D55" s="3" t="s">
        <v>31</v>
      </c>
      <c r="E55" s="4">
        <v>4548000</v>
      </c>
      <c r="F55" s="4">
        <v>117000</v>
      </c>
      <c r="G55" s="4">
        <f>SUM(E55:F55)</f>
        <v>4665000</v>
      </c>
      <c r="H55" s="4">
        <v>5022200</v>
      </c>
      <c r="I55" s="4">
        <f>(H55/G55)*100</f>
        <v>107.65702036441587</v>
      </c>
    </row>
    <row r="56" spans="1:9" ht="12.75">
      <c r="A56" s="4" t="s">
        <v>24</v>
      </c>
      <c r="B56" s="4"/>
      <c r="C56" s="4"/>
      <c r="D56" s="3" t="s">
        <v>25</v>
      </c>
      <c r="E56" s="2">
        <f>SUM(E55)</f>
        <v>4548000</v>
      </c>
      <c r="F56" s="2">
        <f>SUM(F55)</f>
        <v>117000</v>
      </c>
      <c r="G56" s="2">
        <f>SUM(G55)</f>
        <v>4665000</v>
      </c>
      <c r="H56" s="2">
        <f>SUM(H55)</f>
        <v>5022200</v>
      </c>
      <c r="I56" s="4">
        <f>(H56/G56)*100</f>
        <v>107.65702036441587</v>
      </c>
    </row>
    <row r="57" spans="1:9" ht="12.75">
      <c r="A57" s="4"/>
      <c r="B57" s="4"/>
      <c r="C57" s="4"/>
      <c r="D57" s="3"/>
      <c r="E57" s="2"/>
      <c r="F57" s="2"/>
      <c r="G57" s="2"/>
      <c r="H57" s="2"/>
      <c r="I57" s="4"/>
    </row>
    <row r="58" spans="1:9" ht="12.75">
      <c r="A58" s="2" t="s">
        <v>39</v>
      </c>
      <c r="B58" s="2"/>
      <c r="C58" s="2"/>
      <c r="D58" s="3" t="s">
        <v>31</v>
      </c>
      <c r="E58" s="4"/>
      <c r="F58" s="4">
        <v>50000</v>
      </c>
      <c r="G58" s="4">
        <f>SUM(E58:F58)</f>
        <v>50000</v>
      </c>
      <c r="H58" s="4">
        <v>50000</v>
      </c>
      <c r="I58" s="4">
        <f>(H58/G58)*100</f>
        <v>100</v>
      </c>
    </row>
    <row r="59" spans="1:9" ht="12.75">
      <c r="A59" s="4" t="s">
        <v>29</v>
      </c>
      <c r="B59" s="4"/>
      <c r="C59" s="4"/>
      <c r="D59" s="3" t="s">
        <v>25</v>
      </c>
      <c r="E59" s="2">
        <f>SUM(E58)</f>
        <v>0</v>
      </c>
      <c r="F59" s="2">
        <f>SUM(F58)</f>
        <v>50000</v>
      </c>
      <c r="G59" s="2">
        <f>SUM(G58)</f>
        <v>50000</v>
      </c>
      <c r="H59" s="2">
        <f>SUM(H58)</f>
        <v>50000</v>
      </c>
      <c r="I59" s="4">
        <f>(H59/G59)*100</f>
        <v>100</v>
      </c>
    </row>
    <row r="60" spans="1:9" ht="12.75">
      <c r="A60" s="4"/>
      <c r="B60" s="4"/>
      <c r="C60" s="4"/>
      <c r="D60" s="3"/>
      <c r="E60" s="2"/>
      <c r="F60" s="2"/>
      <c r="G60" s="2"/>
      <c r="H60" s="2"/>
      <c r="I60" s="4"/>
    </row>
    <row r="61" spans="1:9" ht="12.75">
      <c r="A61" s="2" t="s">
        <v>40</v>
      </c>
      <c r="B61" s="4"/>
      <c r="C61" s="4"/>
      <c r="D61" s="3" t="s">
        <v>21</v>
      </c>
      <c r="E61" s="4"/>
      <c r="F61" s="4"/>
      <c r="G61" s="4">
        <f>SUM(E61:F61)</f>
        <v>0</v>
      </c>
      <c r="H61" s="4"/>
      <c r="I61" s="4"/>
    </row>
    <row r="62" spans="1:9" ht="12.75">
      <c r="A62" s="2"/>
      <c r="B62" s="4"/>
      <c r="C62" s="4"/>
      <c r="D62" s="3" t="s">
        <v>41</v>
      </c>
      <c r="E62" s="4">
        <v>22000</v>
      </c>
      <c r="F62" s="4"/>
      <c r="G62" s="4">
        <f>SUM(E62:F62)</f>
        <v>22000</v>
      </c>
      <c r="H62" s="4"/>
      <c r="I62" s="4">
        <f>(H62/G62)*100</f>
        <v>0</v>
      </c>
    </row>
    <row r="63" spans="1:9" ht="12.75">
      <c r="A63" s="4"/>
      <c r="B63" s="4"/>
      <c r="C63" s="4"/>
      <c r="D63" s="3" t="s">
        <v>25</v>
      </c>
      <c r="E63" s="2">
        <f>SUM(E61:E62)</f>
        <v>22000</v>
      </c>
      <c r="F63" s="2">
        <f>SUM(F61:F62)</f>
        <v>0</v>
      </c>
      <c r="G63" s="2">
        <f>SUM(G61:G62)</f>
        <v>22000</v>
      </c>
      <c r="H63" s="2">
        <f>SUM(H61:H62)</f>
        <v>0</v>
      </c>
      <c r="I63" s="4">
        <f>(H63/G63)*100</f>
        <v>0</v>
      </c>
    </row>
    <row r="64" spans="1:9" ht="12.75">
      <c r="A64" s="4"/>
      <c r="B64" s="4"/>
      <c r="C64" s="4"/>
      <c r="D64" s="3"/>
      <c r="E64" s="4"/>
      <c r="F64" s="4"/>
      <c r="G64" s="4">
        <f>SUM(E64:F64)</f>
        <v>0</v>
      </c>
      <c r="H64" s="4"/>
      <c r="I64" s="4"/>
    </row>
    <row r="65" spans="1:9" ht="12.75">
      <c r="A65" s="2" t="s">
        <v>42</v>
      </c>
      <c r="B65" s="4"/>
      <c r="C65" s="4"/>
      <c r="D65" s="3" t="s">
        <v>21</v>
      </c>
      <c r="E65" s="4">
        <v>500000</v>
      </c>
      <c r="F65" s="4">
        <v>29000</v>
      </c>
      <c r="G65" s="4">
        <f>SUM(E65:F65)</f>
        <v>529000</v>
      </c>
      <c r="H65" s="4">
        <v>672350</v>
      </c>
      <c r="I65" s="4">
        <f>(H65/G65)*100</f>
        <v>127.09829867674858</v>
      </c>
    </row>
    <row r="66" spans="1:9" ht="12.75">
      <c r="A66" s="6" t="s">
        <v>24</v>
      </c>
      <c r="B66" s="4"/>
      <c r="C66" s="4"/>
      <c r="D66" s="3" t="s">
        <v>43</v>
      </c>
      <c r="E66" s="4">
        <v>100000</v>
      </c>
      <c r="F66" s="4">
        <v>87000</v>
      </c>
      <c r="G66" s="4">
        <f>SUM(E66:F66)</f>
        <v>187000</v>
      </c>
      <c r="H66" s="4">
        <v>187500</v>
      </c>
      <c r="I66" s="4">
        <f>(H66/G66)*100</f>
        <v>100.26737967914438</v>
      </c>
    </row>
    <row r="67" spans="1:9" ht="12.75">
      <c r="A67" s="4"/>
      <c r="B67" s="4"/>
      <c r="C67" s="4"/>
      <c r="D67" s="3" t="s">
        <v>25</v>
      </c>
      <c r="E67" s="2">
        <f>SUM(E65:E66)</f>
        <v>600000</v>
      </c>
      <c r="F67" s="2">
        <f>SUM(F65:F66)</f>
        <v>116000</v>
      </c>
      <c r="G67" s="2">
        <f>SUM(G65:G66)</f>
        <v>716000</v>
      </c>
      <c r="H67" s="2">
        <f>SUM(H65:H66)</f>
        <v>859850</v>
      </c>
      <c r="I67" s="4">
        <f>(H67/G67)*100</f>
        <v>120.09078212290503</v>
      </c>
    </row>
    <row r="68" spans="1:9" ht="12.75">
      <c r="A68" s="4"/>
      <c r="B68" s="4"/>
      <c r="C68" s="4"/>
      <c r="D68" s="3"/>
      <c r="E68" s="4"/>
      <c r="F68" s="4"/>
      <c r="G68" s="4">
        <f>SUM(E68:F68)</f>
        <v>0</v>
      </c>
      <c r="H68" s="4"/>
      <c r="I68" s="4"/>
    </row>
    <row r="69" spans="1:9" ht="12.75">
      <c r="A69" s="2" t="s">
        <v>44</v>
      </c>
      <c r="B69" s="2"/>
      <c r="C69" s="2"/>
      <c r="D69" s="4" t="s">
        <v>21</v>
      </c>
      <c r="E69" s="4"/>
      <c r="F69" s="4">
        <v>489000</v>
      </c>
      <c r="G69" s="4">
        <f>SUM(E69:F69)</f>
        <v>489000</v>
      </c>
      <c r="H69" s="4">
        <v>536845</v>
      </c>
      <c r="I69" s="4">
        <f>(H69/G69)*100</f>
        <v>109.78425357873212</v>
      </c>
    </row>
    <row r="70" spans="1:9" ht="12.75">
      <c r="A70" s="6" t="s">
        <v>24</v>
      </c>
      <c r="B70" s="2"/>
      <c r="C70" s="2"/>
      <c r="D70" s="4" t="s">
        <v>22</v>
      </c>
      <c r="E70" s="4">
        <v>1860000</v>
      </c>
      <c r="F70" s="4"/>
      <c r="G70" s="4">
        <f>SUM(E70:F70)</f>
        <v>1860000</v>
      </c>
      <c r="H70" s="4">
        <v>1904000</v>
      </c>
      <c r="I70" s="4">
        <f>(H70/G70)*100</f>
        <v>102.36559139784947</v>
      </c>
    </row>
    <row r="71" spans="1:9" ht="12.75">
      <c r="A71" s="6"/>
      <c r="B71" s="2"/>
      <c r="C71" s="2"/>
      <c r="D71" s="4" t="s">
        <v>36</v>
      </c>
      <c r="E71" s="4"/>
      <c r="F71" s="4">
        <v>4000000</v>
      </c>
      <c r="G71" s="4">
        <f>SUM(E71:F71)</f>
        <v>4000000</v>
      </c>
      <c r="H71" s="4">
        <v>2705000</v>
      </c>
      <c r="I71" s="4">
        <f>(H71/G71)*100</f>
        <v>67.625</v>
      </c>
    </row>
    <row r="72" spans="1:9" ht="12.75">
      <c r="A72" s="2"/>
      <c r="B72" s="2"/>
      <c r="C72" s="2"/>
      <c r="D72" s="4" t="s">
        <v>45</v>
      </c>
      <c r="E72" s="4">
        <v>4000000</v>
      </c>
      <c r="F72" s="4">
        <v>-4000000</v>
      </c>
      <c r="G72" s="4">
        <f>SUM(E72:F72)</f>
        <v>0</v>
      </c>
      <c r="H72" s="4">
        <v>1200</v>
      </c>
      <c r="I72" s="4">
        <v>0</v>
      </c>
    </row>
    <row r="73" spans="1:9" ht="12.75">
      <c r="A73" s="6"/>
      <c r="B73" s="2"/>
      <c r="C73" s="2"/>
      <c r="D73" s="4" t="s">
        <v>25</v>
      </c>
      <c r="E73" s="2">
        <f>SUM(E69:E72)</f>
        <v>5860000</v>
      </c>
      <c r="F73" s="2">
        <f>SUM(F69:F72)</f>
        <v>489000</v>
      </c>
      <c r="G73" s="2">
        <f>SUM(G69:G72)</f>
        <v>6349000</v>
      </c>
      <c r="H73" s="2">
        <f>SUM(H69:H72)</f>
        <v>5147045</v>
      </c>
      <c r="I73" s="4">
        <f>(H73/G73)*100</f>
        <v>81.06859347928807</v>
      </c>
    </row>
    <row r="74" spans="1:9" ht="12.75">
      <c r="A74" s="4"/>
      <c r="B74" s="4"/>
      <c r="C74" s="4"/>
      <c r="D74" s="3"/>
      <c r="E74" s="4"/>
      <c r="F74" s="4"/>
      <c r="G74" s="4"/>
      <c r="H74" s="4"/>
      <c r="I74" s="4"/>
    </row>
    <row r="75" spans="1:9" ht="12.75">
      <c r="A75" s="2" t="s">
        <v>46</v>
      </c>
      <c r="B75" s="2"/>
      <c r="C75" s="2"/>
      <c r="D75" s="4" t="s">
        <v>22</v>
      </c>
      <c r="E75" s="4"/>
      <c r="F75" s="4">
        <v>3424467</v>
      </c>
      <c r="G75" s="4">
        <f>SUM(E75:F75)</f>
        <v>3424467</v>
      </c>
      <c r="H75" s="4">
        <v>3424467</v>
      </c>
      <c r="I75" s="4">
        <f>(H75/G75)*100</f>
        <v>100</v>
      </c>
    </row>
    <row r="76" spans="1:9" ht="12.75">
      <c r="A76" s="6" t="s">
        <v>29</v>
      </c>
      <c r="B76" s="2"/>
      <c r="C76" s="2"/>
      <c r="D76" s="4" t="s">
        <v>25</v>
      </c>
      <c r="E76" s="2">
        <f>SUM(E75)</f>
        <v>0</v>
      </c>
      <c r="F76" s="2">
        <f>SUM(F75)</f>
        <v>3424467</v>
      </c>
      <c r="G76" s="2">
        <f>SUM(G75)</f>
        <v>3424467</v>
      </c>
      <c r="H76" s="2">
        <f>SUM(H75)</f>
        <v>3424467</v>
      </c>
      <c r="I76" s="4">
        <f>(H76/G76)*100</f>
        <v>100</v>
      </c>
    </row>
    <row r="77" spans="1:9" ht="12.75">
      <c r="A77" s="6"/>
      <c r="B77" s="2"/>
      <c r="C77" s="2"/>
      <c r="D77" s="4"/>
      <c r="E77" s="2"/>
      <c r="F77" s="4"/>
      <c r="G77" s="4"/>
      <c r="H77" s="4"/>
      <c r="I77" s="4"/>
    </row>
    <row r="78" spans="1:9" ht="12.75">
      <c r="A78" s="2" t="s">
        <v>47</v>
      </c>
      <c r="B78" s="2"/>
      <c r="C78" s="2"/>
      <c r="D78" s="3" t="s">
        <v>21</v>
      </c>
      <c r="E78" s="4"/>
      <c r="F78" s="4">
        <v>120000</v>
      </c>
      <c r="G78" s="2">
        <f>SUM(E78:F78)</f>
        <v>120000</v>
      </c>
      <c r="H78" s="4">
        <v>120000</v>
      </c>
      <c r="I78" s="4">
        <f>(H78/G78)*100</f>
        <v>100</v>
      </c>
    </row>
    <row r="79" spans="1:9" ht="12.75">
      <c r="A79" s="6" t="s">
        <v>29</v>
      </c>
      <c r="B79" s="2"/>
      <c r="C79" s="2"/>
      <c r="D79" s="4" t="s">
        <v>25</v>
      </c>
      <c r="E79" s="2">
        <f>SUM(E78)</f>
        <v>0</v>
      </c>
      <c r="F79" s="2">
        <f>SUM(F78)</f>
        <v>120000</v>
      </c>
      <c r="G79" s="2">
        <f>SUM(G78)</f>
        <v>120000</v>
      </c>
      <c r="H79" s="2">
        <f>SUM(H78)</f>
        <v>120000</v>
      </c>
      <c r="I79" s="4">
        <f>(H79/G79)*100</f>
        <v>100</v>
      </c>
    </row>
    <row r="80" spans="1:9" ht="12.75">
      <c r="A80" s="6"/>
      <c r="B80" s="2"/>
      <c r="C80" s="2"/>
      <c r="D80" s="4"/>
      <c r="E80" s="2"/>
      <c r="F80" s="4"/>
      <c r="G80" s="4"/>
      <c r="H80" s="4"/>
      <c r="I80" s="4"/>
    </row>
    <row r="81" spans="1:9" ht="12.75">
      <c r="A81" s="2" t="s">
        <v>48</v>
      </c>
      <c r="B81" s="2"/>
      <c r="C81" s="2"/>
      <c r="D81" s="3" t="s">
        <v>31</v>
      </c>
      <c r="E81" s="4">
        <v>1597000</v>
      </c>
      <c r="F81" s="4">
        <v>11077000</v>
      </c>
      <c r="G81" s="4">
        <f>SUM(E81:F81)</f>
        <v>12674000</v>
      </c>
      <c r="H81" s="4">
        <v>12673532</v>
      </c>
      <c r="I81" s="4">
        <f>(H81/G81)*100</f>
        <v>99.99630740097838</v>
      </c>
    </row>
    <row r="82" spans="1:9" ht="12.75">
      <c r="A82" s="6" t="s">
        <v>24</v>
      </c>
      <c r="B82" s="2"/>
      <c r="C82" s="2"/>
      <c r="D82" s="4" t="s">
        <v>25</v>
      </c>
      <c r="E82" s="2">
        <f>SUM(E81)</f>
        <v>1597000</v>
      </c>
      <c r="F82" s="2">
        <f>SUM(F81)</f>
        <v>11077000</v>
      </c>
      <c r="G82" s="2">
        <f>SUM(G81)</f>
        <v>12674000</v>
      </c>
      <c r="H82" s="2">
        <f>SUM(H81)</f>
        <v>12673532</v>
      </c>
      <c r="I82" s="4">
        <f>(H82/G82)*100</f>
        <v>99.99630740097838</v>
      </c>
    </row>
    <row r="83" spans="1:9" ht="12.75">
      <c r="A83" s="6"/>
      <c r="B83" s="2"/>
      <c r="C83" s="2"/>
      <c r="D83" s="4"/>
      <c r="E83" s="2"/>
      <c r="F83" s="2"/>
      <c r="G83" s="2"/>
      <c r="H83" s="2"/>
      <c r="I83" s="4"/>
    </row>
    <row r="84" spans="1:9" ht="12.75">
      <c r="A84" s="2" t="s">
        <v>71</v>
      </c>
      <c r="B84" s="2"/>
      <c r="C84" s="2"/>
      <c r="D84" s="3" t="s">
        <v>31</v>
      </c>
      <c r="E84" s="4"/>
      <c r="F84" s="4">
        <v>1150000</v>
      </c>
      <c r="G84" s="4">
        <f>SUM(E84:F84)</f>
        <v>1150000</v>
      </c>
      <c r="H84" s="4">
        <v>1150000</v>
      </c>
      <c r="I84" s="4">
        <f>(H84/G84)*100</f>
        <v>100</v>
      </c>
    </row>
    <row r="85" spans="1:9" ht="12.75">
      <c r="A85" s="6" t="s">
        <v>24</v>
      </c>
      <c r="B85" s="2"/>
      <c r="C85" s="2"/>
      <c r="D85" s="4" t="s">
        <v>25</v>
      </c>
      <c r="E85" s="2">
        <f>SUM(E84)</f>
        <v>0</v>
      </c>
      <c r="F85" s="2">
        <f>SUM(F84)</f>
        <v>1150000</v>
      </c>
      <c r="G85" s="2">
        <f>SUM(G84)</f>
        <v>1150000</v>
      </c>
      <c r="H85" s="2">
        <f>SUM(H84)</f>
        <v>1150000</v>
      </c>
      <c r="I85" s="4">
        <f>(H85/G85)*100</f>
        <v>100</v>
      </c>
    </row>
    <row r="86" spans="1:9" ht="12.75">
      <c r="A86" s="6"/>
      <c r="B86" s="2"/>
      <c r="C86" s="2"/>
      <c r="D86" s="4"/>
      <c r="E86" s="2"/>
      <c r="F86" s="2"/>
      <c r="G86" s="2"/>
      <c r="H86" s="2"/>
      <c r="I86" s="4"/>
    </row>
    <row r="87" spans="1:9" ht="12.75">
      <c r="A87" s="2" t="s">
        <v>72</v>
      </c>
      <c r="B87" s="2"/>
      <c r="C87" s="2"/>
      <c r="D87" s="3" t="s">
        <v>31</v>
      </c>
      <c r="E87" s="4"/>
      <c r="F87" s="4">
        <v>563500</v>
      </c>
      <c r="G87" s="4">
        <f>SUM(E87:F87)</f>
        <v>563500</v>
      </c>
      <c r="H87" s="4">
        <v>563500</v>
      </c>
      <c r="I87" s="4">
        <f>(H87/G87)*100</f>
        <v>100</v>
      </c>
    </row>
    <row r="88" spans="1:9" ht="12.75">
      <c r="A88" s="6" t="s">
        <v>24</v>
      </c>
      <c r="B88" s="2"/>
      <c r="C88" s="2"/>
      <c r="D88" s="4" t="s">
        <v>25</v>
      </c>
      <c r="E88" s="2">
        <f>SUM(E87)</f>
        <v>0</v>
      </c>
      <c r="F88" s="2">
        <f>SUM(F87)</f>
        <v>563500</v>
      </c>
      <c r="G88" s="2">
        <f>SUM(G87)</f>
        <v>563500</v>
      </c>
      <c r="H88" s="2">
        <f>SUM(H87)</f>
        <v>563500</v>
      </c>
      <c r="I88" s="4">
        <f>(H88/G88)*100</f>
        <v>100</v>
      </c>
    </row>
    <row r="89" spans="1:9" ht="12.75">
      <c r="A89" s="6"/>
      <c r="B89" s="2"/>
      <c r="C89" s="2"/>
      <c r="D89" s="4"/>
      <c r="E89" s="2"/>
      <c r="F89" s="4"/>
      <c r="G89" s="4"/>
      <c r="H89" s="4"/>
      <c r="I89" s="4"/>
    </row>
    <row r="90" spans="1:9" ht="12.75">
      <c r="A90" s="2" t="s">
        <v>73</v>
      </c>
      <c r="B90" s="2"/>
      <c r="C90" s="2"/>
      <c r="D90" s="3" t="s">
        <v>31</v>
      </c>
      <c r="E90" s="4"/>
      <c r="F90" s="4">
        <v>13760322</v>
      </c>
      <c r="G90" s="4">
        <f>SUM(E90:F90)</f>
        <v>13760322</v>
      </c>
      <c r="H90" s="4">
        <v>13760322</v>
      </c>
      <c r="I90" s="4">
        <f>(H90/G90)*100</f>
        <v>100</v>
      </c>
    </row>
    <row r="91" spans="1:9" ht="12.75">
      <c r="A91" s="6" t="s">
        <v>29</v>
      </c>
      <c r="B91" s="2"/>
      <c r="C91" s="2"/>
      <c r="D91" s="4" t="s">
        <v>25</v>
      </c>
      <c r="E91" s="2">
        <f>SUM(E90)</f>
        <v>0</v>
      </c>
      <c r="F91" s="2">
        <f>SUM(F90)</f>
        <v>13760322</v>
      </c>
      <c r="G91" s="2">
        <f>SUM(G90)</f>
        <v>13760322</v>
      </c>
      <c r="H91" s="2">
        <f>SUM(H90)</f>
        <v>13760322</v>
      </c>
      <c r="I91" s="4">
        <f>(H91/G91)*100</f>
        <v>100</v>
      </c>
    </row>
    <row r="92" spans="1:9" ht="12.75">
      <c r="A92" s="6"/>
      <c r="B92" s="2"/>
      <c r="C92" s="2"/>
      <c r="D92" s="4"/>
      <c r="E92" s="2"/>
      <c r="F92" s="4"/>
      <c r="G92" s="4"/>
      <c r="H92" s="4"/>
      <c r="I92" s="4"/>
    </row>
    <row r="93" spans="1:9" ht="12.75">
      <c r="A93" s="2" t="s">
        <v>49</v>
      </c>
      <c r="B93" s="2"/>
      <c r="C93" s="2"/>
      <c r="D93" s="4" t="s">
        <v>50</v>
      </c>
      <c r="E93" s="6">
        <v>233389000</v>
      </c>
      <c r="F93" s="4">
        <v>-1280483</v>
      </c>
      <c r="G93" s="4">
        <f>SUM(E93:F93)</f>
        <v>232108517</v>
      </c>
      <c r="H93" s="4">
        <v>232108517</v>
      </c>
      <c r="I93" s="4">
        <f>(H93/G93)*100</f>
        <v>100</v>
      </c>
    </row>
    <row r="94" spans="1:9" ht="12.75">
      <c r="A94" s="6"/>
      <c r="B94" s="2"/>
      <c r="C94" s="2"/>
      <c r="D94" s="4" t="s">
        <v>25</v>
      </c>
      <c r="E94" s="2">
        <f>SUM(E93:E93)</f>
        <v>233389000</v>
      </c>
      <c r="F94" s="2">
        <f>SUM(F93:F93)</f>
        <v>-1280483</v>
      </c>
      <c r="G94" s="2">
        <f>SUM(G93:G93)</f>
        <v>232108517</v>
      </c>
      <c r="H94" s="2">
        <f>SUM(H93:H93)</f>
        <v>232108517</v>
      </c>
      <c r="I94" s="4">
        <f>(H94/G94)*100</f>
        <v>100</v>
      </c>
    </row>
    <row r="95" spans="1:9" ht="12.75">
      <c r="A95" s="6"/>
      <c r="B95" s="2"/>
      <c r="C95" s="2"/>
      <c r="D95" s="4"/>
      <c r="E95" s="2"/>
      <c r="F95" s="4"/>
      <c r="G95" s="4"/>
      <c r="H95" s="4"/>
      <c r="I95" s="4"/>
    </row>
    <row r="96" spans="1:9" ht="12.75">
      <c r="A96" s="17" t="s">
        <v>51</v>
      </c>
      <c r="B96" s="17"/>
      <c r="C96" s="17"/>
      <c r="D96" s="4"/>
      <c r="E96" s="2">
        <f>SUM(E22,E26,E33,E37,E42,E52,E56,E63,E67,E73,E76,E82,E79,E47,E94,E29,E59,E85,E88,E91)</f>
        <v>404093670</v>
      </c>
      <c r="F96" s="2">
        <f>SUM(F22,F26,F33,F37,F42,F52,F56,F63,F67,F73,F76,F82,F79,F47,F94,F29,F59,F85,F88,F91)</f>
        <v>55388204</v>
      </c>
      <c r="G96" s="2">
        <f>SUM(G22,G26,G33,G37,G42,G52,G56,G63,G67,G73,G76,G82,G79,G47,G94,G29,G59,G85,G88,G91)</f>
        <v>459481874</v>
      </c>
      <c r="H96" s="2">
        <f>SUM(H22,H26,H33,H37,H42,H52,H56,H63,H67,H73,H76,H82,H79,H47,H94,H29,H59,H85,H88,H91)</f>
        <v>474055500</v>
      </c>
      <c r="I96" s="2">
        <f>(H96/G96)*100</f>
        <v>103.17175210267379</v>
      </c>
    </row>
  </sheetData>
  <sheetProtection selectLockedCells="1" selectUnlockedCells="1"/>
  <mergeCells count="6">
    <mergeCell ref="A1:I1"/>
    <mergeCell ref="A3:C3"/>
    <mergeCell ref="A4:C4"/>
    <mergeCell ref="A5:C5"/>
    <mergeCell ref="A17:C17"/>
    <mergeCell ref="A96:C9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1" sqref="I21"/>
    </sheetView>
  </sheetViews>
  <sheetFormatPr defaultColWidth="9.140625" defaultRowHeight="12.75"/>
  <cols>
    <col min="4" max="4" width="19.00390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53</v>
      </c>
      <c r="B4" s="17"/>
      <c r="C4" s="17"/>
      <c r="D4" s="7" t="s">
        <v>54</v>
      </c>
      <c r="E4" s="3" t="s">
        <v>9</v>
      </c>
      <c r="F4" s="6">
        <f>SUM(F17)</f>
        <v>500000</v>
      </c>
      <c r="G4" s="4">
        <v>220000</v>
      </c>
      <c r="H4" s="4">
        <f aca="true" t="shared" si="0" ref="H4:H12">SUM(F4:G4)</f>
        <v>720000</v>
      </c>
      <c r="I4" s="4">
        <v>781955</v>
      </c>
      <c r="J4" s="4">
        <f>(I4/H4)*100</f>
        <v>108.60486111111112</v>
      </c>
    </row>
    <row r="5" spans="1:10" ht="12.75">
      <c r="A5" s="4"/>
      <c r="B5" s="4"/>
      <c r="C5" s="4"/>
      <c r="D5" s="4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55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47096</v>
      </c>
      <c r="G12" s="4"/>
      <c r="H12" s="4">
        <f t="shared" si="0"/>
        <v>47096</v>
      </c>
      <c r="I12" s="4">
        <v>47096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547096</v>
      </c>
      <c r="G13" s="2">
        <f>SUM(G4:G12)</f>
        <v>220000</v>
      </c>
      <c r="H13" s="2">
        <f>SUM(H4:H12)</f>
        <v>767096</v>
      </c>
      <c r="I13" s="2">
        <f>SUM(I4:I12)</f>
        <v>829051</v>
      </c>
      <c r="J13" s="4">
        <f>(I13/H13)*100</f>
        <v>108.07656408063657</v>
      </c>
    </row>
    <row r="14" spans="1:10" ht="12.75">
      <c r="A14" s="17" t="s">
        <v>57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58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24</v>
      </c>
      <c r="B17" s="4"/>
      <c r="C17" s="4"/>
      <c r="D17" s="4"/>
      <c r="E17" s="4" t="s">
        <v>21</v>
      </c>
      <c r="F17" s="4">
        <v>500000</v>
      </c>
      <c r="G17" s="4">
        <v>220000</v>
      </c>
      <c r="H17" s="4">
        <f>SUM(F17:G17)</f>
        <v>720000</v>
      </c>
      <c r="I17" s="4">
        <v>781955</v>
      </c>
      <c r="J17" s="4">
        <f>(I17/H17)*100</f>
        <v>108.60486111111112</v>
      </c>
    </row>
    <row r="18" spans="1:10" ht="12.75">
      <c r="A18" s="4"/>
      <c r="B18" s="4"/>
      <c r="C18" s="4"/>
      <c r="D18" s="4"/>
      <c r="E18" s="2" t="s">
        <v>25</v>
      </c>
      <c r="F18" s="2">
        <f>SUM(F17:F17)</f>
        <v>500000</v>
      </c>
      <c r="G18" s="2">
        <f>SUM(G17:G17)</f>
        <v>220000</v>
      </c>
      <c r="H18" s="2">
        <f>SUM(H17:H17)</f>
        <v>720000</v>
      </c>
      <c r="I18" s="2">
        <f>SUM(I17:I17)</f>
        <v>781955</v>
      </c>
      <c r="J18" s="4">
        <f>(I18/H18)*100</f>
        <v>108.60486111111112</v>
      </c>
    </row>
    <row r="19" spans="1:10" ht="12.75">
      <c r="A19" s="4"/>
      <c r="B19" s="4"/>
      <c r="C19" s="4"/>
      <c r="D19" s="4"/>
      <c r="E19" s="4"/>
      <c r="F19" s="2"/>
      <c r="G19" s="4"/>
      <c r="H19" s="4">
        <f>SUM(F19:G19)</f>
        <v>0</v>
      </c>
      <c r="I19" s="4"/>
      <c r="J19" s="4"/>
    </row>
    <row r="20" spans="1:10" ht="12.75">
      <c r="A20" s="2" t="s">
        <v>49</v>
      </c>
      <c r="B20" s="4"/>
      <c r="C20" s="4"/>
      <c r="D20" s="4"/>
      <c r="E20" s="8" t="s">
        <v>59</v>
      </c>
      <c r="F20" s="6">
        <v>8982904</v>
      </c>
      <c r="G20" s="4">
        <v>1118000</v>
      </c>
      <c r="H20" s="4">
        <f>SUM(F20:G20)</f>
        <v>10100904</v>
      </c>
      <c r="I20" s="4">
        <v>9205787</v>
      </c>
      <c r="J20" s="4">
        <f>(I20/H20)*100</f>
        <v>91.13824861616347</v>
      </c>
    </row>
    <row r="21" spans="1:10" ht="12.75">
      <c r="A21" s="2"/>
      <c r="B21" s="4"/>
      <c r="C21" s="4"/>
      <c r="D21" s="4"/>
      <c r="E21" s="8" t="s">
        <v>50</v>
      </c>
      <c r="F21" s="6">
        <v>47096</v>
      </c>
      <c r="G21" s="4"/>
      <c r="H21" s="4">
        <f>SUM(F21:G21)</f>
        <v>47096</v>
      </c>
      <c r="I21" s="4">
        <v>47096</v>
      </c>
      <c r="J21" s="4">
        <f>(I21/H21)*100</f>
        <v>100</v>
      </c>
    </row>
    <row r="22" spans="1:10" ht="12.75">
      <c r="A22" s="4"/>
      <c r="B22" s="4"/>
      <c r="C22" s="4"/>
      <c r="D22" s="4"/>
      <c r="E22" s="2" t="s">
        <v>25</v>
      </c>
      <c r="F22" s="2">
        <f>SUM(F20:F21)</f>
        <v>9030000</v>
      </c>
      <c r="G22" s="2">
        <f>SUM(G20:G21)</f>
        <v>1118000</v>
      </c>
      <c r="H22" s="2">
        <f>SUM(H20:H21)</f>
        <v>10148000</v>
      </c>
      <c r="I22" s="2">
        <f>SUM(I20:I21)</f>
        <v>9252883</v>
      </c>
      <c r="J22" s="4">
        <f>(I22/H22)*100</f>
        <v>91.17937524635397</v>
      </c>
    </row>
    <row r="23" spans="1:10" ht="12.75" hidden="1">
      <c r="A23" s="4" t="s">
        <v>60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61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25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>
        <f>SUM(F26:G26)</f>
        <v>0</v>
      </c>
      <c r="I26" s="4"/>
      <c r="J26" s="4"/>
    </row>
    <row r="27" spans="1:10" ht="12.75">
      <c r="A27" s="17" t="s">
        <v>62</v>
      </c>
      <c r="B27" s="17"/>
      <c r="C27" s="17"/>
      <c r="D27" s="17"/>
      <c r="E27" s="4"/>
      <c r="F27" s="2">
        <f>SUM(F18,,F21)</f>
        <v>547096</v>
      </c>
      <c r="G27" s="2">
        <f>SUM(G18,,G21)</f>
        <v>220000</v>
      </c>
      <c r="H27" s="2">
        <f>SUM(H18,,H21)</f>
        <v>767096</v>
      </c>
      <c r="I27" s="2">
        <f>SUM(I18,,I21)</f>
        <v>829051</v>
      </c>
      <c r="J27" s="4">
        <f>(I27/H27)*100</f>
        <v>108.07656408063657</v>
      </c>
    </row>
  </sheetData>
  <sheetProtection selectLockedCells="1" selectUnlockedCells="1"/>
  <mergeCells count="5">
    <mergeCell ref="A1:J1"/>
    <mergeCell ref="A3:C3"/>
    <mergeCell ref="A4:C4"/>
    <mergeCell ref="A14:D14"/>
    <mergeCell ref="A27:D27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6" sqref="I6"/>
    </sheetView>
  </sheetViews>
  <sheetFormatPr defaultColWidth="9.140625" defaultRowHeight="12.75"/>
  <cols>
    <col min="4" max="4" width="18.851562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76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0</v>
      </c>
    </row>
    <row r="3" spans="1:10" ht="12.75">
      <c r="A3" s="17" t="s">
        <v>1</v>
      </c>
      <c r="B3" s="17"/>
      <c r="C3" s="17"/>
      <c r="D3" s="2" t="s">
        <v>52</v>
      </c>
      <c r="E3" s="2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</row>
    <row r="4" spans="1:10" ht="12.75">
      <c r="A4" s="17" t="s">
        <v>63</v>
      </c>
      <c r="B4" s="17"/>
      <c r="C4" s="17"/>
      <c r="D4" s="19" t="s">
        <v>54</v>
      </c>
      <c r="E4" s="3" t="s">
        <v>9</v>
      </c>
      <c r="F4" s="4"/>
      <c r="G4" s="4"/>
      <c r="H4" s="4">
        <f aca="true" t="shared" si="0" ref="H4:H12">SUM(F4:G4)</f>
        <v>0</v>
      </c>
      <c r="I4" s="4">
        <v>4</v>
      </c>
      <c r="J4" s="4"/>
    </row>
    <row r="5" spans="1:10" ht="12.75">
      <c r="A5" s="4"/>
      <c r="B5" s="4"/>
      <c r="C5" s="4"/>
      <c r="D5" s="19"/>
      <c r="E5" s="3" t="s">
        <v>11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55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56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14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15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16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17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18</v>
      </c>
      <c r="F12" s="4">
        <v>33130</v>
      </c>
      <c r="G12" s="4">
        <v>21310</v>
      </c>
      <c r="H12" s="4">
        <f t="shared" si="0"/>
        <v>54440</v>
      </c>
      <c r="I12" s="4">
        <v>54440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19</v>
      </c>
      <c r="F13" s="2">
        <f>SUM(F4:F12)</f>
        <v>33130</v>
      </c>
      <c r="G13" s="2">
        <f>SUM(G4:G12)</f>
        <v>21310</v>
      </c>
      <c r="H13" s="2">
        <f>SUM(H4:H12)</f>
        <v>54440</v>
      </c>
      <c r="I13" s="2">
        <f>SUM(I4:I12)</f>
        <v>54444</v>
      </c>
      <c r="J13" s="2">
        <f>(I13/H13)*100</f>
        <v>100.00734753857459</v>
      </c>
    </row>
    <row r="14" spans="1:10" ht="12.75">
      <c r="A14" s="17" t="s">
        <v>57</v>
      </c>
      <c r="B14" s="17"/>
      <c r="C14" s="17"/>
      <c r="D14" s="17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9" t="s">
        <v>49</v>
      </c>
      <c r="B15" s="2"/>
      <c r="C15" s="2"/>
      <c r="D15" s="2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8" t="s">
        <v>59</v>
      </c>
      <c r="F16" s="4">
        <v>47271870</v>
      </c>
      <c r="G16" s="4">
        <v>2708000</v>
      </c>
      <c r="H16" s="4">
        <f>SUM(F16:G16)</f>
        <v>49979870</v>
      </c>
      <c r="I16" s="4">
        <v>49360377</v>
      </c>
      <c r="J16" s="4">
        <f>(I16/H16)*100</f>
        <v>98.76051498333229</v>
      </c>
    </row>
    <row r="17" spans="1:10" ht="12.75">
      <c r="A17" s="4"/>
      <c r="B17" s="4"/>
      <c r="C17" s="4"/>
      <c r="D17" s="4"/>
      <c r="E17" s="8" t="s">
        <v>50</v>
      </c>
      <c r="F17" s="4">
        <v>33130</v>
      </c>
      <c r="G17" s="4">
        <v>21310</v>
      </c>
      <c r="H17" s="4">
        <f>SUM(F17:G17)</f>
        <v>54440</v>
      </c>
      <c r="I17" s="4">
        <v>54440</v>
      </c>
      <c r="J17" s="4">
        <f>(I17/H17)*100</f>
        <v>100</v>
      </c>
    </row>
    <row r="18" spans="1:10" ht="12.75">
      <c r="A18" s="4"/>
      <c r="B18" s="4"/>
      <c r="C18" s="4"/>
      <c r="D18" s="4"/>
      <c r="E18" s="4" t="s">
        <v>25</v>
      </c>
      <c r="F18" s="2">
        <f>SUM(F16:F17)</f>
        <v>47305000</v>
      </c>
      <c r="G18" s="2">
        <f>SUM(G16:G17)</f>
        <v>2729310</v>
      </c>
      <c r="H18" s="2">
        <f>SUM(H16:H17)</f>
        <v>50034310</v>
      </c>
      <c r="I18" s="2">
        <f>SUM(I16:I17)</f>
        <v>49414817</v>
      </c>
      <c r="J18" s="4">
        <f>(I18/H18)*100</f>
        <v>98.76186360919137</v>
      </c>
    </row>
    <row r="19" spans="1:10" ht="12.75">
      <c r="A19" s="4"/>
      <c r="B19" s="4"/>
      <c r="C19" s="4"/>
      <c r="D19" s="4"/>
      <c r="E19" s="4"/>
      <c r="F19" s="2"/>
      <c r="G19" s="2"/>
      <c r="H19" s="2"/>
      <c r="I19" s="2"/>
      <c r="J19" s="4"/>
    </row>
    <row r="20" spans="1:10" ht="12.75">
      <c r="A20" s="2" t="s">
        <v>68</v>
      </c>
      <c r="B20" s="4"/>
      <c r="C20" s="4"/>
      <c r="D20" s="4"/>
      <c r="E20" s="4" t="s">
        <v>21</v>
      </c>
      <c r="F20" s="2"/>
      <c r="G20" s="4"/>
      <c r="H20" s="4">
        <f>SUM(F20:G20)</f>
        <v>0</v>
      </c>
      <c r="I20" s="4">
        <v>4</v>
      </c>
      <c r="J20" s="4"/>
    </row>
    <row r="21" spans="1:10" ht="12.75">
      <c r="A21" s="4"/>
      <c r="B21" s="4"/>
      <c r="C21" s="4"/>
      <c r="D21" s="4"/>
      <c r="E21" s="2" t="s">
        <v>25</v>
      </c>
      <c r="F21" s="2">
        <f>SUM(F20)</f>
        <v>0</v>
      </c>
      <c r="G21" s="2">
        <f>SUM(G20)</f>
        <v>0</v>
      </c>
      <c r="H21" s="2">
        <f>SUM(H20)</f>
        <v>0</v>
      </c>
      <c r="I21" s="2">
        <f>SUM(I20)</f>
        <v>4</v>
      </c>
      <c r="J21" s="4"/>
    </row>
    <row r="22" spans="1:10" ht="12.75">
      <c r="A22" s="17" t="s">
        <v>62</v>
      </c>
      <c r="B22" s="17"/>
      <c r="C22" s="17"/>
      <c r="D22" s="17"/>
      <c r="E22" s="4"/>
      <c r="F22" s="2">
        <f>SUM(F21,F17)</f>
        <v>33130</v>
      </c>
      <c r="G22" s="2">
        <f>SUM(G21,G17)</f>
        <v>21310</v>
      </c>
      <c r="H22" s="2">
        <f>SUM(H21,H17)</f>
        <v>54440</v>
      </c>
      <c r="I22" s="2">
        <f>SUM(I21,I17)</f>
        <v>54444</v>
      </c>
      <c r="J22" s="2">
        <f>(I22/H22)*100</f>
        <v>100.00734753857459</v>
      </c>
    </row>
  </sheetData>
  <sheetProtection selectLockedCells="1" selectUnlockedCells="1"/>
  <mergeCells count="6">
    <mergeCell ref="A1:J1"/>
    <mergeCell ref="A3:C3"/>
    <mergeCell ref="A4:C4"/>
    <mergeCell ref="D4:D5"/>
    <mergeCell ref="A14:D14"/>
    <mergeCell ref="A22:D22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F1" t="s">
        <v>81</v>
      </c>
    </row>
    <row r="2" spans="1:10" ht="12.75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64</v>
      </c>
    </row>
    <row r="10" spans="5:9" ht="12.75"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</row>
    <row r="11" spans="5:9" ht="12.75">
      <c r="E11" s="10"/>
      <c r="F11" s="10"/>
      <c r="G11" s="10"/>
      <c r="H11" s="10"/>
      <c r="I11" s="10"/>
    </row>
    <row r="12" spans="1:9" ht="12.75">
      <c r="A12" s="11" t="s">
        <v>65</v>
      </c>
      <c r="B12" s="11"/>
      <c r="E12" s="12">
        <f>'Önkormányzati rész'!$E$96</f>
        <v>404093670</v>
      </c>
      <c r="F12" s="13">
        <f>'Önkormányzati rész'!$F$96</f>
        <v>55388204</v>
      </c>
      <c r="G12" s="13">
        <f>'Önkormányzati rész'!$G$96</f>
        <v>459481874</v>
      </c>
      <c r="H12" s="13">
        <f>'Önkormányzati rész'!$H$96</f>
        <v>474055500</v>
      </c>
      <c r="I12" s="13">
        <f>'Önkormányzati rész'!$I$96</f>
        <v>103.17175210267379</v>
      </c>
    </row>
    <row r="13" spans="5:9" ht="12.75">
      <c r="E13" s="10"/>
      <c r="F13" s="10"/>
      <c r="G13" s="10"/>
      <c r="H13" s="10"/>
      <c r="I13" s="10"/>
    </row>
    <row r="14" ht="12.75">
      <c r="E14" s="11"/>
    </row>
    <row r="15" spans="1:9" ht="12.75">
      <c r="A15" s="11" t="s">
        <v>66</v>
      </c>
      <c r="E15" s="11">
        <f>'ÓVODA 1.'!$F$22</f>
        <v>33130</v>
      </c>
      <c r="F15" s="13">
        <f>'ÓVODA 1.'!$G$22</f>
        <v>21310</v>
      </c>
      <c r="G15" s="13">
        <f>'ÓVODA 1.'!$H$22</f>
        <v>54440</v>
      </c>
      <c r="H15" s="13">
        <f>'ÓVODA 1.'!$I$22</f>
        <v>54444</v>
      </c>
      <c r="I15" s="13">
        <f>'ÓVODA 1.'!$J$22</f>
        <v>100.00734753857459</v>
      </c>
    </row>
    <row r="16" ht="12.75">
      <c r="E16" s="11"/>
    </row>
    <row r="17" spans="1:9" ht="12.75">
      <c r="A17" s="20" t="s">
        <v>53</v>
      </c>
      <c r="B17" s="20"/>
      <c r="C17" s="20"/>
      <c r="E17" s="11">
        <f>'MŰV.H. 2.'!$F$27</f>
        <v>547096</v>
      </c>
      <c r="F17" s="13">
        <f>'MŰV.H. 2.'!$G$27</f>
        <v>220000</v>
      </c>
      <c r="G17" s="13">
        <f>'MŰV.H. 2.'!$H$27</f>
        <v>767096</v>
      </c>
      <c r="H17" s="13">
        <f>'MŰV.H. 2.'!$I$27</f>
        <v>829051</v>
      </c>
      <c r="I17" s="13">
        <f>'MŰV.H. 2.'!$J$27</f>
        <v>108.07656408063657</v>
      </c>
    </row>
    <row r="18" ht="12.75">
      <c r="E18" s="11"/>
    </row>
    <row r="19" spans="1:5" ht="12.75">
      <c r="A19" s="14"/>
      <c r="B19" s="15"/>
      <c r="C19" s="15"/>
      <c r="E19" s="11"/>
    </row>
    <row r="20" spans="1:5" ht="12.75">
      <c r="A20" s="14"/>
      <c r="B20" s="15"/>
      <c r="C20" s="15"/>
      <c r="E20" s="11"/>
    </row>
    <row r="21" spans="1:5" ht="12.75">
      <c r="A21" s="14"/>
      <c r="B21" s="15"/>
      <c r="C21" s="15"/>
      <c r="E21" s="11"/>
    </row>
    <row r="22" ht="12.75">
      <c r="E22" s="11"/>
    </row>
    <row r="23" spans="1:9" ht="12.75">
      <c r="A23" s="20" t="s">
        <v>67</v>
      </c>
      <c r="B23" s="20"/>
      <c r="E23" s="11">
        <f>SUM(E12:E18)</f>
        <v>404673896</v>
      </c>
      <c r="F23" s="11">
        <f>SUM(F12:F18)</f>
        <v>55629514</v>
      </c>
      <c r="G23" s="11">
        <f>SUM(G12:G18)</f>
        <v>460303410</v>
      </c>
      <c r="H23" s="11">
        <f>SUM(H12:H18)</f>
        <v>474938995</v>
      </c>
      <c r="I23" s="11">
        <f>(H23/G23)*100</f>
        <v>103.17955172219993</v>
      </c>
    </row>
  </sheetData>
  <sheetProtection selectLockedCells="1" selectUnlockedCells="1"/>
  <mergeCells count="3">
    <mergeCell ref="A2:J2"/>
    <mergeCell ref="A17:C17"/>
    <mergeCell ref="A23:B2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2018-11-21T09:32:24Z</cp:lastPrinted>
  <dcterms:created xsi:type="dcterms:W3CDTF">2019-05-02T13:00:23Z</dcterms:created>
  <dcterms:modified xsi:type="dcterms:W3CDTF">2019-05-02T13:00:23Z</dcterms:modified>
  <cp:category/>
  <cp:version/>
  <cp:contentType/>
  <cp:contentStatus/>
</cp:coreProperties>
</file>