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805" activeTab="5"/>
  </bookViews>
  <sheets>
    <sheet name="1. melléklet" sheetId="1" r:id="rId1"/>
    <sheet name="2. melléklet  " sheetId="2" r:id="rId2"/>
    <sheet name="3. melléklet" sheetId="3" r:id="rId3"/>
    <sheet name="3.a.  melléklet " sheetId="4" r:id="rId4"/>
    <sheet name="4. melléklet" sheetId="5" r:id="rId5"/>
    <sheet name="5. melléklet " sheetId="6" r:id="rId6"/>
    <sheet name="6. melléklet  " sheetId="7" r:id="rId7"/>
    <sheet name="7. melléklet " sheetId="8" r:id="rId8"/>
    <sheet name="8.. melléklet  " sheetId="9" r:id="rId9"/>
    <sheet name="9. melléklet" sheetId="10" r:id="rId10"/>
  </sheets>
  <definedNames>
    <definedName name="Excel_BuiltIn_Print_Area_8">#REF!</definedName>
    <definedName name="Excel_BuiltIn_Print_Area_9">"$#HIV!.$A$2:$L$19"</definedName>
    <definedName name="Excel_BuiltIn_Print_Titles_3_1">'3. melléklet'!$A$2:$IU$3</definedName>
    <definedName name="Excel_BuiltIn_Print_Titles_4_1">#REF!</definedName>
    <definedName name="_xlnm.Print_Titles" localSheetId="0">'1. melléklet'!$1:$2</definedName>
    <definedName name="_xlnm.Print_Titles" localSheetId="1">'2. melléklet  '!$2:$3</definedName>
    <definedName name="_xlnm.Print_Titles" localSheetId="2">'3. melléklet'!$2:$3</definedName>
    <definedName name="_xlnm.Print_Titles" localSheetId="3">'3.a.  melléklet '!$1:$2</definedName>
    <definedName name="_xlnm.Print_Titles" localSheetId="7">'7. melléklet '!$5:$6</definedName>
    <definedName name="_xlnm.Print_Area" localSheetId="4">'4. melléklet'!$A$1:$I$11</definedName>
    <definedName name="_xlnm.Print_Area" localSheetId="6">'6. melléklet  '!$A$1:$H$11</definedName>
  </definedNames>
  <calcPr fullCalcOnLoad="1"/>
</workbook>
</file>

<file path=xl/sharedStrings.xml><?xml version="1.0" encoding="utf-8"?>
<sst xmlns="http://schemas.openxmlformats.org/spreadsheetml/2006/main" count="620" uniqueCount="378">
  <si>
    <t>Támogatás összesen</t>
  </si>
  <si>
    <t>Vállalkozási tevékenységet terhelő befizetési kötelezettség</t>
  </si>
  <si>
    <t>Sor-sz.</t>
  </si>
  <si>
    <t>Megnevezés</t>
  </si>
  <si>
    <t>teljesítés %-a</t>
  </si>
  <si>
    <t>Működési bevételek</t>
  </si>
  <si>
    <t>1.</t>
  </si>
  <si>
    <t>2.</t>
  </si>
  <si>
    <t>Működési bevételek összesen</t>
  </si>
  <si>
    <t>II.</t>
  </si>
  <si>
    <t>III.</t>
  </si>
  <si>
    <t>Felhalmozási bevételek összesen</t>
  </si>
  <si>
    <t>IV.</t>
  </si>
  <si>
    <t>V.</t>
  </si>
  <si>
    <t>VI.</t>
  </si>
  <si>
    <t>VII.</t>
  </si>
  <si>
    <t>Finanszírozási bevételek</t>
  </si>
  <si>
    <t>Finanszírozási bevételek összesen</t>
  </si>
  <si>
    <t>VIII.</t>
  </si>
  <si>
    <t>I.</t>
  </si>
  <si>
    <t>Felhalmozási kiadások összesen</t>
  </si>
  <si>
    <t>FINANSZÍROZÁSI KIADÁSOK</t>
  </si>
  <si>
    <t>Költségvetési létszámkeret (fő)</t>
  </si>
  <si>
    <t xml:space="preserve">Megnevezés </t>
  </si>
  <si>
    <t>telj.%-a</t>
  </si>
  <si>
    <t xml:space="preserve">1. </t>
  </si>
  <si>
    <t xml:space="preserve">2. </t>
  </si>
  <si>
    <t>3.</t>
  </si>
  <si>
    <t>4.</t>
  </si>
  <si>
    <t>5.</t>
  </si>
  <si>
    <t>6.</t>
  </si>
  <si>
    <t>7.</t>
  </si>
  <si>
    <t>Működési célú kiadások összesen</t>
  </si>
  <si>
    <t>FINANSZÍROZÁSI BEVÉTELEK</t>
  </si>
  <si>
    <t>telj. %-a</t>
  </si>
  <si>
    <t>BEVÉTELEK</t>
  </si>
  <si>
    <t>Összesen</t>
  </si>
  <si>
    <t>Beruházások</t>
  </si>
  <si>
    <t>Felújítások</t>
  </si>
  <si>
    <t>8.</t>
  </si>
  <si>
    <t>10.</t>
  </si>
  <si>
    <t>11.</t>
  </si>
  <si>
    <t>12.</t>
  </si>
  <si>
    <t xml:space="preserve">Ellátottak pénzbeli juttatásai összesen: </t>
  </si>
  <si>
    <t>Hozzájárulás jogcíme</t>
  </si>
  <si>
    <t>Önkormányzatot ténylegesen megillető állami hozzájárulás</t>
  </si>
  <si>
    <t>Eltérés</t>
  </si>
  <si>
    <t>Mutatószám</t>
  </si>
  <si>
    <t>Hozzájárulás</t>
  </si>
  <si>
    <t>Összege</t>
  </si>
  <si>
    <t>Ft/fő</t>
  </si>
  <si>
    <t>eFt</t>
  </si>
  <si>
    <t>Személyi juttatások</t>
  </si>
  <si>
    <t>Dologi kiadások</t>
  </si>
  <si>
    <t>KIADÁSOK ÖSSZESEN</t>
  </si>
  <si>
    <t>BEVÉTELEK ÖSSZESEN</t>
  </si>
  <si>
    <t>Sorsz.</t>
  </si>
  <si>
    <t>Feladat megnevezése</t>
  </si>
  <si>
    <t>FELHALMOZÁSI KIADÁSOK</t>
  </si>
  <si>
    <t xml:space="preserve"> Beruházások</t>
  </si>
  <si>
    <t>Beruházások összesen</t>
  </si>
  <si>
    <t xml:space="preserve"> Felújítások</t>
  </si>
  <si>
    <t>Felújítások összesen:</t>
  </si>
  <si>
    <t>Megnevezés (támogatást biztosító)</t>
  </si>
  <si>
    <t xml:space="preserve">Bevétel </t>
  </si>
  <si>
    <t>Kiadás</t>
  </si>
  <si>
    <t>Tárgyévi támogatás</t>
  </si>
  <si>
    <t>Következő évben</t>
  </si>
  <si>
    <t>Előző években</t>
  </si>
  <si>
    <t>Tárgy évben</t>
  </si>
  <si>
    <t>További években</t>
  </si>
  <si>
    <t>ESZKÖZÖK</t>
  </si>
  <si>
    <t>13.</t>
  </si>
  <si>
    <t>16.</t>
  </si>
  <si>
    <t xml:space="preserve">Befektetett pénzügyi eszközök </t>
  </si>
  <si>
    <t>A)</t>
  </si>
  <si>
    <t>Pénztárak, csekkek, betétkönyvek</t>
  </si>
  <si>
    <t>Idegen pénzeszközök</t>
  </si>
  <si>
    <t>B)</t>
  </si>
  <si>
    <t>FORRÁSOK</t>
  </si>
  <si>
    <t>KÖTELEZETTSÉGEK ÖSSZESEN  (I+II+III)</t>
  </si>
  <si>
    <t>ESZKÖZÖK ÖSSZESEN</t>
  </si>
  <si>
    <t>Ssz.</t>
  </si>
  <si>
    <t xml:space="preserve">4. </t>
  </si>
  <si>
    <t xml:space="preserve">5. </t>
  </si>
  <si>
    <t>ezer Ft-ban</t>
  </si>
  <si>
    <t>Közhatalmi bevételek</t>
  </si>
  <si>
    <t>Finanszírozási kiadások</t>
  </si>
  <si>
    <t>Ellátottak pénzbeli juttatásai</t>
  </si>
  <si>
    <t>Működési célú átvett pénzeszközök</t>
  </si>
  <si>
    <t>Közhatalmi bevételek összesen</t>
  </si>
  <si>
    <t>Felhalmozási bevételek</t>
  </si>
  <si>
    <t>Támogatás</t>
  </si>
  <si>
    <t>Családi támogatások</t>
  </si>
  <si>
    <t>Családi támogatások összesen</t>
  </si>
  <si>
    <t>Foglalkoztatással, munkanélküliséggel kapcsolatos ellátások</t>
  </si>
  <si>
    <t>Lakhatással kapcsolatos ellátások</t>
  </si>
  <si>
    <t>Egyéb nem intézményi ellátások</t>
  </si>
  <si>
    <t>Egyéb nem intézményi ellátások összesen</t>
  </si>
  <si>
    <t>Működési támogatások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</si>
  <si>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</si>
  <si>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</si>
  <si>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</si>
  <si>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</si>
  <si>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</si>
  <si>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</si>
  <si>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</si>
  <si>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</si>
  <si>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</si>
  <si>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</si>
  <si>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</si>
  <si>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</si>
  <si>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</si>
  <si>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</si>
  <si>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</si>
  <si>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</si>
  <si>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</si>
  <si>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</si>
  <si>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</si>
  <si>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</si>
  <si>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</si>
  <si>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 xml:space="preserve">IV.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</si>
  <si>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</si>
  <si>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</si>
  <si>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</si>
  <si>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</si>
  <si>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</si>
  <si>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</si>
  <si>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</si>
  <si>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</si>
  <si>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</si>
  <si>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</si>
  <si>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támogatások, kölcsönök visszatérülése</t>
  </si>
  <si>
    <t>Egyéb 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</si>
  <si>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</si>
  <si>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</si>
  <si>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</si>
  <si>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</si>
  <si>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</si>
  <si>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Belföldi finanszírozás bevételei</t>
  </si>
  <si>
    <t>1.1. Hitel, kölcsönfelvétel</t>
  </si>
  <si>
    <t>1.2. Maradvány igénybevétele</t>
  </si>
  <si>
    <t xml:space="preserve">KIADÁSOK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</si>
  <si>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</si>
  <si>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</si>
  <si>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</si>
  <si>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</si>
  <si>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</si>
  <si>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</si>
  <si>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</si>
  <si>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 és propagandakiadások</t>
  </si>
  <si>
    <t>Különféle befizetések és egyéb dologi kiadások</t>
  </si>
  <si>
    <t>Dologi kiadások összesen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</si>
  <si>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</si>
  <si>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</si>
  <si>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</si>
  <si>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</si>
  <si>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</si>
  <si>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</si>
  <si>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</si>
  <si>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Egyéb felhalmozási célú kiadások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</si>
  <si>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</si>
  <si>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</si>
  <si>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</si>
  <si>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</si>
  <si>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</si>
  <si>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</si>
  <si>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</si>
  <si>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Ebből  - kötelező feladatellátáshoz kapcsolódó</t>
  </si>
  <si>
    <t xml:space="preserve">            - önként vállalt feladatellátáshoz kapcs. </t>
  </si>
  <si>
    <t>MŰKÖDÉSI CÉLÚ BEVÉTELEK</t>
  </si>
  <si>
    <t xml:space="preserve">Működési célú támogatások </t>
  </si>
  <si>
    <t>1.1. Önkormányzatok működési támogatásai</t>
  </si>
  <si>
    <t>1.2. Elvonások és befizetések bevételei</t>
  </si>
  <si>
    <t>1.3. Működési célú támog, kölcsön visszatérül</t>
  </si>
  <si>
    <t>1.4. Egyéb működési célú támog bevételei</t>
  </si>
  <si>
    <t>2.1.Jövedelemadók</t>
  </si>
  <si>
    <t xml:space="preserve"> 2.2.Szociális hozzájárulási adó és járulék</t>
  </si>
  <si>
    <t>2.3.Bérhez és foglalkoztatáshoz kapcs adó</t>
  </si>
  <si>
    <t>2.4.Vagyoni típusú adó</t>
  </si>
  <si>
    <t>2.5.Termékek és szolgáltatások adói</t>
  </si>
  <si>
    <t>2.6.Egyéb közhatalmi bevételek</t>
  </si>
  <si>
    <t>FELHALMOZÁSI BEVÉTELEK</t>
  </si>
  <si>
    <t>Felhalmozási támogatások</t>
  </si>
  <si>
    <t>Felhalmozási célú bevétel összesen</t>
  </si>
  <si>
    <t>Bevételek összesen</t>
  </si>
  <si>
    <t>MŰKÖDÉSI CÉLÚ KIADÁSOK</t>
  </si>
  <si>
    <t>Felhalmozási célú kiadás összesen</t>
  </si>
  <si>
    <t>Kiadások összesen</t>
  </si>
  <si>
    <t>1.3. ÁH belüli megelőlegezés</t>
  </si>
  <si>
    <t>1.3. ÁH belüli megelőlegezések</t>
  </si>
  <si>
    <t>1.1. Gyermekvédelmi támogatás</t>
  </si>
  <si>
    <t>1.2. Óvodáztatási támogatás</t>
  </si>
  <si>
    <t>1.3. Egyéb pénzbeli és természetbeli ellátás</t>
  </si>
  <si>
    <t>Intézményi ellátottak pénzbeli juttatásai</t>
  </si>
  <si>
    <t xml:space="preserve">Ellátottak pénzbeli juttatásai </t>
  </si>
  <si>
    <t>Egyéb működési kiadások</t>
  </si>
  <si>
    <t xml:space="preserve">Immateriális javak összesen </t>
  </si>
  <si>
    <t xml:space="preserve">Tárgyi eszközök összesen </t>
  </si>
  <si>
    <t>Koncesszióba, vagyonkezelésbe adott eszközök</t>
  </si>
  <si>
    <t>BEFEKTETETT ESZKÖZÖK ÖSSZESEN (I.+II.+III.IV)</t>
  </si>
  <si>
    <t xml:space="preserve">Készletek összesen  </t>
  </si>
  <si>
    <t xml:space="preserve">Értékpapírok összesen  </t>
  </si>
  <si>
    <t>NEMZETI VAGYONBA TARTOZÓ FORGÓESZKÖZÖK</t>
  </si>
  <si>
    <t>Hosszú lejáratú betétek</t>
  </si>
  <si>
    <t>Forintszámlák, devizaszámlák</t>
  </si>
  <si>
    <t>C.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</si>
  <si>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</si>
  <si>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</si>
  <si>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</si>
  <si>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</si>
  <si>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D.</t>
  </si>
  <si>
    <t>KÖVETELÉSEK</t>
  </si>
  <si>
    <t>E.</t>
  </si>
  <si>
    <t>EGYÉB SAJÁTOS ESZKÖZOLDALI ESZÁMOLÁSOK</t>
  </si>
  <si>
    <t>F.</t>
  </si>
  <si>
    <t>AKTÍV IDŐBELI ELHATÁROLÁSOK</t>
  </si>
  <si>
    <t>Nemzeti vagyon és egyéb eszközök induláskori értéke és vált.</t>
  </si>
  <si>
    <t>Felhalmozott eredmény</t>
  </si>
  <si>
    <t>Eszközök értékhelyesbítésének forrása</t>
  </si>
  <si>
    <t>Mérleg szerinti eredmény</t>
  </si>
  <si>
    <t xml:space="preserve">SAJÁT TŐKE ÖSSZESEN </t>
  </si>
  <si>
    <t>Költségvetési évben esedékes kötelezettségek</t>
  </si>
  <si>
    <t>Költségvetési évet követően esedékes kötelezettségek</t>
  </si>
  <si>
    <t>Kötelezettség jellegű sajátos elszámolások</t>
  </si>
  <si>
    <t>G.</t>
  </si>
  <si>
    <t>H.</t>
  </si>
  <si>
    <t>EGYÉB SAJÁTOS FORRÁSOLDALI ELSZÁMOLÁS</t>
  </si>
  <si>
    <t>K.</t>
  </si>
  <si>
    <t>PASSZÍV IDŐBELI ELHATÁROLÁSOK</t>
  </si>
  <si>
    <t>Önkormányzat  és intézmények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</si>
  <si>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</si>
  <si>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</si>
  <si>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</si>
  <si>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</si>
  <si>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</si>
  <si>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</si>
  <si>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A.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</si>
  <si>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</si>
  <si>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</si>
  <si>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</si>
  <si>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</si>
  <si>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07.</t>
  </si>
  <si>
    <t>Vállalkozási tevékenység finanszírozási bevételei</t>
  </si>
  <si>
    <t>Vállalkozási tevékenység finanszírozási kiadásai</t>
  </si>
  <si>
    <t>Vállalkozási tevékenység finanszírozási egyenlege</t>
  </si>
  <si>
    <t>B.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</si>
  <si>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</si>
  <si>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</si>
  <si>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</si>
  <si>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</si>
  <si>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 xml:space="preserve">G. </t>
  </si>
  <si>
    <t>Vállalkozási tevékenység felhasználható maradványa</t>
  </si>
  <si>
    <t>01.</t>
  </si>
  <si>
    <t>Közhatalmi eredményszemléletű bevételek</t>
  </si>
  <si>
    <t>02.</t>
  </si>
  <si>
    <t>Eszközök és szolgáltatások értékesítésének nettó eredményszemléletű bevételei</t>
  </si>
  <si>
    <t>03.</t>
  </si>
  <si>
    <t>Tevékenység egyéb nettó eredményszemléletű bevételei</t>
  </si>
  <si>
    <t>Tevékenység nettó eredményszemléleti bevételei</t>
  </si>
  <si>
    <t>04.</t>
  </si>
  <si>
    <t>Saját termelésű készletek állományváltozása</t>
  </si>
  <si>
    <t>05.</t>
  </si>
  <si>
    <t>Saját előállítású eszközök aktivált értéke</t>
  </si>
  <si>
    <t>Aktivált saját teljesítmények értéke</t>
  </si>
  <si>
    <t>06.</t>
  </si>
  <si>
    <t>Központi működési célú támogatások eredményszemléleltű bevételei</t>
  </si>
  <si>
    <t>Egyéb működési célú támogatások eredményszemléletű bevételei</t>
  </si>
  <si>
    <t>08.</t>
  </si>
  <si>
    <t>Különféle egyéb eredményszemléletű bevételek</t>
  </si>
  <si>
    <t>Egyéb eredményszemléletű bevételek</t>
  </si>
  <si>
    <t>09.</t>
  </si>
  <si>
    <t>Anyagköltség</t>
  </si>
  <si>
    <t>Igénybe vett szolgáltatások értéke</t>
  </si>
  <si>
    <t>Eladott áruk beszerzési értéke</t>
  </si>
  <si>
    <t>Eladott (közvetített) szolgáltatások értéke</t>
  </si>
  <si>
    <t>Anyag jellegű ráfordítások</t>
  </si>
  <si>
    <t>Bérköltség</t>
  </si>
  <si>
    <t>Személyi jellegű egyéb kifizetések</t>
  </si>
  <si>
    <t>Bérjárulékok</t>
  </si>
  <si>
    <t xml:space="preserve">V. </t>
  </si>
  <si>
    <t>Személyi jellegű ráfordítások</t>
  </si>
  <si>
    <t>Értékcsökkenési leírás</t>
  </si>
  <si>
    <t xml:space="preserve">VII. </t>
  </si>
  <si>
    <t>Egyéb ráfordítások</t>
  </si>
  <si>
    <t>TEVÉKENYSÉG EREDMÉNYE</t>
  </si>
  <si>
    <t>Kapott (járó) osztalék és részesedés</t>
  </si>
  <si>
    <t>Kapott (járó) kamatok és kamatjellegű eredményszemléletű bevételek</t>
  </si>
  <si>
    <t>Pénzügyi műveleltek egyéb eredményszemléletű bevételei</t>
  </si>
  <si>
    <t>Pénzügyi műveletek eredményszemléletű bevételei</t>
  </si>
  <si>
    <t>Fizetendő kamatok és kamatjellegű ráfordítások</t>
  </si>
  <si>
    <t>Részesedések, értékpapírok és pénzeszközök értékvesztése</t>
  </si>
  <si>
    <t>Pénzügyi műveletek egyéb ráfordításai</t>
  </si>
  <si>
    <t xml:space="preserve">IX. </t>
  </si>
  <si>
    <t>Pénzügyi műveletek ráfordításai</t>
  </si>
  <si>
    <t>PÉNZÜGYI MŰVELETEK EREDMÉNYE</t>
  </si>
  <si>
    <t>Felhalmozási célú támogatások eredményszemléletű bevételei</t>
  </si>
  <si>
    <t>MÉRLEG SZERINTI EREDMÉNY</t>
  </si>
  <si>
    <t>Egyéb  önkormányzati feladatok támogatása</t>
  </si>
  <si>
    <t>Önkormányzati hivatal működésének támogatása</t>
  </si>
  <si>
    <t>Település üzemeltetési feladatok támogatása</t>
  </si>
  <si>
    <t>1.5. Működési célú költségvetési és kiegészítő támogatás</t>
  </si>
  <si>
    <t>Készletértékesítés ellenértéke</t>
  </si>
  <si>
    <t>Egyéb működési célú támogatások ÁH belülre összesen</t>
  </si>
  <si>
    <t>2.1. Foglalkoztatást helyettesítő támogatás</t>
  </si>
  <si>
    <t>3.1. Lakásfenntartási támogatás</t>
  </si>
  <si>
    <t>5.1. Rendszeres szociális segély</t>
  </si>
  <si>
    <t>5.2. Átmeneti segély</t>
  </si>
  <si>
    <t>5.3. Köztemetés</t>
  </si>
  <si>
    <t>5.4. Saját hatáskörben biztosított ellátások</t>
  </si>
  <si>
    <t>5.5. Települési támogatás</t>
  </si>
  <si>
    <t>Lakott külterülettel kapcsolatos feladatok támogatása</t>
  </si>
  <si>
    <t xml:space="preserve"> </t>
  </si>
  <si>
    <t>Egyéb működési célú támogatások bevételei ÁH belülről</t>
  </si>
  <si>
    <t>1.2. Települési önk egyes köznevelési feladatainak támogatása</t>
  </si>
  <si>
    <t>FORRÁSOK ÖSSZESEN</t>
  </si>
  <si>
    <t>14.</t>
  </si>
  <si>
    <t>15.</t>
  </si>
  <si>
    <t>24.</t>
  </si>
  <si>
    <t>26.</t>
  </si>
  <si>
    <t>5.3.Egyéb áruhasználati és szolgáltatási adók</t>
  </si>
  <si>
    <t>Ellátottak juttatásai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</si>
  <si>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</si>
  <si>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</si>
  <si>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</si>
  <si>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Kis-Balaton Alapítvány támogatása</t>
  </si>
  <si>
    <t xml:space="preserve"> - Innovatív Dél-Zala Vidékfejlesztési Egyesület</t>
  </si>
  <si>
    <t xml:space="preserve"> - TÖOSZ Budapest</t>
  </si>
  <si>
    <t xml:space="preserve"> - Vörös Kereszt (házi segítségnyújtás)</t>
  </si>
  <si>
    <t xml:space="preserve"> - Polgári védelem</t>
  </si>
  <si>
    <t xml:space="preserve"> - Rákóczi Szövetség</t>
  </si>
  <si>
    <t>Egyéb működési célú támogatások ÁH kívülre összesen</t>
  </si>
  <si>
    <t xml:space="preserve"> - Közoktatási támogatás Zalakaros</t>
  </si>
  <si>
    <t xml:space="preserve"> - Fogorvosi ügyelet</t>
  </si>
  <si>
    <t>Nemezeti vagyon változásai</t>
  </si>
  <si>
    <t>Egyéb eszközök induláskori értéke és változásai</t>
  </si>
  <si>
    <t>EU-s forrásból megvalósuló programok</t>
  </si>
  <si>
    <t>Irodabúor csere</t>
  </si>
  <si>
    <t xml:space="preserve"> - Iskola épület (P.114.) felújítás</t>
  </si>
  <si>
    <t>Víziközmű felújítás</t>
  </si>
  <si>
    <t>Orvosi rendelő felújítása</t>
  </si>
  <si>
    <t>Óvoda belső felújítása</t>
  </si>
  <si>
    <t>Szociális étkeztetés</t>
  </si>
  <si>
    <t>Falugondnoki szolgáltatás</t>
  </si>
  <si>
    <t xml:space="preserve">  Személyi juttatások</t>
  </si>
  <si>
    <t xml:space="preserve"> Munkaadókat terhelő járulékok</t>
  </si>
  <si>
    <t xml:space="preserve"> Dologi kiadások</t>
  </si>
  <si>
    <t>2017. évi eredeti előirányzat</t>
  </si>
  <si>
    <t>2017. évi módosított előirányzat</t>
  </si>
  <si>
    <t>2017. évi teljesítés</t>
  </si>
  <si>
    <t>2017.évi eredeti ei.</t>
  </si>
  <si>
    <t>2017.évi módosított</t>
  </si>
  <si>
    <t xml:space="preserve">2017.évi teljesítés </t>
  </si>
  <si>
    <t>2017. évi eredetei  előirányzat</t>
  </si>
  <si>
    <t>2017. évi eredeti előir.</t>
  </si>
  <si>
    <t>2017. évi. mód. előir.</t>
  </si>
  <si>
    <t>2017. évi. teljesítés</t>
  </si>
  <si>
    <t>2017. évi</t>
  </si>
  <si>
    <t>2017. évi előirányzat</t>
  </si>
  <si>
    <t>2017. évi módosítás</t>
  </si>
  <si>
    <t>1.6. Elszámolásból származó bevételek</t>
  </si>
  <si>
    <t xml:space="preserve"> - Szociális Alapellátó Szolgálat</t>
  </si>
  <si>
    <t xml:space="preserve"> - Háziorvosi ügyelet</t>
  </si>
  <si>
    <t xml:space="preserve"> - Közös Hivatal támogatása</t>
  </si>
  <si>
    <t xml:space="preserve"> - Belső ellenőrzés</t>
  </si>
  <si>
    <t xml:space="preserve"> - Fogászati ügyelet</t>
  </si>
  <si>
    <t xml:space="preserve"> - Országos Mentőszolgálat</t>
  </si>
  <si>
    <t>- KLIK támogatása</t>
  </si>
  <si>
    <t>háziorvos gépbeszerzés</t>
  </si>
  <si>
    <t>Fedett tér és színpad</t>
  </si>
  <si>
    <t>Terasz kialakítása</t>
  </si>
  <si>
    <t>Településarculati kézikönyv</t>
  </si>
  <si>
    <t>Kamerarendszer és riasztó</t>
  </si>
  <si>
    <t>Számítgép monitor</t>
  </si>
  <si>
    <t xml:space="preserve">utánfutó oldalfalmagasító </t>
  </si>
  <si>
    <t>- kamerarendszer</t>
  </si>
  <si>
    <t>2.1 Erzsébet utalvány</t>
  </si>
  <si>
    <t>2.2. Közmunka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</si>
</sst>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\ d/"/>
    <numFmt numFmtId="166" formatCode="#,##0.0"/>
    <numFmt numFmtId="167" formatCode="#,###"/>
    <numFmt numFmtId="168" formatCode="#,##0.00&quot; Ft&quot;"/>
    <numFmt numFmtId="169" formatCode="&quot;H-&quot;0000"/>
    <numFmt numFmtId="170" formatCode="\ #,##0&quot;     &quot;;\-#,##0&quot;     &quot;;&quot; -&quot;#&quot;     &quot;;@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%"/>
    <numFmt numFmtId="175" formatCode="#,##0;[Red]#,##0"/>
    <numFmt numFmtId="176" formatCode="[$-40E]yyyy\.\ mmmm\ d\."/>
  </numFmts>
  <fonts count="63">
    <font>
      <sz val="10"/>
      <name val="Arial CE"/>
      <family val="2"/>
    </font>
    <font>
      <sz val="10"/>
      <name val="Arial"/>
      <family val="0"/>
    </font>
    <font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60" applyAlignment="1">
      <alignment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1" fontId="1" fillId="0" borderId="0" xfId="60" applyNumberFormat="1" applyAlignment="1">
      <alignment/>
      <protection/>
    </xf>
    <xf numFmtId="0" fontId="4" fillId="0" borderId="0" xfId="60" applyFont="1" applyAlignment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60" applyFont="1" applyAlignment="1">
      <alignment/>
      <protection/>
    </xf>
    <xf numFmtId="0" fontId="10" fillId="0" borderId="0" xfId="60" applyFont="1">
      <alignment/>
      <protection/>
    </xf>
    <xf numFmtId="3" fontId="10" fillId="0" borderId="0" xfId="60" applyNumberFormat="1" applyFont="1">
      <alignment/>
      <protection/>
    </xf>
    <xf numFmtId="3" fontId="10" fillId="0" borderId="0" xfId="60" applyNumberFormat="1" applyFont="1" applyAlignment="1">
      <alignment horizontal="right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/>
      <protection/>
    </xf>
    <xf numFmtId="3" fontId="13" fillId="0" borderId="0" xfId="60" applyNumberFormat="1" applyFont="1">
      <alignment/>
      <protection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9" fillId="0" borderId="10" xfId="60" applyNumberFormat="1" applyFont="1" applyBorder="1" applyAlignment="1">
      <alignment horizontal="center"/>
      <protection/>
    </xf>
    <xf numFmtId="3" fontId="15" fillId="0" borderId="10" xfId="60" applyNumberFormat="1" applyFont="1" applyBorder="1" applyAlignment="1">
      <alignment horizontal="right"/>
      <protection/>
    </xf>
    <xf numFmtId="3" fontId="9" fillId="0" borderId="10" xfId="60" applyNumberFormat="1" applyFont="1" applyBorder="1" applyAlignment="1">
      <alignment horizontal="right"/>
      <protection/>
    </xf>
    <xf numFmtId="3" fontId="9" fillId="0" borderId="11" xfId="60" applyNumberFormat="1" applyFont="1" applyBorder="1" applyAlignment="1">
      <alignment horizontal="right"/>
      <protection/>
    </xf>
    <xf numFmtId="3" fontId="15" fillId="0" borderId="11" xfId="60" applyNumberFormat="1" applyFont="1" applyBorder="1" applyAlignment="1">
      <alignment horizontal="right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/>
      <protection/>
    </xf>
    <xf numFmtId="3" fontId="9" fillId="0" borderId="0" xfId="60" applyNumberFormat="1" applyFont="1" applyAlignment="1">
      <alignment horizontal="right"/>
      <protection/>
    </xf>
    <xf numFmtId="3" fontId="9" fillId="0" borderId="0" xfId="60" applyNumberFormat="1" applyFont="1" applyAlignment="1">
      <alignment/>
      <protection/>
    </xf>
    <xf numFmtId="0" fontId="11" fillId="0" borderId="0" xfId="60" applyFont="1">
      <alignment/>
      <protection/>
    </xf>
    <xf numFmtId="0" fontId="4" fillId="0" borderId="0" xfId="60" applyFont="1">
      <alignment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9" fillId="0" borderId="0" xfId="67" applyFont="1" applyAlignment="1">
      <alignment horizontal="center" vertical="center" wrapText="1"/>
      <protection/>
    </xf>
    <xf numFmtId="0" fontId="9" fillId="0" borderId="0" xfId="67" applyFont="1">
      <alignment/>
      <protection/>
    </xf>
    <xf numFmtId="0" fontId="15" fillId="0" borderId="12" xfId="67" applyFont="1" applyBorder="1" applyAlignment="1">
      <alignment horizontal="center"/>
      <protection/>
    </xf>
    <xf numFmtId="0" fontId="15" fillId="0" borderId="12" xfId="67" applyFont="1" applyBorder="1" applyAlignment="1">
      <alignment horizontal="left"/>
      <protection/>
    </xf>
    <xf numFmtId="0" fontId="9" fillId="0" borderId="12" xfId="67" applyFont="1" applyBorder="1">
      <alignment/>
      <protection/>
    </xf>
    <xf numFmtId="3" fontId="9" fillId="0" borderId="12" xfId="67" applyNumberFormat="1" applyFont="1" applyBorder="1">
      <alignment/>
      <protection/>
    </xf>
    <xf numFmtId="165" fontId="15" fillId="0" borderId="12" xfId="67" applyNumberFormat="1" applyFont="1" applyBorder="1" applyAlignment="1">
      <alignment horizontal="center"/>
      <protection/>
    </xf>
    <xf numFmtId="3" fontId="15" fillId="0" borderId="12" xfId="67" applyNumberFormat="1" applyFont="1" applyBorder="1">
      <alignment/>
      <protection/>
    </xf>
    <xf numFmtId="3" fontId="9" fillId="0" borderId="0" xfId="67" applyNumberFormat="1" applyFont="1">
      <alignment/>
      <protection/>
    </xf>
    <xf numFmtId="0" fontId="15" fillId="0" borderId="0" xfId="67" applyFont="1">
      <alignment/>
      <protection/>
    </xf>
    <xf numFmtId="0" fontId="15" fillId="0" borderId="0" xfId="67" applyFont="1" applyAlignment="1">
      <alignment horizontal="center"/>
      <protection/>
    </xf>
    <xf numFmtId="0" fontId="9" fillId="0" borderId="0" xfId="67" applyFont="1" applyAlignment="1">
      <alignment horizontal="left"/>
      <protection/>
    </xf>
    <xf numFmtId="0" fontId="15" fillId="33" borderId="12" xfId="58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5" fillId="33" borderId="12" xfId="58" applyFont="1" applyFill="1" applyBorder="1" applyAlignment="1">
      <alignment horizontal="right" vertical="center"/>
      <protection/>
    </xf>
    <xf numFmtId="0" fontId="15" fillId="0" borderId="12" xfId="58" applyFont="1" applyFill="1" applyBorder="1" applyAlignment="1">
      <alignment horizontal="center" vertical="center"/>
      <protection/>
    </xf>
    <xf numFmtId="0" fontId="15" fillId="0" borderId="12" xfId="58" applyFont="1" applyFill="1" applyBorder="1" applyAlignment="1">
      <alignment horizontal="right" vertical="center"/>
      <protection/>
    </xf>
    <xf numFmtId="0" fontId="9" fillId="0" borderId="12" xfId="64" applyFont="1" applyBorder="1">
      <alignment/>
      <protection/>
    </xf>
    <xf numFmtId="0" fontId="9" fillId="0" borderId="12" xfId="58" applyFont="1" applyBorder="1" applyAlignment="1">
      <alignment horizontal="left" vertical="center"/>
      <protection/>
    </xf>
    <xf numFmtId="3" fontId="9" fillId="0" borderId="12" xfId="58" applyNumberFormat="1" applyFont="1" applyBorder="1" applyAlignment="1">
      <alignment vertical="center"/>
      <protection/>
    </xf>
    <xf numFmtId="3" fontId="9" fillId="0" borderId="12" xfId="64" applyNumberFormat="1" applyFont="1" applyBorder="1">
      <alignment/>
      <protection/>
    </xf>
    <xf numFmtId="3" fontId="9" fillId="0" borderId="12" xfId="58" applyNumberFormat="1" applyFont="1" applyBorder="1" applyAlignment="1">
      <alignment horizontal="right"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9" fillId="0" borderId="0" xfId="64" applyFont="1">
      <alignment/>
      <protection/>
    </xf>
    <xf numFmtId="0" fontId="13" fillId="0" borderId="0" xfId="62" applyFont="1">
      <alignment/>
      <protection/>
    </xf>
    <xf numFmtId="3" fontId="13" fillId="0" borderId="0" xfId="62" applyNumberFormat="1" applyFont="1">
      <alignment/>
      <protection/>
    </xf>
    <xf numFmtId="0" fontId="13" fillId="0" borderId="0" xfId="62" applyFont="1" applyAlignment="1">
      <alignment horizontal="center"/>
      <protection/>
    </xf>
    <xf numFmtId="0" fontId="9" fillId="0" borderId="0" xfId="62" applyFont="1" applyAlignment="1">
      <alignment/>
      <protection/>
    </xf>
    <xf numFmtId="3" fontId="9" fillId="0" borderId="0" xfId="62" applyNumberFormat="1" applyFont="1" applyAlignment="1">
      <alignment/>
      <protection/>
    </xf>
    <xf numFmtId="0" fontId="20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9" fillId="0" borderId="0" xfId="56" applyFont="1" applyAlignment="1">
      <alignment/>
      <protection/>
    </xf>
    <xf numFmtId="0" fontId="13" fillId="0" borderId="0" xfId="56" applyFont="1" applyAlignment="1">
      <alignment horizontal="right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/>
      <protection/>
    </xf>
    <xf numFmtId="0" fontId="16" fillId="0" borderId="10" xfId="56" applyFont="1" applyBorder="1" applyAlignment="1">
      <alignment horizontal="left"/>
      <protection/>
    </xf>
    <xf numFmtId="3" fontId="9" fillId="0" borderId="10" xfId="56" applyNumberFormat="1" applyFont="1" applyBorder="1">
      <alignment/>
      <protection/>
    </xf>
    <xf numFmtId="0" fontId="17" fillId="0" borderId="10" xfId="56" applyFont="1" applyBorder="1" applyAlignment="1">
      <alignment horizontal="center"/>
      <protection/>
    </xf>
    <xf numFmtId="0" fontId="17" fillId="0" borderId="10" xfId="56" applyFont="1" applyBorder="1" applyAlignment="1">
      <alignment horizontal="left"/>
      <protection/>
    </xf>
    <xf numFmtId="3" fontId="15" fillId="0" borderId="10" xfId="56" applyNumberFormat="1" applyFont="1" applyBorder="1">
      <alignment/>
      <protection/>
    </xf>
    <xf numFmtId="0" fontId="11" fillId="0" borderId="0" xfId="56" applyFont="1">
      <alignment/>
      <protection/>
    </xf>
    <xf numFmtId="0" fontId="9" fillId="0" borderId="10" xfId="56" applyFont="1" applyBorder="1" applyAlignment="1">
      <alignment/>
      <protection/>
    </xf>
    <xf numFmtId="0" fontId="16" fillId="0" borderId="10" xfId="56" applyFont="1" applyBorder="1">
      <alignment/>
      <protection/>
    </xf>
    <xf numFmtId="0" fontId="13" fillId="0" borderId="0" xfId="68" applyFont="1">
      <alignment/>
      <protection/>
    </xf>
    <xf numFmtId="0" fontId="18" fillId="0" borderId="0" xfId="68" applyFont="1" applyAlignment="1">
      <alignment horizontal="right"/>
      <protection/>
    </xf>
    <xf numFmtId="0" fontId="13" fillId="0" borderId="10" xfId="68" applyFont="1" applyBorder="1" applyAlignment="1">
      <alignment horizontal="center"/>
      <protection/>
    </xf>
    <xf numFmtId="3" fontId="9" fillId="0" borderId="10" xfId="68" applyNumberFormat="1" applyFont="1" applyBorder="1">
      <alignment/>
      <protection/>
    </xf>
    <xf numFmtId="3" fontId="15" fillId="0" borderId="10" xfId="68" applyNumberFormat="1" applyFont="1" applyBorder="1" applyAlignment="1">
      <alignment/>
      <protection/>
    </xf>
    <xf numFmtId="0" fontId="13" fillId="0" borderId="10" xfId="68" applyFont="1" applyFill="1" applyBorder="1" applyAlignment="1">
      <alignment horizontal="center"/>
      <protection/>
    </xf>
    <xf numFmtId="3" fontId="15" fillId="0" borderId="10" xfId="68" applyNumberFormat="1" applyFont="1" applyBorder="1">
      <alignment/>
      <protection/>
    </xf>
    <xf numFmtId="0" fontId="13" fillId="0" borderId="0" xfId="68" applyFont="1" applyBorder="1" applyAlignment="1">
      <alignment horizontal="center"/>
      <protection/>
    </xf>
    <xf numFmtId="0" fontId="13" fillId="0" borderId="0" xfId="61" applyFont="1">
      <alignment/>
      <protection/>
    </xf>
    <xf numFmtId="0" fontId="10" fillId="0" borderId="0" xfId="61" applyFont="1">
      <alignment/>
      <protection/>
    </xf>
    <xf numFmtId="0" fontId="9" fillId="0" borderId="13" xfId="61" applyFont="1" applyBorder="1" applyAlignment="1">
      <alignment horizontal="center" wrapText="1"/>
      <protection/>
    </xf>
    <xf numFmtId="0" fontId="9" fillId="0" borderId="12" xfId="61" applyFont="1" applyBorder="1" applyAlignment="1">
      <alignment horizontal="left" wrapText="1"/>
      <protection/>
    </xf>
    <xf numFmtId="3" fontId="9" fillId="0" borderId="12" xfId="61" applyNumberFormat="1" applyFont="1" applyBorder="1" applyAlignment="1">
      <alignment horizontal="right" wrapText="1"/>
      <protection/>
    </xf>
    <xf numFmtId="0" fontId="13" fillId="0" borderId="0" xfId="61" applyFont="1" applyAlignment="1">
      <alignment horizontal="left"/>
      <protection/>
    </xf>
    <xf numFmtId="0" fontId="9" fillId="0" borderId="13" xfId="61" applyFont="1" applyBorder="1" applyAlignment="1">
      <alignment horizontal="center"/>
      <protection/>
    </xf>
    <xf numFmtId="0" fontId="9" fillId="0" borderId="0" xfId="61" applyFont="1" applyAlignment="1">
      <alignment horizontal="left"/>
      <protection/>
    </xf>
    <xf numFmtId="0" fontId="14" fillId="0" borderId="13" xfId="61" applyFont="1" applyBorder="1" applyAlignment="1">
      <alignment horizontal="center" vertical="top" wrapText="1"/>
      <protection/>
    </xf>
    <xf numFmtId="0" fontId="14" fillId="0" borderId="12" xfId="61" applyFont="1" applyBorder="1" applyAlignment="1">
      <alignment vertical="top" wrapText="1"/>
      <protection/>
    </xf>
    <xf numFmtId="3" fontId="9" fillId="0" borderId="12" xfId="61" applyNumberFormat="1" applyFont="1" applyBorder="1" applyAlignment="1">
      <alignment horizontal="right" vertical="top" wrapText="1"/>
      <protection/>
    </xf>
    <xf numFmtId="0" fontId="15" fillId="0" borderId="13" xfId="61" applyFont="1" applyBorder="1" applyAlignment="1">
      <alignment horizontal="left"/>
      <protection/>
    </xf>
    <xf numFmtId="0" fontId="15" fillId="0" borderId="12" xfId="61" applyFont="1" applyBorder="1" applyAlignment="1">
      <alignment horizontal="left" wrapText="1"/>
      <protection/>
    </xf>
    <xf numFmtId="3" fontId="15" fillId="0" borderId="12" xfId="61" applyNumberFormat="1" applyFont="1" applyBorder="1" applyAlignment="1">
      <alignment horizontal="right" wrapText="1"/>
      <protection/>
    </xf>
    <xf numFmtId="3" fontId="15" fillId="0" borderId="12" xfId="0" applyNumberFormat="1" applyFont="1" applyBorder="1" applyAlignment="1">
      <alignment horizontal="right" wrapText="1"/>
    </xf>
    <xf numFmtId="0" fontId="11" fillId="0" borderId="0" xfId="61" applyFont="1" applyAlignment="1">
      <alignment horizontal="left"/>
      <protection/>
    </xf>
    <xf numFmtId="0" fontId="13" fillId="0" borderId="0" xfId="61" applyFont="1" applyAlignment="1">
      <alignment horizontal="right"/>
      <protection/>
    </xf>
    <xf numFmtId="0" fontId="15" fillId="0" borderId="12" xfId="58" applyFont="1" applyBorder="1" applyAlignment="1">
      <alignment horizontal="left" vertical="center"/>
      <protection/>
    </xf>
    <xf numFmtId="3" fontId="15" fillId="0" borderId="12" xfId="58" applyNumberFormat="1" applyFont="1" applyBorder="1" applyAlignment="1">
      <alignment horizontal="right" vertical="center"/>
      <protection/>
    </xf>
    <xf numFmtId="3" fontId="15" fillId="0" borderId="12" xfId="64" applyNumberFormat="1" applyFont="1" applyBorder="1">
      <alignment/>
      <protection/>
    </xf>
    <xf numFmtId="49" fontId="15" fillId="0" borderId="10" xfId="0" applyNumberFormat="1" applyFont="1" applyBorder="1" applyAlignment="1">
      <alignment horizontal="center"/>
    </xf>
    <xf numFmtId="3" fontId="12" fillId="0" borderId="13" xfId="40" applyNumberFormat="1" applyFont="1" applyFill="1" applyBorder="1" applyAlignment="1" applyProtection="1">
      <alignment/>
      <protection/>
    </xf>
    <xf numFmtId="3" fontId="10" fillId="0" borderId="13" xfId="40" applyNumberFormat="1" applyFont="1" applyFill="1" applyBorder="1" applyAlignment="1" applyProtection="1">
      <alignment/>
      <protection/>
    </xf>
    <xf numFmtId="3" fontId="13" fillId="0" borderId="13" xfId="40" applyNumberFormat="1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3" fillId="0" borderId="13" xfId="40" applyNumberFormat="1" applyFont="1" applyFill="1" applyBorder="1" applyAlignment="1" applyProtection="1">
      <alignment wrapText="1"/>
      <protection/>
    </xf>
    <xf numFmtId="49" fontId="9" fillId="0" borderId="11" xfId="0" applyNumberFormat="1" applyFont="1" applyBorder="1" applyAlignment="1">
      <alignment horizontal="center"/>
    </xf>
    <xf numFmtId="3" fontId="13" fillId="0" borderId="14" xfId="40" applyNumberFormat="1" applyFont="1" applyFill="1" applyBorder="1" applyAlignment="1" applyProtection="1">
      <alignment/>
      <protection/>
    </xf>
    <xf numFmtId="3" fontId="12" fillId="0" borderId="10" xfId="40" applyNumberFormat="1" applyFont="1" applyFill="1" applyBorder="1" applyAlignment="1" applyProtection="1">
      <alignment/>
      <protection/>
    </xf>
    <xf numFmtId="3" fontId="12" fillId="0" borderId="10" xfId="0" applyNumberFormat="1" applyFont="1" applyBorder="1" applyAlignment="1">
      <alignment/>
    </xf>
    <xf numFmtId="3" fontId="13" fillId="0" borderId="10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3" fontId="11" fillId="0" borderId="13" xfId="40" applyNumberFormat="1" applyFont="1" applyFill="1" applyBorder="1" applyAlignment="1" applyProtection="1">
      <alignment/>
      <protection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left" vertical="center"/>
      <protection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3" fontId="13" fillId="0" borderId="12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67" fontId="15" fillId="0" borderId="10" xfId="0" applyNumberFormat="1" applyFont="1" applyBorder="1" applyAlignment="1">
      <alignment/>
    </xf>
    <xf numFmtId="3" fontId="9" fillId="34" borderId="10" xfId="40" applyNumberFormat="1" applyFont="1" applyFill="1" applyBorder="1" applyAlignment="1" applyProtection="1">
      <alignment/>
      <protection/>
    </xf>
    <xf numFmtId="3" fontId="15" fillId="34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60" applyNumberFormat="1" applyFont="1" applyBorder="1">
      <alignment/>
      <protection/>
    </xf>
    <xf numFmtId="3" fontId="9" fillId="0" borderId="15" xfId="60" applyNumberFormat="1" applyFont="1" applyBorder="1" applyAlignment="1">
      <alignment horizontal="right"/>
      <protection/>
    </xf>
    <xf numFmtId="3" fontId="9" fillId="0" borderId="10" xfId="0" applyNumberFormat="1" applyFont="1" applyBorder="1" applyAlignment="1">
      <alignment horizontal="left" wrapText="1"/>
    </xf>
    <xf numFmtId="3" fontId="9" fillId="0" borderId="10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/>
    </xf>
    <xf numFmtId="167" fontId="16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167" fontId="9" fillId="0" borderId="11" xfId="0" applyNumberFormat="1" applyFont="1" applyBorder="1" applyAlignment="1">
      <alignment/>
    </xf>
    <xf numFmtId="167" fontId="15" fillId="0" borderId="12" xfId="67" applyNumberFormat="1" applyFont="1" applyBorder="1">
      <alignment/>
      <protection/>
    </xf>
    <xf numFmtId="0" fontId="9" fillId="0" borderId="12" xfId="67" applyFont="1" applyBorder="1" applyAlignment="1">
      <alignment horizontal="center"/>
      <protection/>
    </xf>
    <xf numFmtId="0" fontId="11" fillId="33" borderId="12" xfId="64" applyFont="1" applyFill="1" applyBorder="1" applyAlignment="1">
      <alignment horizontal="center"/>
      <protection/>
    </xf>
    <xf numFmtId="0" fontId="15" fillId="33" borderId="12" xfId="64" applyFont="1" applyFill="1" applyBorder="1" applyAlignment="1">
      <alignment horizontal="center"/>
      <protection/>
    </xf>
    <xf numFmtId="0" fontId="9" fillId="0" borderId="0" xfId="68" applyFont="1">
      <alignment/>
      <protection/>
    </xf>
    <xf numFmtId="0" fontId="9" fillId="0" borderId="0" xfId="68" applyFont="1" applyBorder="1" applyAlignment="1">
      <alignment horizontal="center"/>
      <protection/>
    </xf>
    <xf numFmtId="0" fontId="11" fillId="0" borderId="10" xfId="68" applyFont="1" applyBorder="1" applyAlignment="1">
      <alignment horizontal="center"/>
      <protection/>
    </xf>
    <xf numFmtId="0" fontId="11" fillId="0" borderId="0" xfId="68" applyFont="1">
      <alignment/>
      <protection/>
    </xf>
    <xf numFmtId="0" fontId="11" fillId="0" borderId="10" xfId="68" applyFont="1" applyFill="1" applyBorder="1" applyAlignment="1">
      <alignment horizontal="center"/>
      <protection/>
    </xf>
    <xf numFmtId="0" fontId="9" fillId="0" borderId="10" xfId="68" applyFont="1" applyBorder="1" applyAlignment="1">
      <alignment horizontal="center"/>
      <protection/>
    </xf>
    <xf numFmtId="0" fontId="15" fillId="0" borderId="10" xfId="68" applyFont="1" applyBorder="1" applyAlignment="1">
      <alignment horizontal="center"/>
      <protection/>
    </xf>
    <xf numFmtId="0" fontId="9" fillId="0" borderId="10" xfId="68" applyFont="1" applyFill="1" applyBorder="1" applyAlignment="1">
      <alignment horizontal="center"/>
      <protection/>
    </xf>
    <xf numFmtId="0" fontId="15" fillId="0" borderId="10" xfId="68" applyFont="1" applyFill="1" applyBorder="1" applyAlignment="1">
      <alignment horizontal="center"/>
      <protection/>
    </xf>
    <xf numFmtId="3" fontId="9" fillId="0" borderId="10" xfId="68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15" fillId="33" borderId="12" xfId="58" applyNumberFormat="1" applyFont="1" applyFill="1" applyBorder="1" applyAlignment="1">
      <alignment horizontal="center" vertical="center"/>
      <protection/>
    </xf>
    <xf numFmtId="164" fontId="15" fillId="33" borderId="12" xfId="58" applyNumberFormat="1" applyFont="1" applyFill="1" applyBorder="1" applyAlignment="1">
      <alignment horizontal="right" vertical="center"/>
      <protection/>
    </xf>
    <xf numFmtId="164" fontId="15" fillId="0" borderId="12" xfId="58" applyNumberFormat="1" applyFont="1" applyFill="1" applyBorder="1" applyAlignment="1">
      <alignment horizontal="right" vertical="center"/>
      <protection/>
    </xf>
    <xf numFmtId="164" fontId="9" fillId="0" borderId="12" xfId="58" applyNumberFormat="1" applyFont="1" applyBorder="1" applyAlignment="1">
      <alignment vertical="center"/>
      <protection/>
    </xf>
    <xf numFmtId="164" fontId="9" fillId="0" borderId="12" xfId="58" applyNumberFormat="1" applyFont="1" applyBorder="1" applyAlignment="1">
      <alignment horizontal="right" vertical="center"/>
      <protection/>
    </xf>
    <xf numFmtId="164" fontId="15" fillId="0" borderId="12" xfId="58" applyNumberFormat="1" applyFont="1" applyBorder="1" applyAlignment="1">
      <alignment vertical="center"/>
      <protection/>
    </xf>
    <xf numFmtId="164" fontId="13" fillId="0" borderId="0" xfId="64" applyNumberFormat="1" applyFont="1">
      <alignment/>
      <protection/>
    </xf>
    <xf numFmtId="3" fontId="17" fillId="0" borderId="12" xfId="0" applyNumberFormat="1" applyFont="1" applyBorder="1" applyAlignment="1">
      <alignment horizontal="right"/>
    </xf>
    <xf numFmtId="3" fontId="15" fillId="0" borderId="12" xfId="60" applyNumberFormat="1" applyFont="1" applyBorder="1">
      <alignment/>
      <protection/>
    </xf>
    <xf numFmtId="0" fontId="24" fillId="0" borderId="0" xfId="60" applyFont="1">
      <alignment/>
      <protection/>
    </xf>
    <xf numFmtId="167" fontId="1" fillId="0" borderId="0" xfId="60" applyNumberFormat="1">
      <alignment/>
      <protection/>
    </xf>
    <xf numFmtId="0" fontId="25" fillId="0" borderId="13" xfId="60" applyFont="1" applyFill="1" applyBorder="1" applyAlignment="1">
      <alignment horizontal="left" vertical="center"/>
      <protection/>
    </xf>
    <xf numFmtId="3" fontId="11" fillId="0" borderId="10" xfId="60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/>
      <protection/>
    </xf>
    <xf numFmtId="3" fontId="25" fillId="0" borderId="13" xfId="42" applyNumberFormat="1" applyFont="1" applyFill="1" applyBorder="1" applyAlignment="1" applyProtection="1">
      <alignment/>
      <protection/>
    </xf>
    <xf numFmtId="3" fontId="13" fillId="0" borderId="10" xfId="65" applyNumberFormat="1" applyFont="1" applyBorder="1">
      <alignment/>
      <protection/>
    </xf>
    <xf numFmtId="167" fontId="13" fillId="0" borderId="10" xfId="65" applyNumberFormat="1" applyFont="1" applyBorder="1">
      <alignment/>
      <protection/>
    </xf>
    <xf numFmtId="3" fontId="11" fillId="0" borderId="10" xfId="60" applyNumberFormat="1" applyFont="1" applyBorder="1" applyAlignment="1">
      <alignment horizontal="right"/>
      <protection/>
    </xf>
    <xf numFmtId="49" fontId="13" fillId="0" borderId="10" xfId="65" applyNumberFormat="1" applyFont="1" applyBorder="1" applyAlignment="1">
      <alignment horizontal="center"/>
      <protection/>
    </xf>
    <xf numFmtId="3" fontId="18" fillId="0" borderId="13" xfId="42" applyNumberFormat="1" applyFont="1" applyFill="1" applyBorder="1" applyAlignment="1" applyProtection="1">
      <alignment/>
      <protection/>
    </xf>
    <xf numFmtId="3" fontId="13" fillId="0" borderId="10" xfId="60" applyNumberFormat="1" applyFont="1" applyBorder="1" applyAlignment="1">
      <alignment horizontal="right"/>
      <protection/>
    </xf>
    <xf numFmtId="0" fontId="13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3" fontId="11" fillId="0" borderId="10" xfId="65" applyNumberFormat="1" applyFont="1" applyBorder="1">
      <alignment/>
      <protection/>
    </xf>
    <xf numFmtId="167" fontId="11" fillId="0" borderId="10" xfId="65" applyNumberFormat="1" applyFont="1" applyBorder="1">
      <alignment/>
      <protection/>
    </xf>
    <xf numFmtId="3" fontId="13" fillId="34" borderId="10" xfId="42" applyNumberFormat="1" applyFont="1" applyFill="1" applyBorder="1" applyAlignment="1" applyProtection="1">
      <alignment/>
      <protection/>
    </xf>
    <xf numFmtId="3" fontId="11" fillId="34" borderId="10" xfId="65" applyNumberFormat="1" applyFont="1" applyFill="1" applyBorder="1" applyAlignment="1" applyProtection="1">
      <alignment/>
      <protection/>
    </xf>
    <xf numFmtId="3" fontId="23" fillId="0" borderId="10" xfId="65" applyNumberFormat="1" applyFont="1" applyFill="1" applyBorder="1">
      <alignment/>
      <protection/>
    </xf>
    <xf numFmtId="49" fontId="23" fillId="0" borderId="10" xfId="65" applyNumberFormat="1" applyFont="1" applyBorder="1" applyAlignment="1">
      <alignment horizontal="center"/>
      <protection/>
    </xf>
    <xf numFmtId="3" fontId="26" fillId="0" borderId="13" xfId="42" applyNumberFormat="1" applyFont="1" applyFill="1" applyBorder="1" applyAlignment="1" applyProtection="1">
      <alignment/>
      <protection/>
    </xf>
    <xf numFmtId="3" fontId="23" fillId="0" borderId="10" xfId="65" applyNumberFormat="1" applyFont="1" applyBorder="1">
      <alignment/>
      <protection/>
    </xf>
    <xf numFmtId="167" fontId="23" fillId="0" borderId="10" xfId="65" applyNumberFormat="1" applyFont="1" applyBorder="1">
      <alignment/>
      <protection/>
    </xf>
    <xf numFmtId="3" fontId="23" fillId="0" borderId="10" xfId="60" applyNumberFormat="1" applyFont="1" applyBorder="1" applyAlignment="1">
      <alignment horizontal="right"/>
      <protection/>
    </xf>
    <xf numFmtId="0" fontId="18" fillId="0" borderId="13" xfId="65" applyFont="1" applyFill="1" applyBorder="1">
      <alignment/>
      <protection/>
    </xf>
    <xf numFmtId="3" fontId="13" fillId="0" borderId="10" xfId="60" applyNumberFormat="1" applyFont="1" applyBorder="1">
      <alignment/>
      <protection/>
    </xf>
    <xf numFmtId="0" fontId="25" fillId="0" borderId="13" xfId="65" applyFont="1" applyFill="1" applyBorder="1">
      <alignment/>
      <protection/>
    </xf>
    <xf numFmtId="3" fontId="18" fillId="0" borderId="13" xfId="42" applyNumberFormat="1" applyFont="1" applyFill="1" applyBorder="1" applyAlignment="1" applyProtection="1">
      <alignment wrapText="1"/>
      <protection/>
    </xf>
    <xf numFmtId="1" fontId="13" fillId="0" borderId="10" xfId="60" applyNumberFormat="1" applyFont="1" applyBorder="1" applyAlignment="1">
      <alignment horizontal="right"/>
      <protection/>
    </xf>
    <xf numFmtId="3" fontId="25" fillId="0" borderId="14" xfId="42" applyNumberFormat="1" applyFont="1" applyFill="1" applyBorder="1" applyAlignment="1" applyProtection="1">
      <alignment/>
      <protection/>
    </xf>
    <xf numFmtId="3" fontId="11" fillId="0" borderId="11" xfId="65" applyNumberFormat="1" applyFont="1" applyBorder="1">
      <alignment/>
      <protection/>
    </xf>
    <xf numFmtId="167" fontId="11" fillId="0" borderId="11" xfId="65" applyNumberFormat="1" applyFont="1" applyBorder="1">
      <alignment/>
      <protection/>
    </xf>
    <xf numFmtId="3" fontId="13" fillId="0" borderId="11" xfId="60" applyNumberFormat="1" applyFont="1" applyBorder="1" applyAlignment="1">
      <alignment horizontal="right"/>
      <protection/>
    </xf>
    <xf numFmtId="49" fontId="13" fillId="0" borderId="13" xfId="65" applyNumberFormat="1" applyFont="1" applyBorder="1" applyAlignment="1">
      <alignment horizontal="center"/>
      <protection/>
    </xf>
    <xf numFmtId="3" fontId="18" fillId="0" borderId="12" xfId="42" applyNumberFormat="1" applyFont="1" applyFill="1" applyBorder="1" applyAlignment="1" applyProtection="1">
      <alignment/>
      <protection/>
    </xf>
    <xf numFmtId="3" fontId="13" fillId="0" borderId="12" xfId="65" applyNumberFormat="1" applyFont="1" applyBorder="1">
      <alignment/>
      <protection/>
    </xf>
    <xf numFmtId="167" fontId="13" fillId="0" borderId="12" xfId="65" applyNumberFormat="1" applyFont="1" applyBorder="1">
      <alignment/>
      <protection/>
    </xf>
    <xf numFmtId="3" fontId="13" fillId="0" borderId="12" xfId="60" applyNumberFormat="1" applyFont="1" applyBorder="1" applyAlignment="1">
      <alignment horizontal="right"/>
      <protection/>
    </xf>
    <xf numFmtId="49" fontId="13" fillId="0" borderId="14" xfId="65" applyNumberFormat="1" applyFont="1" applyBorder="1" applyAlignment="1">
      <alignment horizontal="center"/>
      <protection/>
    </xf>
    <xf numFmtId="3" fontId="25" fillId="0" borderId="12" xfId="42" applyNumberFormat="1" applyFont="1" applyFill="1" applyBorder="1" applyAlignment="1" applyProtection="1">
      <alignment/>
      <protection/>
    </xf>
    <xf numFmtId="3" fontId="11" fillId="0" borderId="12" xfId="65" applyNumberFormat="1" applyFont="1" applyBorder="1">
      <alignment/>
      <protection/>
    </xf>
    <xf numFmtId="49" fontId="11" fillId="0" borderId="13" xfId="65" applyNumberFormat="1" applyFont="1" applyBorder="1" applyAlignment="1">
      <alignment horizontal="center"/>
      <protection/>
    </xf>
    <xf numFmtId="3" fontId="25" fillId="0" borderId="12" xfId="65" applyNumberFormat="1" applyFont="1" applyBorder="1" applyAlignment="1">
      <alignment/>
      <protection/>
    </xf>
    <xf numFmtId="0" fontId="11" fillId="0" borderId="12" xfId="65" applyFont="1" applyBorder="1">
      <alignment/>
      <protection/>
    </xf>
    <xf numFmtId="0" fontId="13" fillId="0" borderId="12" xfId="65" applyFont="1" applyBorder="1">
      <alignment/>
      <protection/>
    </xf>
    <xf numFmtId="0" fontId="11" fillId="0" borderId="13" xfId="65" applyFont="1" applyBorder="1" applyAlignment="1">
      <alignment horizontal="center"/>
      <protection/>
    </xf>
    <xf numFmtId="167" fontId="11" fillId="0" borderId="12" xfId="65" applyNumberFormat="1" applyFont="1" applyBorder="1">
      <alignment/>
      <protection/>
    </xf>
    <xf numFmtId="3" fontId="13" fillId="0" borderId="12" xfId="60" applyNumberFormat="1" applyFont="1" applyFill="1" applyBorder="1" applyAlignment="1">
      <alignment horizontal="right"/>
      <protection/>
    </xf>
    <xf numFmtId="3" fontId="18" fillId="0" borderId="12" xfId="65" applyNumberFormat="1" applyFont="1" applyBorder="1" applyAlignment="1">
      <alignment/>
      <protection/>
    </xf>
    <xf numFmtId="3" fontId="13" fillId="0" borderId="12" xfId="60" applyNumberFormat="1" applyFont="1" applyFill="1" applyBorder="1">
      <alignment/>
      <protection/>
    </xf>
    <xf numFmtId="0" fontId="13" fillId="0" borderId="13" xfId="65" applyFont="1" applyBorder="1" applyAlignment="1">
      <alignment horizontal="center"/>
      <protection/>
    </xf>
    <xf numFmtId="3" fontId="11" fillId="0" borderId="12" xfId="60" applyNumberFormat="1" applyFont="1" applyFill="1" applyBorder="1" applyAlignment="1">
      <alignment horizontal="center" vertical="center" wrapText="1"/>
      <protection/>
    </xf>
    <xf numFmtId="3" fontId="13" fillId="0" borderId="12" xfId="60" applyNumberFormat="1" applyFont="1" applyFill="1" applyBorder="1" applyAlignment="1">
      <alignment horizontal="right" vertical="center" wrapText="1"/>
      <protection/>
    </xf>
    <xf numFmtId="0" fontId="13" fillId="0" borderId="12" xfId="57" applyFont="1" applyBorder="1">
      <alignment/>
      <protection/>
    </xf>
    <xf numFmtId="3" fontId="13" fillId="0" borderId="12" xfId="57" applyNumberFormat="1" applyFont="1" applyBorder="1" applyAlignment="1">
      <alignment horizontal="right"/>
      <protection/>
    </xf>
    <xf numFmtId="49" fontId="11" fillId="0" borderId="13" xfId="65" applyNumberFormat="1" applyFont="1" applyBorder="1" applyAlignment="1">
      <alignment horizontal="center" vertical="center"/>
      <protection/>
    </xf>
    <xf numFmtId="49" fontId="25" fillId="0" borderId="12" xfId="65" applyNumberFormat="1" applyFont="1" applyBorder="1" applyAlignment="1">
      <alignment vertical="center"/>
      <protection/>
    </xf>
    <xf numFmtId="3" fontId="11" fillId="0" borderId="12" xfId="65" applyNumberFormat="1" applyFont="1" applyBorder="1" applyAlignment="1">
      <alignment vertical="center"/>
      <protection/>
    </xf>
    <xf numFmtId="3" fontId="11" fillId="0" borderId="12" xfId="42" applyNumberFormat="1" applyFont="1" applyFill="1" applyBorder="1" applyAlignment="1" applyProtection="1">
      <alignment horizontal="right" vertical="center"/>
      <protection/>
    </xf>
    <xf numFmtId="49" fontId="13" fillId="0" borderId="13" xfId="65" applyNumberFormat="1" applyFont="1" applyBorder="1" applyAlignment="1">
      <alignment horizontal="center" vertical="center"/>
      <protection/>
    </xf>
    <xf numFmtId="49" fontId="18" fillId="0" borderId="12" xfId="65" applyNumberFormat="1" applyFont="1" applyBorder="1" applyAlignment="1">
      <alignment vertical="center"/>
      <protection/>
    </xf>
    <xf numFmtId="3" fontId="13" fillId="0" borderId="12" xfId="65" applyNumberFormat="1" applyFont="1" applyBorder="1" applyAlignment="1">
      <alignment/>
      <protection/>
    </xf>
    <xf numFmtId="3" fontId="13" fillId="0" borderId="12" xfId="42" applyNumberFormat="1" applyFont="1" applyFill="1" applyBorder="1" applyAlignment="1" applyProtection="1">
      <alignment/>
      <protection/>
    </xf>
    <xf numFmtId="3" fontId="13" fillId="0" borderId="12" xfId="60" applyNumberFormat="1" applyFont="1" applyBorder="1" applyAlignment="1">
      <alignment/>
      <protection/>
    </xf>
    <xf numFmtId="3" fontId="11" fillId="0" borderId="12" xfId="65" applyNumberFormat="1" applyFont="1" applyBorder="1" applyAlignment="1">
      <alignment/>
      <protection/>
    </xf>
    <xf numFmtId="49" fontId="25" fillId="0" borderId="12" xfId="65" applyNumberFormat="1" applyFont="1" applyBorder="1" applyAlignment="1">
      <alignment vertical="center" wrapText="1"/>
      <protection/>
    </xf>
    <xf numFmtId="3" fontId="11" fillId="0" borderId="12" xfId="42" applyNumberFormat="1" applyFont="1" applyFill="1" applyBorder="1" applyAlignment="1" applyProtection="1">
      <alignment/>
      <protection/>
    </xf>
    <xf numFmtId="3" fontId="11" fillId="0" borderId="12" xfId="60" applyNumberFormat="1" applyFont="1" applyBorder="1" applyAlignment="1">
      <alignment/>
      <protection/>
    </xf>
    <xf numFmtId="3" fontId="13" fillId="0" borderId="12" xfId="57" applyNumberFormat="1" applyFont="1" applyBorder="1" applyAlignment="1">
      <alignment/>
      <protection/>
    </xf>
    <xf numFmtId="3" fontId="11" fillId="0" borderId="12" xfId="57" applyNumberFormat="1" applyFont="1" applyBorder="1" applyAlignment="1">
      <alignment/>
      <protection/>
    </xf>
    <xf numFmtId="49" fontId="25" fillId="0" borderId="12" xfId="65" applyNumberFormat="1" applyFont="1" applyBorder="1" applyAlignment="1">
      <alignment/>
      <protection/>
    </xf>
    <xf numFmtId="3" fontId="19" fillId="0" borderId="12" xfId="65" applyNumberFormat="1" applyFont="1" applyBorder="1" applyAlignment="1">
      <alignment/>
      <protection/>
    </xf>
    <xf numFmtId="49" fontId="23" fillId="0" borderId="13" xfId="65" applyNumberFormat="1" applyFont="1" applyBorder="1" applyAlignment="1">
      <alignment horizontal="center" vertical="center"/>
      <protection/>
    </xf>
    <xf numFmtId="49" fontId="26" fillId="0" borderId="12" xfId="65" applyNumberFormat="1" applyFont="1" applyBorder="1" applyAlignment="1">
      <alignment vertical="center"/>
      <protection/>
    </xf>
    <xf numFmtId="3" fontId="23" fillId="0" borderId="12" xfId="65" applyNumberFormat="1" applyFont="1" applyBorder="1" applyAlignment="1">
      <alignment/>
      <protection/>
    </xf>
    <xf numFmtId="3" fontId="23" fillId="0" borderId="12" xfId="42" applyNumberFormat="1" applyFont="1" applyFill="1" applyBorder="1" applyAlignment="1" applyProtection="1">
      <alignment/>
      <protection/>
    </xf>
    <xf numFmtId="175" fontId="13" fillId="0" borderId="12" xfId="42" applyNumberFormat="1" applyFont="1" applyFill="1" applyBorder="1" applyAlignment="1" applyProtection="1">
      <alignment/>
      <protection/>
    </xf>
    <xf numFmtId="3" fontId="13" fillId="0" borderId="12" xfId="42" applyNumberFormat="1" applyFont="1" applyFill="1" applyBorder="1" applyAlignment="1" applyProtection="1">
      <alignment horizontal="right" vertical="center"/>
      <protection/>
    </xf>
    <xf numFmtId="3" fontId="11" fillId="0" borderId="12" xfId="42" applyNumberFormat="1" applyFont="1" applyFill="1" applyBorder="1" applyAlignment="1" applyProtection="1">
      <alignment vertical="center"/>
      <protection/>
    </xf>
    <xf numFmtId="3" fontId="13" fillId="0" borderId="12" xfId="42" applyNumberFormat="1" applyFont="1" applyFill="1" applyBorder="1" applyAlignment="1" applyProtection="1">
      <alignment vertical="center"/>
      <protection/>
    </xf>
    <xf numFmtId="3" fontId="13" fillId="0" borderId="12" xfId="57" applyNumberFormat="1" applyFont="1" applyFill="1" applyBorder="1">
      <alignment/>
      <protection/>
    </xf>
    <xf numFmtId="3" fontId="11" fillId="0" borderId="12" xfId="60" applyNumberFormat="1" applyFont="1" applyBorder="1">
      <alignment/>
      <protection/>
    </xf>
    <xf numFmtId="0" fontId="27" fillId="0" borderId="0" xfId="0" applyFont="1" applyAlignment="1">
      <alignment/>
    </xf>
    <xf numFmtId="0" fontId="18" fillId="0" borderId="0" xfId="66" applyFont="1">
      <alignment/>
      <protection/>
    </xf>
    <xf numFmtId="0" fontId="18" fillId="0" borderId="0" xfId="66" applyFont="1" applyAlignment="1">
      <alignment horizontal="right"/>
      <protection/>
    </xf>
    <xf numFmtId="49" fontId="18" fillId="0" borderId="10" xfId="66" applyNumberFormat="1" applyFont="1" applyFill="1" applyBorder="1" applyAlignment="1">
      <alignment horizontal="center"/>
      <protection/>
    </xf>
    <xf numFmtId="0" fontId="25" fillId="0" borderId="13" xfId="66" applyFont="1" applyFill="1" applyBorder="1">
      <alignment/>
      <protection/>
    </xf>
    <xf numFmtId="167" fontId="18" fillId="0" borderId="10" xfId="66" applyNumberFormat="1" applyFont="1" applyFill="1" applyBorder="1">
      <alignment/>
      <protection/>
    </xf>
    <xf numFmtId="49" fontId="18" fillId="0" borderId="10" xfId="66" applyNumberFormat="1" applyFont="1" applyBorder="1" applyAlignment="1">
      <alignment horizontal="center"/>
      <protection/>
    </xf>
    <xf numFmtId="49" fontId="25" fillId="0" borderId="10" xfId="66" applyNumberFormat="1" applyFont="1" applyFill="1" applyBorder="1">
      <alignment/>
      <protection/>
    </xf>
    <xf numFmtId="0" fontId="18" fillId="0" borderId="10" xfId="66" applyFont="1" applyFill="1" applyBorder="1">
      <alignment/>
      <protection/>
    </xf>
    <xf numFmtId="3" fontId="18" fillId="0" borderId="10" xfId="66" applyNumberFormat="1" applyFont="1" applyBorder="1">
      <alignment/>
      <protection/>
    </xf>
    <xf numFmtId="0" fontId="18" fillId="0" borderId="13" xfId="66" applyFont="1" applyFill="1" applyBorder="1">
      <alignment/>
      <protection/>
    </xf>
    <xf numFmtId="49" fontId="18" fillId="0" borderId="10" xfId="66" applyNumberFormat="1" applyFont="1" applyFill="1" applyBorder="1">
      <alignment/>
      <protection/>
    </xf>
    <xf numFmtId="3" fontId="18" fillId="0" borderId="10" xfId="66" applyNumberFormat="1" applyFont="1" applyFill="1" applyBorder="1">
      <alignment/>
      <protection/>
    </xf>
    <xf numFmtId="3" fontId="18" fillId="0" borderId="13" xfId="43" applyNumberFormat="1" applyFont="1" applyFill="1" applyBorder="1" applyAlignment="1" applyProtection="1">
      <alignment/>
      <protection/>
    </xf>
    <xf numFmtId="167" fontId="26" fillId="0" borderId="10" xfId="66" applyNumberFormat="1" applyFont="1" applyFill="1" applyBorder="1">
      <alignment/>
      <protection/>
    </xf>
    <xf numFmtId="49" fontId="18" fillId="0" borderId="11" xfId="66" applyNumberFormat="1" applyFont="1" applyFill="1" applyBorder="1" applyAlignment="1">
      <alignment horizontal="center"/>
      <protection/>
    </xf>
    <xf numFmtId="0" fontId="18" fillId="0" borderId="14" xfId="66" applyFont="1" applyFill="1" applyBorder="1">
      <alignment/>
      <protection/>
    </xf>
    <xf numFmtId="167" fontId="18" fillId="0" borderId="11" xfId="66" applyNumberFormat="1" applyFont="1" applyFill="1" applyBorder="1">
      <alignment/>
      <protection/>
    </xf>
    <xf numFmtId="49" fontId="18" fillId="0" borderId="11" xfId="66" applyNumberFormat="1" applyFont="1" applyBorder="1" applyAlignment="1">
      <alignment horizontal="center"/>
      <protection/>
    </xf>
    <xf numFmtId="49" fontId="18" fillId="0" borderId="11" xfId="66" applyNumberFormat="1" applyFont="1" applyFill="1" applyBorder="1">
      <alignment/>
      <protection/>
    </xf>
    <xf numFmtId="3" fontId="18" fillId="0" borderId="11" xfId="66" applyNumberFormat="1" applyFont="1" applyBorder="1">
      <alignment/>
      <protection/>
    </xf>
    <xf numFmtId="3" fontId="18" fillId="0" borderId="11" xfId="66" applyNumberFormat="1" applyFont="1" applyFill="1" applyBorder="1">
      <alignment/>
      <protection/>
    </xf>
    <xf numFmtId="49" fontId="18" fillId="0" borderId="12" xfId="66" applyNumberFormat="1" applyFont="1" applyFill="1" applyBorder="1" applyAlignment="1">
      <alignment horizontal="center"/>
      <protection/>
    </xf>
    <xf numFmtId="0" fontId="18" fillId="0" borderId="12" xfId="66" applyFont="1" applyFill="1" applyBorder="1">
      <alignment/>
      <protection/>
    </xf>
    <xf numFmtId="167" fontId="18" fillId="0" borderId="12" xfId="66" applyNumberFormat="1" applyFont="1" applyFill="1" applyBorder="1">
      <alignment/>
      <protection/>
    </xf>
    <xf numFmtId="49" fontId="18" fillId="0" borderId="12" xfId="66" applyNumberFormat="1" applyFont="1" applyBorder="1" applyAlignment="1">
      <alignment horizontal="center"/>
      <protection/>
    </xf>
    <xf numFmtId="49" fontId="18" fillId="0" borderId="12" xfId="66" applyNumberFormat="1" applyFont="1" applyFill="1" applyBorder="1">
      <alignment/>
      <protection/>
    </xf>
    <xf numFmtId="3" fontId="18" fillId="0" borderId="12" xfId="66" applyNumberFormat="1" applyFont="1" applyBorder="1">
      <alignment/>
      <protection/>
    </xf>
    <xf numFmtId="3" fontId="18" fillId="0" borderId="12" xfId="66" applyNumberFormat="1" applyFont="1" applyFill="1" applyBorder="1">
      <alignment/>
      <protection/>
    </xf>
    <xf numFmtId="49" fontId="25" fillId="0" borderId="12" xfId="66" applyNumberFormat="1" applyFont="1" applyBorder="1" applyAlignment="1">
      <alignment horizontal="center"/>
      <protection/>
    </xf>
    <xf numFmtId="49" fontId="25" fillId="0" borderId="12" xfId="66" applyNumberFormat="1" applyFont="1" applyFill="1" applyBorder="1">
      <alignment/>
      <protection/>
    </xf>
    <xf numFmtId="167" fontId="25" fillId="0" borderId="12" xfId="66" applyNumberFormat="1" applyFont="1" applyFill="1" applyBorder="1">
      <alignment/>
      <protection/>
    </xf>
    <xf numFmtId="49" fontId="25" fillId="0" borderId="12" xfId="66" applyNumberFormat="1" applyFont="1" applyBorder="1">
      <alignment/>
      <protection/>
    </xf>
    <xf numFmtId="167" fontId="26" fillId="0" borderId="12" xfId="66" applyNumberFormat="1" applyFont="1" applyBorder="1">
      <alignment/>
      <protection/>
    </xf>
    <xf numFmtId="0" fontId="25" fillId="0" borderId="12" xfId="66" applyFont="1" applyFill="1" applyBorder="1">
      <alignment/>
      <protection/>
    </xf>
    <xf numFmtId="49" fontId="18" fillId="0" borderId="12" xfId="66" applyNumberFormat="1" applyFont="1" applyBorder="1">
      <alignment/>
      <protection/>
    </xf>
    <xf numFmtId="0" fontId="25" fillId="0" borderId="12" xfId="66" applyFont="1" applyBorder="1">
      <alignment/>
      <protection/>
    </xf>
    <xf numFmtId="167" fontId="25" fillId="0" borderId="12" xfId="66" applyNumberFormat="1" applyFont="1" applyBorder="1">
      <alignment/>
      <protection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174" fontId="27" fillId="0" borderId="0" xfId="0" applyNumberFormat="1" applyFont="1" applyAlignment="1">
      <alignment/>
    </xf>
    <xf numFmtId="174" fontId="18" fillId="0" borderId="0" xfId="66" applyNumberFormat="1" applyFont="1">
      <alignment/>
      <protection/>
    </xf>
    <xf numFmtId="174" fontId="25" fillId="0" borderId="16" xfId="66" applyNumberFormat="1" applyFont="1" applyFill="1" applyBorder="1" applyAlignment="1">
      <alignment horizontal="left" vertical="center"/>
      <protection/>
    </xf>
    <xf numFmtId="174" fontId="18" fillId="0" borderId="10" xfId="66" applyNumberFormat="1" applyFont="1" applyBorder="1" applyAlignment="1">
      <alignment vertical="center"/>
      <protection/>
    </xf>
    <xf numFmtId="174" fontId="25" fillId="0" borderId="10" xfId="66" applyNumberFormat="1" applyFont="1" applyBorder="1" applyAlignment="1">
      <alignment vertical="center"/>
      <protection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174" fontId="18" fillId="0" borderId="10" xfId="66" applyNumberFormat="1" applyFont="1" applyBorder="1">
      <alignment/>
      <protection/>
    </xf>
    <xf numFmtId="174" fontId="18" fillId="0" borderId="10" xfId="66" applyNumberFormat="1" applyFont="1" applyFill="1" applyBorder="1">
      <alignment/>
      <protection/>
    </xf>
    <xf numFmtId="174" fontId="25" fillId="0" borderId="10" xfId="66" applyNumberFormat="1" applyFont="1" applyFill="1" applyBorder="1">
      <alignment/>
      <protection/>
    </xf>
    <xf numFmtId="174" fontId="11" fillId="0" borderId="10" xfId="60" applyNumberFormat="1" applyFont="1" applyFill="1" applyBorder="1" applyAlignment="1">
      <alignment horizontal="center" vertical="center" wrapText="1"/>
      <protection/>
    </xf>
    <xf numFmtId="174" fontId="11" fillId="0" borderId="10" xfId="60" applyNumberFormat="1" applyFont="1" applyBorder="1" applyAlignment="1">
      <alignment horizontal="right"/>
      <protection/>
    </xf>
    <xf numFmtId="174" fontId="13" fillId="0" borderId="10" xfId="60" applyNumberFormat="1" applyFont="1" applyBorder="1" applyAlignment="1">
      <alignment horizontal="right"/>
      <protection/>
    </xf>
    <xf numFmtId="174" fontId="13" fillId="0" borderId="0" xfId="60" applyNumberFormat="1" applyFont="1">
      <alignment/>
      <protection/>
    </xf>
    <xf numFmtId="4" fontId="9" fillId="0" borderId="12" xfId="58" applyNumberFormat="1" applyFont="1" applyBorder="1" applyAlignment="1">
      <alignment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0" fontId="15" fillId="0" borderId="10" xfId="56" applyFont="1" applyBorder="1" applyAlignment="1">
      <alignment horizontal="center"/>
      <protection/>
    </xf>
    <xf numFmtId="0" fontId="15" fillId="0" borderId="10" xfId="56" applyFont="1" applyBorder="1" applyAlignment="1">
      <alignment horizontal="left"/>
      <protection/>
    </xf>
    <xf numFmtId="9" fontId="13" fillId="0" borderId="0" xfId="60" applyNumberFormat="1" applyFont="1">
      <alignment/>
      <protection/>
    </xf>
    <xf numFmtId="0" fontId="15" fillId="0" borderId="13" xfId="65" applyFont="1" applyBorder="1">
      <alignment/>
      <protection/>
    </xf>
    <xf numFmtId="3" fontId="15" fillId="0" borderId="12" xfId="65" applyNumberFormat="1" applyFont="1" applyBorder="1" applyAlignment="1">
      <alignment/>
      <protection/>
    </xf>
    <xf numFmtId="167" fontId="15" fillId="0" borderId="12" xfId="65" applyNumberFormat="1" applyFont="1" applyBorder="1">
      <alignment/>
      <protection/>
    </xf>
    <xf numFmtId="174" fontId="15" fillId="0" borderId="10" xfId="60" applyNumberFormat="1" applyFont="1" applyBorder="1" applyAlignment="1">
      <alignment horizontal="right"/>
      <protection/>
    </xf>
    <xf numFmtId="0" fontId="3" fillId="0" borderId="0" xfId="60" applyFont="1">
      <alignment/>
      <protection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60" applyNumberFormat="1" applyFont="1" applyBorder="1">
      <alignment/>
      <protection/>
    </xf>
    <xf numFmtId="0" fontId="15" fillId="0" borderId="13" xfId="65" applyFont="1" applyBorder="1" applyAlignment="1">
      <alignment horizontal="center"/>
      <protection/>
    </xf>
    <xf numFmtId="49" fontId="11" fillId="0" borderId="12" xfId="66" applyNumberFormat="1" applyFont="1" applyFill="1" applyBorder="1" applyAlignment="1">
      <alignment horizontal="center"/>
      <protection/>
    </xf>
    <xf numFmtId="0" fontId="11" fillId="0" borderId="12" xfId="66" applyFont="1" applyFill="1" applyBorder="1">
      <alignment/>
      <protection/>
    </xf>
    <xf numFmtId="167" fontId="11" fillId="0" borderId="12" xfId="66" applyNumberFormat="1" applyFont="1" applyFill="1" applyBorder="1">
      <alignment/>
      <protection/>
    </xf>
    <xf numFmtId="49" fontId="13" fillId="0" borderId="12" xfId="66" applyNumberFormat="1" applyFont="1" applyBorder="1" applyAlignment="1">
      <alignment horizontal="center"/>
      <protection/>
    </xf>
    <xf numFmtId="49" fontId="11" fillId="0" borderId="12" xfId="66" applyNumberFormat="1" applyFont="1" applyBorder="1">
      <alignment/>
      <protection/>
    </xf>
    <xf numFmtId="3" fontId="13" fillId="0" borderId="12" xfId="66" applyNumberFormat="1" applyFont="1" applyBorder="1">
      <alignment/>
      <protection/>
    </xf>
    <xf numFmtId="167" fontId="23" fillId="0" borderId="12" xfId="66" applyNumberFormat="1" applyFont="1" applyBorder="1">
      <alignment/>
      <protection/>
    </xf>
    <xf numFmtId="0" fontId="0" fillId="0" borderId="0" xfId="0" applyFont="1" applyFill="1" applyAlignment="1">
      <alignment/>
    </xf>
    <xf numFmtId="0" fontId="11" fillId="0" borderId="12" xfId="66" applyFont="1" applyBorder="1">
      <alignment/>
      <protection/>
    </xf>
    <xf numFmtId="167" fontId="11" fillId="0" borderId="12" xfId="66" applyNumberFormat="1" applyFont="1" applyBorder="1">
      <alignment/>
      <protection/>
    </xf>
    <xf numFmtId="0" fontId="0" fillId="0" borderId="0" xfId="0" applyFont="1" applyBorder="1" applyAlignment="1">
      <alignment/>
    </xf>
    <xf numFmtId="174" fontId="9" fillId="0" borderId="10" xfId="60" applyNumberFormat="1" applyFont="1" applyBorder="1" applyAlignment="1">
      <alignment horizontal="center"/>
      <protection/>
    </xf>
    <xf numFmtId="174" fontId="9" fillId="0" borderId="10" xfId="60" applyNumberFormat="1" applyFont="1" applyBorder="1" applyAlignment="1">
      <alignment horizontal="right"/>
      <protection/>
    </xf>
    <xf numFmtId="174" fontId="9" fillId="0" borderId="0" xfId="60" applyNumberFormat="1" applyFont="1">
      <alignment/>
      <protection/>
    </xf>
    <xf numFmtId="174" fontId="15" fillId="0" borderId="12" xfId="67" applyNumberFormat="1" applyFont="1" applyBorder="1">
      <alignment/>
      <protection/>
    </xf>
    <xf numFmtId="174" fontId="9" fillId="0" borderId="12" xfId="67" applyNumberFormat="1" applyFont="1" applyBorder="1">
      <alignment/>
      <protection/>
    </xf>
    <xf numFmtId="174" fontId="9" fillId="0" borderId="0" xfId="67" applyNumberFormat="1" applyFont="1">
      <alignment/>
      <protection/>
    </xf>
    <xf numFmtId="4" fontId="11" fillId="33" borderId="12" xfId="64" applyNumberFormat="1" applyFont="1" applyFill="1" applyBorder="1">
      <alignment/>
      <protection/>
    </xf>
    <xf numFmtId="4" fontId="15" fillId="33" borderId="12" xfId="64" applyNumberFormat="1" applyFont="1" applyFill="1" applyBorder="1">
      <alignment/>
      <protection/>
    </xf>
    <xf numFmtId="4" fontId="9" fillId="0" borderId="12" xfId="64" applyNumberFormat="1" applyFont="1" applyBorder="1">
      <alignment/>
      <protection/>
    </xf>
    <xf numFmtId="4" fontId="15" fillId="0" borderId="12" xfId="64" applyNumberFormat="1" applyFont="1" applyBorder="1">
      <alignment/>
      <protection/>
    </xf>
    <xf numFmtId="4" fontId="9" fillId="0" borderId="0" xfId="64" applyNumberFormat="1" applyFont="1">
      <alignment/>
      <protection/>
    </xf>
    <xf numFmtId="0" fontId="21" fillId="0" borderId="12" xfId="62" applyFont="1" applyBorder="1" applyAlignment="1">
      <alignment horizontal="center"/>
      <protection/>
    </xf>
    <xf numFmtId="0" fontId="21" fillId="0" borderId="12" xfId="62" applyFont="1" applyBorder="1" applyAlignment="1">
      <alignment horizontal="left"/>
      <protection/>
    </xf>
    <xf numFmtId="0" fontId="17" fillId="0" borderId="12" xfId="62" applyFont="1" applyBorder="1" applyAlignment="1">
      <alignment/>
      <protection/>
    </xf>
    <xf numFmtId="3" fontId="17" fillId="0" borderId="12" xfId="62" applyNumberFormat="1" applyFont="1" applyBorder="1" applyAlignment="1">
      <alignment/>
      <protection/>
    </xf>
    <xf numFmtId="0" fontId="17" fillId="0" borderId="12" xfId="62" applyFont="1" applyBorder="1" applyAlignment="1">
      <alignment horizontal="left"/>
      <protection/>
    </xf>
    <xf numFmtId="0" fontId="22" fillId="0" borderId="12" xfId="62" applyFont="1" applyBorder="1" applyAlignment="1">
      <alignment horizontal="center"/>
      <protection/>
    </xf>
    <xf numFmtId="0" fontId="9" fillId="0" borderId="12" xfId="59" applyFont="1" applyBorder="1" applyAlignment="1">
      <alignment horizontal="left"/>
      <protection/>
    </xf>
    <xf numFmtId="3" fontId="9" fillId="0" borderId="12" xfId="59" applyNumberFormat="1" applyFont="1" applyBorder="1" applyAlignment="1">
      <alignment/>
      <protection/>
    </xf>
    <xf numFmtId="3" fontId="16" fillId="0" borderId="12" xfId="62" applyNumberFormat="1" applyFont="1" applyBorder="1" applyAlignment="1">
      <alignment/>
      <protection/>
    </xf>
    <xf numFmtId="3" fontId="9" fillId="0" borderId="12" xfId="62" applyNumberFormat="1" applyFont="1" applyBorder="1" applyAlignment="1">
      <alignment/>
      <protection/>
    </xf>
    <xf numFmtId="0" fontId="15" fillId="0" borderId="12" xfId="59" applyFont="1" applyBorder="1" applyAlignment="1">
      <alignment horizontal="left"/>
      <protection/>
    </xf>
    <xf numFmtId="3" fontId="15" fillId="0" borderId="12" xfId="59" applyNumberFormat="1" applyFont="1" applyBorder="1" applyAlignment="1">
      <alignment/>
      <protection/>
    </xf>
    <xf numFmtId="0" fontId="22" fillId="0" borderId="12" xfId="62" applyFont="1" applyBorder="1" applyAlignment="1">
      <alignment horizontal="left"/>
      <protection/>
    </xf>
    <xf numFmtId="0" fontId="22" fillId="33" borderId="12" xfId="62" applyFont="1" applyFill="1" applyBorder="1" applyAlignment="1">
      <alignment horizontal="center"/>
      <protection/>
    </xf>
    <xf numFmtId="0" fontId="21" fillId="33" borderId="12" xfId="62" applyFont="1" applyFill="1" applyBorder="1" applyAlignment="1">
      <alignment horizontal="left"/>
      <protection/>
    </xf>
    <xf numFmtId="3" fontId="17" fillId="33" borderId="12" xfId="62" applyNumberFormat="1" applyFont="1" applyFill="1" applyBorder="1" applyAlignment="1">
      <alignment/>
      <protection/>
    </xf>
    <xf numFmtId="3" fontId="9" fillId="0" borderId="10" xfId="65" applyNumberFormat="1" applyFont="1" applyBorder="1">
      <alignment/>
      <protection/>
    </xf>
    <xf numFmtId="167" fontId="9" fillId="0" borderId="10" xfId="65" applyNumberFormat="1" applyFont="1" applyBorder="1">
      <alignment/>
      <protection/>
    </xf>
    <xf numFmtId="3" fontId="16" fillId="0" borderId="10" xfId="65" applyNumberFormat="1" applyFont="1" applyBorder="1">
      <alignment/>
      <protection/>
    </xf>
    <xf numFmtId="167" fontId="16" fillId="0" borderId="10" xfId="65" applyNumberFormat="1" applyFont="1" applyBorder="1">
      <alignment/>
      <protection/>
    </xf>
    <xf numFmtId="3" fontId="16" fillId="0" borderId="10" xfId="60" applyNumberFormat="1" applyFont="1" applyBorder="1" applyAlignment="1">
      <alignment horizontal="right"/>
      <protection/>
    </xf>
    <xf numFmtId="49" fontId="16" fillId="0" borderId="13" xfId="63" applyNumberFormat="1" applyFont="1" applyBorder="1" applyAlignment="1">
      <alignment vertical="center"/>
      <protection/>
    </xf>
    <xf numFmtId="3" fontId="16" fillId="0" borderId="12" xfId="0" applyNumberFormat="1" applyFont="1" applyBorder="1" applyAlignment="1">
      <alignment/>
    </xf>
    <xf numFmtId="0" fontId="15" fillId="0" borderId="17" xfId="67" applyFont="1" applyBorder="1" applyAlignment="1">
      <alignment horizontal="center"/>
      <protection/>
    </xf>
    <xf numFmtId="49" fontId="16" fillId="0" borderId="14" xfId="63" applyNumberFormat="1" applyFont="1" applyBorder="1" applyAlignment="1">
      <alignment vertical="center"/>
      <protection/>
    </xf>
    <xf numFmtId="3" fontId="16" fillId="0" borderId="17" xfId="0" applyNumberFormat="1" applyFont="1" applyBorder="1" applyAlignment="1">
      <alignment/>
    </xf>
    <xf numFmtId="3" fontId="9" fillId="0" borderId="17" xfId="67" applyNumberFormat="1" applyFont="1" applyBorder="1">
      <alignment/>
      <protection/>
    </xf>
    <xf numFmtId="49" fontId="17" fillId="0" borderId="12" xfId="63" applyNumberFormat="1" applyFont="1" applyBorder="1" applyAlignment="1">
      <alignment vertical="center"/>
      <protection/>
    </xf>
    <xf numFmtId="49" fontId="9" fillId="35" borderId="13" xfId="63" applyNumberFormat="1" applyFont="1" applyFill="1" applyBorder="1" applyAlignment="1">
      <alignment vertical="center"/>
      <protection/>
    </xf>
    <xf numFmtId="3" fontId="16" fillId="35" borderId="12" xfId="0" applyNumberFormat="1" applyFont="1" applyFill="1" applyBorder="1" applyAlignment="1">
      <alignment/>
    </xf>
    <xf numFmtId="49" fontId="9" fillId="35" borderId="14" xfId="63" applyNumberFormat="1" applyFont="1" applyFill="1" applyBorder="1" applyAlignment="1">
      <alignment vertical="center"/>
      <protection/>
    </xf>
    <xf numFmtId="49" fontId="9" fillId="35" borderId="12" xfId="63" applyNumberFormat="1" applyFont="1" applyFill="1" applyBorder="1" applyAlignment="1">
      <alignment vertical="center"/>
      <protection/>
    </xf>
    <xf numFmtId="49" fontId="16" fillId="0" borderId="0" xfId="63" applyNumberFormat="1" applyFont="1" applyBorder="1" applyAlignment="1">
      <alignment vertical="center"/>
      <protection/>
    </xf>
    <xf numFmtId="3" fontId="11" fillId="33" borderId="10" xfId="60" applyNumberFormat="1" applyFont="1" applyFill="1" applyBorder="1" applyAlignment="1">
      <alignment horizontal="center" vertical="center" wrapText="1"/>
      <protection/>
    </xf>
    <xf numFmtId="174" fontId="11" fillId="33" borderId="10" xfId="60" applyNumberFormat="1" applyFont="1" applyFill="1" applyBorder="1" applyAlignment="1">
      <alignment horizontal="center" vertical="center" wrapText="1"/>
      <protection/>
    </xf>
    <xf numFmtId="0" fontId="11" fillId="33" borderId="10" xfId="60" applyFont="1" applyFill="1" applyBorder="1" applyAlignment="1">
      <alignment horizontal="center" vertical="center" wrapText="1"/>
      <protection/>
    </xf>
    <xf numFmtId="0" fontId="25" fillId="33" borderId="10" xfId="60" applyFont="1" applyFill="1" applyBorder="1" applyAlignment="1">
      <alignment horizontal="center" vertical="center"/>
      <protection/>
    </xf>
    <xf numFmtId="0" fontId="15" fillId="33" borderId="13" xfId="66" applyFont="1" applyFill="1" applyBorder="1" applyAlignment="1">
      <alignment horizontal="center" vertical="center" wrapText="1"/>
      <protection/>
    </xf>
    <xf numFmtId="174" fontId="15" fillId="33" borderId="10" xfId="66" applyNumberFormat="1" applyFont="1" applyFill="1" applyBorder="1" applyAlignment="1">
      <alignment horizontal="center" vertical="center"/>
      <protection/>
    </xf>
    <xf numFmtId="0" fontId="15" fillId="33" borderId="10" xfId="66" applyFont="1" applyFill="1" applyBorder="1" applyAlignment="1">
      <alignment horizontal="center" vertical="center" wrapText="1"/>
      <protection/>
    </xf>
    <xf numFmtId="0" fontId="15" fillId="33" borderId="10" xfId="66" applyFont="1" applyFill="1" applyBorder="1" applyAlignment="1">
      <alignment horizontal="center" vertical="center"/>
      <protection/>
    </xf>
    <xf numFmtId="3" fontId="15" fillId="33" borderId="10" xfId="60" applyNumberFormat="1" applyFont="1" applyFill="1" applyBorder="1" applyAlignment="1">
      <alignment horizontal="center" vertical="center" wrapText="1"/>
      <protection/>
    </xf>
    <xf numFmtId="174" fontId="15" fillId="33" borderId="10" xfId="60" applyNumberFormat="1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 wrapText="1"/>
      <protection/>
    </xf>
    <xf numFmtId="0" fontId="15" fillId="33" borderId="10" xfId="60" applyFont="1" applyFill="1" applyBorder="1" applyAlignment="1">
      <alignment horizontal="center" vertical="center"/>
      <protection/>
    </xf>
    <xf numFmtId="3" fontId="15" fillId="33" borderId="12" xfId="67" applyNumberFormat="1" applyFont="1" applyFill="1" applyBorder="1" applyAlignment="1">
      <alignment horizontal="center" vertical="center" wrapText="1"/>
      <protection/>
    </xf>
    <xf numFmtId="174" fontId="15" fillId="33" borderId="12" xfId="67" applyNumberFormat="1" applyFont="1" applyFill="1" applyBorder="1" applyAlignment="1">
      <alignment horizontal="center" vertical="center" wrapText="1"/>
      <protection/>
    </xf>
    <xf numFmtId="0" fontId="15" fillId="33" borderId="12" xfId="67" applyFont="1" applyFill="1" applyBorder="1" applyAlignment="1">
      <alignment horizontal="center" vertical="center" wrapText="1"/>
      <protection/>
    </xf>
    <xf numFmtId="0" fontId="15" fillId="33" borderId="12" xfId="58" applyFont="1" applyFill="1" applyBorder="1" applyAlignment="1">
      <alignment horizontal="center" vertical="center"/>
      <protection/>
    </xf>
    <xf numFmtId="0" fontId="15" fillId="33" borderId="12" xfId="58" applyFont="1" applyFill="1" applyBorder="1" applyAlignment="1">
      <alignment horizontal="center" vertical="top" wrapText="1"/>
      <protection/>
    </xf>
    <xf numFmtId="3" fontId="12" fillId="33" borderId="12" xfId="0" applyNumberFormat="1" applyFont="1" applyFill="1" applyBorder="1" applyAlignment="1">
      <alignment horizontal="center" vertical="center" wrapText="1"/>
    </xf>
    <xf numFmtId="0" fontId="20" fillId="33" borderId="12" xfId="62" applyFont="1" applyFill="1" applyBorder="1" applyAlignment="1">
      <alignment horizontal="center" vertical="center" wrapText="1"/>
      <protection/>
    </xf>
    <xf numFmtId="0" fontId="21" fillId="33" borderId="12" xfId="62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61" applyFont="1" applyFill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right"/>
      <protection/>
    </xf>
    <xf numFmtId="0" fontId="12" fillId="33" borderId="13" xfId="61" applyFont="1" applyFill="1" applyBorder="1" applyAlignment="1">
      <alignment horizontal="center" vertical="center" wrapText="1"/>
      <protection/>
    </xf>
    <xf numFmtId="0" fontId="15" fillId="33" borderId="13" xfId="56" applyFont="1" applyFill="1" applyBorder="1" applyAlignment="1">
      <alignment horizontal="center" vertical="center" wrapText="1"/>
      <protection/>
    </xf>
    <xf numFmtId="0" fontId="15" fillId="33" borderId="18" xfId="56" applyFont="1" applyFill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/>
      <protection/>
    </xf>
    <xf numFmtId="0" fontId="17" fillId="33" borderId="10" xfId="56" applyFont="1" applyFill="1" applyBorder="1" applyAlignment="1">
      <alignment horizontal="center" vertical="center" wrapText="1"/>
      <protection/>
    </xf>
    <xf numFmtId="0" fontId="17" fillId="33" borderId="10" xfId="56" applyFont="1" applyFill="1" applyBorder="1" applyAlignment="1">
      <alignment horizontal="center" vertical="center"/>
      <protection/>
    </xf>
    <xf numFmtId="0" fontId="15" fillId="0" borderId="10" xfId="68" applyFont="1" applyBorder="1" applyAlignment="1">
      <alignment horizontal="left"/>
      <protection/>
    </xf>
    <xf numFmtId="0" fontId="15" fillId="0" borderId="13" xfId="68" applyFont="1" applyBorder="1" applyAlignment="1">
      <alignment horizontal="left" wrapText="1"/>
      <protection/>
    </xf>
    <xf numFmtId="0" fontId="15" fillId="0" borderId="19" xfId="68" applyFont="1" applyBorder="1" applyAlignment="1">
      <alignment horizontal="left" wrapText="1"/>
      <protection/>
    </xf>
    <xf numFmtId="0" fontId="15" fillId="0" borderId="18" xfId="68" applyFont="1" applyBorder="1" applyAlignment="1">
      <alignment horizontal="left" wrapText="1"/>
      <protection/>
    </xf>
    <xf numFmtId="0" fontId="15" fillId="33" borderId="10" xfId="68" applyFont="1" applyFill="1" applyBorder="1" applyAlignment="1">
      <alignment horizontal="center" vertical="center" wrapText="1"/>
      <protection/>
    </xf>
    <xf numFmtId="0" fontId="15" fillId="33" borderId="10" xfId="68" applyFont="1" applyFill="1" applyBorder="1" applyAlignment="1">
      <alignment horizontal="center" vertical="center"/>
      <protection/>
    </xf>
    <xf numFmtId="0" fontId="9" fillId="0" borderId="10" xfId="68" applyFont="1" applyBorder="1" applyAlignment="1">
      <alignment horizontal="left"/>
      <protection/>
    </xf>
    <xf numFmtId="0" fontId="15" fillId="33" borderId="11" xfId="68" applyFont="1" applyFill="1" applyBorder="1" applyAlignment="1">
      <alignment horizontal="center" vertical="center"/>
      <protection/>
    </xf>
    <xf numFmtId="0" fontId="15" fillId="33" borderId="16" xfId="68" applyFont="1" applyFill="1" applyBorder="1" applyAlignment="1">
      <alignment horizontal="center" vertical="center"/>
      <protection/>
    </xf>
    <xf numFmtId="0" fontId="16" fillId="0" borderId="10" xfId="68" applyFont="1" applyBorder="1" applyAlignment="1">
      <alignment horizontal="left"/>
      <protection/>
    </xf>
    <xf numFmtId="0" fontId="10" fillId="0" borderId="13" xfId="68" applyFont="1" applyBorder="1" applyAlignment="1">
      <alignment horizontal="left" wrapText="1"/>
      <protection/>
    </xf>
    <xf numFmtId="0" fontId="10" fillId="0" borderId="19" xfId="68" applyFont="1" applyBorder="1" applyAlignment="1">
      <alignment horizontal="left" wrapText="1"/>
      <protection/>
    </xf>
    <xf numFmtId="0" fontId="10" fillId="0" borderId="18" xfId="68" applyFont="1" applyBorder="1" applyAlignment="1">
      <alignment horizontal="left" wrapText="1"/>
      <protection/>
    </xf>
    <xf numFmtId="0" fontId="12" fillId="33" borderId="10" xfId="68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2" fillId="0" borderId="10" xfId="68" applyFont="1" applyBorder="1" applyAlignment="1">
      <alignment horizontal="left"/>
      <protection/>
    </xf>
    <xf numFmtId="0" fontId="10" fillId="0" borderId="10" xfId="68" applyFont="1" applyBorder="1" applyAlignment="1">
      <alignment horizontal="left"/>
      <protection/>
    </xf>
    <xf numFmtId="0" fontId="12" fillId="0" borderId="10" xfId="68" applyFont="1" applyBorder="1" applyAlignment="1">
      <alignment horizontal="left"/>
      <protection/>
    </xf>
    <xf numFmtId="0" fontId="12" fillId="0" borderId="13" xfId="68" applyFont="1" applyBorder="1" applyAlignment="1">
      <alignment horizontal="left" wrapText="1"/>
      <protection/>
    </xf>
    <xf numFmtId="0" fontId="12" fillId="0" borderId="19" xfId="68" applyFont="1" applyBorder="1" applyAlignment="1">
      <alignment horizontal="left" wrapText="1"/>
      <protection/>
    </xf>
    <xf numFmtId="0" fontId="12" fillId="0" borderId="18" xfId="68" applyFont="1" applyBorder="1" applyAlignment="1">
      <alignment horizontal="left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Ezres_Munka2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_13. mell. helyett" xfId="56"/>
    <cellStyle name="Normál_1szm" xfId="57"/>
    <cellStyle name="Normál_2004.évi normatívák" xfId="58"/>
    <cellStyle name="Normál_2010.évi tervezett beruházás, felújítás" xfId="59"/>
    <cellStyle name="Normál_3aszm" xfId="60"/>
    <cellStyle name="Normál_5szm" xfId="61"/>
    <cellStyle name="Normál_6szm" xfId="62"/>
    <cellStyle name="Normál_kiadás" xfId="63"/>
    <cellStyle name="Normál_költségvetés módosítás I." xfId="64"/>
    <cellStyle name="Normál_Munka1" xfId="65"/>
    <cellStyle name="Normál_Munka2" xfId="66"/>
    <cellStyle name="Normál_pe.átadások, támogatások 2003.évben" xfId="67"/>
    <cellStyle name="Normál_pénzmaradvány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zoomScale="93" zoomScaleNormal="93" zoomScaleSheetLayoutView="56" workbookViewId="0" topLeftCell="A79">
      <selection activeCell="G5" sqref="G5"/>
    </sheetView>
  </sheetViews>
  <sheetFormatPr defaultColWidth="9.00390625" defaultRowHeight="12.75"/>
  <cols>
    <col min="1" max="1" width="5.00390625" style="18" customWidth="1"/>
    <col min="2" max="2" width="49.75390625" style="18" customWidth="1"/>
    <col min="3" max="3" width="12.375" style="17" customWidth="1"/>
    <col min="4" max="4" width="12.625" style="17" customWidth="1"/>
    <col min="5" max="5" width="11.375" style="19" customWidth="1"/>
    <col min="6" max="6" width="9.75390625" style="321" customWidth="1"/>
    <col min="7" max="16384" width="9.125" style="2" customWidth="1"/>
  </cols>
  <sheetData>
    <row r="1" spans="1:6" s="3" customFormat="1" ht="24.75" customHeight="1">
      <c r="A1" s="392" t="s">
        <v>2</v>
      </c>
      <c r="B1" s="393" t="s">
        <v>3</v>
      </c>
      <c r="C1" s="392" t="s">
        <v>347</v>
      </c>
      <c r="D1" s="392" t="s">
        <v>348</v>
      </c>
      <c r="E1" s="390" t="s">
        <v>349</v>
      </c>
      <c r="F1" s="391" t="s">
        <v>4</v>
      </c>
    </row>
    <row r="2" spans="1:6" ht="24.75" customHeight="1">
      <c r="A2" s="392"/>
      <c r="B2" s="393"/>
      <c r="C2" s="392"/>
      <c r="D2" s="392"/>
      <c r="E2" s="390"/>
      <c r="F2" s="391"/>
    </row>
    <row r="3" spans="1:6" ht="20.25" customHeight="1">
      <c r="A3" s="134"/>
      <c r="B3" s="188" t="s">
        <v>35</v>
      </c>
      <c r="C3" s="134"/>
      <c r="D3" s="134"/>
      <c r="E3" s="189"/>
      <c r="F3" s="318"/>
    </row>
    <row r="4" spans="1:6" ht="18" customHeight="1">
      <c r="A4" s="190" t="s">
        <v>19</v>
      </c>
      <c r="B4" s="191" t="s">
        <v>99</v>
      </c>
      <c r="C4" s="192"/>
      <c r="D4" s="193"/>
      <c r="E4" s="194"/>
      <c r="F4" s="319"/>
    </row>
    <row r="5" spans="1:6" ht="18" customHeight="1">
      <c r="A5" s="195" t="s">
        <v>6</v>
      </c>
      <c r="B5" s="196" t="s">
        <v>100</v>
      </c>
      <c r="C5" s="192"/>
      <c r="D5" s="193"/>
      <c r="E5" s="197"/>
      <c r="F5" s="320"/>
    </row>
    <row r="6" spans="1:6" ht="20.25" customHeight="1">
      <c r="A6" s="195"/>
      <c r="B6" s="196" t="s">
        <v>101</v>
      </c>
      <c r="C6" s="192">
        <v>8555</v>
      </c>
      <c r="D6" s="193">
        <v>9555</v>
      </c>
      <c r="E6" s="197">
        <v>9555</v>
      </c>
      <c r="F6" s="320">
        <f>E6/D6</f>
        <v>1</v>
      </c>
    </row>
    <row r="7" spans="1:6" ht="19.5" customHeight="1">
      <c r="A7" s="195"/>
      <c r="B7" s="196" t="s">
        <v>102</v>
      </c>
      <c r="C7" s="192"/>
      <c r="D7" s="193"/>
      <c r="E7" s="197"/>
      <c r="F7" s="320"/>
    </row>
    <row r="8" spans="1:6" ht="18.75" customHeight="1">
      <c r="A8" s="195"/>
      <c r="B8" s="196" t="s">
        <v>103</v>
      </c>
      <c r="C8" s="192">
        <v>8154</v>
      </c>
      <c r="D8" s="192">
        <v>8416</v>
      </c>
      <c r="E8" s="197">
        <v>8416</v>
      </c>
      <c r="F8" s="320">
        <f aca="true" t="shared" si="0" ref="F8:F13">E8/D8</f>
        <v>1</v>
      </c>
    </row>
    <row r="9" spans="1:6" ht="18.75" customHeight="1">
      <c r="A9" s="195"/>
      <c r="B9" s="196" t="s">
        <v>104</v>
      </c>
      <c r="C9" s="192">
        <v>1200</v>
      </c>
      <c r="D9" s="193">
        <v>1200</v>
      </c>
      <c r="E9" s="197">
        <v>1200</v>
      </c>
      <c r="F9" s="320">
        <f t="shared" si="0"/>
        <v>1</v>
      </c>
    </row>
    <row r="10" spans="1:6" ht="18" customHeight="1">
      <c r="A10" s="195"/>
      <c r="B10" s="196" t="s">
        <v>301</v>
      </c>
      <c r="C10" s="192"/>
      <c r="D10" s="193">
        <v>2443</v>
      </c>
      <c r="E10" s="197">
        <v>2443</v>
      </c>
      <c r="F10" s="320">
        <f t="shared" si="0"/>
        <v>1</v>
      </c>
    </row>
    <row r="11" spans="1:6" ht="18" customHeight="1">
      <c r="A11" s="195"/>
      <c r="B11" s="196" t="s">
        <v>360</v>
      </c>
      <c r="C11" s="192"/>
      <c r="D11" s="193">
        <v>166</v>
      </c>
      <c r="E11" s="197">
        <v>166</v>
      </c>
      <c r="F11" s="320">
        <f t="shared" si="0"/>
        <v>1</v>
      </c>
    </row>
    <row r="12" spans="1:8" ht="18" customHeight="1">
      <c r="A12" s="198" t="s">
        <v>7</v>
      </c>
      <c r="B12" s="196" t="s">
        <v>105</v>
      </c>
      <c r="C12" s="192">
        <v>7796</v>
      </c>
      <c r="D12" s="193">
        <v>5947</v>
      </c>
      <c r="E12" s="197">
        <v>5182</v>
      </c>
      <c r="F12" s="320">
        <f t="shared" si="0"/>
        <v>0.8713637127963679</v>
      </c>
      <c r="H12" s="187"/>
    </row>
    <row r="13" spans="1:6" ht="18" customHeight="1">
      <c r="A13" s="199"/>
      <c r="B13" s="191" t="s">
        <v>106</v>
      </c>
      <c r="C13" s="200">
        <f>SUM(C6:C12)</f>
        <v>25705</v>
      </c>
      <c r="D13" s="200">
        <f>SUM(D6:D12)</f>
        <v>27727</v>
      </c>
      <c r="E13" s="200">
        <f>SUM(E6:E12)</f>
        <v>26962</v>
      </c>
      <c r="F13" s="319">
        <f t="shared" si="0"/>
        <v>0.9724095646842428</v>
      </c>
    </row>
    <row r="14" spans="1:6" ht="19.5" customHeight="1">
      <c r="A14" s="190" t="s">
        <v>9</v>
      </c>
      <c r="B14" s="191" t="s">
        <v>107</v>
      </c>
      <c r="C14" s="200"/>
      <c r="D14" s="201"/>
      <c r="E14" s="197"/>
      <c r="F14" s="320"/>
    </row>
    <row r="15" spans="1:6" ht="18" customHeight="1">
      <c r="A15" s="195" t="s">
        <v>6</v>
      </c>
      <c r="B15" s="196" t="s">
        <v>108</v>
      </c>
      <c r="C15" s="202"/>
      <c r="D15" s="202"/>
      <c r="E15" s="197"/>
      <c r="F15" s="320"/>
    </row>
    <row r="16" spans="1:6" ht="18" customHeight="1">
      <c r="A16" s="195" t="s">
        <v>7</v>
      </c>
      <c r="B16" s="196" t="s">
        <v>109</v>
      </c>
      <c r="C16" s="202"/>
      <c r="D16" s="202"/>
      <c r="E16" s="197"/>
      <c r="F16" s="320"/>
    </row>
    <row r="17" spans="1:6" ht="18" customHeight="1">
      <c r="A17" s="190"/>
      <c r="B17" s="191" t="s">
        <v>110</v>
      </c>
      <c r="C17" s="203">
        <v>0</v>
      </c>
      <c r="D17" s="203">
        <f>D15+D16</f>
        <v>0</v>
      </c>
      <c r="E17" s="203">
        <f>E15+E16</f>
        <v>0</v>
      </c>
      <c r="F17" s="319">
        <v>0</v>
      </c>
    </row>
    <row r="18" spans="1:6" ht="18" customHeight="1">
      <c r="A18" s="190" t="s">
        <v>10</v>
      </c>
      <c r="B18" s="191" t="s">
        <v>86</v>
      </c>
      <c r="C18" s="192"/>
      <c r="D18" s="193"/>
      <c r="E18" s="197"/>
      <c r="F18" s="320"/>
    </row>
    <row r="19" spans="1:6" ht="18" customHeight="1">
      <c r="A19" s="195" t="s">
        <v>6</v>
      </c>
      <c r="B19" s="196" t="s">
        <v>111</v>
      </c>
      <c r="C19" s="192"/>
      <c r="D19" s="193"/>
      <c r="E19" s="197"/>
      <c r="F19" s="320"/>
    </row>
    <row r="20" spans="1:6" ht="18" customHeight="1">
      <c r="A20" s="195" t="s">
        <v>7</v>
      </c>
      <c r="B20" s="196" t="s">
        <v>112</v>
      </c>
      <c r="C20" s="204"/>
      <c r="D20" s="193"/>
      <c r="E20" s="197"/>
      <c r="F20" s="320"/>
    </row>
    <row r="21" spans="1:6" ht="18" customHeight="1">
      <c r="A21" s="195" t="s">
        <v>27</v>
      </c>
      <c r="B21" s="196" t="s">
        <v>113</v>
      </c>
      <c r="C21" s="204"/>
      <c r="D21" s="193"/>
      <c r="E21" s="197"/>
      <c r="F21" s="320"/>
    </row>
    <row r="22" spans="1:6" ht="18" customHeight="1">
      <c r="A22" s="195" t="s">
        <v>28</v>
      </c>
      <c r="B22" s="196" t="s">
        <v>114</v>
      </c>
      <c r="C22" s="192">
        <v>6510</v>
      </c>
      <c r="D22" s="192">
        <v>6510</v>
      </c>
      <c r="E22" s="192">
        <v>6345</v>
      </c>
      <c r="F22" s="320">
        <f aca="true" t="shared" si="1" ref="F22:F27">E22/D22</f>
        <v>0.9746543778801844</v>
      </c>
    </row>
    <row r="23" spans="1:6" s="186" customFormat="1" ht="18" customHeight="1">
      <c r="A23" s="205"/>
      <c r="B23" s="206" t="s">
        <v>115</v>
      </c>
      <c r="C23" s="207">
        <v>2000</v>
      </c>
      <c r="D23" s="208">
        <v>2000</v>
      </c>
      <c r="E23" s="209">
        <v>1877</v>
      </c>
      <c r="F23" s="320">
        <f t="shared" si="1"/>
        <v>0.9385</v>
      </c>
    </row>
    <row r="24" spans="1:6" s="186" customFormat="1" ht="18" customHeight="1">
      <c r="A24" s="205"/>
      <c r="B24" s="206" t="s">
        <v>116</v>
      </c>
      <c r="C24" s="207">
        <v>4510</v>
      </c>
      <c r="D24" s="208">
        <v>4510</v>
      </c>
      <c r="E24" s="209">
        <v>4468</v>
      </c>
      <c r="F24" s="320">
        <f t="shared" si="1"/>
        <v>0.9906873614190688</v>
      </c>
    </row>
    <row r="25" spans="1:6" ht="18" customHeight="1">
      <c r="A25" s="195" t="s">
        <v>29</v>
      </c>
      <c r="B25" s="210" t="s">
        <v>117</v>
      </c>
      <c r="C25" s="192">
        <v>10890</v>
      </c>
      <c r="D25" s="192">
        <v>10890</v>
      </c>
      <c r="E25" s="192">
        <f>E26+E27</f>
        <v>14305</v>
      </c>
      <c r="F25" s="320">
        <f t="shared" si="1"/>
        <v>1.3135904499540862</v>
      </c>
    </row>
    <row r="26" spans="1:6" ht="18" customHeight="1">
      <c r="A26" s="195"/>
      <c r="B26" s="210" t="s">
        <v>118</v>
      </c>
      <c r="C26" s="192">
        <v>10000</v>
      </c>
      <c r="D26" s="193">
        <v>10000</v>
      </c>
      <c r="E26" s="197">
        <v>13274</v>
      </c>
      <c r="F26" s="320">
        <f t="shared" si="1"/>
        <v>1.3274</v>
      </c>
    </row>
    <row r="27" spans="1:6" ht="18" customHeight="1">
      <c r="A27" s="195"/>
      <c r="B27" s="210" t="s">
        <v>119</v>
      </c>
      <c r="C27" s="192">
        <v>890</v>
      </c>
      <c r="D27" s="193">
        <v>890</v>
      </c>
      <c r="E27" s="197">
        <v>1031</v>
      </c>
      <c r="F27" s="320">
        <f t="shared" si="1"/>
        <v>1.158426966292135</v>
      </c>
    </row>
    <row r="28" spans="1:6" ht="18" customHeight="1">
      <c r="A28" s="195"/>
      <c r="B28" s="210" t="s">
        <v>320</v>
      </c>
      <c r="C28" s="192"/>
      <c r="D28" s="193"/>
      <c r="E28" s="194"/>
      <c r="F28" s="320"/>
    </row>
    <row r="29" spans="1:6" ht="18" customHeight="1">
      <c r="A29" s="195" t="s">
        <v>30</v>
      </c>
      <c r="B29" s="210" t="s">
        <v>120</v>
      </c>
      <c r="C29" s="192">
        <v>500</v>
      </c>
      <c r="D29" s="193">
        <v>500</v>
      </c>
      <c r="E29" s="211">
        <v>719</v>
      </c>
      <c r="F29" s="320">
        <f>E29/D29</f>
        <v>1.438</v>
      </c>
    </row>
    <row r="30" spans="1:6" ht="22.5" customHeight="1">
      <c r="A30" s="190"/>
      <c r="B30" s="212" t="s">
        <v>90</v>
      </c>
      <c r="C30" s="200">
        <f>C22+C25+C29</f>
        <v>17900</v>
      </c>
      <c r="D30" s="200">
        <f>D22+D25+D29</f>
        <v>17900</v>
      </c>
      <c r="E30" s="200">
        <f>E22+E25+E29</f>
        <v>21369</v>
      </c>
      <c r="F30" s="319">
        <f>E30/D30</f>
        <v>1.1937988826815642</v>
      </c>
    </row>
    <row r="31" spans="1:6" ht="18" customHeight="1">
      <c r="A31" s="190" t="s">
        <v>121</v>
      </c>
      <c r="B31" s="212" t="s">
        <v>5</v>
      </c>
      <c r="C31" s="200"/>
      <c r="D31" s="201"/>
      <c r="E31" s="197"/>
      <c r="F31" s="320"/>
    </row>
    <row r="32" spans="1:6" ht="18" customHeight="1">
      <c r="A32" s="195" t="s">
        <v>6</v>
      </c>
      <c r="B32" s="210" t="s">
        <v>302</v>
      </c>
      <c r="C32" s="192"/>
      <c r="D32" s="193"/>
      <c r="E32" s="197">
        <v>161</v>
      </c>
      <c r="F32" s="320"/>
    </row>
    <row r="33" spans="1:6" ht="18" customHeight="1">
      <c r="A33" s="195" t="s">
        <v>26</v>
      </c>
      <c r="B33" s="196" t="s">
        <v>122</v>
      </c>
      <c r="C33" s="192">
        <v>390</v>
      </c>
      <c r="D33" s="192">
        <v>390</v>
      </c>
      <c r="E33" s="197">
        <v>454</v>
      </c>
      <c r="F33" s="320">
        <f>E33/D33</f>
        <v>1.1641025641025642</v>
      </c>
    </row>
    <row r="34" spans="1:6" ht="18" customHeight="1">
      <c r="A34" s="195" t="s">
        <v>27</v>
      </c>
      <c r="B34" s="196" t="s">
        <v>123</v>
      </c>
      <c r="C34" s="192"/>
      <c r="D34" s="193"/>
      <c r="E34" s="197"/>
      <c r="F34" s="320"/>
    </row>
    <row r="35" spans="1:6" ht="18" customHeight="1">
      <c r="A35" s="195" t="s">
        <v>28</v>
      </c>
      <c r="B35" s="196" t="s">
        <v>124</v>
      </c>
      <c r="C35" s="192"/>
      <c r="D35" s="193"/>
      <c r="E35" s="197"/>
      <c r="F35" s="320"/>
    </row>
    <row r="36" spans="1:6" ht="18" customHeight="1">
      <c r="A36" s="195" t="s">
        <v>29</v>
      </c>
      <c r="B36" s="196" t="s">
        <v>125</v>
      </c>
      <c r="C36" s="192">
        <v>3700</v>
      </c>
      <c r="D36" s="192">
        <v>3700</v>
      </c>
      <c r="E36" s="197">
        <v>2998</v>
      </c>
      <c r="F36" s="320">
        <f>E36/D36</f>
        <v>0.8102702702702703</v>
      </c>
    </row>
    <row r="37" spans="1:6" ht="18" customHeight="1">
      <c r="A37" s="195" t="s">
        <v>30</v>
      </c>
      <c r="B37" s="213" t="s">
        <v>126</v>
      </c>
      <c r="C37" s="192"/>
      <c r="D37" s="193"/>
      <c r="E37" s="197"/>
      <c r="F37" s="320"/>
    </row>
    <row r="38" spans="1:6" ht="18" customHeight="1">
      <c r="A38" s="195" t="s">
        <v>31</v>
      </c>
      <c r="B38" s="196" t="s">
        <v>127</v>
      </c>
      <c r="C38" s="192"/>
      <c r="D38" s="193"/>
      <c r="E38" s="197">
        <v>13</v>
      </c>
      <c r="F38" s="320"/>
    </row>
    <row r="39" spans="1:6" ht="18" customHeight="1">
      <c r="A39" s="195" t="s">
        <v>39</v>
      </c>
      <c r="B39" s="196" t="s">
        <v>128</v>
      </c>
      <c r="C39" s="192"/>
      <c r="D39" s="193"/>
      <c r="E39" s="197">
        <v>200</v>
      </c>
      <c r="F39" s="320"/>
    </row>
    <row r="40" spans="1:6" ht="22.5" customHeight="1">
      <c r="A40" s="190"/>
      <c r="B40" s="191" t="s">
        <v>8</v>
      </c>
      <c r="C40" s="200">
        <f>SUM(C32:C39)</f>
        <v>4090</v>
      </c>
      <c r="D40" s="200">
        <f>SUM(D32:D39)</f>
        <v>4090</v>
      </c>
      <c r="E40" s="200">
        <f>SUM(E32:E39)</f>
        <v>3826</v>
      </c>
      <c r="F40" s="319">
        <f>E40/D40</f>
        <v>0.9354523227383863</v>
      </c>
    </row>
    <row r="41" spans="1:6" ht="18" customHeight="1">
      <c r="A41" s="190" t="s">
        <v>13</v>
      </c>
      <c r="B41" s="191" t="s">
        <v>91</v>
      </c>
      <c r="C41" s="200"/>
      <c r="D41" s="201"/>
      <c r="E41" s="194"/>
      <c r="F41" s="320"/>
    </row>
    <row r="42" spans="1:7" s="1" customFormat="1" ht="21" customHeight="1">
      <c r="A42" s="195" t="s">
        <v>6</v>
      </c>
      <c r="B42" s="196" t="s">
        <v>129</v>
      </c>
      <c r="C42" s="193"/>
      <c r="D42" s="193"/>
      <c r="E42" s="194"/>
      <c r="F42" s="320"/>
      <c r="G42" s="2"/>
    </row>
    <row r="43" spans="1:7" ht="20.25" customHeight="1">
      <c r="A43" s="195" t="s">
        <v>26</v>
      </c>
      <c r="B43" s="196" t="s">
        <v>130</v>
      </c>
      <c r="C43" s="192"/>
      <c r="D43" s="193"/>
      <c r="E43" s="197"/>
      <c r="F43" s="320"/>
      <c r="G43" s="1"/>
    </row>
    <row r="44" spans="1:7" s="4" customFormat="1" ht="20.25" customHeight="1">
      <c r="A44" s="195" t="s">
        <v>27</v>
      </c>
      <c r="B44" s="196" t="s">
        <v>131</v>
      </c>
      <c r="C44" s="192"/>
      <c r="D44" s="193"/>
      <c r="E44" s="214"/>
      <c r="F44" s="320"/>
      <c r="G44" s="2"/>
    </row>
    <row r="45" spans="1:7" s="3" customFormat="1" ht="20.25" customHeight="1">
      <c r="A45" s="190"/>
      <c r="B45" s="191" t="s">
        <v>11</v>
      </c>
      <c r="C45" s="200">
        <f>C42+C43+C44</f>
        <v>0</v>
      </c>
      <c r="D45" s="200">
        <f>D42+D43+D44</f>
        <v>0</v>
      </c>
      <c r="E45" s="200">
        <f>E42+E43+E44</f>
        <v>0</v>
      </c>
      <c r="F45" s="319">
        <v>0</v>
      </c>
      <c r="G45" s="4"/>
    </row>
    <row r="46" spans="1:6" s="3" customFormat="1" ht="18" customHeight="1">
      <c r="A46" s="190" t="s">
        <v>14</v>
      </c>
      <c r="B46" s="215" t="s">
        <v>89</v>
      </c>
      <c r="C46" s="216"/>
      <c r="D46" s="217"/>
      <c r="E46" s="218"/>
      <c r="F46" s="319"/>
    </row>
    <row r="47" spans="1:7" s="5" customFormat="1" ht="18.75" customHeight="1">
      <c r="A47" s="219" t="s">
        <v>6</v>
      </c>
      <c r="B47" s="220" t="s">
        <v>132</v>
      </c>
      <c r="C47" s="221"/>
      <c r="D47" s="222">
        <v>103</v>
      </c>
      <c r="E47" s="223">
        <v>103</v>
      </c>
      <c r="F47" s="320">
        <f>E47/D47</f>
        <v>1</v>
      </c>
      <c r="G47" s="3"/>
    </row>
    <row r="48" spans="1:7" ht="21.75" customHeight="1">
      <c r="A48" s="224" t="s">
        <v>26</v>
      </c>
      <c r="B48" s="220" t="s">
        <v>133</v>
      </c>
      <c r="C48" s="221"/>
      <c r="D48" s="222"/>
      <c r="E48" s="223"/>
      <c r="F48" s="319"/>
      <c r="G48" s="5"/>
    </row>
    <row r="49" spans="1:6" ht="18.75" customHeight="1">
      <c r="A49" s="219"/>
      <c r="B49" s="225" t="s">
        <v>134</v>
      </c>
      <c r="C49" s="226">
        <v>0</v>
      </c>
      <c r="D49" s="226">
        <f>D47</f>
        <v>103</v>
      </c>
      <c r="E49" s="226">
        <f>E47+E48</f>
        <v>103</v>
      </c>
      <c r="F49" s="319">
        <v>0</v>
      </c>
    </row>
    <row r="50" spans="1:6" ht="21" customHeight="1">
      <c r="A50" s="227" t="s">
        <v>15</v>
      </c>
      <c r="B50" s="228" t="s">
        <v>135</v>
      </c>
      <c r="C50" s="226"/>
      <c r="D50" s="229"/>
      <c r="E50" s="223"/>
      <c r="F50" s="319"/>
    </row>
    <row r="51" spans="1:6" ht="21" customHeight="1">
      <c r="A51" s="219" t="s">
        <v>6</v>
      </c>
      <c r="B51" s="220" t="s">
        <v>136</v>
      </c>
      <c r="C51" s="221"/>
      <c r="D51" s="230"/>
      <c r="E51" s="223">
        <v>17</v>
      </c>
      <c r="F51" s="319"/>
    </row>
    <row r="52" spans="1:6" ht="20.25" customHeight="1">
      <c r="A52" s="219" t="s">
        <v>26</v>
      </c>
      <c r="B52" s="220" t="s">
        <v>137</v>
      </c>
      <c r="C52" s="221">
        <v>200</v>
      </c>
      <c r="D52" s="221">
        <v>1856</v>
      </c>
      <c r="E52" s="233">
        <v>30</v>
      </c>
      <c r="F52" s="320">
        <f>E52/D52</f>
        <v>0.016163793103448277</v>
      </c>
    </row>
    <row r="53" spans="1:6" ht="20.25" customHeight="1">
      <c r="A53" s="219"/>
      <c r="B53" s="225" t="s">
        <v>138</v>
      </c>
      <c r="C53" s="226">
        <f>C52</f>
        <v>200</v>
      </c>
      <c r="D53" s="226">
        <f>D52</f>
        <v>1856</v>
      </c>
      <c r="E53" s="226">
        <f>E51+E52</f>
        <v>47</v>
      </c>
      <c r="F53" s="319">
        <f>E53/D53</f>
        <v>0.025323275862068964</v>
      </c>
    </row>
    <row r="54" spans="1:6" ht="20.25" customHeight="1">
      <c r="A54" s="231" t="s">
        <v>18</v>
      </c>
      <c r="B54" s="228" t="s">
        <v>16</v>
      </c>
      <c r="C54" s="232"/>
      <c r="D54" s="232"/>
      <c r="E54" s="233"/>
      <c r="F54" s="319"/>
    </row>
    <row r="55" spans="1:6" ht="21" customHeight="1">
      <c r="A55" s="219" t="s">
        <v>25</v>
      </c>
      <c r="B55" s="234" t="s">
        <v>139</v>
      </c>
      <c r="C55" s="222"/>
      <c r="D55" s="222"/>
      <c r="E55" s="235"/>
      <c r="F55" s="319"/>
    </row>
    <row r="56" spans="1:6" ht="19.5" customHeight="1">
      <c r="A56" s="236"/>
      <c r="B56" s="234" t="s">
        <v>140</v>
      </c>
      <c r="C56" s="222"/>
      <c r="D56" s="222"/>
      <c r="E56" s="237"/>
      <c r="F56" s="319"/>
    </row>
    <row r="57" spans="1:6" ht="19.5" customHeight="1">
      <c r="A57" s="236"/>
      <c r="B57" s="234" t="s">
        <v>141</v>
      </c>
      <c r="C57" s="222">
        <v>64572</v>
      </c>
      <c r="D57" s="222">
        <v>64572</v>
      </c>
      <c r="E57" s="238">
        <v>64563</v>
      </c>
      <c r="F57" s="320">
        <f>E57/D57</f>
        <v>0.9998606207024716</v>
      </c>
    </row>
    <row r="58" spans="1:6" ht="19.5" customHeight="1">
      <c r="A58" s="236"/>
      <c r="B58" s="234" t="s">
        <v>189</v>
      </c>
      <c r="C58" s="222"/>
      <c r="D58" s="222"/>
      <c r="E58" s="238">
        <v>843</v>
      </c>
      <c r="F58" s="320"/>
    </row>
    <row r="59" spans="1:6" ht="19.5" customHeight="1">
      <c r="A59" s="231"/>
      <c r="B59" s="228" t="s">
        <v>17</v>
      </c>
      <c r="C59" s="232">
        <f>C57+C58</f>
        <v>64572</v>
      </c>
      <c r="D59" s="232">
        <f>D57+D58</f>
        <v>64572</v>
      </c>
      <c r="E59" s="232">
        <f>E57+E58</f>
        <v>65406</v>
      </c>
      <c r="F59" s="319">
        <f>E59/D59</f>
        <v>1.012915814904293</v>
      </c>
    </row>
    <row r="60" spans="1:6" s="331" customFormat="1" ht="19.5" customHeight="1">
      <c r="A60" s="334"/>
      <c r="B60" s="328" t="s">
        <v>55</v>
      </c>
      <c r="C60" s="329">
        <f>C59+C53+C49+C45+C40+C30+C17+C13</f>
        <v>112467</v>
      </c>
      <c r="D60" s="329">
        <f>D59+D53+D49+D45+D40+D30+D17+D13</f>
        <v>116248</v>
      </c>
      <c r="E60" s="329">
        <f>E59+E53+E49+E45+E40+E30+E17+E13</f>
        <v>117713</v>
      </c>
      <c r="F60" s="330">
        <f>E60/D60</f>
        <v>1.0126023673525566</v>
      </c>
    </row>
    <row r="61" spans="1:6" ht="19.5" customHeight="1">
      <c r="A61" s="231"/>
      <c r="B61" s="228"/>
      <c r="C61" s="239"/>
      <c r="D61" s="239"/>
      <c r="E61" s="240"/>
      <c r="F61" s="319"/>
    </row>
    <row r="62" spans="1:6" ht="27" customHeight="1">
      <c r="A62" s="231"/>
      <c r="B62" s="228" t="s">
        <v>142</v>
      </c>
      <c r="C62" s="239"/>
      <c r="D62" s="239"/>
      <c r="E62" s="240"/>
      <c r="F62" s="319"/>
    </row>
    <row r="63" spans="1:6" ht="19.5" customHeight="1">
      <c r="A63" s="241" t="s">
        <v>19</v>
      </c>
      <c r="B63" s="242" t="s">
        <v>52</v>
      </c>
      <c r="C63" s="243"/>
      <c r="D63" s="244"/>
      <c r="E63" s="223"/>
      <c r="F63" s="319"/>
    </row>
    <row r="64" spans="1:6" ht="19.5" customHeight="1">
      <c r="A64" s="245" t="s">
        <v>6</v>
      </c>
      <c r="B64" s="246" t="s">
        <v>143</v>
      </c>
      <c r="C64" s="247">
        <v>13702</v>
      </c>
      <c r="D64" s="248">
        <v>12513</v>
      </c>
      <c r="E64" s="249">
        <v>12218</v>
      </c>
      <c r="F64" s="320">
        <f>E64/D64</f>
        <v>0.9764245185007592</v>
      </c>
    </row>
    <row r="65" spans="1:6" ht="19.5" customHeight="1">
      <c r="A65" s="245" t="s">
        <v>26</v>
      </c>
      <c r="B65" s="246" t="s">
        <v>144</v>
      </c>
      <c r="C65" s="247">
        <v>6112</v>
      </c>
      <c r="D65" s="248">
        <v>6382</v>
      </c>
      <c r="E65" s="249">
        <v>6306</v>
      </c>
      <c r="F65" s="320">
        <f>E65/D65</f>
        <v>0.9880915073644625</v>
      </c>
    </row>
    <row r="66" spans="1:7" ht="19.5" customHeight="1">
      <c r="A66" s="241"/>
      <c r="B66" s="242" t="s">
        <v>145</v>
      </c>
      <c r="C66" s="250">
        <f>C64+C65</f>
        <v>19814</v>
      </c>
      <c r="D66" s="250">
        <f>D64+D65</f>
        <v>18895</v>
      </c>
      <c r="E66" s="250">
        <f>E64+E65</f>
        <v>18524</v>
      </c>
      <c r="F66" s="319">
        <f>E66/D66</f>
        <v>0.9803651759724795</v>
      </c>
      <c r="G66" s="37"/>
    </row>
    <row r="67" spans="1:7" ht="33.75" customHeight="1">
      <c r="A67" s="241" t="s">
        <v>9</v>
      </c>
      <c r="B67" s="251" t="s">
        <v>146</v>
      </c>
      <c r="C67" s="250">
        <v>4543</v>
      </c>
      <c r="D67" s="252">
        <v>3854</v>
      </c>
      <c r="E67" s="253">
        <v>3790</v>
      </c>
      <c r="F67" s="319">
        <f>E67/D67</f>
        <v>0.9833938764919564</v>
      </c>
      <c r="G67" s="37"/>
    </row>
    <row r="68" spans="1:6" ht="24" customHeight="1">
      <c r="A68" s="241" t="s">
        <v>10</v>
      </c>
      <c r="B68" s="242" t="s">
        <v>53</v>
      </c>
      <c r="C68" s="250"/>
      <c r="D68" s="252"/>
      <c r="E68" s="249"/>
      <c r="F68" s="320"/>
    </row>
    <row r="69" spans="1:6" ht="19.5" customHeight="1">
      <c r="A69" s="245" t="s">
        <v>25</v>
      </c>
      <c r="B69" s="246" t="s">
        <v>147</v>
      </c>
      <c r="C69" s="247">
        <v>2208</v>
      </c>
      <c r="D69" s="248">
        <v>5174</v>
      </c>
      <c r="E69" s="249">
        <v>3995</v>
      </c>
      <c r="F69" s="320">
        <f>E69/D69</f>
        <v>0.7721298801700812</v>
      </c>
    </row>
    <row r="70" spans="1:6" ht="19.5" customHeight="1">
      <c r="A70" s="245" t="s">
        <v>26</v>
      </c>
      <c r="B70" s="246" t="s">
        <v>148</v>
      </c>
      <c r="C70" s="247">
        <v>150</v>
      </c>
      <c r="D70" s="248">
        <v>484</v>
      </c>
      <c r="E70" s="249">
        <v>268</v>
      </c>
      <c r="F70" s="320">
        <f>E70/D70</f>
        <v>0.5537190082644629</v>
      </c>
    </row>
    <row r="71" spans="1:6" ht="19.5" customHeight="1">
      <c r="A71" s="245" t="s">
        <v>27</v>
      </c>
      <c r="B71" s="246" t="s">
        <v>149</v>
      </c>
      <c r="C71" s="247">
        <v>12819</v>
      </c>
      <c r="D71" s="248">
        <v>13271</v>
      </c>
      <c r="E71" s="254">
        <v>11426</v>
      </c>
      <c r="F71" s="320">
        <f>E71/D71</f>
        <v>0.8609750583980107</v>
      </c>
    </row>
    <row r="72" spans="1:6" ht="19.5" customHeight="1">
      <c r="A72" s="245" t="s">
        <v>28</v>
      </c>
      <c r="B72" s="246" t="s">
        <v>150</v>
      </c>
      <c r="C72" s="247"/>
      <c r="D72" s="248"/>
      <c r="E72" s="254"/>
      <c r="F72" s="320"/>
    </row>
    <row r="73" spans="1:6" ht="19.5" customHeight="1">
      <c r="A73" s="245" t="s">
        <v>84</v>
      </c>
      <c r="B73" s="246" t="s">
        <v>151</v>
      </c>
      <c r="C73" s="247">
        <v>4072</v>
      </c>
      <c r="D73" s="248">
        <v>4031</v>
      </c>
      <c r="E73" s="249">
        <v>3695</v>
      </c>
      <c r="F73" s="320">
        <f aca="true" t="shared" si="2" ref="F73:F95">E73/D73</f>
        <v>0.9166459935499875</v>
      </c>
    </row>
    <row r="74" spans="1:6" ht="19.5" customHeight="1">
      <c r="A74" s="241"/>
      <c r="B74" s="242" t="s">
        <v>152</v>
      </c>
      <c r="C74" s="250">
        <f>SUM(C69:C73)</f>
        <v>19249</v>
      </c>
      <c r="D74" s="250">
        <f>SUM(D69:D73)</f>
        <v>22960</v>
      </c>
      <c r="E74" s="250">
        <f>SUM(E69:E73)</f>
        <v>19384</v>
      </c>
      <c r="F74" s="319">
        <f t="shared" si="2"/>
        <v>0.8442508710801394</v>
      </c>
    </row>
    <row r="75" spans="1:6" ht="19.5" customHeight="1">
      <c r="A75" s="241" t="s">
        <v>12</v>
      </c>
      <c r="B75" s="242" t="s">
        <v>88</v>
      </c>
      <c r="C75" s="250">
        <v>4270</v>
      </c>
      <c r="D75" s="252">
        <v>4353</v>
      </c>
      <c r="E75" s="255">
        <v>3943</v>
      </c>
      <c r="F75" s="319">
        <f t="shared" si="2"/>
        <v>0.9058120836204916</v>
      </c>
    </row>
    <row r="76" spans="1:6" ht="19.5" customHeight="1">
      <c r="A76" s="241" t="s">
        <v>13</v>
      </c>
      <c r="B76" s="256" t="s">
        <v>153</v>
      </c>
      <c r="C76" s="257"/>
      <c r="D76" s="252"/>
      <c r="E76" s="249"/>
      <c r="F76" s="320"/>
    </row>
    <row r="77" spans="1:6" ht="19.5" customHeight="1">
      <c r="A77" s="258" t="s">
        <v>25</v>
      </c>
      <c r="B77" s="259" t="s">
        <v>154</v>
      </c>
      <c r="C77" s="260"/>
      <c r="D77" s="261"/>
      <c r="E77" s="249"/>
      <c r="F77" s="320"/>
    </row>
    <row r="78" spans="1:6" ht="19.5" customHeight="1">
      <c r="A78" s="258" t="s">
        <v>7</v>
      </c>
      <c r="B78" s="259" t="s">
        <v>155</v>
      </c>
      <c r="C78" s="260"/>
      <c r="D78" s="261"/>
      <c r="E78" s="249"/>
      <c r="F78" s="320"/>
    </row>
    <row r="79" spans="1:6" ht="19.5" customHeight="1">
      <c r="A79" s="245" t="s">
        <v>27</v>
      </c>
      <c r="B79" s="246" t="s">
        <v>156</v>
      </c>
      <c r="C79" s="247">
        <v>1082</v>
      </c>
      <c r="D79" s="248">
        <v>2592</v>
      </c>
      <c r="E79" s="249">
        <v>2344</v>
      </c>
      <c r="F79" s="320">
        <f t="shared" si="2"/>
        <v>0.904320987654321</v>
      </c>
    </row>
    <row r="80" spans="1:6" ht="19.5" customHeight="1">
      <c r="A80" s="219" t="s">
        <v>28</v>
      </c>
      <c r="B80" s="259" t="s">
        <v>157</v>
      </c>
      <c r="C80" s="262"/>
      <c r="D80" s="262">
        <v>103</v>
      </c>
      <c r="E80" s="254">
        <v>103</v>
      </c>
      <c r="F80" s="320">
        <f t="shared" si="2"/>
        <v>1</v>
      </c>
    </row>
    <row r="81" spans="1:6" ht="19.5" customHeight="1">
      <c r="A81" s="219" t="s">
        <v>84</v>
      </c>
      <c r="B81" s="246" t="s">
        <v>158</v>
      </c>
      <c r="C81" s="247">
        <v>2090</v>
      </c>
      <c r="D81" s="248">
        <v>1454</v>
      </c>
      <c r="E81" s="254">
        <v>1454</v>
      </c>
      <c r="F81" s="320">
        <f t="shared" si="2"/>
        <v>1</v>
      </c>
    </row>
    <row r="82" spans="1:6" ht="19.5" customHeight="1">
      <c r="A82" s="241"/>
      <c r="B82" s="242" t="s">
        <v>159</v>
      </c>
      <c r="C82" s="250">
        <f>C77+C78+C79+C80+C81</f>
        <v>3172</v>
      </c>
      <c r="D82" s="250">
        <f>D77+D78+D79+D80+D81</f>
        <v>4149</v>
      </c>
      <c r="E82" s="250">
        <f>E77+E78+E79+E80+E81</f>
        <v>3901</v>
      </c>
      <c r="F82" s="319">
        <f t="shared" si="2"/>
        <v>0.9402265606170161</v>
      </c>
    </row>
    <row r="83" spans="1:6" ht="19.5" customHeight="1">
      <c r="A83" s="241" t="s">
        <v>14</v>
      </c>
      <c r="B83" s="242" t="s">
        <v>37</v>
      </c>
      <c r="C83" s="250">
        <v>14900</v>
      </c>
      <c r="D83" s="252">
        <v>17128</v>
      </c>
      <c r="E83" s="255">
        <v>12150</v>
      </c>
      <c r="F83" s="319">
        <f t="shared" si="2"/>
        <v>0.7093647828117702</v>
      </c>
    </row>
    <row r="84" spans="1:6" ht="19.5" customHeight="1">
      <c r="A84" s="241" t="s">
        <v>14</v>
      </c>
      <c r="B84" s="242" t="s">
        <v>38</v>
      </c>
      <c r="C84" s="250"/>
      <c r="D84" s="252">
        <v>738</v>
      </c>
      <c r="E84" s="253">
        <v>104</v>
      </c>
      <c r="F84" s="319">
        <f t="shared" si="2"/>
        <v>0.14092140921409213</v>
      </c>
    </row>
    <row r="85" spans="1:6" ht="19.5" customHeight="1">
      <c r="A85" s="241" t="s">
        <v>18</v>
      </c>
      <c r="B85" s="242" t="s">
        <v>160</v>
      </c>
      <c r="C85" s="243"/>
      <c r="D85" s="244"/>
      <c r="E85" s="223"/>
      <c r="F85" s="320"/>
    </row>
    <row r="86" spans="1:6" ht="19.5" customHeight="1">
      <c r="A86" s="219" t="s">
        <v>25</v>
      </c>
      <c r="B86" s="259" t="s">
        <v>161</v>
      </c>
      <c r="C86" s="263"/>
      <c r="D86" s="263"/>
      <c r="E86" s="223"/>
      <c r="F86" s="320"/>
    </row>
    <row r="87" spans="1:6" ht="19.5" customHeight="1">
      <c r="A87" s="224" t="s">
        <v>7</v>
      </c>
      <c r="B87" s="246" t="s">
        <v>162</v>
      </c>
      <c r="C87" s="264"/>
      <c r="D87" s="265"/>
      <c r="E87" s="240"/>
      <c r="F87" s="320"/>
    </row>
    <row r="88" spans="1:6" ht="19.5" customHeight="1">
      <c r="A88" s="219" t="s">
        <v>163</v>
      </c>
      <c r="B88" s="259" t="s">
        <v>164</v>
      </c>
      <c r="C88" s="247"/>
      <c r="D88" s="248"/>
      <c r="E88" s="266"/>
      <c r="F88" s="320"/>
    </row>
    <row r="89" spans="1:6" ht="19.5" customHeight="1">
      <c r="A89" s="219" t="s">
        <v>28</v>
      </c>
      <c r="B89" s="246" t="s">
        <v>165</v>
      </c>
      <c r="C89" s="230"/>
      <c r="D89" s="222"/>
      <c r="E89" s="233"/>
      <c r="F89" s="320"/>
    </row>
    <row r="90" spans="1:6" ht="22.5" customHeight="1">
      <c r="A90" s="227"/>
      <c r="B90" s="228" t="s">
        <v>166</v>
      </c>
      <c r="C90" s="226">
        <f>SUM(C86:C89)</f>
        <v>0</v>
      </c>
      <c r="D90" s="226">
        <f>SUM(D86:D89)</f>
        <v>0</v>
      </c>
      <c r="E90" s="226">
        <f>SUM(E86:E89)</f>
        <v>0</v>
      </c>
      <c r="F90" s="319"/>
    </row>
    <row r="91" spans="1:6" ht="22.5" customHeight="1">
      <c r="A91" s="227" t="s">
        <v>167</v>
      </c>
      <c r="B91" s="228" t="s">
        <v>87</v>
      </c>
      <c r="C91" s="226">
        <v>46519</v>
      </c>
      <c r="D91" s="226">
        <v>44171</v>
      </c>
      <c r="E91" s="267">
        <v>11829</v>
      </c>
      <c r="F91" s="319">
        <f t="shared" si="2"/>
        <v>0.26780014036358696</v>
      </c>
    </row>
    <row r="92" spans="1:6" s="331" customFormat="1" ht="19.5" customHeight="1">
      <c r="A92" s="327"/>
      <c r="B92" s="328" t="s">
        <v>54</v>
      </c>
      <c r="C92" s="329">
        <f>C90+C83++C84+C82+C75+C67+C66+C74+C91</f>
        <v>112467</v>
      </c>
      <c r="D92" s="329">
        <f>D90+D83++D84+D82+D75+D67+D66+D74+D91</f>
        <v>116248</v>
      </c>
      <c r="E92" s="329">
        <f>E90+E83++E84+E82+E75+E67+E66+E74+E91</f>
        <v>73625</v>
      </c>
      <c r="F92" s="330">
        <f t="shared" si="2"/>
        <v>0.6333442295781433</v>
      </c>
    </row>
    <row r="93" spans="1:6" s="3" customFormat="1" ht="20.25" customHeight="1">
      <c r="A93" s="136"/>
      <c r="B93" s="139" t="s">
        <v>168</v>
      </c>
      <c r="C93" s="332">
        <v>97567</v>
      </c>
      <c r="D93" s="332">
        <v>98382</v>
      </c>
      <c r="E93" s="333">
        <v>61371</v>
      </c>
      <c r="F93" s="347">
        <f t="shared" si="2"/>
        <v>0.6238031347197658</v>
      </c>
    </row>
    <row r="94" spans="1:6" s="3" customFormat="1" ht="19.5" customHeight="1">
      <c r="A94" s="137"/>
      <c r="B94" s="139" t="s">
        <v>169</v>
      </c>
      <c r="C94" s="332">
        <v>14900</v>
      </c>
      <c r="D94" s="332">
        <v>17866</v>
      </c>
      <c r="E94" s="333">
        <v>12254</v>
      </c>
      <c r="F94" s="347">
        <f t="shared" si="2"/>
        <v>0.6858838016343893</v>
      </c>
    </row>
    <row r="95" spans="1:6" ht="20.25" customHeight="1">
      <c r="A95" s="138"/>
      <c r="B95" s="140" t="s">
        <v>22</v>
      </c>
      <c r="C95" s="184">
        <v>11</v>
      </c>
      <c r="D95" s="184">
        <v>11</v>
      </c>
      <c r="E95" s="185">
        <v>11</v>
      </c>
      <c r="F95" s="330">
        <f t="shared" si="2"/>
        <v>1</v>
      </c>
    </row>
    <row r="96" spans="1:6" ht="15">
      <c r="A96" s="13"/>
      <c r="B96" s="13"/>
      <c r="C96" s="14"/>
      <c r="D96" s="14"/>
      <c r="E96" s="15"/>
      <c r="F96" s="326"/>
    </row>
    <row r="97" spans="1:5" ht="15">
      <c r="A97" s="13"/>
      <c r="B97" s="13"/>
      <c r="C97" s="14"/>
      <c r="D97" s="14"/>
      <c r="E97" s="15"/>
    </row>
    <row r="98" spans="1:5" ht="15">
      <c r="A98" s="13"/>
      <c r="B98" s="13"/>
      <c r="C98" s="14"/>
      <c r="D98" s="14"/>
      <c r="E98" s="15"/>
    </row>
    <row r="99" spans="1:5" ht="15">
      <c r="A99" s="13"/>
      <c r="B99" s="13"/>
      <c r="C99" s="14"/>
      <c r="D99" s="14"/>
      <c r="E99" s="15"/>
    </row>
    <row r="100" spans="1:5" ht="15">
      <c r="A100" s="13"/>
      <c r="B100" s="13"/>
      <c r="C100" s="14"/>
      <c r="D100" s="14"/>
      <c r="E100" s="15"/>
    </row>
    <row r="101" spans="1:5" ht="15">
      <c r="A101" s="13"/>
      <c r="B101" s="13"/>
      <c r="C101" s="14"/>
      <c r="D101" s="14"/>
      <c r="E101" s="15"/>
    </row>
    <row r="102" spans="1:5" ht="15">
      <c r="A102" s="13"/>
      <c r="B102" s="13"/>
      <c r="C102" s="14"/>
      <c r="D102" s="14"/>
      <c r="E102" s="15"/>
    </row>
    <row r="103" spans="1:5" ht="15">
      <c r="A103" s="13"/>
      <c r="B103" s="13"/>
      <c r="C103" s="14"/>
      <c r="D103" s="14"/>
      <c r="E103" s="15"/>
    </row>
    <row r="104" spans="1:5" ht="15">
      <c r="A104" s="13"/>
      <c r="B104" s="13"/>
      <c r="C104" s="14"/>
      <c r="D104" s="14"/>
      <c r="E104" s="15"/>
    </row>
    <row r="105" spans="1:5" ht="15">
      <c r="A105" s="13"/>
      <c r="B105" s="13"/>
      <c r="C105" s="14"/>
      <c r="D105" s="14"/>
      <c r="E105" s="15"/>
    </row>
    <row r="106" spans="1:5" ht="15">
      <c r="A106" s="13"/>
      <c r="B106" s="13"/>
      <c r="C106" s="14"/>
      <c r="D106" s="14"/>
      <c r="E106" s="15"/>
    </row>
    <row r="107" spans="1:5" ht="15">
      <c r="A107" s="13"/>
      <c r="B107" s="13"/>
      <c r="C107" s="14"/>
      <c r="D107" s="14"/>
      <c r="E107" s="15"/>
    </row>
    <row r="108" spans="1:5" ht="15">
      <c r="A108" s="13"/>
      <c r="B108" s="13"/>
      <c r="C108" s="14"/>
      <c r="D108" s="14"/>
      <c r="E108" s="15"/>
    </row>
    <row r="109" spans="1:5" ht="15">
      <c r="A109" s="13"/>
      <c r="B109" s="13"/>
      <c r="C109" s="14"/>
      <c r="D109" s="14"/>
      <c r="E109" s="15"/>
    </row>
    <row r="110" spans="1:5" ht="15">
      <c r="A110" s="13"/>
      <c r="B110" s="13"/>
      <c r="C110" s="14"/>
      <c r="D110" s="14"/>
      <c r="E110" s="15"/>
    </row>
    <row r="111" spans="1:5" ht="15">
      <c r="A111" s="13"/>
      <c r="B111" s="13"/>
      <c r="C111" s="14"/>
      <c r="D111" s="14"/>
      <c r="E111" s="15"/>
    </row>
    <row r="112" spans="1:5" ht="15">
      <c r="A112" s="13"/>
      <c r="B112" s="13"/>
      <c r="C112" s="14"/>
      <c r="D112" s="14"/>
      <c r="E112" s="15"/>
    </row>
    <row r="113" spans="1:5" ht="15">
      <c r="A113" s="13"/>
      <c r="B113" s="13"/>
      <c r="C113" s="14"/>
      <c r="D113" s="14"/>
      <c r="E113" s="15"/>
    </row>
    <row r="114" spans="1:5" ht="15">
      <c r="A114" s="13"/>
      <c r="B114" s="13"/>
      <c r="C114" s="14"/>
      <c r="D114" s="14"/>
      <c r="E114" s="15"/>
    </row>
    <row r="115" spans="1:5" ht="15">
      <c r="A115" s="13"/>
      <c r="B115" s="13"/>
      <c r="C115" s="14"/>
      <c r="D115" s="14"/>
      <c r="E115" s="15"/>
    </row>
    <row r="116" spans="1:5" ht="15">
      <c r="A116" s="13"/>
      <c r="B116" s="13"/>
      <c r="C116" s="14"/>
      <c r="D116" s="14"/>
      <c r="E116" s="15"/>
    </row>
    <row r="117" spans="1:5" ht="15">
      <c r="A117" s="13"/>
      <c r="B117" s="13"/>
      <c r="C117" s="14"/>
      <c r="D117" s="14"/>
      <c r="E117" s="16"/>
    </row>
    <row r="118" spans="1:5" ht="15">
      <c r="A118" s="13"/>
      <c r="B118" s="13"/>
      <c r="C118" s="14"/>
      <c r="D118" s="14"/>
      <c r="E118" s="15"/>
    </row>
    <row r="119" spans="1:5" ht="15">
      <c r="A119" s="13"/>
      <c r="B119" s="13"/>
      <c r="C119" s="14"/>
      <c r="D119" s="14"/>
      <c r="E119" s="15"/>
    </row>
    <row r="120" spans="1:5" ht="15">
      <c r="A120" s="13"/>
      <c r="B120" s="13"/>
      <c r="C120" s="14"/>
      <c r="D120" s="14"/>
      <c r="E120" s="15"/>
    </row>
    <row r="121" spans="1:5" ht="15">
      <c r="A121" s="13"/>
      <c r="B121" s="13"/>
      <c r="C121" s="14"/>
      <c r="D121" s="14"/>
      <c r="E121" s="15"/>
    </row>
    <row r="122" spans="1:5" ht="15">
      <c r="A122" s="13"/>
      <c r="B122" s="13"/>
      <c r="C122" s="14"/>
      <c r="D122" s="14"/>
      <c r="E122" s="15"/>
    </row>
    <row r="123" spans="1:5" ht="15">
      <c r="A123" s="13"/>
      <c r="B123" s="13"/>
      <c r="C123" s="14"/>
      <c r="D123" s="14"/>
      <c r="E123" s="15"/>
    </row>
    <row r="124" spans="1:5" ht="15">
      <c r="A124" s="13"/>
      <c r="B124" s="13"/>
      <c r="C124" s="14"/>
      <c r="D124" s="14"/>
      <c r="E124" s="15"/>
    </row>
    <row r="125" spans="1:5" ht="15">
      <c r="A125" s="13"/>
      <c r="B125" s="13"/>
      <c r="C125" s="14"/>
      <c r="D125" s="14"/>
      <c r="E125" s="15"/>
    </row>
    <row r="126" spans="1:5" ht="15">
      <c r="A126" s="13"/>
      <c r="B126" s="13"/>
      <c r="C126" s="14"/>
      <c r="D126" s="14"/>
      <c r="E126" s="15"/>
    </row>
    <row r="127" spans="1:5" ht="15">
      <c r="A127" s="13"/>
      <c r="B127" s="13"/>
      <c r="C127" s="14"/>
      <c r="D127" s="14"/>
      <c r="E127" s="15"/>
    </row>
    <row r="128" spans="1:5" ht="15">
      <c r="A128" s="13"/>
      <c r="B128" s="13"/>
      <c r="C128" s="14"/>
      <c r="D128" s="14"/>
      <c r="E128" s="15"/>
    </row>
    <row r="129" spans="1:5" ht="15">
      <c r="A129" s="13"/>
      <c r="B129" s="13"/>
      <c r="C129" s="14"/>
      <c r="D129" s="14"/>
      <c r="E129" s="15"/>
    </row>
    <row r="130" spans="1:5" ht="15">
      <c r="A130" s="13"/>
      <c r="B130" s="13"/>
      <c r="C130" s="14"/>
      <c r="D130" s="14"/>
      <c r="E130" s="15"/>
    </row>
    <row r="131" spans="1:5" ht="15">
      <c r="A131" s="13"/>
      <c r="B131" s="13"/>
      <c r="C131" s="14"/>
      <c r="D131" s="14"/>
      <c r="E131" s="15"/>
    </row>
    <row r="132" spans="1:5" ht="15">
      <c r="A132" s="13"/>
      <c r="B132" s="13"/>
      <c r="C132" s="14"/>
      <c r="D132" s="14"/>
      <c r="E132" s="15"/>
    </row>
    <row r="133" spans="1:5" ht="15">
      <c r="A133" s="13"/>
      <c r="B133" s="13"/>
      <c r="C133" s="14"/>
      <c r="D133" s="14"/>
      <c r="E133" s="15"/>
    </row>
    <row r="134" spans="1:5" ht="15">
      <c r="A134" s="13"/>
      <c r="B134" s="13"/>
      <c r="C134" s="14"/>
      <c r="D134" s="14"/>
      <c r="E134" s="15"/>
    </row>
    <row r="135" spans="1:5" ht="15">
      <c r="A135" s="13"/>
      <c r="B135" s="13"/>
      <c r="C135" s="14"/>
      <c r="D135" s="14"/>
      <c r="E135" s="15"/>
    </row>
    <row r="136" spans="1:5" ht="15">
      <c r="A136" s="13"/>
      <c r="B136" s="13"/>
      <c r="C136" s="14"/>
      <c r="D136" s="14"/>
      <c r="E136" s="15"/>
    </row>
    <row r="137" spans="1:5" ht="15">
      <c r="A137" s="13"/>
      <c r="B137" s="13"/>
      <c r="C137" s="14"/>
      <c r="D137" s="14"/>
      <c r="E137" s="15"/>
    </row>
    <row r="138" spans="1:5" ht="15">
      <c r="A138" s="13"/>
      <c r="B138" s="13"/>
      <c r="C138" s="14"/>
      <c r="D138" s="14"/>
      <c r="E138" s="15"/>
    </row>
    <row r="139" spans="1:5" ht="15">
      <c r="A139" s="13"/>
      <c r="B139" s="13"/>
      <c r="C139" s="14"/>
      <c r="D139" s="14"/>
      <c r="E139" s="15"/>
    </row>
    <row r="140" spans="1:5" ht="15">
      <c r="A140" s="13"/>
      <c r="B140" s="13"/>
      <c r="C140" s="14"/>
      <c r="D140" s="14"/>
      <c r="E140" s="15"/>
    </row>
    <row r="141" spans="1:5" ht="15">
      <c r="A141" s="13"/>
      <c r="B141" s="13"/>
      <c r="C141" s="14"/>
      <c r="D141" s="14"/>
      <c r="E141" s="15"/>
    </row>
    <row r="142" spans="1:5" ht="15">
      <c r="A142" s="13"/>
      <c r="B142" s="13"/>
      <c r="C142" s="14"/>
      <c r="D142" s="14"/>
      <c r="E142" s="15"/>
    </row>
    <row r="143" spans="1:5" ht="15">
      <c r="A143" s="13"/>
      <c r="B143" s="13"/>
      <c r="C143" s="14"/>
      <c r="D143" s="14"/>
      <c r="E143" s="15"/>
    </row>
    <row r="144" spans="1:5" ht="15">
      <c r="A144" s="13"/>
      <c r="B144" s="13"/>
      <c r="C144" s="14"/>
      <c r="D144" s="14"/>
      <c r="E144" s="15"/>
    </row>
    <row r="145" spans="1:5" ht="15">
      <c r="A145" s="13"/>
      <c r="B145" s="13"/>
      <c r="C145" s="14"/>
      <c r="D145" s="14"/>
      <c r="E145" s="15"/>
    </row>
    <row r="146" spans="1:5" ht="15">
      <c r="A146" s="13"/>
      <c r="B146" s="13"/>
      <c r="C146" s="14"/>
      <c r="D146" s="14"/>
      <c r="E146" s="15"/>
    </row>
    <row r="147" spans="1:5" ht="15">
      <c r="A147" s="13"/>
      <c r="B147" s="13"/>
      <c r="C147" s="14"/>
      <c r="D147" s="14"/>
      <c r="E147" s="15"/>
    </row>
    <row r="148" spans="1:5" ht="15">
      <c r="A148" s="13"/>
      <c r="B148" s="13"/>
      <c r="C148" s="14"/>
      <c r="D148" s="14"/>
      <c r="E148" s="15"/>
    </row>
    <row r="149" spans="1:5" ht="15">
      <c r="A149" s="13"/>
      <c r="B149" s="13"/>
      <c r="C149" s="14"/>
      <c r="D149" s="14"/>
      <c r="E149" s="15"/>
    </row>
    <row r="150" spans="1:5" ht="15">
      <c r="A150" s="13"/>
      <c r="B150" s="13"/>
      <c r="C150" s="14"/>
      <c r="D150" s="14"/>
      <c r="E150" s="15"/>
    </row>
    <row r="151" spans="1:5" ht="15">
      <c r="A151" s="13"/>
      <c r="B151" s="13"/>
      <c r="C151" s="14"/>
      <c r="D151" s="14"/>
      <c r="E151" s="15"/>
    </row>
    <row r="152" spans="1:5" ht="15">
      <c r="A152" s="13"/>
      <c r="B152" s="13"/>
      <c r="C152" s="14"/>
      <c r="D152" s="14"/>
      <c r="E152" s="15"/>
    </row>
    <row r="153" spans="1:5" ht="15">
      <c r="A153" s="13"/>
      <c r="B153" s="13"/>
      <c r="C153" s="14"/>
      <c r="D153" s="14"/>
      <c r="E153" s="15"/>
    </row>
    <row r="154" spans="1:5" ht="15">
      <c r="A154" s="13"/>
      <c r="B154" s="13"/>
      <c r="C154" s="14"/>
      <c r="D154" s="14"/>
      <c r="E154" s="15"/>
    </row>
    <row r="155" spans="1:5" ht="15">
      <c r="A155" s="13"/>
      <c r="B155" s="13"/>
      <c r="C155" s="14"/>
      <c r="D155" s="14"/>
      <c r="E155" s="15"/>
    </row>
    <row r="156" spans="1:5" ht="15">
      <c r="A156" s="13"/>
      <c r="B156" s="13"/>
      <c r="C156" s="14"/>
      <c r="D156" s="14"/>
      <c r="E156" s="15"/>
    </row>
    <row r="157" spans="1:5" ht="15">
      <c r="A157" s="13"/>
      <c r="B157" s="13"/>
      <c r="C157" s="14"/>
      <c r="D157" s="14"/>
      <c r="E157" s="15"/>
    </row>
    <row r="158" spans="1:5" ht="15">
      <c r="A158" s="13"/>
      <c r="B158" s="13"/>
      <c r="C158" s="14"/>
      <c r="D158" s="14"/>
      <c r="E158" s="15"/>
    </row>
    <row r="159" spans="1:5" ht="15">
      <c r="A159" s="13"/>
      <c r="B159" s="13"/>
      <c r="C159" s="14"/>
      <c r="D159" s="14"/>
      <c r="E159" s="15"/>
    </row>
    <row r="160" spans="1:5" ht="15">
      <c r="A160" s="13"/>
      <c r="B160" s="13"/>
      <c r="C160" s="14"/>
      <c r="D160" s="14"/>
      <c r="E160" s="15"/>
    </row>
    <row r="161" spans="1:5" ht="15">
      <c r="A161" s="13"/>
      <c r="B161" s="13"/>
      <c r="C161" s="14"/>
      <c r="D161" s="14"/>
      <c r="E161" s="15"/>
    </row>
    <row r="162" spans="1:5" ht="15">
      <c r="A162" s="13"/>
      <c r="B162" s="13"/>
      <c r="C162" s="14"/>
      <c r="D162" s="14"/>
      <c r="E162" s="15"/>
    </row>
    <row r="163" spans="1:5" ht="15">
      <c r="A163" s="13"/>
      <c r="B163" s="13"/>
      <c r="C163" s="14"/>
      <c r="D163" s="14"/>
      <c r="E163" s="15"/>
    </row>
    <row r="164" spans="1:5" ht="15">
      <c r="A164" s="13"/>
      <c r="B164" s="13"/>
      <c r="C164" s="14"/>
      <c r="D164" s="14"/>
      <c r="E164" s="15"/>
    </row>
    <row r="165" spans="1:5" ht="15">
      <c r="A165" s="13"/>
      <c r="B165" s="13"/>
      <c r="C165" s="14"/>
      <c r="D165" s="14"/>
      <c r="E165" s="15"/>
    </row>
    <row r="166" spans="1:5" ht="15">
      <c r="A166" s="13"/>
      <c r="B166" s="13"/>
      <c r="C166" s="14"/>
      <c r="D166" s="14"/>
      <c r="E166" s="15"/>
    </row>
    <row r="167" spans="1:5" ht="15">
      <c r="A167" s="13"/>
      <c r="B167" s="13"/>
      <c r="C167" s="14"/>
      <c r="D167" s="14"/>
      <c r="E167" s="15"/>
    </row>
    <row r="168" spans="1:5" ht="15">
      <c r="A168" s="13"/>
      <c r="B168" s="13"/>
      <c r="C168" s="14"/>
      <c r="D168" s="14"/>
      <c r="E168" s="15"/>
    </row>
    <row r="169" spans="1:5" ht="15">
      <c r="A169" s="13"/>
      <c r="B169" s="13"/>
      <c r="C169" s="14"/>
      <c r="D169" s="14"/>
      <c r="E169" s="15"/>
    </row>
    <row r="170" spans="1:5" ht="15">
      <c r="A170" s="13"/>
      <c r="B170" s="13"/>
      <c r="C170" s="14"/>
      <c r="D170" s="14"/>
      <c r="E170" s="15"/>
    </row>
    <row r="171" spans="1:5" ht="15">
      <c r="A171" s="13"/>
      <c r="B171" s="13"/>
      <c r="C171" s="14"/>
      <c r="D171" s="14"/>
      <c r="E171" s="15"/>
    </row>
    <row r="172" spans="1:5" ht="15">
      <c r="A172" s="13"/>
      <c r="B172" s="13"/>
      <c r="C172" s="14"/>
      <c r="D172" s="14"/>
      <c r="E172" s="15"/>
    </row>
    <row r="173" spans="1:5" ht="15">
      <c r="A173" s="13"/>
      <c r="B173" s="13"/>
      <c r="C173" s="14"/>
      <c r="D173" s="14"/>
      <c r="E173" s="15"/>
    </row>
    <row r="174" spans="1:5" ht="15">
      <c r="A174" s="13"/>
      <c r="B174" s="13"/>
      <c r="C174" s="14"/>
      <c r="D174" s="14"/>
      <c r="E174" s="15"/>
    </row>
    <row r="175" spans="1:5" ht="15">
      <c r="A175" s="13"/>
      <c r="B175" s="13"/>
      <c r="C175" s="14"/>
      <c r="D175" s="14"/>
      <c r="E175" s="15"/>
    </row>
    <row r="176" spans="1:5" ht="15">
      <c r="A176" s="13"/>
      <c r="B176" s="13"/>
      <c r="C176" s="14"/>
      <c r="D176" s="14"/>
      <c r="E176" s="15"/>
    </row>
    <row r="177" spans="1:5" ht="15">
      <c r="A177" s="13"/>
      <c r="B177" s="13"/>
      <c r="C177" s="14"/>
      <c r="D177" s="14"/>
      <c r="E177" s="15"/>
    </row>
    <row r="178" spans="1:5" ht="15">
      <c r="A178" s="13"/>
      <c r="B178" s="13"/>
      <c r="C178" s="14"/>
      <c r="D178" s="14"/>
      <c r="E178" s="15"/>
    </row>
    <row r="179" spans="1:5" ht="15">
      <c r="A179" s="13"/>
      <c r="B179" s="13"/>
      <c r="C179" s="14"/>
      <c r="D179" s="14"/>
      <c r="E179" s="15"/>
    </row>
    <row r="180" spans="1:5" ht="15">
      <c r="A180" s="13"/>
      <c r="B180" s="13"/>
      <c r="C180" s="14"/>
      <c r="D180" s="14"/>
      <c r="E180" s="15"/>
    </row>
    <row r="181" spans="1:5" ht="15">
      <c r="A181" s="13"/>
      <c r="B181" s="13"/>
      <c r="C181" s="14"/>
      <c r="D181" s="14"/>
      <c r="E181" s="15"/>
    </row>
    <row r="182" spans="1:5" ht="15">
      <c r="A182" s="13"/>
      <c r="B182" s="13"/>
      <c r="C182" s="14"/>
      <c r="D182" s="14"/>
      <c r="E182" s="15"/>
    </row>
    <row r="183" spans="1:5" ht="15">
      <c r="A183" s="13"/>
      <c r="B183" s="13"/>
      <c r="C183" s="14"/>
      <c r="D183" s="14"/>
      <c r="E183" s="15"/>
    </row>
    <row r="184" spans="1:5" ht="15">
      <c r="A184" s="13"/>
      <c r="B184" s="13"/>
      <c r="C184" s="14"/>
      <c r="D184" s="14"/>
      <c r="E184" s="15"/>
    </row>
    <row r="185" spans="1:5" ht="15">
      <c r="A185" s="13"/>
      <c r="B185" s="13"/>
      <c r="C185" s="14"/>
      <c r="D185" s="14"/>
      <c r="E185" s="15"/>
    </row>
    <row r="186" spans="1:5" ht="15">
      <c r="A186" s="13"/>
      <c r="B186" s="13"/>
      <c r="C186" s="14"/>
      <c r="D186" s="14"/>
      <c r="E186" s="15"/>
    </row>
    <row r="187" spans="1:5" ht="15">
      <c r="A187" s="13"/>
      <c r="B187" s="13"/>
      <c r="C187" s="14"/>
      <c r="D187" s="14"/>
      <c r="E187" s="15"/>
    </row>
    <row r="188" spans="1:5" ht="15">
      <c r="A188" s="13"/>
      <c r="B188" s="13"/>
      <c r="C188" s="14"/>
      <c r="D188" s="14"/>
      <c r="E188" s="15"/>
    </row>
    <row r="189" spans="1:5" ht="15">
      <c r="A189" s="13"/>
      <c r="B189" s="13"/>
      <c r="C189" s="14"/>
      <c r="D189" s="14"/>
      <c r="E189" s="15"/>
    </row>
    <row r="190" spans="1:5" ht="15">
      <c r="A190" s="13"/>
      <c r="B190" s="13"/>
      <c r="C190" s="14"/>
      <c r="D190" s="14"/>
      <c r="E190" s="15"/>
    </row>
    <row r="191" spans="1:5" ht="15">
      <c r="A191" s="13"/>
      <c r="B191" s="13"/>
      <c r="C191" s="14"/>
      <c r="D191" s="14"/>
      <c r="E191" s="15"/>
    </row>
    <row r="192" spans="1:5" ht="15">
      <c r="A192" s="13"/>
      <c r="B192" s="13"/>
      <c r="C192" s="14"/>
      <c r="D192" s="14"/>
      <c r="E192" s="15"/>
    </row>
    <row r="193" spans="1:5" ht="15">
      <c r="A193" s="13"/>
      <c r="B193" s="13"/>
      <c r="C193" s="14"/>
      <c r="D193" s="14"/>
      <c r="E193" s="15"/>
    </row>
    <row r="194" spans="1:5" ht="15">
      <c r="A194" s="13"/>
      <c r="B194" s="13"/>
      <c r="C194" s="14"/>
      <c r="D194" s="14"/>
      <c r="E194" s="15"/>
    </row>
    <row r="195" spans="1:5" ht="15">
      <c r="A195" s="13"/>
      <c r="B195" s="13"/>
      <c r="C195" s="14"/>
      <c r="D195" s="14"/>
      <c r="E195" s="15"/>
    </row>
    <row r="196" spans="1:5" ht="15">
      <c r="A196" s="13"/>
      <c r="B196" s="13"/>
      <c r="C196" s="14"/>
      <c r="D196" s="14"/>
      <c r="E196" s="15"/>
    </row>
    <row r="197" spans="1:5" ht="15">
      <c r="A197" s="13"/>
      <c r="B197" s="13"/>
      <c r="C197" s="14"/>
      <c r="D197" s="14"/>
      <c r="E197" s="15"/>
    </row>
    <row r="198" spans="1:5" ht="15">
      <c r="A198" s="13"/>
      <c r="B198" s="13"/>
      <c r="C198" s="14"/>
      <c r="D198" s="14"/>
      <c r="E198" s="15"/>
    </row>
    <row r="199" spans="1:5" ht="15">
      <c r="A199" s="13"/>
      <c r="B199" s="13"/>
      <c r="C199" s="14"/>
      <c r="D199" s="14"/>
      <c r="E199" s="15"/>
    </row>
    <row r="200" spans="1:5" ht="15">
      <c r="A200" s="13"/>
      <c r="B200" s="13"/>
      <c r="C200" s="14"/>
      <c r="D200" s="14"/>
      <c r="E200" s="15"/>
    </row>
    <row r="201" spans="1:5" ht="15">
      <c r="A201" s="13"/>
      <c r="B201" s="13"/>
      <c r="C201" s="14"/>
      <c r="D201" s="14"/>
      <c r="E201" s="15"/>
    </row>
    <row r="202" spans="1:5" ht="15">
      <c r="A202" s="13"/>
      <c r="B202" s="13"/>
      <c r="C202" s="14"/>
      <c r="D202" s="14"/>
      <c r="E202" s="15"/>
    </row>
    <row r="203" spans="1:5" ht="15">
      <c r="A203" s="13"/>
      <c r="B203" s="13"/>
      <c r="C203" s="14"/>
      <c r="D203" s="14"/>
      <c r="E203" s="15"/>
    </row>
    <row r="204" spans="1:5" ht="15">
      <c r="A204" s="13"/>
      <c r="B204" s="13"/>
      <c r="C204" s="14"/>
      <c r="D204" s="14"/>
      <c r="E204" s="15"/>
    </row>
    <row r="205" spans="1:5" ht="15">
      <c r="A205" s="13"/>
      <c r="B205" s="13"/>
      <c r="C205" s="14"/>
      <c r="D205" s="14"/>
      <c r="E205" s="15"/>
    </row>
    <row r="206" spans="1:5" ht="15">
      <c r="A206" s="13"/>
      <c r="B206" s="13"/>
      <c r="C206" s="14"/>
      <c r="D206" s="14"/>
      <c r="E206" s="15"/>
    </row>
    <row r="207" spans="1:5" ht="15">
      <c r="A207" s="13"/>
      <c r="B207" s="13"/>
      <c r="C207" s="14"/>
      <c r="D207" s="14"/>
      <c r="E207" s="15"/>
    </row>
    <row r="208" spans="1:5" ht="15">
      <c r="A208" s="13"/>
      <c r="B208" s="13"/>
      <c r="C208" s="14"/>
      <c r="D208" s="14"/>
      <c r="E208" s="15"/>
    </row>
    <row r="209" spans="1:5" ht="15">
      <c r="A209" s="13"/>
      <c r="B209" s="13"/>
      <c r="C209" s="14"/>
      <c r="D209" s="14"/>
      <c r="E209" s="15"/>
    </row>
    <row r="210" spans="1:5" ht="15">
      <c r="A210" s="13"/>
      <c r="B210" s="13"/>
      <c r="C210" s="14"/>
      <c r="D210" s="14"/>
      <c r="E210" s="15"/>
    </row>
    <row r="211" spans="1:5" ht="15">
      <c r="A211" s="13"/>
      <c r="B211" s="13"/>
      <c r="C211" s="14"/>
      <c r="D211" s="14"/>
      <c r="E211" s="15"/>
    </row>
    <row r="212" spans="1:5" ht="15">
      <c r="A212" s="13"/>
      <c r="B212" s="13"/>
      <c r="C212" s="14"/>
      <c r="D212" s="14"/>
      <c r="E212" s="15"/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15748031496062992" right="0.31496062992125984" top="2.125984251968504" bottom="0.6299212598425197" header="0.3937007874015748" footer="0.03937007874015748"/>
  <pageSetup horizontalDpi="300" verticalDpi="300" orientation="portrait" paperSize="9" scale="78" r:id="rId1"/>
  <headerFooter alignWithMargins="0">
    <oddHeader>&amp;C&amp;"Garamond,Félkövér"&amp;12 
/2018. (     ) számú zárszámadási rendelethez
Balatonmagyaród Község Önkormányzata 
 2017. évi bevételeinek és kiadásainak teljesítése  &amp;R&amp;8&amp;A
&amp;P.oldal
ezer Ft-b&amp;9an</oddHeader>
  </headerFooter>
  <rowBreaks count="2" manualBreakCount="2">
    <brk id="40" max="255" man="1"/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9">
      <selection activeCell="O10" sqref="O10"/>
    </sheetView>
  </sheetViews>
  <sheetFormatPr defaultColWidth="9.00390625" defaultRowHeight="12.75"/>
  <cols>
    <col min="1" max="1" width="9.125" style="39" customWidth="1"/>
    <col min="2" max="4" width="9.125" style="20" customWidth="1"/>
    <col min="5" max="5" width="24.125" style="20" customWidth="1"/>
    <col min="6" max="6" width="14.125" style="39" customWidth="1"/>
  </cols>
  <sheetData>
    <row r="2" spans="1:6" ht="12.75" customHeight="1">
      <c r="A2" s="424" t="s">
        <v>56</v>
      </c>
      <c r="B2" s="433" t="s">
        <v>3</v>
      </c>
      <c r="C2" s="433"/>
      <c r="D2" s="433"/>
      <c r="E2" s="433"/>
      <c r="F2" s="427">
        <v>2017</v>
      </c>
    </row>
    <row r="3" spans="1:6" ht="16.5" customHeight="1">
      <c r="A3" s="424"/>
      <c r="B3" s="433"/>
      <c r="C3" s="433"/>
      <c r="D3" s="433"/>
      <c r="E3" s="433"/>
      <c r="F3" s="428"/>
    </row>
    <row r="4" spans="1:6" ht="21.75" customHeight="1">
      <c r="A4" s="170" t="s">
        <v>253</v>
      </c>
      <c r="B4" s="436" t="s">
        <v>254</v>
      </c>
      <c r="C4" s="436"/>
      <c r="D4" s="436"/>
      <c r="E4" s="436"/>
      <c r="F4" s="91">
        <v>33880</v>
      </c>
    </row>
    <row r="5" spans="1:6" ht="28.5" customHeight="1">
      <c r="A5" s="170" t="s">
        <v>255</v>
      </c>
      <c r="B5" s="430" t="s">
        <v>256</v>
      </c>
      <c r="C5" s="431"/>
      <c r="D5" s="431"/>
      <c r="E5" s="432"/>
      <c r="F5" s="91">
        <v>3331</v>
      </c>
    </row>
    <row r="6" spans="1:6" ht="18" customHeight="1">
      <c r="A6" s="170" t="s">
        <v>257</v>
      </c>
      <c r="B6" s="430" t="s">
        <v>258</v>
      </c>
      <c r="C6" s="434"/>
      <c r="D6" s="434"/>
      <c r="E6" s="435"/>
      <c r="F6" s="91">
        <v>390</v>
      </c>
    </row>
    <row r="7" spans="1:6" ht="17.25" customHeight="1">
      <c r="A7" s="171" t="s">
        <v>19</v>
      </c>
      <c r="B7" s="438" t="s">
        <v>259</v>
      </c>
      <c r="C7" s="438"/>
      <c r="D7" s="438"/>
      <c r="E7" s="438"/>
      <c r="F7" s="92">
        <f>F4+F5+F6</f>
        <v>37601</v>
      </c>
    </row>
    <row r="8" spans="1:6" ht="15.75">
      <c r="A8" s="170" t="s">
        <v>260</v>
      </c>
      <c r="B8" s="437" t="s">
        <v>261</v>
      </c>
      <c r="C8" s="437"/>
      <c r="D8" s="437"/>
      <c r="E8" s="437"/>
      <c r="F8" s="91">
        <v>0</v>
      </c>
    </row>
    <row r="9" spans="1:6" ht="15.75">
      <c r="A9" s="170" t="s">
        <v>262</v>
      </c>
      <c r="B9" s="437" t="s">
        <v>263</v>
      </c>
      <c r="C9" s="437"/>
      <c r="D9" s="437"/>
      <c r="E9" s="437"/>
      <c r="F9" s="91">
        <v>0</v>
      </c>
    </row>
    <row r="10" spans="1:6" ht="18.75" customHeight="1">
      <c r="A10" s="171" t="s">
        <v>9</v>
      </c>
      <c r="B10" s="438" t="s">
        <v>264</v>
      </c>
      <c r="C10" s="438"/>
      <c r="D10" s="438"/>
      <c r="E10" s="438"/>
      <c r="F10" s="94">
        <v>0</v>
      </c>
    </row>
    <row r="11" spans="1:6" ht="30" customHeight="1">
      <c r="A11" s="170" t="s">
        <v>265</v>
      </c>
      <c r="B11" s="430" t="s">
        <v>266</v>
      </c>
      <c r="C11" s="431"/>
      <c r="D11" s="431"/>
      <c r="E11" s="432"/>
      <c r="F11" s="91">
        <v>21781</v>
      </c>
    </row>
    <row r="12" spans="1:6" ht="30.75" customHeight="1">
      <c r="A12" s="170" t="s">
        <v>242</v>
      </c>
      <c r="B12" s="430" t="s">
        <v>267</v>
      </c>
      <c r="C12" s="431"/>
      <c r="D12" s="431"/>
      <c r="E12" s="432"/>
      <c r="F12" s="91">
        <v>5124</v>
      </c>
    </row>
    <row r="13" spans="1:6" ht="30" customHeight="1">
      <c r="A13" s="170" t="s">
        <v>268</v>
      </c>
      <c r="B13" s="430" t="s">
        <v>296</v>
      </c>
      <c r="C13" s="434"/>
      <c r="D13" s="434"/>
      <c r="E13" s="435"/>
      <c r="F13" s="91"/>
    </row>
    <row r="14" spans="1:6" ht="30" customHeight="1">
      <c r="A14" s="170" t="s">
        <v>271</v>
      </c>
      <c r="B14" s="430" t="s">
        <v>269</v>
      </c>
      <c r="C14" s="434"/>
      <c r="D14" s="434"/>
      <c r="E14" s="435"/>
      <c r="F14" s="91">
        <v>200</v>
      </c>
    </row>
    <row r="15" spans="1:6" ht="20.25" customHeight="1">
      <c r="A15" s="171" t="s">
        <v>10</v>
      </c>
      <c r="B15" s="438" t="s">
        <v>270</v>
      </c>
      <c r="C15" s="438"/>
      <c r="D15" s="438"/>
      <c r="E15" s="438"/>
      <c r="F15" s="92">
        <f>F13+F12+F11+F14</f>
        <v>27105</v>
      </c>
    </row>
    <row r="16" spans="1:6" ht="18" customHeight="1">
      <c r="A16" s="170" t="s">
        <v>40</v>
      </c>
      <c r="B16" s="437" t="s">
        <v>272</v>
      </c>
      <c r="C16" s="437"/>
      <c r="D16" s="437"/>
      <c r="E16" s="437"/>
      <c r="F16" s="91">
        <v>3995</v>
      </c>
    </row>
    <row r="17" spans="1:6" ht="15.75">
      <c r="A17" s="172" t="s">
        <v>41</v>
      </c>
      <c r="B17" s="437" t="s">
        <v>273</v>
      </c>
      <c r="C17" s="437"/>
      <c r="D17" s="437"/>
      <c r="E17" s="437"/>
      <c r="F17" s="91">
        <v>11990</v>
      </c>
    </row>
    <row r="18" spans="1:6" s="175" customFormat="1" ht="15.75">
      <c r="A18" s="172" t="s">
        <v>42</v>
      </c>
      <c r="B18" s="437" t="s">
        <v>274</v>
      </c>
      <c r="C18" s="437"/>
      <c r="D18" s="437"/>
      <c r="E18" s="437"/>
      <c r="F18" s="174">
        <v>0</v>
      </c>
    </row>
    <row r="19" spans="1:6" s="175" customFormat="1" ht="15.75">
      <c r="A19" s="172" t="s">
        <v>72</v>
      </c>
      <c r="B19" s="437" t="s">
        <v>275</v>
      </c>
      <c r="C19" s="437"/>
      <c r="D19" s="437"/>
      <c r="E19" s="437"/>
      <c r="F19" s="91"/>
    </row>
    <row r="20" spans="1:6" s="176" customFormat="1" ht="15.75">
      <c r="A20" s="173" t="s">
        <v>121</v>
      </c>
      <c r="B20" s="438" t="s">
        <v>276</v>
      </c>
      <c r="C20" s="438"/>
      <c r="D20" s="438"/>
      <c r="E20" s="438"/>
      <c r="F20" s="94">
        <f>F16+F17+F18+F19</f>
        <v>15985</v>
      </c>
    </row>
    <row r="21" spans="1:6" s="175" customFormat="1" ht="15.75" customHeight="1">
      <c r="A21" s="172" t="s">
        <v>316</v>
      </c>
      <c r="B21" s="430" t="s">
        <v>277</v>
      </c>
      <c r="C21" s="431"/>
      <c r="D21" s="431"/>
      <c r="E21" s="432"/>
      <c r="F21" s="91">
        <v>11021</v>
      </c>
    </row>
    <row r="22" spans="1:6" s="175" customFormat="1" ht="15.75">
      <c r="A22" s="172" t="s">
        <v>317</v>
      </c>
      <c r="B22" s="437" t="s">
        <v>278</v>
      </c>
      <c r="C22" s="437"/>
      <c r="D22" s="437"/>
      <c r="E22" s="437"/>
      <c r="F22" s="91">
        <v>7680</v>
      </c>
    </row>
    <row r="23" spans="1:6" s="175" customFormat="1" ht="15.75" customHeight="1">
      <c r="A23" s="170" t="s">
        <v>73</v>
      </c>
      <c r="B23" s="430" t="s">
        <v>279</v>
      </c>
      <c r="C23" s="431"/>
      <c r="D23" s="431"/>
      <c r="E23" s="432"/>
      <c r="F23" s="91">
        <v>3781</v>
      </c>
    </row>
    <row r="24" spans="1:6" ht="15.75">
      <c r="A24" s="171" t="s">
        <v>280</v>
      </c>
      <c r="B24" s="438" t="s">
        <v>281</v>
      </c>
      <c r="C24" s="438"/>
      <c r="D24" s="438"/>
      <c r="E24" s="438"/>
      <c r="F24" s="92">
        <f>F21+F22+F23</f>
        <v>22482</v>
      </c>
    </row>
    <row r="25" spans="1:6" ht="15.75">
      <c r="A25" s="173" t="s">
        <v>14</v>
      </c>
      <c r="B25" s="438" t="s">
        <v>282</v>
      </c>
      <c r="C25" s="438"/>
      <c r="D25" s="438"/>
      <c r="E25" s="438"/>
      <c r="F25" s="94">
        <v>22471</v>
      </c>
    </row>
    <row r="26" spans="1:6" s="176" customFormat="1" ht="15.75">
      <c r="A26" s="173" t="s">
        <v>283</v>
      </c>
      <c r="B26" s="439" t="s">
        <v>284</v>
      </c>
      <c r="C26" s="440"/>
      <c r="D26" s="440"/>
      <c r="E26" s="441"/>
      <c r="F26" s="94">
        <v>13899</v>
      </c>
    </row>
    <row r="27" spans="1:6" s="176" customFormat="1" ht="15.75">
      <c r="A27" s="173" t="s">
        <v>237</v>
      </c>
      <c r="B27" s="438" t="s">
        <v>285</v>
      </c>
      <c r="C27" s="438"/>
      <c r="D27" s="438"/>
      <c r="E27" s="438"/>
      <c r="F27" s="94">
        <f>F7+F10+F15-F20-F24-F25-F26</f>
        <v>-10131</v>
      </c>
    </row>
    <row r="28" spans="1:6" ht="15.75">
      <c r="A28" s="170">
        <v>17</v>
      </c>
      <c r="B28" s="430" t="s">
        <v>286</v>
      </c>
      <c r="C28" s="431"/>
      <c r="D28" s="431"/>
      <c r="E28" s="432"/>
      <c r="F28" s="91">
        <v>0</v>
      </c>
    </row>
    <row r="29" spans="1:6" s="175" customFormat="1" ht="30.75" customHeight="1">
      <c r="A29" s="170">
        <v>18</v>
      </c>
      <c r="B29" s="430" t="s">
        <v>287</v>
      </c>
      <c r="C29" s="431"/>
      <c r="D29" s="431"/>
      <c r="E29" s="432"/>
      <c r="F29" s="174"/>
    </row>
    <row r="30" spans="1:6" s="175" customFormat="1" ht="15.75">
      <c r="A30" s="172">
        <v>19</v>
      </c>
      <c r="B30" s="437" t="s">
        <v>288</v>
      </c>
      <c r="C30" s="437"/>
      <c r="D30" s="437"/>
      <c r="E30" s="437"/>
      <c r="F30" s="91">
        <v>13</v>
      </c>
    </row>
    <row r="31" spans="1:6" s="176" customFormat="1" ht="18" customHeight="1">
      <c r="A31" s="173" t="s">
        <v>18</v>
      </c>
      <c r="B31" s="439" t="s">
        <v>289</v>
      </c>
      <c r="C31" s="440"/>
      <c r="D31" s="440"/>
      <c r="E31" s="441"/>
      <c r="F31" s="94">
        <f>F28+F29+F30</f>
        <v>13</v>
      </c>
    </row>
    <row r="32" spans="1:6" s="175" customFormat="1" ht="15.75">
      <c r="A32" s="172" t="s">
        <v>318</v>
      </c>
      <c r="B32" s="437" t="s">
        <v>290</v>
      </c>
      <c r="C32" s="437"/>
      <c r="D32" s="437"/>
      <c r="E32" s="437"/>
      <c r="F32" s="91"/>
    </row>
    <row r="33" spans="1:6" ht="15.75">
      <c r="A33" s="170">
        <v>25</v>
      </c>
      <c r="B33" s="430" t="s">
        <v>291</v>
      </c>
      <c r="C33" s="431"/>
      <c r="D33" s="431"/>
      <c r="E33" s="432"/>
      <c r="F33" s="91"/>
    </row>
    <row r="34" spans="1:6" s="175" customFormat="1" ht="15.75">
      <c r="A34" s="170" t="s">
        <v>319</v>
      </c>
      <c r="B34" s="437" t="s">
        <v>292</v>
      </c>
      <c r="C34" s="437"/>
      <c r="D34" s="437"/>
      <c r="E34" s="437"/>
      <c r="F34" s="174"/>
    </row>
    <row r="35" spans="1:6" ht="15.75">
      <c r="A35" s="173" t="s">
        <v>293</v>
      </c>
      <c r="B35" s="438" t="s">
        <v>294</v>
      </c>
      <c r="C35" s="438"/>
      <c r="D35" s="438"/>
      <c r="E35" s="438"/>
      <c r="F35" s="94">
        <f>F32+F33+F34</f>
        <v>0</v>
      </c>
    </row>
    <row r="36" spans="1:6" s="176" customFormat="1" ht="15.75">
      <c r="A36" s="173" t="s">
        <v>246</v>
      </c>
      <c r="B36" s="439" t="s">
        <v>295</v>
      </c>
      <c r="C36" s="440"/>
      <c r="D36" s="440"/>
      <c r="E36" s="441"/>
      <c r="F36" s="94">
        <f>F31-F35</f>
        <v>13</v>
      </c>
    </row>
    <row r="37" spans="1:6" s="176" customFormat="1" ht="15.75">
      <c r="A37" s="173" t="s">
        <v>206</v>
      </c>
      <c r="B37" s="438" t="s">
        <v>297</v>
      </c>
      <c r="C37" s="438"/>
      <c r="D37" s="438"/>
      <c r="E37" s="438"/>
      <c r="F37" s="94">
        <f>F27+F36</f>
        <v>-10118</v>
      </c>
    </row>
  </sheetData>
  <sheetProtection/>
  <mergeCells count="37">
    <mergeCell ref="B37:E37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4:E24"/>
    <mergeCell ref="B6:E6"/>
    <mergeCell ref="B13:E13"/>
    <mergeCell ref="B19:E19"/>
    <mergeCell ref="B20:E20"/>
    <mergeCell ref="B21:E21"/>
    <mergeCell ref="B22:E22"/>
    <mergeCell ref="B15:E15"/>
    <mergeCell ref="B16:E16"/>
    <mergeCell ref="B17:E17"/>
    <mergeCell ref="B18:E18"/>
    <mergeCell ref="B10:E10"/>
    <mergeCell ref="B11:E11"/>
    <mergeCell ref="B12:E12"/>
    <mergeCell ref="B23:E23"/>
    <mergeCell ref="A2:A3"/>
    <mergeCell ref="B2:E3"/>
    <mergeCell ref="B14:E14"/>
    <mergeCell ref="F2:F3"/>
    <mergeCell ref="B4:E4"/>
    <mergeCell ref="B8:E8"/>
    <mergeCell ref="B9:E9"/>
    <mergeCell ref="B5:E5"/>
    <mergeCell ref="B7:E7"/>
  </mergeCells>
  <printOptions/>
  <pageMargins left="0.84" right="0.44" top="1.15" bottom="0.29" header="0.36" footer="0.29"/>
  <pageSetup horizontalDpi="600" verticalDpi="600" orientation="portrait" paperSize="9" r:id="rId1"/>
  <headerFooter alignWithMargins="0">
    <oddHeader>&amp;C&amp;"Times New Roman,Félkövér"&amp;11
/2018. (    ) számú zárszámadási rendelethez Balatonmagyaród Község Önkormányzata eredménykimutatása 2017. évben&amp;R&amp;"Times New Roman,Normál"&amp;8 10. melléklet
1.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SheetLayoutView="56" workbookViewId="0" topLeftCell="A1">
      <selection activeCell="J36" sqref="J36"/>
    </sheetView>
  </sheetViews>
  <sheetFormatPr defaultColWidth="9.00390625" defaultRowHeight="12.75"/>
  <cols>
    <col min="1" max="1" width="4.625" style="20" customWidth="1"/>
    <col min="2" max="2" width="31.875" style="20" bestFit="1" customWidth="1"/>
    <col min="3" max="3" width="12.125" style="20" customWidth="1"/>
    <col min="4" max="4" width="12.75390625" style="20" customWidth="1"/>
    <col min="5" max="5" width="11.625" style="20" customWidth="1"/>
    <col min="6" max="6" width="10.75390625" style="314" customWidth="1"/>
    <col min="7" max="7" width="4.625" style="20" customWidth="1"/>
    <col min="8" max="8" width="28.25390625" style="20" bestFit="1" customWidth="1"/>
    <col min="9" max="9" width="12.00390625" style="20" customWidth="1"/>
    <col min="10" max="10" width="13.25390625" style="20" customWidth="1"/>
    <col min="11" max="11" width="12.00390625" style="20" customWidth="1"/>
    <col min="12" max="12" width="9.125" style="314" customWidth="1"/>
    <col min="13" max="13" width="13.625" style="20" customWidth="1"/>
    <col min="14" max="14" width="9.125" style="20" customWidth="1"/>
    <col min="15" max="15" width="9.125" style="11" customWidth="1"/>
  </cols>
  <sheetData>
    <row r="1" spans="1:12" ht="15">
      <c r="A1" s="268"/>
      <c r="B1" s="268"/>
      <c r="C1" s="268"/>
      <c r="D1" s="268"/>
      <c r="E1" s="268"/>
      <c r="F1" s="308"/>
      <c r="G1" s="268"/>
      <c r="H1" s="268"/>
      <c r="I1" s="268"/>
      <c r="J1" s="268"/>
      <c r="K1" s="268"/>
      <c r="L1" s="308"/>
    </row>
    <row r="2" spans="1:12" ht="47.25" customHeight="1">
      <c r="A2" s="268"/>
      <c r="B2" s="268"/>
      <c r="C2" s="268"/>
      <c r="D2" s="268"/>
      <c r="E2" s="268"/>
      <c r="F2" s="308"/>
      <c r="G2" s="268"/>
      <c r="H2" s="268"/>
      <c r="I2" s="268"/>
      <c r="J2" s="268"/>
      <c r="K2" s="268"/>
      <c r="L2" s="308"/>
    </row>
    <row r="3" spans="1:12" ht="22.5" customHeight="1">
      <c r="A3" s="268"/>
      <c r="B3" s="268"/>
      <c r="C3" s="268"/>
      <c r="D3" s="268"/>
      <c r="E3" s="268"/>
      <c r="F3" s="308"/>
      <c r="G3" s="268"/>
      <c r="H3" s="268"/>
      <c r="I3" s="268"/>
      <c r="J3" s="268"/>
      <c r="K3" s="268"/>
      <c r="L3" s="308"/>
    </row>
    <row r="4" spans="1:12" ht="15" customHeight="1">
      <c r="A4" s="269"/>
      <c r="B4" s="269"/>
      <c r="C4" s="269"/>
      <c r="D4" s="269"/>
      <c r="E4" s="269"/>
      <c r="F4" s="309"/>
      <c r="G4" s="269"/>
      <c r="H4" s="269"/>
      <c r="I4" s="269"/>
      <c r="J4" s="269"/>
      <c r="K4" s="270"/>
      <c r="L4" s="309"/>
    </row>
    <row r="5" spans="1:14" s="307" customFormat="1" ht="37.5" customHeight="1">
      <c r="A5" s="397" t="s">
        <v>82</v>
      </c>
      <c r="B5" s="397" t="s">
        <v>23</v>
      </c>
      <c r="C5" s="396" t="s">
        <v>350</v>
      </c>
      <c r="D5" s="394" t="s">
        <v>351</v>
      </c>
      <c r="E5" s="396" t="s">
        <v>352</v>
      </c>
      <c r="F5" s="395" t="s">
        <v>24</v>
      </c>
      <c r="G5" s="397" t="s">
        <v>82</v>
      </c>
      <c r="H5" s="397" t="s">
        <v>23</v>
      </c>
      <c r="I5" s="396" t="s">
        <v>350</v>
      </c>
      <c r="J5" s="396" t="s">
        <v>351</v>
      </c>
      <c r="K5" s="394" t="s">
        <v>352</v>
      </c>
      <c r="L5" s="395" t="s">
        <v>24</v>
      </c>
      <c r="M5" s="306"/>
      <c r="N5" s="306"/>
    </row>
    <row r="6" spans="1:14" s="307" customFormat="1" ht="23.25" customHeight="1">
      <c r="A6" s="397"/>
      <c r="B6" s="397"/>
      <c r="C6" s="396"/>
      <c r="D6" s="394"/>
      <c r="E6" s="396"/>
      <c r="F6" s="395"/>
      <c r="G6" s="397"/>
      <c r="H6" s="397"/>
      <c r="I6" s="396"/>
      <c r="J6" s="396"/>
      <c r="K6" s="394"/>
      <c r="L6" s="395"/>
      <c r="M6" s="306"/>
      <c r="N6" s="306"/>
    </row>
    <row r="7" spans="1:12" ht="15" customHeight="1">
      <c r="A7" s="271"/>
      <c r="B7" s="272" t="s">
        <v>170</v>
      </c>
      <c r="C7" s="273"/>
      <c r="D7" s="273"/>
      <c r="E7" s="273"/>
      <c r="F7" s="310"/>
      <c r="G7" s="274"/>
      <c r="H7" s="275" t="s">
        <v>186</v>
      </c>
      <c r="I7" s="276"/>
      <c r="J7" s="276"/>
      <c r="K7" s="277"/>
      <c r="L7" s="315"/>
    </row>
    <row r="8" spans="1:12" ht="15" customHeight="1">
      <c r="A8" s="271" t="s">
        <v>6</v>
      </c>
      <c r="B8" s="278" t="s">
        <v>171</v>
      </c>
      <c r="C8" s="273"/>
      <c r="D8" s="273"/>
      <c r="E8" s="273"/>
      <c r="F8" s="311"/>
      <c r="G8" s="274"/>
      <c r="H8" s="279"/>
      <c r="I8" s="280"/>
      <c r="J8" s="280"/>
      <c r="K8" s="280"/>
      <c r="L8" s="316"/>
    </row>
    <row r="9" spans="1:12" ht="15" customHeight="1">
      <c r="A9" s="271"/>
      <c r="B9" s="278" t="s">
        <v>172</v>
      </c>
      <c r="C9" s="273">
        <f>SUM('1. melléklet'!C6:C10)</f>
        <v>17909</v>
      </c>
      <c r="D9" s="273">
        <v>21780</v>
      </c>
      <c r="E9" s="273">
        <v>21780</v>
      </c>
      <c r="F9" s="311">
        <f>E9/D9</f>
        <v>1</v>
      </c>
      <c r="G9" s="274" t="s">
        <v>6</v>
      </c>
      <c r="H9" s="279" t="s">
        <v>344</v>
      </c>
      <c r="I9" s="277">
        <v>19814</v>
      </c>
      <c r="J9" s="273">
        <v>18895</v>
      </c>
      <c r="K9" s="277">
        <v>18524</v>
      </c>
      <c r="L9" s="316">
        <f>K9/J9</f>
        <v>0.9803651759724795</v>
      </c>
    </row>
    <row r="10" spans="1:12" ht="15" customHeight="1">
      <c r="A10" s="271"/>
      <c r="B10" s="278" t="s">
        <v>173</v>
      </c>
      <c r="C10" s="273"/>
      <c r="D10" s="273"/>
      <c r="E10" s="273"/>
      <c r="F10" s="311"/>
      <c r="G10" s="274" t="s">
        <v>7</v>
      </c>
      <c r="H10" s="279" t="s">
        <v>345</v>
      </c>
      <c r="I10" s="277">
        <v>4543</v>
      </c>
      <c r="J10" s="273">
        <v>3854</v>
      </c>
      <c r="K10" s="277">
        <v>3790</v>
      </c>
      <c r="L10" s="316">
        <f>K10/J10</f>
        <v>0.9833938764919564</v>
      </c>
    </row>
    <row r="11" spans="1:12" ht="15" customHeight="1">
      <c r="A11" s="271"/>
      <c r="B11" s="278" t="s">
        <v>174</v>
      </c>
      <c r="C11" s="273"/>
      <c r="D11" s="273"/>
      <c r="E11" s="273"/>
      <c r="F11" s="311"/>
      <c r="G11" s="274" t="s">
        <v>27</v>
      </c>
      <c r="H11" s="279" t="s">
        <v>346</v>
      </c>
      <c r="I11" s="277">
        <v>19249</v>
      </c>
      <c r="J11" s="273">
        <v>22960</v>
      </c>
      <c r="K11" s="277">
        <v>19384</v>
      </c>
      <c r="L11" s="316">
        <f>K11/J11</f>
        <v>0.8442508710801394</v>
      </c>
    </row>
    <row r="12" spans="1:12" ht="15" customHeight="1">
      <c r="A12" s="271"/>
      <c r="B12" s="278" t="s">
        <v>175</v>
      </c>
      <c r="C12" s="273">
        <v>7796</v>
      </c>
      <c r="D12" s="273">
        <v>5947</v>
      </c>
      <c r="E12" s="273">
        <v>5182</v>
      </c>
      <c r="F12" s="311">
        <f aca="true" t="shared" si="0" ref="F12:F31">E12/D12</f>
        <v>0.8713637127963679</v>
      </c>
      <c r="G12" s="274" t="s">
        <v>28</v>
      </c>
      <c r="H12" s="279" t="s">
        <v>321</v>
      </c>
      <c r="I12" s="280">
        <v>4270</v>
      </c>
      <c r="J12" s="280">
        <v>4353</v>
      </c>
      <c r="K12" s="280">
        <v>3943</v>
      </c>
      <c r="L12" s="316">
        <f>K12/J12</f>
        <v>0.9058120836204916</v>
      </c>
    </row>
    <row r="13" spans="1:12" ht="15" customHeight="1">
      <c r="A13" s="271"/>
      <c r="B13" s="278" t="s">
        <v>106</v>
      </c>
      <c r="C13" s="273">
        <f>C9+C12</f>
        <v>25705</v>
      </c>
      <c r="D13" s="273">
        <f>D9+D12</f>
        <v>27727</v>
      </c>
      <c r="E13" s="273">
        <f>E9+E12</f>
        <v>26962</v>
      </c>
      <c r="F13" s="311">
        <f t="shared" si="0"/>
        <v>0.9724095646842428</v>
      </c>
      <c r="G13" s="274" t="s">
        <v>29</v>
      </c>
      <c r="H13" s="279" t="s">
        <v>196</v>
      </c>
      <c r="I13" s="277">
        <v>3172</v>
      </c>
      <c r="J13" s="273">
        <v>4149</v>
      </c>
      <c r="K13" s="277">
        <v>3901</v>
      </c>
      <c r="L13" s="316">
        <f>K13/J13</f>
        <v>0.9402265606170161</v>
      </c>
    </row>
    <row r="14" spans="1:12" ht="15" customHeight="1">
      <c r="A14" s="271" t="s">
        <v>26</v>
      </c>
      <c r="B14" s="278" t="s">
        <v>86</v>
      </c>
      <c r="C14" s="273"/>
      <c r="D14" s="273"/>
      <c r="E14" s="273"/>
      <c r="F14" s="311"/>
      <c r="G14" s="274"/>
      <c r="H14" s="279"/>
      <c r="I14" s="277"/>
      <c r="J14" s="273"/>
      <c r="K14" s="277"/>
      <c r="L14" s="316"/>
    </row>
    <row r="15" spans="1:256" s="6" customFormat="1" ht="15" customHeight="1">
      <c r="A15" s="271"/>
      <c r="B15" s="281" t="s">
        <v>176</v>
      </c>
      <c r="C15" s="273"/>
      <c r="D15" s="273"/>
      <c r="E15" s="273"/>
      <c r="F15" s="311"/>
      <c r="G15" s="274"/>
      <c r="H15" s="279"/>
      <c r="I15" s="277"/>
      <c r="J15" s="273"/>
      <c r="K15" s="277"/>
      <c r="L15" s="316"/>
      <c r="M15" s="23"/>
      <c r="N15" s="23"/>
      <c r="O15" s="24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" customHeight="1">
      <c r="A16" s="271"/>
      <c r="B16" s="281" t="s">
        <v>177</v>
      </c>
      <c r="C16" s="273"/>
      <c r="D16" s="273"/>
      <c r="E16" s="273"/>
      <c r="F16" s="311"/>
      <c r="G16" s="274"/>
      <c r="H16" s="279"/>
      <c r="I16" s="280"/>
      <c r="J16" s="280"/>
      <c r="K16" s="280"/>
      <c r="L16" s="316"/>
      <c r="M16" s="23"/>
      <c r="N16" s="23"/>
      <c r="O16" s="24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>
      <c r="A17" s="271"/>
      <c r="B17" s="281" t="s">
        <v>178</v>
      </c>
      <c r="C17" s="282"/>
      <c r="D17" s="273"/>
      <c r="E17" s="273"/>
      <c r="F17" s="311"/>
      <c r="G17" s="274"/>
      <c r="H17" s="279"/>
      <c r="I17" s="280"/>
      <c r="J17" s="273"/>
      <c r="K17" s="280"/>
      <c r="L17" s="316"/>
      <c r="M17" s="23"/>
      <c r="N17" s="23"/>
      <c r="O17" s="24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" customHeight="1">
      <c r="A18" s="271"/>
      <c r="B18" s="281" t="s">
        <v>179</v>
      </c>
      <c r="C18" s="282">
        <v>6510</v>
      </c>
      <c r="D18" s="273">
        <v>6510</v>
      </c>
      <c r="E18" s="273">
        <v>6345</v>
      </c>
      <c r="F18" s="311">
        <f t="shared" si="0"/>
        <v>0.9746543778801844</v>
      </c>
      <c r="G18" s="274"/>
      <c r="H18" s="279"/>
      <c r="I18" s="277"/>
      <c r="J18" s="273"/>
      <c r="K18" s="277"/>
      <c r="L18" s="316"/>
      <c r="M18" s="23"/>
      <c r="N18" s="23"/>
      <c r="O18" s="24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" customHeight="1">
      <c r="A19" s="271"/>
      <c r="B19" s="278" t="s">
        <v>180</v>
      </c>
      <c r="C19" s="273">
        <v>10890</v>
      </c>
      <c r="D19" s="273">
        <v>10890</v>
      </c>
      <c r="E19" s="273">
        <v>14305</v>
      </c>
      <c r="F19" s="311">
        <f t="shared" si="0"/>
        <v>1.3135904499540862</v>
      </c>
      <c r="G19" s="274"/>
      <c r="H19" s="279"/>
      <c r="I19" s="277"/>
      <c r="J19" s="273"/>
      <c r="K19" s="277"/>
      <c r="L19" s="316"/>
      <c r="M19" s="23"/>
      <c r="N19" s="23"/>
      <c r="O19" s="24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" customHeight="1">
      <c r="A20" s="283"/>
      <c r="B20" s="284" t="s">
        <v>181</v>
      </c>
      <c r="C20" s="285">
        <v>500</v>
      </c>
      <c r="D20" s="285">
        <v>500</v>
      </c>
      <c r="E20" s="285">
        <v>719</v>
      </c>
      <c r="F20" s="311">
        <f t="shared" si="0"/>
        <v>1.438</v>
      </c>
      <c r="G20" s="286"/>
      <c r="H20" s="287"/>
      <c r="I20" s="288"/>
      <c r="J20" s="289"/>
      <c r="K20" s="289"/>
      <c r="L20" s="316"/>
      <c r="M20" s="23"/>
      <c r="N20" s="23"/>
      <c r="O20" s="24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>
      <c r="A21" s="290"/>
      <c r="B21" s="291" t="s">
        <v>90</v>
      </c>
      <c r="C21" s="292">
        <f>C18+C19+C20</f>
        <v>17900</v>
      </c>
      <c r="D21" s="292">
        <f>D18+D19+D20</f>
        <v>17900</v>
      </c>
      <c r="E21" s="292">
        <f>E18+E19+E20</f>
        <v>21369</v>
      </c>
      <c r="F21" s="311">
        <f t="shared" si="0"/>
        <v>1.1937988826815642</v>
      </c>
      <c r="G21" s="293"/>
      <c r="H21" s="294"/>
      <c r="I21" s="295"/>
      <c r="J21" s="292"/>
      <c r="K21" s="296"/>
      <c r="L21" s="316"/>
      <c r="M21" s="23"/>
      <c r="N21" s="23"/>
      <c r="O21" s="24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" customHeight="1">
      <c r="A22" s="290" t="s">
        <v>27</v>
      </c>
      <c r="B22" s="291" t="s">
        <v>5</v>
      </c>
      <c r="C22" s="292">
        <v>4090</v>
      </c>
      <c r="D22" s="292">
        <v>4090</v>
      </c>
      <c r="E22" s="292">
        <v>3826</v>
      </c>
      <c r="F22" s="311">
        <f t="shared" si="0"/>
        <v>0.9354523227383863</v>
      </c>
      <c r="G22" s="297"/>
      <c r="H22" s="298" t="s">
        <v>32</v>
      </c>
      <c r="I22" s="299">
        <f>I12+I16+I20+I21+I13+I10+I9+I11</f>
        <v>51048</v>
      </c>
      <c r="J22" s="299">
        <f>J12+J16+J20+J21+J13+J10+J9+J11</f>
        <v>54211</v>
      </c>
      <c r="K22" s="299">
        <f>K12+K16+K20+K21+K13+K10+K9+K11</f>
        <v>49542</v>
      </c>
      <c r="L22" s="317">
        <f>K22/J22</f>
        <v>0.9138735680950361</v>
      </c>
      <c r="M22" s="23"/>
      <c r="N22" s="23"/>
      <c r="O22" s="24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 customHeight="1">
      <c r="A23" s="290" t="s">
        <v>83</v>
      </c>
      <c r="B23" s="291" t="s">
        <v>89</v>
      </c>
      <c r="C23" s="292"/>
      <c r="D23" s="292">
        <v>103</v>
      </c>
      <c r="E23" s="292">
        <v>103</v>
      </c>
      <c r="F23" s="311">
        <f t="shared" si="0"/>
        <v>1</v>
      </c>
      <c r="G23" s="293"/>
      <c r="H23" s="300"/>
      <c r="I23" s="295"/>
      <c r="J23" s="301"/>
      <c r="K23" s="295"/>
      <c r="L23" s="317"/>
      <c r="M23" s="23"/>
      <c r="N23" s="23"/>
      <c r="O23" s="24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42" customFormat="1" ht="18" customHeight="1">
      <c r="A24" s="335"/>
      <c r="B24" s="336" t="s">
        <v>8</v>
      </c>
      <c r="C24" s="337">
        <f>C22+C23+C21+C13</f>
        <v>47695</v>
      </c>
      <c r="D24" s="337">
        <f>D22+D23+D21+D13</f>
        <v>49820</v>
      </c>
      <c r="E24" s="337">
        <f>E22+E23+E21+E13</f>
        <v>52260</v>
      </c>
      <c r="F24" s="312">
        <f t="shared" si="0"/>
        <v>1.0489763147330389</v>
      </c>
      <c r="G24" s="338"/>
      <c r="H24" s="339"/>
      <c r="I24" s="340"/>
      <c r="J24" s="341"/>
      <c r="K24" s="340"/>
      <c r="L24" s="317"/>
      <c r="M24" s="42"/>
      <c r="N24" s="42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5"/>
      <c r="GU24" s="175"/>
      <c r="GV24" s="175"/>
      <c r="GW24" s="175"/>
      <c r="GX24" s="175"/>
      <c r="GY24" s="175"/>
      <c r="GZ24" s="175"/>
      <c r="HA24" s="175"/>
      <c r="HB24" s="175"/>
      <c r="HC24" s="175"/>
      <c r="HD24" s="175"/>
      <c r="HE24" s="175"/>
      <c r="HF24" s="175"/>
      <c r="HG24" s="175"/>
      <c r="HH24" s="175"/>
      <c r="HI24" s="175"/>
      <c r="HJ24" s="175"/>
      <c r="HK24" s="175"/>
      <c r="HL24" s="175"/>
      <c r="HM24" s="175"/>
      <c r="HN24" s="175"/>
      <c r="HO24" s="175"/>
      <c r="HP24" s="175"/>
      <c r="HQ24" s="175"/>
      <c r="HR24" s="175"/>
      <c r="HS24" s="175"/>
      <c r="HT24" s="175"/>
      <c r="HU24" s="175"/>
      <c r="HV24" s="175"/>
      <c r="HW24" s="175"/>
      <c r="HX24" s="175"/>
      <c r="HY24" s="175"/>
      <c r="HZ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  <c r="IT24" s="175"/>
      <c r="IU24" s="175"/>
      <c r="IV24" s="175"/>
    </row>
    <row r="25" spans="1:256" s="7" customFormat="1" ht="18" customHeight="1">
      <c r="A25" s="290"/>
      <c r="B25" s="302" t="s">
        <v>182</v>
      </c>
      <c r="C25" s="292"/>
      <c r="D25" s="292"/>
      <c r="E25" s="292"/>
      <c r="F25" s="311"/>
      <c r="G25" s="293"/>
      <c r="H25" s="300" t="s">
        <v>58</v>
      </c>
      <c r="I25" s="295"/>
      <c r="J25" s="301"/>
      <c r="K25" s="295"/>
      <c r="L25" s="317"/>
      <c r="M25" s="25"/>
      <c r="N25" s="25"/>
      <c r="O25" s="26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6" customFormat="1" ht="18" customHeight="1">
      <c r="A26" s="290" t="s">
        <v>25</v>
      </c>
      <c r="B26" s="291" t="s">
        <v>183</v>
      </c>
      <c r="C26" s="292"/>
      <c r="D26" s="292"/>
      <c r="E26" s="292"/>
      <c r="F26" s="311"/>
      <c r="G26" s="293" t="s">
        <v>6</v>
      </c>
      <c r="H26" s="303" t="s">
        <v>37</v>
      </c>
      <c r="I26" s="295">
        <v>14900</v>
      </c>
      <c r="J26" s="301">
        <v>17128</v>
      </c>
      <c r="K26" s="295">
        <v>12150</v>
      </c>
      <c r="L26" s="316">
        <f aca="true" t="shared" si="1" ref="L26:L31">K26/J26</f>
        <v>0.7093647828117702</v>
      </c>
      <c r="M26" s="23"/>
      <c r="N26" s="23"/>
      <c r="O26" s="24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" customHeight="1">
      <c r="A27" s="290" t="s">
        <v>26</v>
      </c>
      <c r="B27" s="291" t="s">
        <v>91</v>
      </c>
      <c r="C27" s="292"/>
      <c r="D27" s="292"/>
      <c r="E27" s="292"/>
      <c r="F27" s="311"/>
      <c r="G27" s="293" t="s">
        <v>7</v>
      </c>
      <c r="H27" s="303" t="s">
        <v>38</v>
      </c>
      <c r="I27" s="295"/>
      <c r="J27" s="301">
        <v>738</v>
      </c>
      <c r="K27" s="295">
        <v>104</v>
      </c>
      <c r="L27" s="316">
        <f t="shared" si="1"/>
        <v>0.14092140921409213</v>
      </c>
      <c r="M27" s="23"/>
      <c r="N27" s="23"/>
      <c r="O27" s="24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" customHeight="1">
      <c r="A28" s="290" t="s">
        <v>27</v>
      </c>
      <c r="B28" s="291" t="s">
        <v>135</v>
      </c>
      <c r="C28" s="292">
        <v>200</v>
      </c>
      <c r="D28" s="292">
        <v>1856</v>
      </c>
      <c r="E28" s="292">
        <v>47</v>
      </c>
      <c r="F28" s="311">
        <f t="shared" si="0"/>
        <v>0.025323275862068964</v>
      </c>
      <c r="G28" s="293" t="s">
        <v>27</v>
      </c>
      <c r="H28" s="303" t="s">
        <v>160</v>
      </c>
      <c r="I28" s="295"/>
      <c r="J28" s="301"/>
      <c r="K28" s="295"/>
      <c r="L28" s="317"/>
      <c r="M28" s="23"/>
      <c r="N28" s="23"/>
      <c r="O28" s="24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10" customFormat="1" ht="15">
      <c r="A29" s="293"/>
      <c r="B29" s="304" t="s">
        <v>184</v>
      </c>
      <c r="C29" s="305">
        <f>C27+C26+C28</f>
        <v>200</v>
      </c>
      <c r="D29" s="305">
        <f>D27+D26+D28</f>
        <v>1856</v>
      </c>
      <c r="E29" s="305">
        <f>E27+E26+E28</f>
        <v>47</v>
      </c>
      <c r="F29" s="312">
        <f t="shared" si="0"/>
        <v>0.025323275862068964</v>
      </c>
      <c r="G29" s="293"/>
      <c r="H29" s="300" t="s">
        <v>187</v>
      </c>
      <c r="I29" s="305">
        <f>I26+I27+I28</f>
        <v>14900</v>
      </c>
      <c r="J29" s="305">
        <f>J26+J27+J28</f>
        <v>17866</v>
      </c>
      <c r="K29" s="305">
        <f>K26+K27+K28</f>
        <v>12254</v>
      </c>
      <c r="L29" s="317">
        <f t="shared" si="1"/>
        <v>0.6858838016343893</v>
      </c>
      <c r="M29" s="22"/>
      <c r="N29" s="22"/>
      <c r="O29" s="9"/>
    </row>
    <row r="30" spans="1:15" s="10" customFormat="1" ht="20.25" customHeight="1">
      <c r="A30" s="293"/>
      <c r="B30" s="304" t="s">
        <v>33</v>
      </c>
      <c r="C30" s="305">
        <v>64572</v>
      </c>
      <c r="D30" s="305">
        <v>64572</v>
      </c>
      <c r="E30" s="305">
        <v>65406</v>
      </c>
      <c r="F30" s="312">
        <f t="shared" si="0"/>
        <v>1.012915814904293</v>
      </c>
      <c r="G30" s="293"/>
      <c r="H30" s="300" t="s">
        <v>21</v>
      </c>
      <c r="I30" s="305">
        <v>46519</v>
      </c>
      <c r="J30" s="305">
        <v>44171</v>
      </c>
      <c r="K30" s="305">
        <v>11829</v>
      </c>
      <c r="L30" s="317">
        <f t="shared" si="1"/>
        <v>0.26780014036358696</v>
      </c>
      <c r="M30" s="22"/>
      <c r="N30" s="22"/>
      <c r="O30" s="9"/>
    </row>
    <row r="31" spans="1:14" s="345" customFormat="1" ht="19.5" customHeight="1">
      <c r="A31" s="338"/>
      <c r="B31" s="343" t="s">
        <v>185</v>
      </c>
      <c r="C31" s="344">
        <f>C30+C29+C24</f>
        <v>112467</v>
      </c>
      <c r="D31" s="344">
        <f>D30+D29+D24</f>
        <v>116248</v>
      </c>
      <c r="E31" s="344">
        <f>E30+E29+E24</f>
        <v>117713</v>
      </c>
      <c r="F31" s="312">
        <f t="shared" si="0"/>
        <v>1.0126023673525566</v>
      </c>
      <c r="G31" s="338"/>
      <c r="H31" s="339" t="s">
        <v>188</v>
      </c>
      <c r="I31" s="344">
        <f>I30+I29+I22</f>
        <v>112467</v>
      </c>
      <c r="J31" s="344">
        <f>J30+J29+J22</f>
        <v>116248</v>
      </c>
      <c r="K31" s="344">
        <f>K30+K29+K22</f>
        <v>73625</v>
      </c>
      <c r="L31" s="317">
        <f t="shared" si="1"/>
        <v>0.6333442295781433</v>
      </c>
      <c r="M31" s="43"/>
      <c r="N31" s="43"/>
    </row>
    <row r="32" spans="1:15" s="10" customFormat="1" ht="15">
      <c r="A32" s="22"/>
      <c r="B32" s="22"/>
      <c r="C32" s="22"/>
      <c r="D32" s="22"/>
      <c r="E32" s="22"/>
      <c r="F32" s="313"/>
      <c r="G32" s="22"/>
      <c r="H32" s="22"/>
      <c r="I32" s="22"/>
      <c r="J32" s="22"/>
      <c r="K32" s="22"/>
      <c r="L32" s="313"/>
      <c r="M32" s="22"/>
      <c r="N32" s="22"/>
      <c r="O32" s="9"/>
    </row>
    <row r="33" spans="1:15" s="10" customFormat="1" ht="15">
      <c r="A33" s="22"/>
      <c r="B33" s="22"/>
      <c r="C33" s="22"/>
      <c r="D33" s="22"/>
      <c r="E33" s="22"/>
      <c r="F33" s="313"/>
      <c r="G33" s="22"/>
      <c r="H33" s="22"/>
      <c r="I33" s="22"/>
      <c r="J33" s="22"/>
      <c r="K33" s="22"/>
      <c r="L33" s="313"/>
      <c r="M33" s="22"/>
      <c r="N33" s="22"/>
      <c r="O33" s="9"/>
    </row>
    <row r="34" spans="1:15" s="10" customFormat="1" ht="15">
      <c r="A34" s="22"/>
      <c r="B34" s="22"/>
      <c r="C34" s="22"/>
      <c r="D34" s="22"/>
      <c r="E34" s="22"/>
      <c r="F34" s="313"/>
      <c r="G34" s="22"/>
      <c r="H34" s="22"/>
      <c r="I34" s="22"/>
      <c r="J34" s="22"/>
      <c r="K34" s="22"/>
      <c r="L34" s="313"/>
      <c r="M34" s="22"/>
      <c r="N34" s="22"/>
      <c r="O34" s="9"/>
    </row>
    <row r="35" spans="1:15" s="10" customFormat="1" ht="15">
      <c r="A35" s="22"/>
      <c r="B35" s="22"/>
      <c r="C35" s="22"/>
      <c r="D35" s="22"/>
      <c r="E35" s="22"/>
      <c r="F35" s="313"/>
      <c r="G35" s="22"/>
      <c r="H35" s="22"/>
      <c r="I35" s="22"/>
      <c r="J35" s="22"/>
      <c r="K35" s="22"/>
      <c r="L35" s="313"/>
      <c r="M35" s="22"/>
      <c r="N35" s="22"/>
      <c r="O35" s="9"/>
    </row>
    <row r="36" spans="1:15" s="10" customFormat="1" ht="15">
      <c r="A36" s="22"/>
      <c r="B36" s="22"/>
      <c r="C36" s="22"/>
      <c r="D36" s="22"/>
      <c r="E36" s="22"/>
      <c r="F36" s="313"/>
      <c r="G36" s="22"/>
      <c r="H36" s="22"/>
      <c r="I36" s="22"/>
      <c r="J36" s="22"/>
      <c r="K36" s="22"/>
      <c r="L36" s="313"/>
      <c r="M36" s="22"/>
      <c r="N36" s="22"/>
      <c r="O36" s="9"/>
    </row>
    <row r="37" spans="1:15" s="10" customFormat="1" ht="15">
      <c r="A37" s="22"/>
      <c r="B37" s="22"/>
      <c r="C37" s="22"/>
      <c r="D37" s="22"/>
      <c r="E37" s="22"/>
      <c r="F37" s="313"/>
      <c r="G37" s="22"/>
      <c r="H37" s="22"/>
      <c r="I37" s="22"/>
      <c r="J37" s="22"/>
      <c r="K37" s="22"/>
      <c r="L37" s="313"/>
      <c r="M37" s="22"/>
      <c r="N37" s="22"/>
      <c r="O37" s="9"/>
    </row>
    <row r="38" spans="1:15" s="10" customFormat="1" ht="15">
      <c r="A38" s="22"/>
      <c r="B38" s="22"/>
      <c r="C38" s="22"/>
      <c r="D38" s="22"/>
      <c r="E38" s="22"/>
      <c r="F38" s="313"/>
      <c r="G38" s="22"/>
      <c r="H38" s="22"/>
      <c r="I38" s="22"/>
      <c r="J38" s="22"/>
      <c r="K38" s="22"/>
      <c r="L38" s="313"/>
      <c r="M38" s="22"/>
      <c r="N38" s="22"/>
      <c r="O38" s="9"/>
    </row>
    <row r="39" spans="1:15" s="10" customFormat="1" ht="15">
      <c r="A39" s="22"/>
      <c r="B39" s="22"/>
      <c r="C39" s="22"/>
      <c r="D39" s="22"/>
      <c r="E39" s="22"/>
      <c r="F39" s="313"/>
      <c r="G39" s="22"/>
      <c r="H39" s="22"/>
      <c r="I39" s="22"/>
      <c r="J39" s="22"/>
      <c r="K39" s="22"/>
      <c r="L39" s="313"/>
      <c r="M39" s="22"/>
      <c r="N39" s="22"/>
      <c r="O39" s="9"/>
    </row>
    <row r="40" spans="1:15" s="10" customFormat="1" ht="15">
      <c r="A40" s="22"/>
      <c r="B40" s="22"/>
      <c r="C40" s="22"/>
      <c r="D40" s="22"/>
      <c r="E40" s="22"/>
      <c r="F40" s="313"/>
      <c r="G40" s="22"/>
      <c r="H40" s="22"/>
      <c r="I40" s="22"/>
      <c r="J40" s="22"/>
      <c r="K40" s="22"/>
      <c r="L40" s="313"/>
      <c r="M40" s="22"/>
      <c r="N40" s="22"/>
      <c r="O40" s="9"/>
    </row>
    <row r="41" spans="1:15" s="10" customFormat="1" ht="15">
      <c r="A41" s="22"/>
      <c r="B41" s="22"/>
      <c r="C41" s="22"/>
      <c r="D41" s="22"/>
      <c r="E41" s="22"/>
      <c r="F41" s="313"/>
      <c r="G41" s="22"/>
      <c r="H41" s="22"/>
      <c r="I41" s="22"/>
      <c r="J41" s="22"/>
      <c r="K41" s="22"/>
      <c r="L41" s="313"/>
      <c r="M41" s="22"/>
      <c r="N41" s="22"/>
      <c r="O41" s="9"/>
    </row>
    <row r="42" spans="1:15" s="10" customFormat="1" ht="15">
      <c r="A42" s="22"/>
      <c r="B42" s="22"/>
      <c r="C42" s="22"/>
      <c r="D42" s="22"/>
      <c r="E42" s="22"/>
      <c r="F42" s="313"/>
      <c r="G42" s="22"/>
      <c r="H42" s="22"/>
      <c r="I42" s="22"/>
      <c r="J42" s="22"/>
      <c r="K42" s="22"/>
      <c r="L42" s="313"/>
      <c r="M42" s="22"/>
      <c r="N42" s="22"/>
      <c r="O42" s="9"/>
    </row>
    <row r="43" spans="1:15" s="10" customFormat="1" ht="15">
      <c r="A43" s="22"/>
      <c r="B43" s="22"/>
      <c r="C43" s="22"/>
      <c r="D43" s="22"/>
      <c r="E43" s="22"/>
      <c r="F43" s="313"/>
      <c r="G43" s="22"/>
      <c r="H43" s="22"/>
      <c r="I43" s="22"/>
      <c r="J43" s="22"/>
      <c r="K43" s="22"/>
      <c r="L43" s="313"/>
      <c r="M43" s="22"/>
      <c r="N43" s="22"/>
      <c r="O43" s="9"/>
    </row>
    <row r="44" spans="1:15" s="10" customFormat="1" ht="15">
      <c r="A44" s="22"/>
      <c r="B44" s="22"/>
      <c r="C44" s="22"/>
      <c r="D44" s="22"/>
      <c r="E44" s="22"/>
      <c r="F44" s="313"/>
      <c r="G44" s="22"/>
      <c r="H44" s="22"/>
      <c r="I44" s="22"/>
      <c r="J44" s="22"/>
      <c r="K44" s="22"/>
      <c r="L44" s="313"/>
      <c r="M44" s="22"/>
      <c r="N44" s="22"/>
      <c r="O44" s="9"/>
    </row>
    <row r="45" spans="1:15" s="10" customFormat="1" ht="15">
      <c r="A45" s="22"/>
      <c r="B45" s="22"/>
      <c r="C45" s="22"/>
      <c r="D45" s="22"/>
      <c r="E45" s="22"/>
      <c r="F45" s="313"/>
      <c r="G45" s="22"/>
      <c r="H45" s="22"/>
      <c r="I45" s="22"/>
      <c r="J45" s="22"/>
      <c r="K45" s="22"/>
      <c r="L45" s="313"/>
      <c r="M45" s="22"/>
      <c r="N45" s="22"/>
      <c r="O45" s="9"/>
    </row>
    <row r="46" spans="1:15" s="10" customFormat="1" ht="15">
      <c r="A46" s="22"/>
      <c r="B46" s="22"/>
      <c r="C46" s="22"/>
      <c r="D46" s="22"/>
      <c r="E46" s="22"/>
      <c r="F46" s="313"/>
      <c r="G46" s="22"/>
      <c r="H46" s="22"/>
      <c r="I46" s="22"/>
      <c r="J46" s="22"/>
      <c r="K46" s="22"/>
      <c r="L46" s="313"/>
      <c r="M46" s="22"/>
      <c r="N46" s="22"/>
      <c r="O46" s="9"/>
    </row>
    <row r="47" spans="1:15" s="10" customFormat="1" ht="15">
      <c r="A47" s="22"/>
      <c r="B47" s="22"/>
      <c r="C47" s="22"/>
      <c r="D47" s="22"/>
      <c r="E47" s="22"/>
      <c r="F47" s="313"/>
      <c r="G47" s="22"/>
      <c r="H47" s="22"/>
      <c r="I47" s="22"/>
      <c r="J47" s="22"/>
      <c r="K47" s="22"/>
      <c r="L47" s="313"/>
      <c r="M47" s="22"/>
      <c r="N47" s="22"/>
      <c r="O47" s="9"/>
    </row>
    <row r="48" spans="1:15" s="10" customFormat="1" ht="15">
      <c r="A48" s="22"/>
      <c r="B48" s="22"/>
      <c r="C48" s="22"/>
      <c r="D48" s="22"/>
      <c r="E48" s="22"/>
      <c r="F48" s="313"/>
      <c r="G48" s="22"/>
      <c r="H48" s="22"/>
      <c r="I48" s="22"/>
      <c r="J48" s="22"/>
      <c r="K48" s="22"/>
      <c r="L48" s="313"/>
      <c r="M48" s="22"/>
      <c r="N48" s="22"/>
      <c r="O48" s="9"/>
    </row>
    <row r="49" spans="1:15" s="10" customFormat="1" ht="15">
      <c r="A49" s="22"/>
      <c r="B49" s="22"/>
      <c r="C49" s="22"/>
      <c r="D49" s="22"/>
      <c r="E49" s="22"/>
      <c r="F49" s="313"/>
      <c r="G49" s="22"/>
      <c r="H49" s="22"/>
      <c r="I49" s="22"/>
      <c r="J49" s="22"/>
      <c r="K49" s="22"/>
      <c r="L49" s="313"/>
      <c r="M49" s="22"/>
      <c r="N49" s="22"/>
      <c r="O49" s="9"/>
    </row>
    <row r="50" spans="1:15" s="10" customFormat="1" ht="15">
      <c r="A50" s="22"/>
      <c r="B50" s="22"/>
      <c r="C50" s="22"/>
      <c r="D50" s="22"/>
      <c r="E50" s="22"/>
      <c r="F50" s="313"/>
      <c r="G50" s="22"/>
      <c r="H50" s="22"/>
      <c r="I50" s="22"/>
      <c r="J50" s="22"/>
      <c r="K50" s="22"/>
      <c r="L50" s="313"/>
      <c r="M50" s="22"/>
      <c r="N50" s="22"/>
      <c r="O50" s="9"/>
    </row>
    <row r="51" spans="1:15" s="10" customFormat="1" ht="15">
      <c r="A51" s="22"/>
      <c r="B51" s="22"/>
      <c r="C51" s="22"/>
      <c r="D51" s="22"/>
      <c r="E51" s="22"/>
      <c r="F51" s="313"/>
      <c r="G51" s="22"/>
      <c r="H51" s="22"/>
      <c r="I51" s="22"/>
      <c r="J51" s="22"/>
      <c r="K51" s="22"/>
      <c r="L51" s="313"/>
      <c r="M51" s="22"/>
      <c r="N51" s="22"/>
      <c r="O51" s="9"/>
    </row>
    <row r="52" spans="1:15" s="10" customFormat="1" ht="15">
      <c r="A52" s="22"/>
      <c r="B52" s="22"/>
      <c r="C52" s="22"/>
      <c r="D52" s="22"/>
      <c r="E52" s="22"/>
      <c r="F52" s="313"/>
      <c r="G52" s="22"/>
      <c r="H52" s="22"/>
      <c r="I52" s="22"/>
      <c r="J52" s="22"/>
      <c r="K52" s="22"/>
      <c r="L52" s="313"/>
      <c r="M52" s="22"/>
      <c r="N52" s="22"/>
      <c r="O52" s="9"/>
    </row>
    <row r="53" spans="1:15" s="10" customFormat="1" ht="15">
      <c r="A53" s="22"/>
      <c r="B53" s="22"/>
      <c r="C53" s="22"/>
      <c r="D53" s="22"/>
      <c r="E53" s="22"/>
      <c r="F53" s="313"/>
      <c r="G53" s="22"/>
      <c r="H53" s="22"/>
      <c r="I53" s="22"/>
      <c r="J53" s="22"/>
      <c r="K53" s="22"/>
      <c r="L53" s="313"/>
      <c r="M53" s="22"/>
      <c r="N53" s="22"/>
      <c r="O53" s="9"/>
    </row>
    <row r="54" spans="1:15" s="10" customFormat="1" ht="15">
      <c r="A54" s="22"/>
      <c r="B54" s="22"/>
      <c r="C54" s="22"/>
      <c r="D54" s="22"/>
      <c r="E54" s="22"/>
      <c r="F54" s="313"/>
      <c r="G54" s="22"/>
      <c r="H54" s="22"/>
      <c r="I54" s="22"/>
      <c r="J54" s="22"/>
      <c r="K54" s="22"/>
      <c r="L54" s="313"/>
      <c r="M54" s="22"/>
      <c r="N54" s="22"/>
      <c r="O54" s="9"/>
    </row>
    <row r="55" spans="1:15" s="10" customFormat="1" ht="15">
      <c r="A55" s="22"/>
      <c r="B55" s="22"/>
      <c r="C55" s="22"/>
      <c r="D55" s="22"/>
      <c r="E55" s="22"/>
      <c r="F55" s="313"/>
      <c r="G55" s="22"/>
      <c r="H55" s="22"/>
      <c r="I55" s="22"/>
      <c r="J55" s="22"/>
      <c r="K55" s="22"/>
      <c r="L55" s="313"/>
      <c r="M55" s="22"/>
      <c r="N55" s="22"/>
      <c r="O55" s="9"/>
    </row>
    <row r="56" spans="1:15" s="10" customFormat="1" ht="15">
      <c r="A56" s="22"/>
      <c r="B56" s="22"/>
      <c r="C56" s="22"/>
      <c r="D56" s="22"/>
      <c r="E56" s="22"/>
      <c r="F56" s="313"/>
      <c r="G56" s="22"/>
      <c r="H56" s="22"/>
      <c r="I56" s="22"/>
      <c r="J56" s="22"/>
      <c r="K56" s="22"/>
      <c r="L56" s="313"/>
      <c r="M56" s="22"/>
      <c r="N56" s="22"/>
      <c r="O56" s="9"/>
    </row>
    <row r="57" spans="1:15" s="10" customFormat="1" ht="15">
      <c r="A57" s="22"/>
      <c r="B57" s="22"/>
      <c r="C57" s="22"/>
      <c r="D57" s="22"/>
      <c r="E57" s="22"/>
      <c r="F57" s="313"/>
      <c r="G57" s="22"/>
      <c r="H57" s="22"/>
      <c r="I57" s="22"/>
      <c r="J57" s="22"/>
      <c r="K57" s="22"/>
      <c r="L57" s="313"/>
      <c r="M57" s="22"/>
      <c r="N57" s="22"/>
      <c r="O57" s="9"/>
    </row>
    <row r="58" spans="1:15" s="10" customFormat="1" ht="15">
      <c r="A58" s="22"/>
      <c r="B58" s="22"/>
      <c r="C58" s="22"/>
      <c r="D58" s="22"/>
      <c r="E58" s="22"/>
      <c r="F58" s="313"/>
      <c r="G58" s="22"/>
      <c r="H58" s="22"/>
      <c r="I58" s="22"/>
      <c r="J58" s="22"/>
      <c r="K58" s="22"/>
      <c r="L58" s="313"/>
      <c r="M58" s="22"/>
      <c r="N58" s="22"/>
      <c r="O58" s="9"/>
    </row>
    <row r="59" spans="1:15" s="10" customFormat="1" ht="15">
      <c r="A59" s="22"/>
      <c r="B59" s="22"/>
      <c r="C59" s="22"/>
      <c r="D59" s="22"/>
      <c r="E59" s="22"/>
      <c r="F59" s="313"/>
      <c r="G59" s="22"/>
      <c r="H59" s="22"/>
      <c r="I59" s="22"/>
      <c r="J59" s="22"/>
      <c r="K59" s="22"/>
      <c r="L59" s="313"/>
      <c r="M59" s="22"/>
      <c r="N59" s="22"/>
      <c r="O59" s="9"/>
    </row>
    <row r="60" spans="1:15" s="10" customFormat="1" ht="15">
      <c r="A60" s="22"/>
      <c r="B60" s="22"/>
      <c r="C60" s="22"/>
      <c r="D60" s="22"/>
      <c r="E60" s="22"/>
      <c r="F60" s="313"/>
      <c r="G60" s="22"/>
      <c r="H60" s="22"/>
      <c r="I60" s="22"/>
      <c r="J60" s="22"/>
      <c r="K60" s="22"/>
      <c r="L60" s="313"/>
      <c r="M60" s="22"/>
      <c r="N60" s="22"/>
      <c r="O60" s="9"/>
    </row>
    <row r="61" spans="1:15" s="10" customFormat="1" ht="15">
      <c r="A61" s="22"/>
      <c r="B61" s="22"/>
      <c r="C61" s="22"/>
      <c r="D61" s="22"/>
      <c r="E61" s="22"/>
      <c r="F61" s="313"/>
      <c r="G61" s="22"/>
      <c r="H61" s="22"/>
      <c r="I61" s="22"/>
      <c r="J61" s="22"/>
      <c r="K61" s="22"/>
      <c r="L61" s="313"/>
      <c r="M61" s="22"/>
      <c r="N61" s="22"/>
      <c r="O61" s="9"/>
    </row>
    <row r="62" spans="1:15" s="10" customFormat="1" ht="15">
      <c r="A62" s="22"/>
      <c r="B62" s="22"/>
      <c r="C62" s="22"/>
      <c r="D62" s="22"/>
      <c r="E62" s="22"/>
      <c r="F62" s="313"/>
      <c r="G62" s="22"/>
      <c r="H62" s="22"/>
      <c r="I62" s="22"/>
      <c r="J62" s="22"/>
      <c r="K62" s="22"/>
      <c r="L62" s="313"/>
      <c r="M62" s="22"/>
      <c r="N62" s="22"/>
      <c r="O62" s="9"/>
    </row>
    <row r="63" spans="1:15" s="10" customFormat="1" ht="15">
      <c r="A63" s="22"/>
      <c r="B63" s="22"/>
      <c r="C63" s="22"/>
      <c r="D63" s="22"/>
      <c r="E63" s="22"/>
      <c r="F63" s="313"/>
      <c r="G63" s="22"/>
      <c r="H63" s="22"/>
      <c r="I63" s="22"/>
      <c r="J63" s="22"/>
      <c r="K63" s="22"/>
      <c r="L63" s="313"/>
      <c r="M63" s="22"/>
      <c r="N63" s="22"/>
      <c r="O63" s="9"/>
    </row>
    <row r="64" spans="1:15" s="10" customFormat="1" ht="15">
      <c r="A64" s="22"/>
      <c r="B64" s="22"/>
      <c r="C64" s="22"/>
      <c r="D64" s="22"/>
      <c r="E64" s="22"/>
      <c r="F64" s="313"/>
      <c r="G64" s="22"/>
      <c r="H64" s="22"/>
      <c r="I64" s="22"/>
      <c r="J64" s="22"/>
      <c r="K64" s="22"/>
      <c r="L64" s="313"/>
      <c r="M64" s="22"/>
      <c r="N64" s="22"/>
      <c r="O64" s="9"/>
    </row>
    <row r="65" spans="1:15" s="10" customFormat="1" ht="15">
      <c r="A65" s="22"/>
      <c r="B65" s="22"/>
      <c r="C65" s="22"/>
      <c r="D65" s="22"/>
      <c r="E65" s="22"/>
      <c r="F65" s="313"/>
      <c r="G65" s="22"/>
      <c r="H65" s="22"/>
      <c r="I65" s="22"/>
      <c r="J65" s="22"/>
      <c r="K65" s="22"/>
      <c r="L65" s="313"/>
      <c r="M65" s="22"/>
      <c r="N65" s="22"/>
      <c r="O65" s="9"/>
    </row>
    <row r="66" spans="1:15" s="10" customFormat="1" ht="15">
      <c r="A66" s="22"/>
      <c r="B66" s="22"/>
      <c r="C66" s="22"/>
      <c r="D66" s="22"/>
      <c r="E66" s="22"/>
      <c r="F66" s="313"/>
      <c r="G66" s="22"/>
      <c r="H66" s="22"/>
      <c r="I66" s="22"/>
      <c r="J66" s="22"/>
      <c r="K66" s="22"/>
      <c r="L66" s="313"/>
      <c r="M66" s="22"/>
      <c r="N66" s="22"/>
      <c r="O66" s="9"/>
    </row>
    <row r="67" spans="1:15" s="10" customFormat="1" ht="15">
      <c r="A67" s="22"/>
      <c r="B67" s="22"/>
      <c r="C67" s="22"/>
      <c r="D67" s="22"/>
      <c r="E67" s="22"/>
      <c r="F67" s="313"/>
      <c r="G67" s="22"/>
      <c r="H67" s="22"/>
      <c r="I67" s="22"/>
      <c r="J67" s="22"/>
      <c r="K67" s="22"/>
      <c r="L67" s="313"/>
      <c r="M67" s="22"/>
      <c r="N67" s="22"/>
      <c r="O67" s="9"/>
    </row>
    <row r="68" spans="1:15" s="10" customFormat="1" ht="15">
      <c r="A68" s="22"/>
      <c r="B68" s="22"/>
      <c r="C68" s="22"/>
      <c r="D68" s="22"/>
      <c r="E68" s="22"/>
      <c r="F68" s="313"/>
      <c r="G68" s="22"/>
      <c r="H68" s="22"/>
      <c r="I68" s="22"/>
      <c r="J68" s="22"/>
      <c r="K68" s="22"/>
      <c r="L68" s="313"/>
      <c r="M68" s="22"/>
      <c r="N68" s="22"/>
      <c r="O68" s="9"/>
    </row>
    <row r="69" spans="1:15" s="10" customFormat="1" ht="15">
      <c r="A69" s="22"/>
      <c r="B69" s="22"/>
      <c r="C69" s="22"/>
      <c r="D69" s="22"/>
      <c r="E69" s="22"/>
      <c r="F69" s="313"/>
      <c r="G69" s="22"/>
      <c r="H69" s="22"/>
      <c r="I69" s="22"/>
      <c r="J69" s="22"/>
      <c r="K69" s="22"/>
      <c r="L69" s="313"/>
      <c r="M69" s="22"/>
      <c r="N69" s="22"/>
      <c r="O69" s="9"/>
    </row>
    <row r="70" spans="1:15" s="10" customFormat="1" ht="15">
      <c r="A70" s="22"/>
      <c r="B70" s="22"/>
      <c r="C70" s="22"/>
      <c r="D70" s="22"/>
      <c r="E70" s="22"/>
      <c r="F70" s="313"/>
      <c r="G70" s="22"/>
      <c r="H70" s="22"/>
      <c r="I70" s="22"/>
      <c r="J70" s="22"/>
      <c r="K70" s="22"/>
      <c r="L70" s="313"/>
      <c r="M70" s="22"/>
      <c r="N70" s="22"/>
      <c r="O70" s="9"/>
    </row>
    <row r="71" spans="1:15" s="10" customFormat="1" ht="15">
      <c r="A71" s="22"/>
      <c r="B71" s="22"/>
      <c r="C71" s="22"/>
      <c r="D71" s="22"/>
      <c r="E71" s="22"/>
      <c r="F71" s="313"/>
      <c r="G71" s="22"/>
      <c r="H71" s="22"/>
      <c r="I71" s="22"/>
      <c r="J71" s="22"/>
      <c r="K71" s="22"/>
      <c r="L71" s="313"/>
      <c r="M71" s="22"/>
      <c r="N71" s="22"/>
      <c r="O71" s="9"/>
    </row>
    <row r="72" spans="1:15" s="10" customFormat="1" ht="15">
      <c r="A72" s="22"/>
      <c r="B72" s="22"/>
      <c r="C72" s="22"/>
      <c r="D72" s="22"/>
      <c r="E72" s="22"/>
      <c r="F72" s="313"/>
      <c r="G72" s="22"/>
      <c r="H72" s="22"/>
      <c r="I72" s="22"/>
      <c r="J72" s="22"/>
      <c r="K72" s="22"/>
      <c r="L72" s="313"/>
      <c r="M72" s="22"/>
      <c r="N72" s="22"/>
      <c r="O72" s="9"/>
    </row>
    <row r="73" spans="1:15" s="10" customFormat="1" ht="15">
      <c r="A73" s="22"/>
      <c r="B73" s="22"/>
      <c r="C73" s="22"/>
      <c r="D73" s="22"/>
      <c r="E73" s="22"/>
      <c r="F73" s="313"/>
      <c r="G73" s="22"/>
      <c r="H73" s="22"/>
      <c r="I73" s="22"/>
      <c r="J73" s="22"/>
      <c r="K73" s="22"/>
      <c r="L73" s="313"/>
      <c r="M73" s="22"/>
      <c r="N73" s="22"/>
      <c r="O73" s="9"/>
    </row>
    <row r="74" spans="1:15" s="10" customFormat="1" ht="15">
      <c r="A74" s="22"/>
      <c r="B74" s="22"/>
      <c r="C74" s="22"/>
      <c r="D74" s="22"/>
      <c r="E74" s="22"/>
      <c r="F74" s="313"/>
      <c r="G74" s="22"/>
      <c r="H74" s="22"/>
      <c r="I74" s="22"/>
      <c r="J74" s="22"/>
      <c r="K74" s="22"/>
      <c r="L74" s="313"/>
      <c r="M74" s="22"/>
      <c r="N74" s="22"/>
      <c r="O74" s="9"/>
    </row>
    <row r="75" spans="1:15" s="10" customFormat="1" ht="15">
      <c r="A75" s="22"/>
      <c r="B75" s="22"/>
      <c r="C75" s="22"/>
      <c r="D75" s="22"/>
      <c r="E75" s="22"/>
      <c r="F75" s="313"/>
      <c r="G75" s="22"/>
      <c r="H75" s="22"/>
      <c r="I75" s="22"/>
      <c r="J75" s="22"/>
      <c r="K75" s="22"/>
      <c r="L75" s="313"/>
      <c r="M75" s="22"/>
      <c r="N75" s="22"/>
      <c r="O75" s="9"/>
    </row>
    <row r="76" spans="1:15" s="10" customFormat="1" ht="15">
      <c r="A76" s="22"/>
      <c r="B76" s="22"/>
      <c r="C76" s="22"/>
      <c r="D76" s="22"/>
      <c r="E76" s="22"/>
      <c r="F76" s="313"/>
      <c r="G76" s="22"/>
      <c r="H76" s="22"/>
      <c r="I76" s="22"/>
      <c r="J76" s="22"/>
      <c r="K76" s="22"/>
      <c r="L76" s="313"/>
      <c r="M76" s="22"/>
      <c r="N76" s="22"/>
      <c r="O76" s="9"/>
    </row>
    <row r="77" spans="1:15" s="10" customFormat="1" ht="15">
      <c r="A77" s="22"/>
      <c r="B77" s="22"/>
      <c r="C77" s="22"/>
      <c r="D77" s="22"/>
      <c r="E77" s="22"/>
      <c r="F77" s="313"/>
      <c r="G77" s="22"/>
      <c r="H77" s="22"/>
      <c r="I77" s="22"/>
      <c r="J77" s="22"/>
      <c r="K77" s="22"/>
      <c r="L77" s="313"/>
      <c r="M77" s="22"/>
      <c r="N77" s="22"/>
      <c r="O77" s="9"/>
    </row>
    <row r="78" spans="1:15" s="10" customFormat="1" ht="15">
      <c r="A78" s="22"/>
      <c r="B78" s="22"/>
      <c r="C78" s="22"/>
      <c r="D78" s="22"/>
      <c r="E78" s="22"/>
      <c r="F78" s="313"/>
      <c r="G78" s="22"/>
      <c r="H78" s="22"/>
      <c r="I78" s="22"/>
      <c r="J78" s="22"/>
      <c r="K78" s="22"/>
      <c r="L78" s="313"/>
      <c r="M78" s="22"/>
      <c r="N78" s="22"/>
      <c r="O78" s="9"/>
    </row>
    <row r="79" spans="1:15" s="10" customFormat="1" ht="15">
      <c r="A79" s="22"/>
      <c r="B79" s="22"/>
      <c r="C79" s="22"/>
      <c r="D79" s="22"/>
      <c r="E79" s="22"/>
      <c r="F79" s="313"/>
      <c r="G79" s="22"/>
      <c r="H79" s="22"/>
      <c r="I79" s="22"/>
      <c r="J79" s="22"/>
      <c r="K79" s="22"/>
      <c r="L79" s="313"/>
      <c r="M79" s="22"/>
      <c r="N79" s="22"/>
      <c r="O79" s="9"/>
    </row>
    <row r="80" spans="1:15" s="10" customFormat="1" ht="15">
      <c r="A80" s="22"/>
      <c r="B80" s="22"/>
      <c r="C80" s="22"/>
      <c r="D80" s="22"/>
      <c r="E80" s="22"/>
      <c r="F80" s="313"/>
      <c r="G80" s="22"/>
      <c r="H80" s="22"/>
      <c r="I80" s="22"/>
      <c r="J80" s="22"/>
      <c r="K80" s="22"/>
      <c r="L80" s="313"/>
      <c r="M80" s="22"/>
      <c r="N80" s="22"/>
      <c r="O80" s="9"/>
    </row>
    <row r="81" spans="1:15" s="10" customFormat="1" ht="15">
      <c r="A81" s="22"/>
      <c r="B81" s="22"/>
      <c r="C81" s="22"/>
      <c r="D81" s="22"/>
      <c r="E81" s="22"/>
      <c r="F81" s="313"/>
      <c r="G81" s="22"/>
      <c r="H81" s="22"/>
      <c r="I81" s="22"/>
      <c r="J81" s="22"/>
      <c r="K81" s="22"/>
      <c r="L81" s="313"/>
      <c r="M81" s="22"/>
      <c r="N81" s="22"/>
      <c r="O81" s="9"/>
    </row>
    <row r="82" spans="1:15" s="10" customFormat="1" ht="15">
      <c r="A82" s="22"/>
      <c r="B82" s="22"/>
      <c r="C82" s="22"/>
      <c r="D82" s="22"/>
      <c r="E82" s="22"/>
      <c r="F82" s="313"/>
      <c r="G82" s="22"/>
      <c r="H82" s="22"/>
      <c r="I82" s="22"/>
      <c r="J82" s="22"/>
      <c r="K82" s="22"/>
      <c r="L82" s="313"/>
      <c r="M82" s="22"/>
      <c r="N82" s="22"/>
      <c r="O82" s="9"/>
    </row>
    <row r="83" spans="1:15" s="10" customFormat="1" ht="15">
      <c r="A83" s="22"/>
      <c r="B83" s="22"/>
      <c r="C83" s="22"/>
      <c r="D83" s="22"/>
      <c r="E83" s="22"/>
      <c r="F83" s="313"/>
      <c r="G83" s="22"/>
      <c r="H83" s="22"/>
      <c r="I83" s="22"/>
      <c r="J83" s="22"/>
      <c r="K83" s="22"/>
      <c r="L83" s="313"/>
      <c r="M83" s="22"/>
      <c r="N83" s="22"/>
      <c r="O83" s="9"/>
    </row>
    <row r="84" spans="1:15" s="10" customFormat="1" ht="15">
      <c r="A84" s="22"/>
      <c r="B84" s="22"/>
      <c r="C84" s="22"/>
      <c r="D84" s="22"/>
      <c r="E84" s="22"/>
      <c r="F84" s="313"/>
      <c r="G84" s="22"/>
      <c r="H84" s="22"/>
      <c r="I84" s="22"/>
      <c r="J84" s="22"/>
      <c r="K84" s="22"/>
      <c r="L84" s="313"/>
      <c r="M84" s="22"/>
      <c r="N84" s="22"/>
      <c r="O84" s="9"/>
    </row>
    <row r="85" spans="1:15" s="10" customFormat="1" ht="15">
      <c r="A85" s="22"/>
      <c r="B85" s="22"/>
      <c r="C85" s="22"/>
      <c r="D85" s="22"/>
      <c r="E85" s="22"/>
      <c r="F85" s="313"/>
      <c r="G85" s="22"/>
      <c r="H85" s="22"/>
      <c r="I85" s="22"/>
      <c r="J85" s="22"/>
      <c r="K85" s="22"/>
      <c r="L85" s="313"/>
      <c r="M85" s="22"/>
      <c r="N85" s="22"/>
      <c r="O85" s="9"/>
    </row>
    <row r="86" spans="1:15" s="10" customFormat="1" ht="15">
      <c r="A86" s="22"/>
      <c r="B86" s="22"/>
      <c r="C86" s="22"/>
      <c r="D86" s="22"/>
      <c r="E86" s="22"/>
      <c r="F86" s="313"/>
      <c r="G86" s="22"/>
      <c r="H86" s="22"/>
      <c r="I86" s="22"/>
      <c r="J86" s="22"/>
      <c r="K86" s="22"/>
      <c r="L86" s="313"/>
      <c r="M86" s="22"/>
      <c r="N86" s="22"/>
      <c r="O86" s="9"/>
    </row>
    <row r="87" spans="1:15" s="10" customFormat="1" ht="15">
      <c r="A87" s="22"/>
      <c r="B87" s="22"/>
      <c r="C87" s="22"/>
      <c r="D87" s="22"/>
      <c r="E87" s="22"/>
      <c r="F87" s="313"/>
      <c r="G87" s="22"/>
      <c r="H87" s="22"/>
      <c r="I87" s="22"/>
      <c r="J87" s="22"/>
      <c r="K87" s="22"/>
      <c r="L87" s="313"/>
      <c r="M87" s="22"/>
      <c r="N87" s="22"/>
      <c r="O87" s="9"/>
    </row>
    <row r="88" spans="1:15" s="10" customFormat="1" ht="15">
      <c r="A88" s="22"/>
      <c r="B88" s="22"/>
      <c r="C88" s="22"/>
      <c r="D88" s="22"/>
      <c r="E88" s="22"/>
      <c r="F88" s="313"/>
      <c r="G88" s="22"/>
      <c r="H88" s="22"/>
      <c r="I88" s="22"/>
      <c r="J88" s="22"/>
      <c r="K88" s="22"/>
      <c r="L88" s="313"/>
      <c r="M88" s="22"/>
      <c r="N88" s="22"/>
      <c r="O88" s="9"/>
    </row>
    <row r="89" spans="1:15" s="10" customFormat="1" ht="15">
      <c r="A89" s="22"/>
      <c r="B89" s="22"/>
      <c r="C89" s="22"/>
      <c r="D89" s="22"/>
      <c r="E89" s="22"/>
      <c r="F89" s="313"/>
      <c r="G89" s="22"/>
      <c r="H89" s="22"/>
      <c r="I89" s="22"/>
      <c r="J89" s="22"/>
      <c r="K89" s="22"/>
      <c r="L89" s="313"/>
      <c r="M89" s="22"/>
      <c r="N89" s="22"/>
      <c r="O89" s="9"/>
    </row>
    <row r="90" spans="1:15" s="10" customFormat="1" ht="15">
      <c r="A90" s="22"/>
      <c r="B90" s="22"/>
      <c r="C90" s="22"/>
      <c r="D90" s="22"/>
      <c r="E90" s="22"/>
      <c r="F90" s="313"/>
      <c r="G90" s="22"/>
      <c r="H90" s="22"/>
      <c r="I90" s="22"/>
      <c r="J90" s="22"/>
      <c r="K90" s="22"/>
      <c r="L90" s="313"/>
      <c r="M90" s="22"/>
      <c r="N90" s="22"/>
      <c r="O90" s="9"/>
    </row>
    <row r="91" spans="1:15" s="10" customFormat="1" ht="15">
      <c r="A91" s="22"/>
      <c r="B91" s="22"/>
      <c r="C91" s="22"/>
      <c r="D91" s="22"/>
      <c r="E91" s="22"/>
      <c r="F91" s="313"/>
      <c r="G91" s="22"/>
      <c r="H91" s="22"/>
      <c r="I91" s="22"/>
      <c r="J91" s="22"/>
      <c r="K91" s="22"/>
      <c r="L91" s="313"/>
      <c r="M91" s="22"/>
      <c r="N91" s="22"/>
      <c r="O91" s="9"/>
    </row>
    <row r="92" spans="1:15" s="10" customFormat="1" ht="15">
      <c r="A92" s="22"/>
      <c r="B92" s="22"/>
      <c r="C92" s="22"/>
      <c r="D92" s="22"/>
      <c r="E92" s="22"/>
      <c r="F92" s="313"/>
      <c r="G92" s="22"/>
      <c r="H92" s="22"/>
      <c r="I92" s="22"/>
      <c r="J92" s="22"/>
      <c r="K92" s="22"/>
      <c r="L92" s="313"/>
      <c r="M92" s="22"/>
      <c r="N92" s="22"/>
      <c r="O92" s="9"/>
    </row>
    <row r="93" spans="1:15" s="10" customFormat="1" ht="15">
      <c r="A93" s="22"/>
      <c r="B93" s="22"/>
      <c r="C93" s="22"/>
      <c r="D93" s="22"/>
      <c r="E93" s="22"/>
      <c r="F93" s="313"/>
      <c r="G93" s="22"/>
      <c r="H93" s="22"/>
      <c r="I93" s="22"/>
      <c r="J93" s="22"/>
      <c r="K93" s="22"/>
      <c r="L93" s="313"/>
      <c r="M93" s="22"/>
      <c r="N93" s="22"/>
      <c r="O93" s="9"/>
    </row>
    <row r="94" spans="1:15" s="10" customFormat="1" ht="15">
      <c r="A94" s="22"/>
      <c r="B94" s="22"/>
      <c r="C94" s="22"/>
      <c r="D94" s="22"/>
      <c r="E94" s="22"/>
      <c r="F94" s="313"/>
      <c r="G94" s="22"/>
      <c r="H94" s="22"/>
      <c r="I94" s="22"/>
      <c r="J94" s="22"/>
      <c r="K94" s="22"/>
      <c r="L94" s="313"/>
      <c r="M94" s="22"/>
      <c r="N94" s="22"/>
      <c r="O94" s="9"/>
    </row>
    <row r="95" spans="1:15" s="10" customFormat="1" ht="15">
      <c r="A95" s="22"/>
      <c r="B95" s="22"/>
      <c r="C95" s="22"/>
      <c r="D95" s="22"/>
      <c r="E95" s="22"/>
      <c r="F95" s="313"/>
      <c r="G95" s="22"/>
      <c r="H95" s="22"/>
      <c r="I95" s="22"/>
      <c r="J95" s="22"/>
      <c r="K95" s="22"/>
      <c r="L95" s="313"/>
      <c r="M95" s="22"/>
      <c r="N95" s="22"/>
      <c r="O95" s="9"/>
    </row>
    <row r="96" spans="1:15" s="10" customFormat="1" ht="15">
      <c r="A96" s="22"/>
      <c r="B96" s="22"/>
      <c r="C96" s="22"/>
      <c r="D96" s="22"/>
      <c r="E96" s="22"/>
      <c r="F96" s="313"/>
      <c r="G96" s="22"/>
      <c r="H96" s="22"/>
      <c r="I96" s="22"/>
      <c r="J96" s="22"/>
      <c r="K96" s="22"/>
      <c r="L96" s="313"/>
      <c r="M96" s="22"/>
      <c r="N96" s="22"/>
      <c r="O96" s="9"/>
    </row>
    <row r="97" spans="1:15" s="10" customFormat="1" ht="15">
      <c r="A97" s="22"/>
      <c r="B97" s="22"/>
      <c r="C97" s="22"/>
      <c r="D97" s="22"/>
      <c r="E97" s="22"/>
      <c r="F97" s="313"/>
      <c r="G97" s="22"/>
      <c r="H97" s="22"/>
      <c r="I97" s="22"/>
      <c r="J97" s="22"/>
      <c r="K97" s="22"/>
      <c r="L97" s="313"/>
      <c r="M97" s="22"/>
      <c r="N97" s="22"/>
      <c r="O97" s="9"/>
    </row>
    <row r="98" spans="1:15" s="10" customFormat="1" ht="15">
      <c r="A98" s="22"/>
      <c r="B98" s="22"/>
      <c r="C98" s="22"/>
      <c r="D98" s="22"/>
      <c r="E98" s="22"/>
      <c r="F98" s="313"/>
      <c r="G98" s="22"/>
      <c r="H98" s="22"/>
      <c r="I98" s="22"/>
      <c r="J98" s="22"/>
      <c r="K98" s="22"/>
      <c r="L98" s="313"/>
      <c r="M98" s="22"/>
      <c r="N98" s="22"/>
      <c r="O98" s="9"/>
    </row>
    <row r="99" spans="1:15" s="10" customFormat="1" ht="15">
      <c r="A99" s="22"/>
      <c r="B99" s="22"/>
      <c r="C99" s="22"/>
      <c r="D99" s="22"/>
      <c r="E99" s="22"/>
      <c r="F99" s="313"/>
      <c r="G99" s="22"/>
      <c r="H99" s="22"/>
      <c r="I99" s="22"/>
      <c r="J99" s="22"/>
      <c r="K99" s="22"/>
      <c r="L99" s="313"/>
      <c r="M99" s="22"/>
      <c r="N99" s="22"/>
      <c r="O99" s="9"/>
    </row>
    <row r="100" spans="1:15" s="10" customFormat="1" ht="15">
      <c r="A100" s="22"/>
      <c r="B100" s="22"/>
      <c r="C100" s="22"/>
      <c r="D100" s="22"/>
      <c r="E100" s="22"/>
      <c r="F100" s="313"/>
      <c r="G100" s="22"/>
      <c r="H100" s="22"/>
      <c r="I100" s="22"/>
      <c r="J100" s="22"/>
      <c r="K100" s="22"/>
      <c r="L100" s="313"/>
      <c r="M100" s="22"/>
      <c r="N100" s="22"/>
      <c r="O100" s="9"/>
    </row>
    <row r="101" spans="1:15" s="10" customFormat="1" ht="15">
      <c r="A101" s="22"/>
      <c r="B101" s="22"/>
      <c r="C101" s="22"/>
      <c r="D101" s="22"/>
      <c r="E101" s="22"/>
      <c r="F101" s="313"/>
      <c r="G101" s="22"/>
      <c r="H101" s="22"/>
      <c r="I101" s="22"/>
      <c r="J101" s="22"/>
      <c r="K101" s="22"/>
      <c r="L101" s="313"/>
      <c r="M101" s="22"/>
      <c r="N101" s="22"/>
      <c r="O101" s="9"/>
    </row>
    <row r="102" spans="1:15" s="10" customFormat="1" ht="15">
      <c r="A102" s="22"/>
      <c r="B102" s="22"/>
      <c r="C102" s="22"/>
      <c r="D102" s="22"/>
      <c r="E102" s="22"/>
      <c r="F102" s="313"/>
      <c r="G102" s="22"/>
      <c r="H102" s="22"/>
      <c r="I102" s="22"/>
      <c r="J102" s="22"/>
      <c r="K102" s="22"/>
      <c r="L102" s="313"/>
      <c r="M102" s="22"/>
      <c r="N102" s="22"/>
      <c r="O102" s="9"/>
    </row>
    <row r="103" spans="1:15" s="10" customFormat="1" ht="15">
      <c r="A103" s="22"/>
      <c r="B103" s="22"/>
      <c r="C103" s="22"/>
      <c r="D103" s="22"/>
      <c r="E103" s="22"/>
      <c r="F103" s="313"/>
      <c r="G103" s="22"/>
      <c r="H103" s="22"/>
      <c r="I103" s="22"/>
      <c r="J103" s="22"/>
      <c r="K103" s="22"/>
      <c r="L103" s="313"/>
      <c r="M103" s="22"/>
      <c r="N103" s="22"/>
      <c r="O103" s="9"/>
    </row>
    <row r="104" spans="1:15" s="10" customFormat="1" ht="15">
      <c r="A104" s="22"/>
      <c r="B104" s="22"/>
      <c r="C104" s="22"/>
      <c r="D104" s="22"/>
      <c r="E104" s="22"/>
      <c r="F104" s="313"/>
      <c r="G104" s="22"/>
      <c r="H104" s="22"/>
      <c r="I104" s="22"/>
      <c r="J104" s="22"/>
      <c r="K104" s="22"/>
      <c r="L104" s="313"/>
      <c r="M104" s="22"/>
      <c r="N104" s="22"/>
      <c r="O104" s="9"/>
    </row>
    <row r="105" spans="1:15" s="10" customFormat="1" ht="15">
      <c r="A105" s="22"/>
      <c r="B105" s="22"/>
      <c r="C105" s="22"/>
      <c r="D105" s="22"/>
      <c r="E105" s="22"/>
      <c r="F105" s="313"/>
      <c r="G105" s="22"/>
      <c r="H105" s="22"/>
      <c r="I105" s="22"/>
      <c r="J105" s="22"/>
      <c r="K105" s="22"/>
      <c r="L105" s="313"/>
      <c r="M105" s="22"/>
      <c r="N105" s="22"/>
      <c r="O105" s="9"/>
    </row>
    <row r="106" spans="1:15" s="10" customFormat="1" ht="15">
      <c r="A106" s="22"/>
      <c r="B106" s="22"/>
      <c r="C106" s="22"/>
      <c r="D106" s="22"/>
      <c r="E106" s="22"/>
      <c r="F106" s="313"/>
      <c r="G106" s="22"/>
      <c r="H106" s="22"/>
      <c r="I106" s="22"/>
      <c r="J106" s="22"/>
      <c r="K106" s="22"/>
      <c r="L106" s="313"/>
      <c r="M106" s="22"/>
      <c r="N106" s="22"/>
      <c r="O106" s="9"/>
    </row>
    <row r="107" spans="1:15" s="10" customFormat="1" ht="15">
      <c r="A107" s="22"/>
      <c r="B107" s="22"/>
      <c r="C107" s="22"/>
      <c r="D107" s="22"/>
      <c r="E107" s="22"/>
      <c r="F107" s="313"/>
      <c r="G107" s="22"/>
      <c r="H107" s="22"/>
      <c r="I107" s="22"/>
      <c r="J107" s="22"/>
      <c r="K107" s="22"/>
      <c r="L107" s="313"/>
      <c r="M107" s="22"/>
      <c r="N107" s="22"/>
      <c r="O107" s="9"/>
    </row>
    <row r="108" spans="1:15" s="10" customFormat="1" ht="15">
      <c r="A108" s="22"/>
      <c r="B108" s="22"/>
      <c r="C108" s="22"/>
      <c r="D108" s="22"/>
      <c r="E108" s="22"/>
      <c r="F108" s="313"/>
      <c r="G108" s="22"/>
      <c r="H108" s="22"/>
      <c r="I108" s="22"/>
      <c r="J108" s="22"/>
      <c r="K108" s="22"/>
      <c r="L108" s="313"/>
      <c r="M108" s="22"/>
      <c r="N108" s="22"/>
      <c r="O108" s="9"/>
    </row>
    <row r="109" spans="1:15" s="10" customFormat="1" ht="15">
      <c r="A109" s="22"/>
      <c r="B109" s="22"/>
      <c r="C109" s="22"/>
      <c r="D109" s="22"/>
      <c r="E109" s="22"/>
      <c r="F109" s="313"/>
      <c r="G109" s="22"/>
      <c r="H109" s="22"/>
      <c r="I109" s="22"/>
      <c r="J109" s="22"/>
      <c r="K109" s="22"/>
      <c r="L109" s="313"/>
      <c r="M109" s="22"/>
      <c r="N109" s="22"/>
      <c r="O109" s="9"/>
    </row>
    <row r="110" spans="1:15" s="10" customFormat="1" ht="15">
      <c r="A110" s="22"/>
      <c r="B110" s="22"/>
      <c r="C110" s="22"/>
      <c r="D110" s="22"/>
      <c r="E110" s="22"/>
      <c r="F110" s="313"/>
      <c r="G110" s="22"/>
      <c r="H110" s="22"/>
      <c r="I110" s="22"/>
      <c r="J110" s="22"/>
      <c r="K110" s="22"/>
      <c r="L110" s="313"/>
      <c r="M110" s="22"/>
      <c r="N110" s="22"/>
      <c r="O110" s="9"/>
    </row>
    <row r="111" spans="1:15" s="10" customFormat="1" ht="15">
      <c r="A111" s="22"/>
      <c r="B111" s="22"/>
      <c r="C111" s="22"/>
      <c r="D111" s="22"/>
      <c r="E111" s="22"/>
      <c r="F111" s="313"/>
      <c r="G111" s="22"/>
      <c r="H111" s="22"/>
      <c r="I111" s="22"/>
      <c r="J111" s="22"/>
      <c r="K111" s="22"/>
      <c r="L111" s="313"/>
      <c r="M111" s="22"/>
      <c r="N111" s="22"/>
      <c r="O111" s="9"/>
    </row>
    <row r="112" spans="1:15" s="10" customFormat="1" ht="15">
      <c r="A112" s="22"/>
      <c r="B112" s="22"/>
      <c r="C112" s="22"/>
      <c r="D112" s="22"/>
      <c r="E112" s="22"/>
      <c r="F112" s="313"/>
      <c r="G112" s="22"/>
      <c r="H112" s="22"/>
      <c r="I112" s="22"/>
      <c r="J112" s="22"/>
      <c r="K112" s="22"/>
      <c r="L112" s="313"/>
      <c r="M112" s="22"/>
      <c r="N112" s="22"/>
      <c r="O112" s="9"/>
    </row>
    <row r="113" spans="1:15" s="10" customFormat="1" ht="15">
      <c r="A113" s="22"/>
      <c r="B113" s="22"/>
      <c r="C113" s="22"/>
      <c r="D113" s="22"/>
      <c r="E113" s="22"/>
      <c r="F113" s="313"/>
      <c r="G113" s="22"/>
      <c r="H113" s="22"/>
      <c r="I113" s="22"/>
      <c r="J113" s="22"/>
      <c r="K113" s="22"/>
      <c r="L113" s="313"/>
      <c r="M113" s="22"/>
      <c r="N113" s="22"/>
      <c r="O113" s="9"/>
    </row>
    <row r="114" spans="1:15" s="10" customFormat="1" ht="15">
      <c r="A114" s="22"/>
      <c r="B114" s="22"/>
      <c r="C114" s="22"/>
      <c r="D114" s="22"/>
      <c r="E114" s="22"/>
      <c r="F114" s="313"/>
      <c r="G114" s="22"/>
      <c r="H114" s="22"/>
      <c r="I114" s="22"/>
      <c r="J114" s="22"/>
      <c r="K114" s="22"/>
      <c r="L114" s="313"/>
      <c r="M114" s="22"/>
      <c r="N114" s="22"/>
      <c r="O114" s="9"/>
    </row>
    <row r="115" spans="1:15" s="10" customFormat="1" ht="15">
      <c r="A115" s="22"/>
      <c r="B115" s="22"/>
      <c r="C115" s="22"/>
      <c r="D115" s="22"/>
      <c r="E115" s="22"/>
      <c r="F115" s="313"/>
      <c r="G115" s="22"/>
      <c r="H115" s="22"/>
      <c r="I115" s="22"/>
      <c r="J115" s="22"/>
      <c r="K115" s="22"/>
      <c r="L115" s="313"/>
      <c r="M115" s="22"/>
      <c r="N115" s="22"/>
      <c r="O115" s="9"/>
    </row>
    <row r="116" spans="1:15" s="10" customFormat="1" ht="15">
      <c r="A116" s="22"/>
      <c r="B116" s="22"/>
      <c r="C116" s="22"/>
      <c r="D116" s="22"/>
      <c r="E116" s="22"/>
      <c r="F116" s="313"/>
      <c r="G116" s="22"/>
      <c r="H116" s="22"/>
      <c r="I116" s="22"/>
      <c r="J116" s="22"/>
      <c r="K116" s="22"/>
      <c r="L116" s="313"/>
      <c r="M116" s="22"/>
      <c r="N116" s="22"/>
      <c r="O116" s="9"/>
    </row>
    <row r="117" spans="1:15" s="10" customFormat="1" ht="15">
      <c r="A117" s="22"/>
      <c r="B117" s="22"/>
      <c r="C117" s="22"/>
      <c r="D117" s="22"/>
      <c r="E117" s="22"/>
      <c r="F117" s="313"/>
      <c r="G117" s="22"/>
      <c r="H117" s="22"/>
      <c r="I117" s="22"/>
      <c r="J117" s="22"/>
      <c r="K117" s="22"/>
      <c r="L117" s="313"/>
      <c r="M117" s="22"/>
      <c r="N117" s="22"/>
      <c r="O117" s="9"/>
    </row>
    <row r="118" spans="1:15" s="10" customFormat="1" ht="15">
      <c r="A118" s="22"/>
      <c r="B118" s="22"/>
      <c r="C118" s="22"/>
      <c r="D118" s="22"/>
      <c r="E118" s="22"/>
      <c r="F118" s="313"/>
      <c r="G118" s="22"/>
      <c r="H118" s="22"/>
      <c r="I118" s="22"/>
      <c r="J118" s="22"/>
      <c r="K118" s="22"/>
      <c r="L118" s="313"/>
      <c r="M118" s="22"/>
      <c r="N118" s="22"/>
      <c r="O118" s="9"/>
    </row>
    <row r="119" spans="1:15" s="10" customFormat="1" ht="15">
      <c r="A119" s="22"/>
      <c r="B119" s="22"/>
      <c r="C119" s="22"/>
      <c r="D119" s="22"/>
      <c r="E119" s="22"/>
      <c r="F119" s="313"/>
      <c r="G119" s="22"/>
      <c r="H119" s="22"/>
      <c r="I119" s="22"/>
      <c r="J119" s="22"/>
      <c r="K119" s="22"/>
      <c r="L119" s="313"/>
      <c r="M119" s="22"/>
      <c r="N119" s="22"/>
      <c r="O119" s="9"/>
    </row>
    <row r="120" spans="1:15" s="10" customFormat="1" ht="15">
      <c r="A120" s="22"/>
      <c r="B120" s="22"/>
      <c r="C120" s="22"/>
      <c r="D120" s="22"/>
      <c r="E120" s="22"/>
      <c r="F120" s="313"/>
      <c r="G120" s="22"/>
      <c r="H120" s="22"/>
      <c r="I120" s="22"/>
      <c r="J120" s="22"/>
      <c r="K120" s="22"/>
      <c r="L120" s="313"/>
      <c r="M120" s="22"/>
      <c r="N120" s="22"/>
      <c r="O120" s="9"/>
    </row>
    <row r="121" spans="1:15" s="10" customFormat="1" ht="15">
      <c r="A121" s="22"/>
      <c r="B121" s="22"/>
      <c r="C121" s="22"/>
      <c r="D121" s="22"/>
      <c r="E121" s="22"/>
      <c r="F121" s="313"/>
      <c r="G121" s="22"/>
      <c r="H121" s="22"/>
      <c r="I121" s="22"/>
      <c r="J121" s="22"/>
      <c r="K121" s="22"/>
      <c r="L121" s="313"/>
      <c r="M121" s="22"/>
      <c r="N121" s="22"/>
      <c r="O121" s="9"/>
    </row>
    <row r="122" spans="1:15" s="10" customFormat="1" ht="15">
      <c r="A122" s="22"/>
      <c r="B122" s="22"/>
      <c r="C122" s="22"/>
      <c r="D122" s="22"/>
      <c r="E122" s="22"/>
      <c r="F122" s="313"/>
      <c r="G122" s="22"/>
      <c r="H122" s="22"/>
      <c r="I122" s="22"/>
      <c r="J122" s="22"/>
      <c r="K122" s="22"/>
      <c r="L122" s="313"/>
      <c r="M122" s="22"/>
      <c r="N122" s="22"/>
      <c r="O122" s="9"/>
    </row>
    <row r="123" spans="1:15" s="10" customFormat="1" ht="15">
      <c r="A123" s="22"/>
      <c r="B123" s="22"/>
      <c r="C123" s="22"/>
      <c r="D123" s="22"/>
      <c r="E123" s="22"/>
      <c r="F123" s="313"/>
      <c r="G123" s="22"/>
      <c r="H123" s="22"/>
      <c r="I123" s="22"/>
      <c r="J123" s="22"/>
      <c r="K123" s="22"/>
      <c r="L123" s="313"/>
      <c r="M123" s="22"/>
      <c r="N123" s="22"/>
      <c r="O123" s="9"/>
    </row>
    <row r="124" spans="1:15" s="10" customFormat="1" ht="15">
      <c r="A124" s="22"/>
      <c r="B124" s="22"/>
      <c r="C124" s="22"/>
      <c r="D124" s="22"/>
      <c r="E124" s="22"/>
      <c r="F124" s="313"/>
      <c r="G124" s="22"/>
      <c r="H124" s="22"/>
      <c r="I124" s="22"/>
      <c r="J124" s="22"/>
      <c r="K124" s="22"/>
      <c r="L124" s="313"/>
      <c r="M124" s="22"/>
      <c r="N124" s="22"/>
      <c r="O124" s="9"/>
    </row>
    <row r="125" spans="1:15" s="10" customFormat="1" ht="15">
      <c r="A125" s="22"/>
      <c r="B125" s="22"/>
      <c r="C125" s="22"/>
      <c r="D125" s="22"/>
      <c r="E125" s="22"/>
      <c r="F125" s="313"/>
      <c r="G125" s="22"/>
      <c r="H125" s="22"/>
      <c r="I125" s="22"/>
      <c r="J125" s="22"/>
      <c r="K125" s="22"/>
      <c r="L125" s="313"/>
      <c r="M125" s="22"/>
      <c r="N125" s="22"/>
      <c r="O125" s="9"/>
    </row>
    <row r="126" spans="1:15" s="10" customFormat="1" ht="15">
      <c r="A126" s="22"/>
      <c r="B126" s="22"/>
      <c r="C126" s="22"/>
      <c r="D126" s="22"/>
      <c r="E126" s="22"/>
      <c r="F126" s="313"/>
      <c r="G126" s="22"/>
      <c r="H126" s="22"/>
      <c r="I126" s="22"/>
      <c r="J126" s="22"/>
      <c r="K126" s="22"/>
      <c r="L126" s="313"/>
      <c r="M126" s="22"/>
      <c r="N126" s="22"/>
      <c r="O126" s="9"/>
    </row>
    <row r="127" spans="1:15" s="10" customFormat="1" ht="15">
      <c r="A127" s="22"/>
      <c r="B127" s="22"/>
      <c r="C127" s="22"/>
      <c r="D127" s="22"/>
      <c r="E127" s="22"/>
      <c r="F127" s="313"/>
      <c r="G127" s="22"/>
      <c r="H127" s="22"/>
      <c r="I127" s="22"/>
      <c r="J127" s="22"/>
      <c r="K127" s="22"/>
      <c r="L127" s="313"/>
      <c r="M127" s="22"/>
      <c r="N127" s="22"/>
      <c r="O127" s="9"/>
    </row>
    <row r="128" spans="1:15" s="10" customFormat="1" ht="15">
      <c r="A128" s="22"/>
      <c r="B128" s="22"/>
      <c r="C128" s="22"/>
      <c r="D128" s="22"/>
      <c r="E128" s="22"/>
      <c r="F128" s="313"/>
      <c r="G128" s="22"/>
      <c r="H128" s="22"/>
      <c r="I128" s="22"/>
      <c r="J128" s="22"/>
      <c r="K128" s="22"/>
      <c r="L128" s="313"/>
      <c r="M128" s="22"/>
      <c r="N128" s="22"/>
      <c r="O128" s="9"/>
    </row>
    <row r="129" spans="1:15" s="10" customFormat="1" ht="15">
      <c r="A129" s="22"/>
      <c r="B129" s="22"/>
      <c r="C129" s="22"/>
      <c r="D129" s="22"/>
      <c r="E129" s="22"/>
      <c r="F129" s="313"/>
      <c r="G129" s="22"/>
      <c r="H129" s="22"/>
      <c r="I129" s="22"/>
      <c r="J129" s="22"/>
      <c r="K129" s="22"/>
      <c r="L129" s="313"/>
      <c r="M129" s="22"/>
      <c r="N129" s="22"/>
      <c r="O129" s="9"/>
    </row>
    <row r="130" spans="1:15" s="10" customFormat="1" ht="15">
      <c r="A130" s="22"/>
      <c r="B130" s="22"/>
      <c r="C130" s="22"/>
      <c r="D130" s="22"/>
      <c r="E130" s="22"/>
      <c r="F130" s="313"/>
      <c r="G130" s="22"/>
      <c r="H130" s="22"/>
      <c r="I130" s="22"/>
      <c r="J130" s="22"/>
      <c r="K130" s="22"/>
      <c r="L130" s="313"/>
      <c r="M130" s="22"/>
      <c r="N130" s="22"/>
      <c r="O130" s="9"/>
    </row>
    <row r="131" spans="1:15" s="10" customFormat="1" ht="15">
      <c r="A131" s="22"/>
      <c r="B131" s="22"/>
      <c r="C131" s="22"/>
      <c r="D131" s="22"/>
      <c r="E131" s="22"/>
      <c r="F131" s="313"/>
      <c r="G131" s="22"/>
      <c r="H131" s="22"/>
      <c r="I131" s="22"/>
      <c r="J131" s="22"/>
      <c r="K131" s="22"/>
      <c r="L131" s="313"/>
      <c r="M131" s="22"/>
      <c r="N131" s="22"/>
      <c r="O131" s="9"/>
    </row>
    <row r="132" spans="1:15" s="10" customFormat="1" ht="15">
      <c r="A132" s="22"/>
      <c r="B132" s="22"/>
      <c r="C132" s="22"/>
      <c r="D132" s="22"/>
      <c r="E132" s="22"/>
      <c r="F132" s="313"/>
      <c r="G132" s="22"/>
      <c r="H132" s="22"/>
      <c r="I132" s="22"/>
      <c r="J132" s="22"/>
      <c r="K132" s="22"/>
      <c r="L132" s="313"/>
      <c r="M132" s="22"/>
      <c r="N132" s="22"/>
      <c r="O132" s="9"/>
    </row>
    <row r="133" spans="1:15" s="10" customFormat="1" ht="15">
      <c r="A133" s="22"/>
      <c r="B133" s="22"/>
      <c r="C133" s="22"/>
      <c r="D133" s="22"/>
      <c r="E133" s="22"/>
      <c r="F133" s="313"/>
      <c r="G133" s="22"/>
      <c r="H133" s="22"/>
      <c r="I133" s="22"/>
      <c r="J133" s="22"/>
      <c r="K133" s="22"/>
      <c r="L133" s="313"/>
      <c r="M133" s="22"/>
      <c r="N133" s="22"/>
      <c r="O133" s="9"/>
    </row>
    <row r="134" spans="1:15" s="10" customFormat="1" ht="15">
      <c r="A134" s="22"/>
      <c r="B134" s="22"/>
      <c r="C134" s="22"/>
      <c r="D134" s="22"/>
      <c r="E134" s="22"/>
      <c r="F134" s="313"/>
      <c r="G134" s="22"/>
      <c r="H134" s="22"/>
      <c r="I134" s="22"/>
      <c r="J134" s="22"/>
      <c r="K134" s="22"/>
      <c r="L134" s="313"/>
      <c r="M134" s="22"/>
      <c r="N134" s="22"/>
      <c r="O134" s="9"/>
    </row>
    <row r="135" spans="1:15" s="10" customFormat="1" ht="15">
      <c r="A135" s="22"/>
      <c r="B135" s="22"/>
      <c r="C135" s="22"/>
      <c r="D135" s="22"/>
      <c r="E135" s="22"/>
      <c r="F135" s="313"/>
      <c r="G135" s="22"/>
      <c r="H135" s="22"/>
      <c r="I135" s="22"/>
      <c r="J135" s="22"/>
      <c r="K135" s="22"/>
      <c r="L135" s="313"/>
      <c r="M135" s="22"/>
      <c r="N135" s="22"/>
      <c r="O135" s="9"/>
    </row>
    <row r="136" spans="1:15" s="10" customFormat="1" ht="15">
      <c r="A136" s="22"/>
      <c r="B136" s="22"/>
      <c r="C136" s="22"/>
      <c r="D136" s="22"/>
      <c r="E136" s="22"/>
      <c r="F136" s="313"/>
      <c r="G136" s="22"/>
      <c r="H136" s="22"/>
      <c r="I136" s="22"/>
      <c r="J136" s="22"/>
      <c r="K136" s="22"/>
      <c r="L136" s="313"/>
      <c r="M136" s="22"/>
      <c r="N136" s="22"/>
      <c r="O136" s="9"/>
    </row>
    <row r="137" spans="1:15" s="10" customFormat="1" ht="15">
      <c r="A137" s="22"/>
      <c r="B137" s="22"/>
      <c r="C137" s="22"/>
      <c r="D137" s="22"/>
      <c r="E137" s="22"/>
      <c r="F137" s="313"/>
      <c r="G137" s="22"/>
      <c r="H137" s="22"/>
      <c r="I137" s="22"/>
      <c r="J137" s="22"/>
      <c r="K137" s="22"/>
      <c r="L137" s="313"/>
      <c r="M137" s="22"/>
      <c r="N137" s="22"/>
      <c r="O137" s="9"/>
    </row>
    <row r="138" spans="1:15" s="10" customFormat="1" ht="15">
      <c r="A138" s="22"/>
      <c r="B138" s="22"/>
      <c r="C138" s="22"/>
      <c r="D138" s="22"/>
      <c r="E138" s="22"/>
      <c r="F138" s="313"/>
      <c r="G138" s="22"/>
      <c r="H138" s="22"/>
      <c r="I138" s="22"/>
      <c r="J138" s="22"/>
      <c r="K138" s="22"/>
      <c r="L138" s="313"/>
      <c r="M138" s="22"/>
      <c r="N138" s="22"/>
      <c r="O138" s="9"/>
    </row>
    <row r="139" spans="1:15" s="10" customFormat="1" ht="15">
      <c r="A139" s="22"/>
      <c r="B139" s="22"/>
      <c r="C139" s="22"/>
      <c r="D139" s="22"/>
      <c r="E139" s="22"/>
      <c r="F139" s="313"/>
      <c r="G139" s="22"/>
      <c r="H139" s="22"/>
      <c r="I139" s="22"/>
      <c r="J139" s="22"/>
      <c r="K139" s="22"/>
      <c r="L139" s="313"/>
      <c r="M139" s="22"/>
      <c r="N139" s="22"/>
      <c r="O139" s="9"/>
    </row>
    <row r="140" spans="1:15" s="10" customFormat="1" ht="15">
      <c r="A140" s="22"/>
      <c r="B140" s="22"/>
      <c r="C140" s="22"/>
      <c r="D140" s="22"/>
      <c r="E140" s="22"/>
      <c r="F140" s="313"/>
      <c r="G140" s="22"/>
      <c r="H140" s="22"/>
      <c r="I140" s="22"/>
      <c r="J140" s="22"/>
      <c r="K140" s="22"/>
      <c r="L140" s="313"/>
      <c r="M140" s="22"/>
      <c r="N140" s="22"/>
      <c r="O140" s="9"/>
    </row>
    <row r="141" spans="1:15" s="10" customFormat="1" ht="15">
      <c r="A141" s="22"/>
      <c r="B141" s="22"/>
      <c r="C141" s="22"/>
      <c r="D141" s="22"/>
      <c r="E141" s="22"/>
      <c r="F141" s="313"/>
      <c r="G141" s="22"/>
      <c r="H141" s="22"/>
      <c r="I141" s="22"/>
      <c r="J141" s="22"/>
      <c r="K141" s="22"/>
      <c r="L141" s="313"/>
      <c r="M141" s="22"/>
      <c r="N141" s="22"/>
      <c r="O141" s="9"/>
    </row>
    <row r="142" spans="1:15" s="10" customFormat="1" ht="15">
      <c r="A142" s="22"/>
      <c r="B142" s="22"/>
      <c r="C142" s="22"/>
      <c r="D142" s="22"/>
      <c r="E142" s="22"/>
      <c r="F142" s="313"/>
      <c r="G142" s="22"/>
      <c r="H142" s="22"/>
      <c r="I142" s="22"/>
      <c r="J142" s="22"/>
      <c r="K142" s="22"/>
      <c r="L142" s="313"/>
      <c r="M142" s="22"/>
      <c r="N142" s="22"/>
      <c r="O142" s="9"/>
    </row>
    <row r="143" spans="1:15" s="10" customFormat="1" ht="15">
      <c r="A143" s="22"/>
      <c r="B143" s="22"/>
      <c r="C143" s="22"/>
      <c r="D143" s="22"/>
      <c r="E143" s="22"/>
      <c r="F143" s="313"/>
      <c r="G143" s="22"/>
      <c r="H143" s="22"/>
      <c r="I143" s="22"/>
      <c r="J143" s="22"/>
      <c r="K143" s="22"/>
      <c r="L143" s="313"/>
      <c r="M143" s="22"/>
      <c r="N143" s="22"/>
      <c r="O143" s="9"/>
    </row>
    <row r="144" spans="1:15" s="10" customFormat="1" ht="15">
      <c r="A144" s="22"/>
      <c r="B144" s="22"/>
      <c r="C144" s="22"/>
      <c r="D144" s="22"/>
      <c r="E144" s="22"/>
      <c r="F144" s="313"/>
      <c r="G144" s="22"/>
      <c r="H144" s="22"/>
      <c r="I144" s="22"/>
      <c r="J144" s="22"/>
      <c r="K144" s="22"/>
      <c r="L144" s="313"/>
      <c r="M144" s="22"/>
      <c r="N144" s="22"/>
      <c r="O144" s="9"/>
    </row>
    <row r="145" spans="1:15" s="10" customFormat="1" ht="15">
      <c r="A145" s="22"/>
      <c r="B145" s="22"/>
      <c r="C145" s="22"/>
      <c r="D145" s="22"/>
      <c r="E145" s="22"/>
      <c r="F145" s="313"/>
      <c r="G145" s="22"/>
      <c r="H145" s="22"/>
      <c r="I145" s="22"/>
      <c r="J145" s="22"/>
      <c r="K145" s="22"/>
      <c r="L145" s="313"/>
      <c r="M145" s="22"/>
      <c r="N145" s="22"/>
      <c r="O145" s="9"/>
    </row>
    <row r="146" spans="1:15" s="10" customFormat="1" ht="15">
      <c r="A146" s="22"/>
      <c r="B146" s="22"/>
      <c r="C146" s="22"/>
      <c r="D146" s="22"/>
      <c r="E146" s="22"/>
      <c r="F146" s="313"/>
      <c r="G146" s="22"/>
      <c r="H146" s="22"/>
      <c r="I146" s="22"/>
      <c r="J146" s="22"/>
      <c r="K146" s="22"/>
      <c r="L146" s="313"/>
      <c r="M146" s="22"/>
      <c r="N146" s="22"/>
      <c r="O146" s="9"/>
    </row>
    <row r="147" spans="1:15" s="10" customFormat="1" ht="15">
      <c r="A147" s="22"/>
      <c r="B147" s="22"/>
      <c r="C147" s="22"/>
      <c r="D147" s="22"/>
      <c r="E147" s="22"/>
      <c r="F147" s="313"/>
      <c r="G147" s="22"/>
      <c r="H147" s="22"/>
      <c r="I147" s="22"/>
      <c r="J147" s="22"/>
      <c r="K147" s="22"/>
      <c r="L147" s="313"/>
      <c r="M147" s="22"/>
      <c r="N147" s="22"/>
      <c r="O147" s="9"/>
    </row>
    <row r="148" spans="1:15" s="10" customFormat="1" ht="15">
      <c r="A148" s="22"/>
      <c r="B148" s="22"/>
      <c r="C148" s="22"/>
      <c r="D148" s="22"/>
      <c r="E148" s="22"/>
      <c r="F148" s="313"/>
      <c r="G148" s="22"/>
      <c r="H148" s="22"/>
      <c r="I148" s="22"/>
      <c r="J148" s="22"/>
      <c r="K148" s="22"/>
      <c r="L148" s="313"/>
      <c r="M148" s="22"/>
      <c r="N148" s="22"/>
      <c r="O148" s="9"/>
    </row>
    <row r="149" spans="1:15" s="10" customFormat="1" ht="15">
      <c r="A149" s="22"/>
      <c r="B149" s="22"/>
      <c r="C149" s="22"/>
      <c r="D149" s="22"/>
      <c r="E149" s="22"/>
      <c r="F149" s="313"/>
      <c r="G149" s="22"/>
      <c r="H149" s="22"/>
      <c r="I149" s="22"/>
      <c r="J149" s="22"/>
      <c r="K149" s="22"/>
      <c r="L149" s="313"/>
      <c r="M149" s="22"/>
      <c r="N149" s="22"/>
      <c r="O149" s="9"/>
    </row>
    <row r="150" spans="1:15" s="10" customFormat="1" ht="15">
      <c r="A150" s="22"/>
      <c r="B150" s="22"/>
      <c r="C150" s="22"/>
      <c r="D150" s="22"/>
      <c r="E150" s="22"/>
      <c r="F150" s="313"/>
      <c r="G150" s="22"/>
      <c r="H150" s="22"/>
      <c r="I150" s="22"/>
      <c r="J150" s="22"/>
      <c r="K150" s="22"/>
      <c r="L150" s="313"/>
      <c r="M150" s="22"/>
      <c r="N150" s="22"/>
      <c r="O150" s="9"/>
    </row>
    <row r="151" spans="1:15" s="10" customFormat="1" ht="15">
      <c r="A151" s="22"/>
      <c r="B151" s="22"/>
      <c r="C151" s="22"/>
      <c r="D151" s="22"/>
      <c r="E151" s="22"/>
      <c r="F151" s="313"/>
      <c r="G151" s="22"/>
      <c r="H151" s="22"/>
      <c r="I151" s="22"/>
      <c r="J151" s="22"/>
      <c r="K151" s="22"/>
      <c r="L151" s="313"/>
      <c r="M151" s="22"/>
      <c r="N151" s="22"/>
      <c r="O151" s="9"/>
    </row>
    <row r="152" spans="1:15" s="10" customFormat="1" ht="15">
      <c r="A152" s="22"/>
      <c r="B152" s="22"/>
      <c r="C152" s="22"/>
      <c r="D152" s="22"/>
      <c r="E152" s="22"/>
      <c r="F152" s="313"/>
      <c r="G152" s="22"/>
      <c r="H152" s="22"/>
      <c r="I152" s="22"/>
      <c r="J152" s="22"/>
      <c r="K152" s="22"/>
      <c r="L152" s="313"/>
      <c r="M152" s="22"/>
      <c r="N152" s="22"/>
      <c r="O152" s="9"/>
    </row>
    <row r="153" spans="1:15" s="10" customFormat="1" ht="15">
      <c r="A153" s="22"/>
      <c r="B153" s="22"/>
      <c r="C153" s="22"/>
      <c r="D153" s="22"/>
      <c r="E153" s="22"/>
      <c r="F153" s="313"/>
      <c r="G153" s="22"/>
      <c r="H153" s="22"/>
      <c r="I153" s="22"/>
      <c r="J153" s="22"/>
      <c r="K153" s="22"/>
      <c r="L153" s="313"/>
      <c r="M153" s="22"/>
      <c r="N153" s="22"/>
      <c r="O153" s="9"/>
    </row>
    <row r="154" spans="1:15" s="10" customFormat="1" ht="15">
      <c r="A154" s="22"/>
      <c r="B154" s="22"/>
      <c r="C154" s="22"/>
      <c r="D154" s="22"/>
      <c r="E154" s="22"/>
      <c r="F154" s="313"/>
      <c r="G154" s="22"/>
      <c r="H154" s="22"/>
      <c r="I154" s="22"/>
      <c r="J154" s="22"/>
      <c r="K154" s="22"/>
      <c r="L154" s="313"/>
      <c r="M154" s="22"/>
      <c r="N154" s="22"/>
      <c r="O154" s="9"/>
    </row>
    <row r="155" spans="1:15" s="10" customFormat="1" ht="15">
      <c r="A155" s="22"/>
      <c r="B155" s="22"/>
      <c r="C155" s="22"/>
      <c r="D155" s="22"/>
      <c r="E155" s="22"/>
      <c r="F155" s="313"/>
      <c r="G155" s="22"/>
      <c r="H155" s="22"/>
      <c r="I155" s="22"/>
      <c r="J155" s="22"/>
      <c r="K155" s="22"/>
      <c r="L155" s="313"/>
      <c r="M155" s="22"/>
      <c r="N155" s="22"/>
      <c r="O155" s="9"/>
    </row>
    <row r="156" spans="1:15" s="10" customFormat="1" ht="15">
      <c r="A156" s="22"/>
      <c r="B156" s="22"/>
      <c r="C156" s="22"/>
      <c r="D156" s="22"/>
      <c r="E156" s="22"/>
      <c r="F156" s="313"/>
      <c r="G156" s="22"/>
      <c r="H156" s="22"/>
      <c r="I156" s="22"/>
      <c r="J156" s="22"/>
      <c r="K156" s="22"/>
      <c r="L156" s="313"/>
      <c r="M156" s="22"/>
      <c r="N156" s="22"/>
      <c r="O156" s="9"/>
    </row>
  </sheetData>
  <sheetProtection selectLockedCells="1" selectUnlockedCells="1"/>
  <mergeCells count="12">
    <mergeCell ref="A5:A6"/>
    <mergeCell ref="B5:B6"/>
    <mergeCell ref="C5:C6"/>
    <mergeCell ref="D5:D6"/>
    <mergeCell ref="I5:I6"/>
    <mergeCell ref="J5:J6"/>
    <mergeCell ref="K5:K6"/>
    <mergeCell ref="L5:L6"/>
    <mergeCell ref="E5:E6"/>
    <mergeCell ref="F5:F6"/>
    <mergeCell ref="G5:G6"/>
    <mergeCell ref="H5:H6"/>
  </mergeCells>
  <printOptions horizontalCentered="1"/>
  <pageMargins left="0.18" right="0.17" top="1.05" bottom="0.97" header="0.3937007874015748" footer="0.5118110236220472"/>
  <pageSetup horizontalDpi="300" verticalDpi="300" orientation="landscape" paperSize="9" scale="83" r:id="rId1"/>
  <headerFooter alignWithMargins="0">
    <oddHeader xml:space="preserve">&amp;C&amp;"Garamond,Félkövér"&amp;12
 /2018.  (      ) számú zárszámadási rendelethez
Balatonmagyaród Község Önkormányzata
2017. évi műk és felh célú bevét és kiad teljesítése&amp;R&amp;8     &amp;A
                          &amp;P.oldal
ezer Ft-ban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22"/>
  <sheetViews>
    <sheetView zoomScale="87" zoomScaleNormal="87" zoomScaleSheetLayoutView="56" workbookViewId="0" topLeftCell="A1">
      <selection activeCell="C16" sqref="C16"/>
    </sheetView>
  </sheetViews>
  <sheetFormatPr defaultColWidth="9.00390625" defaultRowHeight="12.75"/>
  <cols>
    <col min="1" max="1" width="5.25390625" style="32" customWidth="1"/>
    <col min="2" max="2" width="48.375" style="33" customWidth="1"/>
    <col min="3" max="3" width="14.625" style="32" customWidth="1"/>
    <col min="4" max="4" width="14.25390625" style="32" customWidth="1"/>
    <col min="5" max="5" width="12.625" style="35" customWidth="1"/>
    <col min="6" max="6" width="10.25390625" style="348" customWidth="1"/>
    <col min="7" max="7" width="9.125" style="17" customWidth="1"/>
    <col min="8" max="16384" width="9.125" style="2" customWidth="1"/>
  </cols>
  <sheetData>
    <row r="2" spans="1:6" ht="24.75" customHeight="1">
      <c r="A2" s="400" t="s">
        <v>82</v>
      </c>
      <c r="B2" s="401" t="s">
        <v>3</v>
      </c>
      <c r="C2" s="400" t="s">
        <v>353</v>
      </c>
      <c r="D2" s="400" t="s">
        <v>348</v>
      </c>
      <c r="E2" s="398" t="s">
        <v>349</v>
      </c>
      <c r="F2" s="399" t="s">
        <v>34</v>
      </c>
    </row>
    <row r="3" spans="1:6" ht="24.75" customHeight="1">
      <c r="A3" s="400"/>
      <c r="B3" s="401"/>
      <c r="C3" s="400"/>
      <c r="D3" s="400"/>
      <c r="E3" s="398"/>
      <c r="F3" s="399"/>
    </row>
    <row r="4" spans="1:6" ht="19.5" customHeight="1">
      <c r="A4" s="134"/>
      <c r="B4" s="135" t="s">
        <v>35</v>
      </c>
      <c r="C4" s="134"/>
      <c r="D4" s="134"/>
      <c r="E4" s="27"/>
      <c r="F4" s="346"/>
    </row>
    <row r="5" spans="1:6" ht="19.5" customHeight="1">
      <c r="A5" s="116" t="s">
        <v>19</v>
      </c>
      <c r="B5" s="117" t="s">
        <v>99</v>
      </c>
      <c r="C5" s="141"/>
      <c r="D5" s="142"/>
      <c r="E5" s="28"/>
      <c r="F5" s="330"/>
    </row>
    <row r="6" spans="1:6" ht="19.5" customHeight="1">
      <c r="A6" s="12" t="s">
        <v>6</v>
      </c>
      <c r="B6" s="118" t="s">
        <v>100</v>
      </c>
      <c r="C6" s="141"/>
      <c r="D6" s="142"/>
      <c r="E6" s="29"/>
      <c r="F6" s="347"/>
    </row>
    <row r="7" spans="1:6" ht="19.5" customHeight="1">
      <c r="A7" s="12"/>
      <c r="B7" s="119" t="s">
        <v>101</v>
      </c>
      <c r="C7" s="373">
        <v>8555</v>
      </c>
      <c r="D7" s="374">
        <v>9555</v>
      </c>
      <c r="E7" s="29">
        <v>9555</v>
      </c>
      <c r="F7" s="347">
        <f>E7/D7</f>
        <v>1</v>
      </c>
    </row>
    <row r="8" spans="1:6" ht="19.5" customHeight="1">
      <c r="A8" s="12"/>
      <c r="B8" s="119" t="s">
        <v>314</v>
      </c>
      <c r="C8" s="373"/>
      <c r="D8" s="374"/>
      <c r="E8" s="29"/>
      <c r="F8" s="347"/>
    </row>
    <row r="9" spans="1:6" ht="19.5" customHeight="1">
      <c r="A9" s="12"/>
      <c r="B9" s="119" t="s">
        <v>103</v>
      </c>
      <c r="C9" s="373">
        <v>8154</v>
      </c>
      <c r="D9" s="373">
        <v>8416</v>
      </c>
      <c r="E9" s="29">
        <v>8416</v>
      </c>
      <c r="F9" s="347">
        <f aca="true" t="shared" si="0" ref="F9:F16">E9/D9</f>
        <v>1</v>
      </c>
    </row>
    <row r="10" spans="1:6" ht="19.5" customHeight="1">
      <c r="A10" s="12"/>
      <c r="B10" s="119" t="s">
        <v>104</v>
      </c>
      <c r="C10" s="373">
        <v>1200</v>
      </c>
      <c r="D10" s="374">
        <v>1200</v>
      </c>
      <c r="E10" s="29">
        <v>1200</v>
      </c>
      <c r="F10" s="347">
        <f t="shared" si="0"/>
        <v>1</v>
      </c>
    </row>
    <row r="11" spans="1:6" ht="19.5" customHeight="1">
      <c r="A11" s="12"/>
      <c r="B11" s="119" t="s">
        <v>301</v>
      </c>
      <c r="C11" s="373"/>
      <c r="D11" s="374">
        <v>2443</v>
      </c>
      <c r="E11" s="29">
        <v>2443</v>
      </c>
      <c r="F11" s="347">
        <f t="shared" si="0"/>
        <v>1</v>
      </c>
    </row>
    <row r="12" spans="1:6" ht="19.5" customHeight="1">
      <c r="A12" s="12"/>
      <c r="B12" s="119" t="s">
        <v>360</v>
      </c>
      <c r="C12" s="373"/>
      <c r="D12" s="374">
        <v>166</v>
      </c>
      <c r="E12" s="29">
        <v>166</v>
      </c>
      <c r="F12" s="347">
        <f t="shared" si="0"/>
        <v>1</v>
      </c>
    </row>
    <row r="13" spans="1:6" ht="19.5" customHeight="1">
      <c r="A13" s="40" t="s">
        <v>7</v>
      </c>
      <c r="B13" s="119" t="s">
        <v>313</v>
      </c>
      <c r="C13" s="373">
        <v>7796</v>
      </c>
      <c r="D13" s="374">
        <v>5947</v>
      </c>
      <c r="E13" s="29">
        <v>5182</v>
      </c>
      <c r="F13" s="347">
        <f t="shared" si="0"/>
        <v>0.8713637127963679</v>
      </c>
    </row>
    <row r="14" spans="1:6" ht="19.5" customHeight="1">
      <c r="A14" s="40"/>
      <c r="B14" s="119" t="s">
        <v>376</v>
      </c>
      <c r="C14" s="373"/>
      <c r="D14" s="374">
        <v>121</v>
      </c>
      <c r="E14" s="29">
        <v>121</v>
      </c>
      <c r="F14" s="347">
        <f t="shared" si="0"/>
        <v>1</v>
      </c>
    </row>
    <row r="15" spans="1:6" ht="19.5" customHeight="1">
      <c r="A15" s="40"/>
      <c r="B15" s="119" t="s">
        <v>377</v>
      </c>
      <c r="C15" s="373">
        <v>7796</v>
      </c>
      <c r="D15" s="374">
        <v>5826</v>
      </c>
      <c r="E15" s="29">
        <v>5061</v>
      </c>
      <c r="F15" s="347">
        <f t="shared" si="0"/>
        <v>0.868692070030896</v>
      </c>
    </row>
    <row r="16" spans="1:6" ht="19.5" customHeight="1">
      <c r="A16" s="120"/>
      <c r="B16" s="117" t="s">
        <v>106</v>
      </c>
      <c r="C16" s="143">
        <f>C7+C8+C9+C10+C11+C13+C12</f>
        <v>25705</v>
      </c>
      <c r="D16" s="143">
        <f>D7+D8+D9+D10+D11+D13+D12</f>
        <v>27727</v>
      </c>
      <c r="E16" s="143">
        <f>E7+E8+E9+E10+E11+E13+E12</f>
        <v>26962</v>
      </c>
      <c r="F16" s="330">
        <f t="shared" si="0"/>
        <v>0.9724095646842428</v>
      </c>
    </row>
    <row r="17" spans="1:6" ht="19.5" customHeight="1">
      <c r="A17" s="116" t="s">
        <v>9</v>
      </c>
      <c r="B17" s="117" t="s">
        <v>107</v>
      </c>
      <c r="C17" s="143"/>
      <c r="D17" s="144"/>
      <c r="E17" s="29"/>
      <c r="F17" s="347"/>
    </row>
    <row r="18" spans="1:6" ht="19.5" customHeight="1">
      <c r="A18" s="12" t="s">
        <v>6</v>
      </c>
      <c r="B18" s="119" t="s">
        <v>108</v>
      </c>
      <c r="C18" s="145"/>
      <c r="D18" s="145"/>
      <c r="E18" s="29"/>
      <c r="F18" s="347"/>
    </row>
    <row r="19" spans="1:7" s="3" customFormat="1" ht="19.5" customHeight="1">
      <c r="A19" s="12" t="s">
        <v>7</v>
      </c>
      <c r="B19" s="119" t="s">
        <v>109</v>
      </c>
      <c r="C19" s="145"/>
      <c r="D19" s="145"/>
      <c r="E19" s="29"/>
      <c r="F19" s="347"/>
      <c r="G19" s="17"/>
    </row>
    <row r="20" spans="1:6" ht="19.5" customHeight="1">
      <c r="A20" s="116"/>
      <c r="B20" s="117" t="s">
        <v>110</v>
      </c>
      <c r="C20" s="146">
        <f>C18+C19</f>
        <v>0</v>
      </c>
      <c r="D20" s="146">
        <f>D18+D19</f>
        <v>0</v>
      </c>
      <c r="E20" s="146">
        <f>E18+E19</f>
        <v>0</v>
      </c>
      <c r="F20" s="330">
        <v>0</v>
      </c>
    </row>
    <row r="21" spans="1:6" ht="19.5" customHeight="1">
      <c r="A21" s="116" t="s">
        <v>10</v>
      </c>
      <c r="B21" s="117" t="s">
        <v>86</v>
      </c>
      <c r="C21" s="141"/>
      <c r="D21" s="142"/>
      <c r="E21" s="29"/>
      <c r="F21" s="347"/>
    </row>
    <row r="22" spans="1:6" ht="19.5" customHeight="1">
      <c r="A22" s="12" t="s">
        <v>6</v>
      </c>
      <c r="B22" s="119" t="s">
        <v>111</v>
      </c>
      <c r="C22" s="141"/>
      <c r="D22" s="142"/>
      <c r="E22" s="21"/>
      <c r="F22" s="347"/>
    </row>
    <row r="23" spans="1:6" ht="19.5" customHeight="1">
      <c r="A23" s="12" t="s">
        <v>7</v>
      </c>
      <c r="B23" s="119" t="s">
        <v>112</v>
      </c>
      <c r="C23" s="147"/>
      <c r="D23" s="142"/>
      <c r="E23" s="29"/>
      <c r="F23" s="347"/>
    </row>
    <row r="24" spans="1:6" ht="19.5" customHeight="1">
      <c r="A24" s="12" t="s">
        <v>27</v>
      </c>
      <c r="B24" s="119" t="s">
        <v>113</v>
      </c>
      <c r="C24" s="147"/>
      <c r="D24" s="142"/>
      <c r="E24" s="29"/>
      <c r="F24" s="347"/>
    </row>
    <row r="25" spans="1:6" ht="19.5" customHeight="1">
      <c r="A25" s="12" t="s">
        <v>28</v>
      </c>
      <c r="B25" s="119" t="s">
        <v>114</v>
      </c>
      <c r="C25" s="373">
        <v>6510</v>
      </c>
      <c r="D25" s="373">
        <v>6510</v>
      </c>
      <c r="E25" s="373">
        <v>6345</v>
      </c>
      <c r="F25" s="347">
        <f aca="true" t="shared" si="1" ref="F25:F30">E25/D25</f>
        <v>0.9746543778801844</v>
      </c>
    </row>
    <row r="26" spans="1:6" ht="19.5" customHeight="1">
      <c r="A26" s="12"/>
      <c r="B26" s="119" t="s">
        <v>115</v>
      </c>
      <c r="C26" s="375">
        <v>2000</v>
      </c>
      <c r="D26" s="376">
        <v>2000</v>
      </c>
      <c r="E26" s="377">
        <v>1877</v>
      </c>
      <c r="F26" s="347">
        <f t="shared" si="1"/>
        <v>0.9385</v>
      </c>
    </row>
    <row r="27" spans="1:6" ht="19.5" customHeight="1">
      <c r="A27" s="12"/>
      <c r="B27" s="119" t="s">
        <v>116</v>
      </c>
      <c r="C27" s="375">
        <v>4510</v>
      </c>
      <c r="D27" s="376">
        <v>4510</v>
      </c>
      <c r="E27" s="377">
        <v>4468</v>
      </c>
      <c r="F27" s="347">
        <f t="shared" si="1"/>
        <v>0.9906873614190688</v>
      </c>
    </row>
    <row r="28" spans="1:6" ht="19.5" customHeight="1">
      <c r="A28" s="12" t="s">
        <v>29</v>
      </c>
      <c r="B28" s="121" t="s">
        <v>117</v>
      </c>
      <c r="C28" s="373">
        <v>10890</v>
      </c>
      <c r="D28" s="373">
        <v>10890</v>
      </c>
      <c r="E28" s="373">
        <v>14305</v>
      </c>
      <c r="F28" s="347">
        <f t="shared" si="1"/>
        <v>1.3135904499540862</v>
      </c>
    </row>
    <row r="29" spans="1:6" ht="19.5" customHeight="1">
      <c r="A29" s="12"/>
      <c r="B29" s="121" t="s">
        <v>118</v>
      </c>
      <c r="C29" s="373">
        <v>10000</v>
      </c>
      <c r="D29" s="374">
        <v>10000</v>
      </c>
      <c r="E29" s="29">
        <v>13274</v>
      </c>
      <c r="F29" s="347">
        <f t="shared" si="1"/>
        <v>1.3274</v>
      </c>
    </row>
    <row r="30" spans="1:6" ht="19.5" customHeight="1">
      <c r="A30" s="12"/>
      <c r="B30" s="121" t="s">
        <v>119</v>
      </c>
      <c r="C30" s="373">
        <v>890</v>
      </c>
      <c r="D30" s="374">
        <v>890</v>
      </c>
      <c r="E30" s="29">
        <v>1031</v>
      </c>
      <c r="F30" s="347">
        <f t="shared" si="1"/>
        <v>1.158426966292135</v>
      </c>
    </row>
    <row r="31" spans="1:6" ht="19.5" customHeight="1">
      <c r="A31" s="12"/>
      <c r="B31" s="121" t="s">
        <v>320</v>
      </c>
      <c r="C31" s="373"/>
      <c r="D31" s="374"/>
      <c r="E31" s="28"/>
      <c r="F31" s="347"/>
    </row>
    <row r="32" spans="1:6" ht="19.5" customHeight="1">
      <c r="A32" s="12" t="s">
        <v>30</v>
      </c>
      <c r="B32" s="121" t="s">
        <v>120</v>
      </c>
      <c r="C32" s="373">
        <v>500</v>
      </c>
      <c r="D32" s="374">
        <v>500</v>
      </c>
      <c r="E32" s="152">
        <v>719</v>
      </c>
      <c r="F32" s="347">
        <f>E32/D32</f>
        <v>1.438</v>
      </c>
    </row>
    <row r="33" spans="1:6" ht="19.5" customHeight="1">
      <c r="A33" s="122"/>
      <c r="B33" s="123" t="s">
        <v>90</v>
      </c>
      <c r="C33" s="143">
        <f>C22+C23+C24+C25+C28+C32+C31</f>
        <v>17900</v>
      </c>
      <c r="D33" s="143">
        <f>D22+D23+D24+D25+D28+D32+D31</f>
        <v>17900</v>
      </c>
      <c r="E33" s="143">
        <f>E22+E23+E24+E25+E28+E32+E31</f>
        <v>21369</v>
      </c>
      <c r="F33" s="330">
        <f>E33/D33</f>
        <v>1.1937988826815642</v>
      </c>
    </row>
    <row r="34" spans="1:6" ht="19.5" customHeight="1">
      <c r="A34" s="122" t="s">
        <v>121</v>
      </c>
      <c r="B34" s="123" t="s">
        <v>5</v>
      </c>
      <c r="C34" s="143"/>
      <c r="D34" s="144"/>
      <c r="E34" s="29"/>
      <c r="F34" s="347"/>
    </row>
    <row r="35" spans="1:7" s="37" customFormat="1" ht="19.5" customHeight="1">
      <c r="A35" s="12" t="s">
        <v>6</v>
      </c>
      <c r="B35" s="121" t="s">
        <v>302</v>
      </c>
      <c r="C35" s="373"/>
      <c r="D35" s="374"/>
      <c r="E35" s="29">
        <v>161</v>
      </c>
      <c r="F35" s="347"/>
      <c r="G35" s="36"/>
    </row>
    <row r="36" spans="1:6" ht="19.5" customHeight="1">
      <c r="A36" s="12" t="s">
        <v>26</v>
      </c>
      <c r="B36" s="119" t="s">
        <v>122</v>
      </c>
      <c r="C36" s="373">
        <v>390</v>
      </c>
      <c r="D36" s="373">
        <v>390</v>
      </c>
      <c r="E36" s="29">
        <v>454</v>
      </c>
      <c r="F36" s="347">
        <f>E36/D36</f>
        <v>1.1641025641025642</v>
      </c>
    </row>
    <row r="37" spans="1:6" ht="19.5" customHeight="1">
      <c r="A37" s="12" t="s">
        <v>27</v>
      </c>
      <c r="B37" s="119" t="s">
        <v>123</v>
      </c>
      <c r="C37" s="373"/>
      <c r="D37" s="374"/>
      <c r="E37" s="29"/>
      <c r="F37" s="347"/>
    </row>
    <row r="38" spans="1:6" ht="19.5" customHeight="1">
      <c r="A38" s="12" t="s">
        <v>28</v>
      </c>
      <c r="B38" s="119" t="s">
        <v>124</v>
      </c>
      <c r="C38" s="373"/>
      <c r="D38" s="374"/>
      <c r="E38" s="29"/>
      <c r="F38" s="347"/>
    </row>
    <row r="39" spans="1:6" ht="19.5" customHeight="1">
      <c r="A39" s="12" t="s">
        <v>29</v>
      </c>
      <c r="B39" s="119" t="s">
        <v>125</v>
      </c>
      <c r="C39" s="373">
        <v>3700</v>
      </c>
      <c r="D39" s="373">
        <v>3700</v>
      </c>
      <c r="E39" s="29">
        <v>2998</v>
      </c>
      <c r="F39" s="347">
        <f>E39/D39</f>
        <v>0.8102702702702703</v>
      </c>
    </row>
    <row r="40" spans="1:6" ht="19.5" customHeight="1">
      <c r="A40" s="12" t="s">
        <v>30</v>
      </c>
      <c r="B40" s="124" t="s">
        <v>126</v>
      </c>
      <c r="C40" s="373"/>
      <c r="D40" s="374"/>
      <c r="E40" s="29"/>
      <c r="F40" s="347"/>
    </row>
    <row r="41" spans="1:6" ht="19.5" customHeight="1">
      <c r="A41" s="12" t="s">
        <v>31</v>
      </c>
      <c r="B41" s="119" t="s">
        <v>127</v>
      </c>
      <c r="C41" s="373"/>
      <c r="D41" s="374"/>
      <c r="E41" s="29">
        <v>13</v>
      </c>
      <c r="F41" s="347"/>
    </row>
    <row r="42" spans="1:6" ht="19.5" customHeight="1">
      <c r="A42" s="12" t="s">
        <v>39</v>
      </c>
      <c r="B42" s="119" t="s">
        <v>128</v>
      </c>
      <c r="C42" s="373"/>
      <c r="D42" s="374"/>
      <c r="E42" s="29">
        <v>200</v>
      </c>
      <c r="F42" s="347"/>
    </row>
    <row r="43" spans="1:6" ht="19.5" customHeight="1">
      <c r="A43" s="122"/>
      <c r="B43" s="117" t="s">
        <v>8</v>
      </c>
      <c r="C43" s="143">
        <f>SUM(C35:C42)</f>
        <v>4090</v>
      </c>
      <c r="D43" s="143">
        <f>SUM(D35:D42)</f>
        <v>4090</v>
      </c>
      <c r="E43" s="143">
        <f>SUM(E35:E42)</f>
        <v>3826</v>
      </c>
      <c r="F43" s="330">
        <f>E43/D43</f>
        <v>0.9354523227383863</v>
      </c>
    </row>
    <row r="44" spans="1:6" ht="19.5" customHeight="1">
      <c r="A44" s="122" t="s">
        <v>13</v>
      </c>
      <c r="B44" s="117" t="s">
        <v>91</v>
      </c>
      <c r="C44" s="143"/>
      <c r="D44" s="144"/>
      <c r="E44" s="29"/>
      <c r="F44" s="347"/>
    </row>
    <row r="45" spans="1:6" ht="19.5" customHeight="1">
      <c r="A45" s="12" t="s">
        <v>6</v>
      </c>
      <c r="B45" s="119" t="s">
        <v>129</v>
      </c>
      <c r="C45" s="142"/>
      <c r="D45" s="142"/>
      <c r="E45" s="29"/>
      <c r="F45" s="347"/>
    </row>
    <row r="46" spans="1:6" ht="19.5" customHeight="1">
      <c r="A46" s="12" t="s">
        <v>26</v>
      </c>
      <c r="B46" s="119" t="s">
        <v>130</v>
      </c>
      <c r="C46" s="141"/>
      <c r="D46" s="142"/>
      <c r="E46" s="29"/>
      <c r="F46" s="347"/>
    </row>
    <row r="47" spans="1:6" ht="19.5" customHeight="1">
      <c r="A47" s="12" t="s">
        <v>27</v>
      </c>
      <c r="B47" s="119" t="s">
        <v>131</v>
      </c>
      <c r="C47" s="141"/>
      <c r="D47" s="142"/>
      <c r="E47" s="29"/>
      <c r="F47" s="347"/>
    </row>
    <row r="48" spans="1:6" ht="19.5" customHeight="1">
      <c r="A48" s="122"/>
      <c r="B48" s="117" t="s">
        <v>11</v>
      </c>
      <c r="C48" s="143">
        <f>C46+C47</f>
        <v>0</v>
      </c>
      <c r="D48" s="143">
        <f>D46+D47</f>
        <v>0</v>
      </c>
      <c r="E48" s="143">
        <f>E46+E47</f>
        <v>0</v>
      </c>
      <c r="F48" s="330">
        <v>0</v>
      </c>
    </row>
    <row r="49" spans="1:6" ht="21.75" customHeight="1">
      <c r="A49" s="122" t="s">
        <v>14</v>
      </c>
      <c r="B49" s="117" t="s">
        <v>89</v>
      </c>
      <c r="C49" s="143"/>
      <c r="D49" s="144"/>
      <c r="E49" s="29"/>
      <c r="F49" s="330"/>
    </row>
    <row r="50" spans="1:6" ht="21.75" customHeight="1">
      <c r="A50" s="12" t="s">
        <v>6</v>
      </c>
      <c r="B50" s="119" t="s">
        <v>132</v>
      </c>
      <c r="C50" s="141"/>
      <c r="D50" s="142">
        <v>103</v>
      </c>
      <c r="E50" s="29">
        <v>103</v>
      </c>
      <c r="F50" s="347">
        <f>E50/D50</f>
        <v>1</v>
      </c>
    </row>
    <row r="51" spans="1:6" ht="21.75" customHeight="1">
      <c r="A51" s="125" t="s">
        <v>26</v>
      </c>
      <c r="B51" s="126" t="s">
        <v>133</v>
      </c>
      <c r="C51" s="148"/>
      <c r="D51" s="149"/>
      <c r="E51" s="30"/>
      <c r="F51" s="330"/>
    </row>
    <row r="52" spans="1:6" ht="19.5" customHeight="1">
      <c r="A52" s="12"/>
      <c r="B52" s="127" t="s">
        <v>134</v>
      </c>
      <c r="C52" s="143">
        <f>C50+C51</f>
        <v>0</v>
      </c>
      <c r="D52" s="143">
        <f>D50+D51</f>
        <v>103</v>
      </c>
      <c r="E52" s="143">
        <f>E50+E51</f>
        <v>103</v>
      </c>
      <c r="F52" s="330">
        <v>0</v>
      </c>
    </row>
    <row r="53" spans="1:6" ht="23.25" customHeight="1">
      <c r="A53" s="116" t="s">
        <v>15</v>
      </c>
      <c r="B53" s="128" t="s">
        <v>135</v>
      </c>
      <c r="C53" s="143"/>
      <c r="D53" s="150"/>
      <c r="E53" s="31"/>
      <c r="F53" s="330"/>
    </row>
    <row r="54" spans="1:6" ht="19.5" customHeight="1">
      <c r="A54" s="12" t="s">
        <v>6</v>
      </c>
      <c r="B54" s="129" t="s">
        <v>136</v>
      </c>
      <c r="C54" s="141"/>
      <c r="D54" s="151"/>
      <c r="E54" s="29">
        <v>17</v>
      </c>
      <c r="F54" s="330"/>
    </row>
    <row r="55" spans="1:6" ht="19.5" customHeight="1">
      <c r="A55" s="12" t="s">
        <v>26</v>
      </c>
      <c r="B55" s="129" t="s">
        <v>137</v>
      </c>
      <c r="C55" s="141">
        <v>200</v>
      </c>
      <c r="D55" s="141">
        <v>1856</v>
      </c>
      <c r="E55" s="29">
        <v>30</v>
      </c>
      <c r="F55" s="347">
        <f>E55/D55</f>
        <v>0.016163793103448277</v>
      </c>
    </row>
    <row r="56" spans="1:6" ht="19.5" customHeight="1">
      <c r="A56" s="12"/>
      <c r="B56" s="131" t="s">
        <v>138</v>
      </c>
      <c r="C56" s="150">
        <f>C54+C55</f>
        <v>200</v>
      </c>
      <c r="D56" s="143">
        <f>D54+D55</f>
        <v>1856</v>
      </c>
      <c r="E56" s="150">
        <f>E54+E55</f>
        <v>47</v>
      </c>
      <c r="F56" s="330">
        <f>E56/D56</f>
        <v>0.025323275862068964</v>
      </c>
    </row>
    <row r="57" spans="1:6" ht="19.5" customHeight="1">
      <c r="A57" s="120" t="s">
        <v>18</v>
      </c>
      <c r="B57" s="132" t="s">
        <v>16</v>
      </c>
      <c r="C57" s="144"/>
      <c r="D57" s="144"/>
      <c r="E57" s="31"/>
      <c r="F57" s="330"/>
    </row>
    <row r="58" spans="1:6" ht="18.75" customHeight="1">
      <c r="A58" s="12" t="s">
        <v>25</v>
      </c>
      <c r="B58" s="133" t="s">
        <v>139</v>
      </c>
      <c r="C58" s="142"/>
      <c r="D58" s="142"/>
      <c r="E58" s="29"/>
      <c r="F58" s="330"/>
    </row>
    <row r="59" spans="1:6" ht="19.5" customHeight="1">
      <c r="A59" s="130"/>
      <c r="B59" s="133" t="s">
        <v>140</v>
      </c>
      <c r="C59" s="142"/>
      <c r="D59" s="142"/>
      <c r="E59" s="29"/>
      <c r="F59" s="330"/>
    </row>
    <row r="60" spans="1:6" ht="19.5" customHeight="1">
      <c r="A60" s="130"/>
      <c r="B60" s="133" t="s">
        <v>141</v>
      </c>
      <c r="C60" s="142">
        <v>64572</v>
      </c>
      <c r="D60" s="142">
        <v>64572</v>
      </c>
      <c r="E60" s="153">
        <v>64563</v>
      </c>
      <c r="F60" s="347">
        <f>E60/D60</f>
        <v>0.9998606207024716</v>
      </c>
    </row>
    <row r="61" spans="1:6" ht="19.5" customHeight="1">
      <c r="A61" s="130"/>
      <c r="B61" s="133" t="s">
        <v>190</v>
      </c>
      <c r="C61" s="142"/>
      <c r="D61" s="142"/>
      <c r="E61" s="153">
        <v>843</v>
      </c>
      <c r="F61" s="347"/>
    </row>
    <row r="62" spans="1:6" ht="19.5" customHeight="1">
      <c r="A62" s="120"/>
      <c r="B62" s="132" t="s">
        <v>17</v>
      </c>
      <c r="C62" s="144">
        <f>C59+C60</f>
        <v>64572</v>
      </c>
      <c r="D62" s="144">
        <f>D59+D60+D61</f>
        <v>64572</v>
      </c>
      <c r="E62" s="144">
        <f>E59+E60+E61</f>
        <v>65406</v>
      </c>
      <c r="F62" s="330">
        <f>E62/D62</f>
        <v>1.012915814904293</v>
      </c>
    </row>
    <row r="63" spans="1:6" ht="19.5" customHeight="1">
      <c r="A63" s="120"/>
      <c r="B63" s="132" t="s">
        <v>55</v>
      </c>
      <c r="C63" s="144">
        <f>C62+C56+C52+C48+C43+C33+C20+C16</f>
        <v>112467</v>
      </c>
      <c r="D63" s="144">
        <f>D62+D56+D52+D48+D43+D33+D20+D16</f>
        <v>116248</v>
      </c>
      <c r="E63" s="144">
        <f>E62+E56+E52+E48+E43+E33+E20+E16</f>
        <v>117713</v>
      </c>
      <c r="F63" s="330">
        <f>E63/D63</f>
        <v>1.0126023673525566</v>
      </c>
    </row>
    <row r="67" ht="15.75">
      <c r="E67" s="34"/>
    </row>
    <row r="69" ht="18" customHeight="1"/>
    <row r="72" ht="13.5" customHeight="1"/>
    <row r="84" ht="18" customHeight="1"/>
    <row r="85" ht="12.75" customHeight="1"/>
    <row r="88" ht="15" customHeight="1"/>
    <row r="122" ht="15.75">
      <c r="E122" s="34"/>
    </row>
  </sheetData>
  <sheetProtection selectLockedCells="1" selectUnlockedCells="1"/>
  <mergeCells count="6">
    <mergeCell ref="E2:E3"/>
    <mergeCell ref="F2:F3"/>
    <mergeCell ref="A2:A3"/>
    <mergeCell ref="B2:B3"/>
    <mergeCell ref="C2:C3"/>
    <mergeCell ref="D2:D3"/>
  </mergeCells>
  <printOptions horizontalCentered="1"/>
  <pageMargins left="0.2362204724409449" right="0.2362204724409449" top="1.33" bottom="0.25" header="0.32" footer="0.2"/>
  <pageSetup horizontalDpi="300" verticalDpi="300" orientation="portrait" paperSize="9" scale="96" r:id="rId1"/>
  <headerFooter alignWithMargins="0">
    <oddHeader>&amp;C&amp;"Garamond,Félkövér"&amp;12
 /2018.  ( ) számú zárszámadási rendelethez
Balatonmagyaród Község Önkormányzatának 2017. évi bevételeinek forrásonkénti teljesítése &amp;R&amp;8&amp;A
&amp;P.oldal
ezer Ft-ban</oddHead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68" zoomScaleNormal="68" zoomScaleSheetLayoutView="56" workbookViewId="0" topLeftCell="A19">
      <selection activeCell="D45" sqref="D45"/>
    </sheetView>
  </sheetViews>
  <sheetFormatPr defaultColWidth="11.375" defaultRowHeight="12.75"/>
  <cols>
    <col min="1" max="1" width="5.75390625" style="54" customWidth="1"/>
    <col min="2" max="2" width="65.375" style="55" customWidth="1"/>
    <col min="3" max="3" width="13.00390625" style="45" customWidth="1"/>
    <col min="4" max="4" width="12.375" style="45" customWidth="1"/>
    <col min="5" max="5" width="11.375" style="52" customWidth="1"/>
    <col min="6" max="6" width="11.375" style="351" customWidth="1"/>
    <col min="7" max="16384" width="11.375" style="45" customWidth="1"/>
  </cols>
  <sheetData>
    <row r="1" spans="1:6" s="44" customFormat="1" ht="24.75" customHeight="1">
      <c r="A1" s="404" t="s">
        <v>82</v>
      </c>
      <c r="B1" s="404" t="s">
        <v>3</v>
      </c>
      <c r="C1" s="404" t="s">
        <v>354</v>
      </c>
      <c r="D1" s="404" t="s">
        <v>355</v>
      </c>
      <c r="E1" s="402" t="s">
        <v>356</v>
      </c>
      <c r="F1" s="403" t="s">
        <v>24</v>
      </c>
    </row>
    <row r="2" spans="1:6" s="44" customFormat="1" ht="24.75" customHeight="1">
      <c r="A2" s="404"/>
      <c r="B2" s="404"/>
      <c r="C2" s="404"/>
      <c r="D2" s="404"/>
      <c r="E2" s="402"/>
      <c r="F2" s="403"/>
    </row>
    <row r="3" spans="1:6" ht="21" customHeight="1">
      <c r="A3" s="46" t="s">
        <v>19</v>
      </c>
      <c r="B3" s="47" t="s">
        <v>154</v>
      </c>
      <c r="C3" s="51"/>
      <c r="D3" s="51"/>
      <c r="E3" s="51"/>
      <c r="F3" s="349"/>
    </row>
    <row r="4" spans="1:6" ht="21" customHeight="1">
      <c r="A4" s="46" t="s">
        <v>9</v>
      </c>
      <c r="B4" s="47" t="s">
        <v>158</v>
      </c>
      <c r="C4" s="48"/>
      <c r="D4" s="48"/>
      <c r="E4" s="49"/>
      <c r="F4" s="349"/>
    </row>
    <row r="5" spans="1:6" ht="21" customHeight="1">
      <c r="A5" s="162"/>
      <c r="B5" s="378" t="s">
        <v>322</v>
      </c>
      <c r="C5" s="379">
        <v>250</v>
      </c>
      <c r="D5" s="49">
        <v>250</v>
      </c>
      <c r="E5" s="49">
        <v>250</v>
      </c>
      <c r="F5" s="350">
        <f aca="true" t="shared" si="0" ref="F5:F11">E5/D5</f>
        <v>1</v>
      </c>
    </row>
    <row r="6" spans="1:6" ht="21" customHeight="1">
      <c r="A6" s="50"/>
      <c r="B6" s="378" t="s">
        <v>323</v>
      </c>
      <c r="C6" s="379">
        <v>500</v>
      </c>
      <c r="D6" s="49">
        <v>500</v>
      </c>
      <c r="E6" s="49">
        <v>500</v>
      </c>
      <c r="F6" s="350">
        <f t="shared" si="0"/>
        <v>1</v>
      </c>
    </row>
    <row r="7" spans="1:6" ht="21" customHeight="1">
      <c r="A7" s="46"/>
      <c r="B7" s="378" t="s">
        <v>324</v>
      </c>
      <c r="C7" s="379">
        <v>260</v>
      </c>
      <c r="D7" s="49">
        <v>260</v>
      </c>
      <c r="E7" s="49">
        <v>260</v>
      </c>
      <c r="F7" s="350">
        <f t="shared" si="0"/>
        <v>1</v>
      </c>
    </row>
    <row r="8" spans="1:6" ht="21" customHeight="1">
      <c r="A8" s="46"/>
      <c r="B8" s="378" t="s">
        <v>325</v>
      </c>
      <c r="C8" s="379">
        <v>300</v>
      </c>
      <c r="D8" s="49">
        <v>300</v>
      </c>
      <c r="E8" s="49">
        <v>300</v>
      </c>
      <c r="F8" s="350">
        <f t="shared" si="0"/>
        <v>1</v>
      </c>
    </row>
    <row r="9" spans="1:6" ht="21" customHeight="1">
      <c r="A9" s="46"/>
      <c r="B9" s="378" t="s">
        <v>326</v>
      </c>
      <c r="C9" s="379">
        <v>20</v>
      </c>
      <c r="D9" s="49">
        <v>20</v>
      </c>
      <c r="E9" s="49">
        <v>20</v>
      </c>
      <c r="F9" s="350">
        <f t="shared" si="0"/>
        <v>1</v>
      </c>
    </row>
    <row r="10" spans="1:6" ht="21" customHeight="1">
      <c r="A10" s="46"/>
      <c r="B10" s="378" t="s">
        <v>327</v>
      </c>
      <c r="C10" s="379">
        <v>10</v>
      </c>
      <c r="D10" s="49">
        <v>10</v>
      </c>
      <c r="E10" s="49">
        <v>10</v>
      </c>
      <c r="F10" s="350">
        <f t="shared" si="0"/>
        <v>1</v>
      </c>
    </row>
    <row r="11" spans="1:6" ht="21.75" customHeight="1">
      <c r="A11" s="46"/>
      <c r="B11" s="378" t="s">
        <v>328</v>
      </c>
      <c r="C11" s="379">
        <v>200</v>
      </c>
      <c r="D11" s="49">
        <v>14</v>
      </c>
      <c r="E11" s="49">
        <v>14</v>
      </c>
      <c r="F11" s="350">
        <f t="shared" si="0"/>
        <v>1</v>
      </c>
    </row>
    <row r="12" spans="1:6" ht="18.75" customHeight="1">
      <c r="A12" s="46"/>
      <c r="B12" s="378" t="s">
        <v>367</v>
      </c>
      <c r="C12" s="379">
        <v>540</v>
      </c>
      <c r="D12" s="49"/>
      <c r="E12" s="49"/>
      <c r="F12" s="350"/>
    </row>
    <row r="13" spans="1:6" ht="21" customHeight="1">
      <c r="A13" s="46"/>
      <c r="B13" s="378" t="s">
        <v>329</v>
      </c>
      <c r="C13" s="379">
        <v>10</v>
      </c>
      <c r="D13" s="49">
        <v>10</v>
      </c>
      <c r="E13" s="49">
        <v>10</v>
      </c>
      <c r="F13" s="350">
        <f>E13/D13</f>
        <v>1</v>
      </c>
    </row>
    <row r="14" spans="1:6" ht="21" customHeight="1">
      <c r="A14" s="380"/>
      <c r="B14" s="381" t="s">
        <v>330</v>
      </c>
      <c r="C14" s="382"/>
      <c r="D14" s="383">
        <v>15</v>
      </c>
      <c r="E14" s="383">
        <v>15</v>
      </c>
      <c r="F14" s="350">
        <f>E14/D14</f>
        <v>1</v>
      </c>
    </row>
    <row r="15" spans="1:6" ht="21" customHeight="1">
      <c r="A15" s="380"/>
      <c r="B15" s="389" t="s">
        <v>365</v>
      </c>
      <c r="C15" s="382"/>
      <c r="D15" s="383">
        <v>25</v>
      </c>
      <c r="E15" s="383">
        <v>25</v>
      </c>
      <c r="F15" s="350">
        <f>E15/D15</f>
        <v>1</v>
      </c>
    </row>
    <row r="16" spans="1:6" ht="21" customHeight="1">
      <c r="A16" s="380"/>
      <c r="B16" s="389" t="s">
        <v>366</v>
      </c>
      <c r="C16" s="382"/>
      <c r="D16" s="383">
        <v>50</v>
      </c>
      <c r="E16" s="383">
        <v>50</v>
      </c>
      <c r="F16" s="350">
        <f>E16/D16</f>
        <v>1</v>
      </c>
    </row>
    <row r="17" spans="1:6" s="53" customFormat="1" ht="21" customHeight="1">
      <c r="A17" s="46"/>
      <c r="B17" s="384" t="s">
        <v>331</v>
      </c>
      <c r="C17" s="51">
        <f>SUM(C5:C14)</f>
        <v>2090</v>
      </c>
      <c r="D17" s="51">
        <f>SUM(D5:D16)</f>
        <v>1454</v>
      </c>
      <c r="E17" s="51">
        <f>SUM(E5:E16)</f>
        <v>1454</v>
      </c>
      <c r="F17" s="349">
        <f>E17/D17</f>
        <v>1</v>
      </c>
    </row>
    <row r="18" spans="1:6" s="53" customFormat="1" ht="21" customHeight="1">
      <c r="A18" s="46" t="s">
        <v>10</v>
      </c>
      <c r="B18" s="384" t="s">
        <v>156</v>
      </c>
      <c r="C18" s="51"/>
      <c r="D18" s="51"/>
      <c r="E18" s="51"/>
      <c r="F18" s="349"/>
    </row>
    <row r="19" spans="1:6" ht="21" customHeight="1">
      <c r="A19" s="46"/>
      <c r="B19" s="378" t="s">
        <v>332</v>
      </c>
      <c r="C19" s="379">
        <v>350</v>
      </c>
      <c r="D19" s="49">
        <v>350</v>
      </c>
      <c r="E19" s="49">
        <v>369</v>
      </c>
      <c r="F19" s="350">
        <f>E19/D19</f>
        <v>1.0542857142857143</v>
      </c>
    </row>
    <row r="20" spans="1:6" ht="21" customHeight="1">
      <c r="A20" s="50"/>
      <c r="B20" s="378" t="s">
        <v>333</v>
      </c>
      <c r="C20" s="379">
        <v>25</v>
      </c>
      <c r="D20" s="49">
        <v>25</v>
      </c>
      <c r="E20" s="49"/>
      <c r="F20" s="350">
        <f>E20/D20</f>
        <v>0</v>
      </c>
    </row>
    <row r="21" spans="1:6" ht="21" customHeight="1">
      <c r="A21" s="46"/>
      <c r="B21" s="378" t="s">
        <v>361</v>
      </c>
      <c r="C21" s="379"/>
      <c r="D21" s="49">
        <v>396</v>
      </c>
      <c r="E21" s="49">
        <v>239</v>
      </c>
      <c r="F21" s="350">
        <f>E21/D21</f>
        <v>0.6035353535353535</v>
      </c>
    </row>
    <row r="22" spans="1:6" ht="21" customHeight="1">
      <c r="A22" s="46"/>
      <c r="B22" s="378" t="s">
        <v>362</v>
      </c>
      <c r="C22" s="379">
        <v>637</v>
      </c>
      <c r="D22" s="49">
        <v>700</v>
      </c>
      <c r="E22" s="49">
        <v>685</v>
      </c>
      <c r="F22" s="350">
        <v>0</v>
      </c>
    </row>
    <row r="23" spans="1:7" ht="21" customHeight="1">
      <c r="A23" s="46"/>
      <c r="B23" s="378" t="s">
        <v>364</v>
      </c>
      <c r="C23" s="379">
        <v>70</v>
      </c>
      <c r="D23" s="49">
        <v>70</v>
      </c>
      <c r="E23" s="49"/>
      <c r="F23" s="350"/>
      <c r="G23" s="52"/>
    </row>
    <row r="24" spans="1:7" ht="21" customHeight="1">
      <c r="A24" s="46"/>
      <c r="B24" s="378" t="s">
        <v>363</v>
      </c>
      <c r="C24" s="379"/>
      <c r="D24" s="49">
        <v>1051</v>
      </c>
      <c r="E24" s="49">
        <v>1051</v>
      </c>
      <c r="F24" s="350">
        <v>0</v>
      </c>
      <c r="G24" s="52"/>
    </row>
    <row r="25" spans="1:6" ht="21" customHeight="1">
      <c r="A25" s="46"/>
      <c r="B25" s="47" t="s">
        <v>303</v>
      </c>
      <c r="C25" s="51">
        <f>SUM(C19:C24)</f>
        <v>1082</v>
      </c>
      <c r="D25" s="51">
        <f>SUM(D19:D24)</f>
        <v>2592</v>
      </c>
      <c r="E25" s="51">
        <f>SUM(E19:E24)</f>
        <v>2344</v>
      </c>
      <c r="F25" s="349">
        <f>E25/D25</f>
        <v>0.904320987654321</v>
      </c>
    </row>
    <row r="26" spans="1:6" ht="24" customHeight="1">
      <c r="A26" s="46" t="s">
        <v>13</v>
      </c>
      <c r="B26" s="47" t="s">
        <v>195</v>
      </c>
      <c r="C26" s="49"/>
      <c r="D26" s="49"/>
      <c r="E26" s="49"/>
      <c r="F26" s="349"/>
    </row>
    <row r="27" spans="1:6" ht="23.25" customHeight="1">
      <c r="A27" s="40" t="s">
        <v>6</v>
      </c>
      <c r="B27" s="154" t="s">
        <v>93</v>
      </c>
      <c r="C27" s="156"/>
      <c r="D27" s="156"/>
      <c r="E27" s="156"/>
      <c r="F27" s="349"/>
    </row>
    <row r="28" spans="1:6" ht="24" customHeight="1">
      <c r="A28" s="40"/>
      <c r="B28" s="154" t="s">
        <v>191</v>
      </c>
      <c r="C28" s="156"/>
      <c r="D28" s="156"/>
      <c r="E28" s="156"/>
      <c r="F28" s="350"/>
    </row>
    <row r="29" spans="1:6" ht="25.5" customHeight="1">
      <c r="A29" s="40"/>
      <c r="B29" s="154" t="s">
        <v>192</v>
      </c>
      <c r="C29" s="156"/>
      <c r="D29" s="156"/>
      <c r="E29" s="156"/>
      <c r="F29" s="350"/>
    </row>
    <row r="30" spans="1:6" ht="21" customHeight="1">
      <c r="A30" s="40"/>
      <c r="B30" s="154" t="s">
        <v>193</v>
      </c>
      <c r="C30" s="156"/>
      <c r="D30" s="156">
        <v>121</v>
      </c>
      <c r="E30" s="156">
        <v>121</v>
      </c>
      <c r="F30" s="350">
        <v>1</v>
      </c>
    </row>
    <row r="31" spans="1:6" ht="21" customHeight="1">
      <c r="A31" s="40"/>
      <c r="B31" s="155" t="s">
        <v>94</v>
      </c>
      <c r="C31" s="142">
        <f>C28+C29+C30</f>
        <v>0</v>
      </c>
      <c r="D31" s="142">
        <f>D28+D29+D30</f>
        <v>121</v>
      </c>
      <c r="E31" s="142">
        <v>121</v>
      </c>
      <c r="F31" s="350">
        <f>E31/D31</f>
        <v>1</v>
      </c>
    </row>
    <row r="32" spans="1:6" ht="21" customHeight="1">
      <c r="A32" s="12" t="s">
        <v>7</v>
      </c>
      <c r="B32" s="154" t="s">
        <v>95</v>
      </c>
      <c r="C32" s="156"/>
      <c r="D32" s="156"/>
      <c r="E32" s="156"/>
      <c r="F32" s="350"/>
    </row>
    <row r="33" spans="1:6" ht="21" customHeight="1">
      <c r="A33" s="40"/>
      <c r="B33" s="154" t="s">
        <v>304</v>
      </c>
      <c r="C33" s="156"/>
      <c r="D33" s="156"/>
      <c r="E33" s="156"/>
      <c r="F33" s="350"/>
    </row>
    <row r="34" spans="1:6" ht="21" customHeight="1">
      <c r="A34" s="12" t="s">
        <v>27</v>
      </c>
      <c r="B34" s="155" t="s">
        <v>96</v>
      </c>
      <c r="C34" s="156"/>
      <c r="D34" s="156"/>
      <c r="E34" s="156"/>
      <c r="F34" s="350"/>
    </row>
    <row r="35" spans="1:6" ht="21" customHeight="1">
      <c r="A35" s="40"/>
      <c r="B35" s="154" t="s">
        <v>305</v>
      </c>
      <c r="C35" s="142"/>
      <c r="D35" s="142"/>
      <c r="E35" s="142"/>
      <c r="F35" s="350"/>
    </row>
    <row r="36" spans="1:6" ht="21" customHeight="1">
      <c r="A36" s="40" t="s">
        <v>28</v>
      </c>
      <c r="B36" s="154" t="s">
        <v>194</v>
      </c>
      <c r="C36" s="156"/>
      <c r="D36" s="156"/>
      <c r="E36" s="157"/>
      <c r="F36" s="349"/>
    </row>
    <row r="37" spans="1:6" ht="21" customHeight="1">
      <c r="A37" s="40" t="s">
        <v>29</v>
      </c>
      <c r="B37" s="154" t="s">
        <v>97</v>
      </c>
      <c r="C37" s="156"/>
      <c r="D37" s="156"/>
      <c r="E37" s="156"/>
      <c r="F37" s="349"/>
    </row>
    <row r="38" spans="1:6" ht="21" customHeight="1">
      <c r="A38" s="40"/>
      <c r="B38" s="155" t="s">
        <v>306</v>
      </c>
      <c r="C38" s="156"/>
      <c r="D38" s="156"/>
      <c r="E38" s="156"/>
      <c r="F38" s="350"/>
    </row>
    <row r="39" spans="1:6" s="53" customFormat="1" ht="21" customHeight="1">
      <c r="A39" s="40"/>
      <c r="B39" s="155" t="s">
        <v>307</v>
      </c>
      <c r="C39" s="156"/>
      <c r="D39" s="156"/>
      <c r="E39" s="156"/>
      <c r="F39" s="349"/>
    </row>
    <row r="40" spans="1:6" ht="18.75" customHeight="1">
      <c r="A40" s="40"/>
      <c r="B40" s="155" t="s">
        <v>308</v>
      </c>
      <c r="C40" s="156"/>
      <c r="D40" s="156"/>
      <c r="E40" s="156"/>
      <c r="F40" s="350"/>
    </row>
    <row r="41" spans="1:6" ht="20.25" customHeight="1">
      <c r="A41" s="40"/>
      <c r="B41" s="155" t="s">
        <v>309</v>
      </c>
      <c r="C41" s="156"/>
      <c r="D41" s="156"/>
      <c r="E41" s="156"/>
      <c r="F41" s="349"/>
    </row>
    <row r="42" spans="1:6" ht="21" customHeight="1">
      <c r="A42" s="40"/>
      <c r="B42" s="155" t="s">
        <v>310</v>
      </c>
      <c r="C42" s="156">
        <v>4270</v>
      </c>
      <c r="D42" s="156">
        <v>4232</v>
      </c>
      <c r="E42" s="156">
        <v>3822</v>
      </c>
      <c r="F42" s="350">
        <f>E42/D42</f>
        <v>0.9031190926275993</v>
      </c>
    </row>
    <row r="43" spans="1:6" ht="22.5" customHeight="1">
      <c r="A43" s="158"/>
      <c r="B43" s="159" t="s">
        <v>98</v>
      </c>
      <c r="C43" s="160">
        <f>SUM(C38:C42)</f>
        <v>4270</v>
      </c>
      <c r="D43" s="160">
        <f>SUM(D38:D42)</f>
        <v>4232</v>
      </c>
      <c r="E43" s="160">
        <v>3822</v>
      </c>
      <c r="F43" s="350">
        <f>E43/D43</f>
        <v>0.9031190926275993</v>
      </c>
    </row>
    <row r="44" spans="1:6" s="53" customFormat="1" ht="22.5" customHeight="1">
      <c r="A44" s="46"/>
      <c r="B44" s="47" t="s">
        <v>43</v>
      </c>
      <c r="C44" s="161">
        <f>C43+C36+C34+C32+C31</f>
        <v>4270</v>
      </c>
      <c r="D44" s="161">
        <f>D31+D33+D35+D36+D43</f>
        <v>4353</v>
      </c>
      <c r="E44" s="161">
        <f>E31+E33+E35+E36+E43</f>
        <v>3943</v>
      </c>
      <c r="F44" s="349">
        <f>E44/D44</f>
        <v>0.9058120836204916</v>
      </c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1111111111111" right="0.2361111111111111" top="1.07" bottom="0.2" header="0.45" footer="0.24"/>
  <pageSetup horizontalDpi="300" verticalDpi="300" orientation="portrait" paperSize="9" scale="78" r:id="rId1"/>
  <headerFooter alignWithMargins="0">
    <oddHeader>&amp;C&amp;"Garamond,Félkövér"&amp;14 /2018. (    ) számú zárszámadási rendelethez
Balatonmagyaród Község Önkormányzat
 egyéb működési célú kiadásainak és az ellátottak juttatásainak teljesítése 2017. évben&amp;R&amp;8&amp;A
&amp;P.oldal
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Normal="68" zoomScaleSheetLayoutView="56" workbookViewId="0" topLeftCell="A1">
      <selection activeCell="A6" sqref="A6"/>
    </sheetView>
  </sheetViews>
  <sheetFormatPr defaultColWidth="9.00390625" defaultRowHeight="12.75"/>
  <cols>
    <col min="1" max="1" width="54.25390625" style="57" customWidth="1"/>
    <col min="2" max="2" width="15.875" style="183" customWidth="1"/>
    <col min="3" max="3" width="17.125" style="57" customWidth="1"/>
    <col min="4" max="4" width="17.375" style="57" customWidth="1"/>
    <col min="5" max="5" width="18.625" style="183" customWidth="1"/>
    <col min="6" max="6" width="17.625" style="57" customWidth="1"/>
    <col min="7" max="7" width="15.875" style="57" customWidth="1"/>
    <col min="8" max="8" width="12.125" style="356" customWidth="1"/>
    <col min="9" max="9" width="13.25390625" style="67" customWidth="1"/>
    <col min="10" max="16384" width="9.125" style="57" customWidth="1"/>
  </cols>
  <sheetData>
    <row r="1" spans="1:9" ht="30" customHeight="1">
      <c r="A1" s="405" t="s">
        <v>44</v>
      </c>
      <c r="B1" s="405" t="s">
        <v>357</v>
      </c>
      <c r="C1" s="405"/>
      <c r="D1" s="405"/>
      <c r="E1" s="406" t="s">
        <v>45</v>
      </c>
      <c r="F1" s="406"/>
      <c r="G1" s="406"/>
      <c r="H1" s="406" t="s">
        <v>46</v>
      </c>
      <c r="I1" s="406"/>
    </row>
    <row r="2" spans="1:9" ht="19.5" customHeight="1">
      <c r="A2" s="405"/>
      <c r="B2" s="177" t="s">
        <v>47</v>
      </c>
      <c r="C2" s="56" t="s">
        <v>92</v>
      </c>
      <c r="D2" s="58" t="s">
        <v>48</v>
      </c>
      <c r="E2" s="177" t="s">
        <v>47</v>
      </c>
      <c r="F2" s="56" t="s">
        <v>92</v>
      </c>
      <c r="G2" s="58" t="s">
        <v>48</v>
      </c>
      <c r="H2" s="352" t="s">
        <v>47</v>
      </c>
      <c r="I2" s="163" t="s">
        <v>49</v>
      </c>
    </row>
    <row r="3" spans="1:9" ht="19.5" customHeight="1">
      <c r="A3" s="56"/>
      <c r="B3" s="178"/>
      <c r="C3" s="56" t="s">
        <v>50</v>
      </c>
      <c r="D3" s="56" t="s">
        <v>51</v>
      </c>
      <c r="E3" s="178"/>
      <c r="F3" s="56" t="s">
        <v>50</v>
      </c>
      <c r="G3" s="56" t="s">
        <v>51</v>
      </c>
      <c r="H3" s="353"/>
      <c r="I3" s="164" t="s">
        <v>51</v>
      </c>
    </row>
    <row r="4" spans="1:9" ht="21" customHeight="1">
      <c r="A4" s="59"/>
      <c r="B4" s="179"/>
      <c r="C4" s="323"/>
      <c r="D4" s="323"/>
      <c r="E4" s="179"/>
      <c r="F4" s="60"/>
      <c r="G4" s="60"/>
      <c r="H4" s="354"/>
      <c r="I4" s="61"/>
    </row>
    <row r="5" spans="1:9" ht="21" customHeight="1">
      <c r="A5" s="62" t="s">
        <v>299</v>
      </c>
      <c r="B5" s="322"/>
      <c r="C5" s="63"/>
      <c r="D5" s="63"/>
      <c r="E5" s="322"/>
      <c r="F5" s="63"/>
      <c r="G5" s="63"/>
      <c r="H5" s="354"/>
      <c r="I5" s="64">
        <f>G5-D5</f>
        <v>0</v>
      </c>
    </row>
    <row r="6" spans="1:9" ht="21" customHeight="1">
      <c r="A6" s="62" t="s">
        <v>300</v>
      </c>
      <c r="B6" s="181"/>
      <c r="C6" s="63"/>
      <c r="D6" s="63">
        <v>4804380</v>
      </c>
      <c r="E6" s="181"/>
      <c r="F6" s="63"/>
      <c r="G6" s="63">
        <v>4804380</v>
      </c>
      <c r="H6" s="354"/>
      <c r="I6" s="64">
        <v>0</v>
      </c>
    </row>
    <row r="7" spans="1:9" ht="21" customHeight="1">
      <c r="A7" s="62" t="s">
        <v>298</v>
      </c>
      <c r="B7" s="180"/>
      <c r="C7" s="63">
        <v>2700</v>
      </c>
      <c r="D7" s="63">
        <v>3756052</v>
      </c>
      <c r="E7" s="180"/>
      <c r="F7" s="63">
        <v>2700</v>
      </c>
      <c r="G7" s="63">
        <v>3756052</v>
      </c>
      <c r="H7" s="354"/>
      <c r="I7" s="64">
        <f>G7-D7</f>
        <v>0</v>
      </c>
    </row>
    <row r="8" spans="1:9" ht="21" customHeight="1">
      <c r="A8" s="62" t="s">
        <v>311</v>
      </c>
      <c r="B8" s="180"/>
      <c r="C8" s="63">
        <v>2550</v>
      </c>
      <c r="D8" s="63"/>
      <c r="E8" s="180"/>
      <c r="F8" s="63">
        <v>2550</v>
      </c>
      <c r="G8" s="63"/>
      <c r="H8" s="354"/>
      <c r="I8" s="64">
        <f>G8-D8</f>
        <v>0</v>
      </c>
    </row>
    <row r="9" spans="1:9" ht="22.5" customHeight="1">
      <c r="A9" s="62" t="s">
        <v>342</v>
      </c>
      <c r="B9" s="180">
        <v>23</v>
      </c>
      <c r="C9" s="65">
        <v>55360</v>
      </c>
      <c r="D9" s="63">
        <v>1273280</v>
      </c>
      <c r="E9" s="180">
        <v>22</v>
      </c>
      <c r="F9" s="65">
        <v>55360</v>
      </c>
      <c r="G9" s="63">
        <v>1217920</v>
      </c>
      <c r="H9" s="354"/>
      <c r="I9" s="64">
        <f>G9-D9</f>
        <v>-55360</v>
      </c>
    </row>
    <row r="10" spans="1:9" ht="22.5" customHeight="1">
      <c r="A10" s="62" t="s">
        <v>343</v>
      </c>
      <c r="B10" s="180">
        <v>12</v>
      </c>
      <c r="C10" s="65"/>
      <c r="D10" s="63">
        <v>2500000</v>
      </c>
      <c r="E10" s="180">
        <v>12</v>
      </c>
      <c r="F10" s="65"/>
      <c r="G10" s="63">
        <v>2500000</v>
      </c>
      <c r="H10" s="354"/>
      <c r="I10" s="64">
        <f>G10-D10</f>
        <v>0</v>
      </c>
    </row>
    <row r="11" spans="1:9" ht="21" customHeight="1">
      <c r="A11" s="113" t="s">
        <v>36</v>
      </c>
      <c r="B11" s="182"/>
      <c r="C11" s="114"/>
      <c r="D11" s="66">
        <f>SUM(D5:D10)</f>
        <v>12333712</v>
      </c>
      <c r="E11" s="182"/>
      <c r="F11" s="114"/>
      <c r="G11" s="66">
        <f>SUM(G5:G10)</f>
        <v>12278352</v>
      </c>
      <c r="H11" s="355"/>
      <c r="I11" s="115">
        <f>SUM(I5:I10)</f>
        <v>-55360</v>
      </c>
    </row>
  </sheetData>
  <sheetProtection selectLockedCells="1" selectUnlockedCells="1"/>
  <mergeCells count="4">
    <mergeCell ref="A1:A2"/>
    <mergeCell ref="B1:D1"/>
    <mergeCell ref="E1:G1"/>
    <mergeCell ref="H1:I1"/>
  </mergeCells>
  <printOptions horizontalCentered="1"/>
  <pageMargins left="0.2362204724409449" right="0.2362204724409449" top="1.8110236220472442" bottom="0.1968503937007874" header="0.6692913385826772" footer="0.5118110236220472"/>
  <pageSetup horizontalDpi="300" verticalDpi="300" orientation="landscape" paperSize="9" scale="79" r:id="rId1"/>
  <headerFooter alignWithMargins="0">
    <oddHeader>&amp;C&amp;"Garamond,Félkövér"&amp;14 /2018. (     ) számú zárszámadási rendelethez 
Balatonmagyaród Község Önkormányzata 
 költségvetési támogatásai teljesítése 2017. évre &amp;R&amp;A
&amp;P.oldal
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30"/>
  <sheetViews>
    <sheetView tabSelected="1" zoomScale="68" zoomScaleNormal="68" zoomScaleSheetLayoutView="56" workbookViewId="0" topLeftCell="A1">
      <selection activeCell="J22" sqref="J22"/>
    </sheetView>
  </sheetViews>
  <sheetFormatPr defaultColWidth="9.00390625" defaultRowHeight="12.75"/>
  <cols>
    <col min="1" max="1" width="6.75390625" style="70" customWidth="1"/>
    <col min="2" max="2" width="54.375" style="68" customWidth="1"/>
    <col min="3" max="3" width="13.00390625" style="71" customWidth="1"/>
    <col min="4" max="4" width="12.625" style="71" customWidth="1"/>
    <col min="5" max="5" width="12.00390625" style="72" customWidth="1"/>
    <col min="6" max="6" width="10.875" style="68" customWidth="1"/>
    <col min="7" max="255" width="9.125" style="68" customWidth="1"/>
    <col min="256" max="16384" width="9.125" style="38" customWidth="1"/>
  </cols>
  <sheetData>
    <row r="2" spans="1:5" ht="15" customHeight="1">
      <c r="A2" s="408" t="s">
        <v>56</v>
      </c>
      <c r="B2" s="409" t="s">
        <v>57</v>
      </c>
      <c r="C2" s="410" t="s">
        <v>358</v>
      </c>
      <c r="D2" s="410" t="s">
        <v>359</v>
      </c>
      <c r="E2" s="407" t="s">
        <v>349</v>
      </c>
    </row>
    <row r="3" spans="1:5" ht="15" customHeight="1">
      <c r="A3" s="408"/>
      <c r="B3" s="409"/>
      <c r="C3" s="410"/>
      <c r="D3" s="410"/>
      <c r="E3" s="407"/>
    </row>
    <row r="4" spans="1:5" ht="10.5" customHeight="1">
      <c r="A4" s="408"/>
      <c r="B4" s="409"/>
      <c r="C4" s="410"/>
      <c r="D4" s="410"/>
      <c r="E4" s="407"/>
    </row>
    <row r="5" spans="1:5" ht="9.75" customHeight="1">
      <c r="A5" s="408"/>
      <c r="B5" s="409"/>
      <c r="C5" s="410"/>
      <c r="D5" s="410"/>
      <c r="E5" s="407"/>
    </row>
    <row r="6" spans="1:5" ht="19.5" customHeight="1">
      <c r="A6" s="357"/>
      <c r="B6" s="358" t="s">
        <v>58</v>
      </c>
      <c r="C6" s="359"/>
      <c r="D6" s="359"/>
      <c r="E6" s="360"/>
    </row>
    <row r="7" spans="1:5" ht="19.5" customHeight="1">
      <c r="A7" s="357" t="s">
        <v>19</v>
      </c>
      <c r="B7" s="361" t="s">
        <v>59</v>
      </c>
      <c r="C7" s="359"/>
      <c r="D7" s="359"/>
      <c r="E7" s="360"/>
    </row>
    <row r="8" spans="1:5" ht="19.5" customHeight="1">
      <c r="A8" s="362">
        <v>1</v>
      </c>
      <c r="B8" s="363" t="s">
        <v>337</v>
      </c>
      <c r="C8" s="364">
        <v>1200</v>
      </c>
      <c r="D8" s="365">
        <v>1200</v>
      </c>
      <c r="E8" s="365"/>
    </row>
    <row r="9" spans="1:5" ht="19.5" customHeight="1">
      <c r="A9" s="362">
        <v>2</v>
      </c>
      <c r="B9" s="363" t="s">
        <v>368</v>
      </c>
      <c r="C9" s="364">
        <v>700</v>
      </c>
      <c r="D9" s="365">
        <v>700</v>
      </c>
      <c r="E9" s="366">
        <v>569</v>
      </c>
    </row>
    <row r="10" spans="1:5" ht="19.5" customHeight="1">
      <c r="A10" s="362">
        <v>3</v>
      </c>
      <c r="B10" s="363" t="s">
        <v>369</v>
      </c>
      <c r="C10" s="364">
        <v>9000</v>
      </c>
      <c r="D10" s="365">
        <v>10228</v>
      </c>
      <c r="E10" s="366">
        <v>10061</v>
      </c>
    </row>
    <row r="11" spans="1:5" ht="19.5" customHeight="1">
      <c r="A11" s="362">
        <v>4</v>
      </c>
      <c r="B11" s="363" t="s">
        <v>370</v>
      </c>
      <c r="C11" s="364">
        <v>4000</v>
      </c>
      <c r="D11" s="365">
        <v>4000</v>
      </c>
      <c r="E11" s="366"/>
    </row>
    <row r="12" spans="1:5" ht="19.5" customHeight="1">
      <c r="A12" s="362">
        <v>5</v>
      </c>
      <c r="B12" s="363" t="s">
        <v>371</v>
      </c>
      <c r="C12" s="364"/>
      <c r="D12" s="365">
        <v>1000</v>
      </c>
      <c r="E12" s="366">
        <v>1000</v>
      </c>
    </row>
    <row r="13" spans="1:5" ht="19.5" customHeight="1">
      <c r="A13" s="362">
        <v>6</v>
      </c>
      <c r="B13" s="363" t="s">
        <v>372</v>
      </c>
      <c r="C13" s="364"/>
      <c r="D13" s="365"/>
      <c r="E13" s="366">
        <v>291</v>
      </c>
    </row>
    <row r="14" spans="1:5" ht="19.5" customHeight="1">
      <c r="A14" s="362">
        <v>7</v>
      </c>
      <c r="B14" s="363" t="s">
        <v>373</v>
      </c>
      <c r="C14" s="364"/>
      <c r="D14" s="365"/>
      <c r="E14" s="366">
        <v>171</v>
      </c>
    </row>
    <row r="15" spans="1:5" ht="19.5" customHeight="1">
      <c r="A15" s="362">
        <v>8</v>
      </c>
      <c r="B15" s="363" t="s">
        <v>374</v>
      </c>
      <c r="C15" s="364"/>
      <c r="D15" s="365"/>
      <c r="E15" s="366">
        <v>58</v>
      </c>
    </row>
    <row r="16" spans="1:256" s="68" customFormat="1" ht="19.5" customHeight="1">
      <c r="A16" s="362"/>
      <c r="B16" s="367" t="s">
        <v>60</v>
      </c>
      <c r="C16" s="368">
        <f>SUM(C8:C15)</f>
        <v>14900</v>
      </c>
      <c r="D16" s="368">
        <f>SUM(D8:D15)</f>
        <v>17128</v>
      </c>
      <c r="E16" s="368">
        <f>SUM(E8:E15)</f>
        <v>12150</v>
      </c>
      <c r="F16" s="69"/>
      <c r="IV16" s="38"/>
    </row>
    <row r="17" spans="1:5" ht="19.5" customHeight="1">
      <c r="A17" s="362"/>
      <c r="B17" s="363"/>
      <c r="C17" s="364"/>
      <c r="D17" s="365"/>
      <c r="E17" s="365"/>
    </row>
    <row r="18" spans="1:5" ht="19.5" customHeight="1">
      <c r="A18" s="357" t="s">
        <v>9</v>
      </c>
      <c r="B18" s="367" t="s">
        <v>61</v>
      </c>
      <c r="C18" s="364"/>
      <c r="D18" s="365"/>
      <c r="E18" s="365"/>
    </row>
    <row r="19" spans="1:5" ht="19.5" customHeight="1">
      <c r="A19" s="362">
        <v>1</v>
      </c>
      <c r="B19" s="385" t="s">
        <v>375</v>
      </c>
      <c r="C19" s="386"/>
      <c r="D19" s="365">
        <v>738</v>
      </c>
      <c r="E19" s="366">
        <v>104</v>
      </c>
    </row>
    <row r="20" spans="1:5" ht="19.5" customHeight="1">
      <c r="A20" s="362">
        <v>2</v>
      </c>
      <c r="B20" s="387" t="s">
        <v>338</v>
      </c>
      <c r="C20" s="386"/>
      <c r="D20" s="365"/>
      <c r="E20" s="366"/>
    </row>
    <row r="21" spans="1:5" ht="19.5" customHeight="1">
      <c r="A21" s="362">
        <v>3</v>
      </c>
      <c r="B21" s="388" t="s">
        <v>339</v>
      </c>
      <c r="C21" s="386"/>
      <c r="D21" s="365"/>
      <c r="E21" s="366"/>
    </row>
    <row r="22" spans="1:5" ht="19.5" customHeight="1">
      <c r="A22" s="362">
        <v>4</v>
      </c>
      <c r="B22" s="388" t="s">
        <v>340</v>
      </c>
      <c r="C22" s="386"/>
      <c r="D22" s="365"/>
      <c r="E22" s="366"/>
    </row>
    <row r="23" spans="1:5" ht="19.5" customHeight="1">
      <c r="A23" s="362">
        <v>5</v>
      </c>
      <c r="B23" s="388" t="s">
        <v>341</v>
      </c>
      <c r="C23" s="386"/>
      <c r="D23" s="365"/>
      <c r="E23" s="366"/>
    </row>
    <row r="24" spans="1:256" s="68" customFormat="1" ht="19.5" customHeight="1">
      <c r="A24" s="362"/>
      <c r="B24" s="367" t="s">
        <v>62</v>
      </c>
      <c r="C24" s="368">
        <f>SUM(C19:C23)</f>
        <v>0</v>
      </c>
      <c r="D24" s="368">
        <f>SUM(D19:D23)</f>
        <v>738</v>
      </c>
      <c r="E24" s="368">
        <f>SUM(E19:E23)</f>
        <v>104</v>
      </c>
      <c r="F24" s="69"/>
      <c r="IV24" s="38"/>
    </row>
    <row r="25" spans="1:5" ht="19.5" customHeight="1">
      <c r="A25" s="362"/>
      <c r="B25" s="369"/>
      <c r="C25" s="365"/>
      <c r="D25" s="365"/>
      <c r="E25" s="365"/>
    </row>
    <row r="26" spans="1:5" ht="19.5" customHeight="1">
      <c r="A26" s="370"/>
      <c r="B26" s="371" t="s">
        <v>20</v>
      </c>
      <c r="C26" s="372">
        <f>C16+C24</f>
        <v>14900</v>
      </c>
      <c r="D26" s="372">
        <f>D16+D24</f>
        <v>17866</v>
      </c>
      <c r="E26" s="372">
        <f>E16+E24</f>
        <v>12254</v>
      </c>
    </row>
    <row r="30" ht="15.75">
      <c r="B30" s="68" t="s">
        <v>312</v>
      </c>
    </row>
  </sheetData>
  <sheetProtection selectLockedCells="1" selectUnlockedCells="1"/>
  <mergeCells count="5">
    <mergeCell ref="E2:E5"/>
    <mergeCell ref="A2:A5"/>
    <mergeCell ref="B2:B5"/>
    <mergeCell ref="C2:C5"/>
    <mergeCell ref="D2:D5"/>
  </mergeCells>
  <printOptions horizontalCentered="1"/>
  <pageMargins left="0.2361111111111111" right="0.2361111111111111" top="2.4368055555555554" bottom="0.19027777777777777" header="0.4236111111111111" footer="0.5118055555555555"/>
  <pageSetup horizontalDpi="300" verticalDpi="300" orientation="portrait" paperSize="9" scale="95" r:id="rId1"/>
  <headerFooter alignWithMargins="0">
    <oddHeader>&amp;C&amp;"Garamond,Félkövér"&amp;14
/2018. (    ) számú zárszámadási rendelethez
Balatonmagyaród Község Önkormányzata 2017. évi felhalmozási kiadásainak teljesítése feladatonként&amp;R&amp;8&amp;A
&amp;P.oldal
ezer 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36"/>
  <sheetViews>
    <sheetView view="pageLayout" zoomScaleNormal="68" zoomScaleSheetLayoutView="56" workbookViewId="0" topLeftCell="A1">
      <selection activeCell="D3" sqref="D3:H3"/>
    </sheetView>
  </sheetViews>
  <sheetFormatPr defaultColWidth="9.00390625" defaultRowHeight="12.75"/>
  <cols>
    <col min="1" max="1" width="8.75390625" style="96" customWidth="1"/>
    <col min="2" max="2" width="42.75390625" style="96" customWidth="1"/>
    <col min="3" max="6" width="13.625" style="96" customWidth="1"/>
    <col min="7" max="7" width="13.75390625" style="96" customWidth="1"/>
    <col min="8" max="8" width="13.625" style="96" customWidth="1"/>
    <col min="9" max="16384" width="9.125" style="96" customWidth="1"/>
  </cols>
  <sheetData>
    <row r="3" spans="4:8" ht="12.75" customHeight="1">
      <c r="D3" s="412"/>
      <c r="E3" s="412"/>
      <c r="F3" s="412"/>
      <c r="G3" s="412"/>
      <c r="H3" s="412"/>
    </row>
    <row r="4" spans="1:8" s="97" customFormat="1" ht="21.75" customHeight="1">
      <c r="A4" s="413" t="s">
        <v>56</v>
      </c>
      <c r="B4" s="411" t="s">
        <v>63</v>
      </c>
      <c r="C4" s="411" t="s">
        <v>64</v>
      </c>
      <c r="D4" s="411"/>
      <c r="E4" s="411"/>
      <c r="F4" s="411" t="s">
        <v>65</v>
      </c>
      <c r="G4" s="411"/>
      <c r="H4" s="411"/>
    </row>
    <row r="5" spans="1:8" s="97" customFormat="1" ht="15" customHeight="1">
      <c r="A5" s="413"/>
      <c r="B5" s="411"/>
      <c r="C5" s="411" t="s">
        <v>0</v>
      </c>
      <c r="D5" s="411" t="s">
        <v>66</v>
      </c>
      <c r="E5" s="411" t="s">
        <v>67</v>
      </c>
      <c r="F5" s="411" t="s">
        <v>68</v>
      </c>
      <c r="G5" s="411" t="s">
        <v>69</v>
      </c>
      <c r="H5" s="411" t="s">
        <v>70</v>
      </c>
    </row>
    <row r="6" spans="1:8" s="97" customFormat="1" ht="15" customHeight="1">
      <c r="A6" s="413"/>
      <c r="B6" s="411"/>
      <c r="C6" s="411"/>
      <c r="D6" s="411"/>
      <c r="E6" s="411"/>
      <c r="F6" s="411"/>
      <c r="G6" s="411"/>
      <c r="H6" s="411"/>
    </row>
    <row r="7" spans="1:8" ht="15" customHeight="1">
      <c r="A7" s="413"/>
      <c r="B7" s="411"/>
      <c r="C7" s="411"/>
      <c r="D7" s="411"/>
      <c r="E7" s="411"/>
      <c r="F7" s="411"/>
      <c r="G7" s="411"/>
      <c r="H7" s="411"/>
    </row>
    <row r="8" spans="1:8" s="101" customFormat="1" ht="39.75" customHeight="1">
      <c r="A8" s="98">
        <v>1</v>
      </c>
      <c r="B8" s="99" t="s">
        <v>336</v>
      </c>
      <c r="C8" s="100"/>
      <c r="D8" s="100"/>
      <c r="E8" s="100"/>
      <c r="F8" s="100"/>
      <c r="G8" s="100"/>
      <c r="H8" s="100"/>
    </row>
    <row r="9" spans="1:8" s="103" customFormat="1" ht="39.75" customHeight="1">
      <c r="A9" s="102">
        <v>2</v>
      </c>
      <c r="B9" s="99"/>
      <c r="C9" s="100"/>
      <c r="D9" s="100"/>
      <c r="E9" s="100"/>
      <c r="F9" s="100"/>
      <c r="G9" s="100"/>
      <c r="H9" s="100"/>
    </row>
    <row r="10" spans="1:8" ht="39.75" customHeight="1">
      <c r="A10" s="104"/>
      <c r="B10" s="105"/>
      <c r="C10" s="106"/>
      <c r="D10" s="106"/>
      <c r="E10" s="106"/>
      <c r="F10" s="106"/>
      <c r="G10" s="106"/>
      <c r="H10" s="106"/>
    </row>
    <row r="11" spans="1:8" s="111" customFormat="1" ht="39.75" customHeight="1">
      <c r="A11" s="107"/>
      <c r="B11" s="108" t="s">
        <v>36</v>
      </c>
      <c r="C11" s="109">
        <f aca="true" t="shared" si="0" ref="C11:H11">C8+C9</f>
        <v>0</v>
      </c>
      <c r="D11" s="109">
        <f t="shared" si="0"/>
        <v>0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</row>
    <row r="36" ht="12.75">
      <c r="I36" s="112"/>
    </row>
  </sheetData>
  <sheetProtection selectLockedCells="1" selectUnlockedCells="1"/>
  <mergeCells count="11"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  <mergeCell ref="D3:H3"/>
  </mergeCells>
  <printOptions horizontalCentered="1"/>
  <pageMargins left="0.43333333333333335" right="0.41805555555555557" top="1.8159722222222223" bottom="0.19652777777777777" header="0.5902777777777778" footer="0.5118055555555555"/>
  <pageSetup horizontalDpi="300" verticalDpi="300" orientation="landscape" paperSize="9" r:id="rId1"/>
  <headerFooter alignWithMargins="0">
    <oddHeader>&amp;C&amp;"Garamond,Félkövér"&amp;14 
/2018. (   ) számú zárszámadási rendelethez
Balatonmagyród Község Önkormányzata 2017
 évi Európai Uniós projekt bevételeinek és kiadásainak teljesítése&amp;R&amp;8&amp;A
&amp;P.oldal
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68" zoomScaleNormal="68" zoomScaleSheetLayoutView="56" workbookViewId="0" topLeftCell="A1">
      <selection activeCell="D36" sqref="D36"/>
    </sheetView>
  </sheetViews>
  <sheetFormatPr defaultColWidth="9.00390625" defaultRowHeight="12.75"/>
  <cols>
    <col min="1" max="1" width="8.625" style="75" customWidth="1"/>
    <col min="2" max="2" width="57.75390625" style="75" customWidth="1"/>
    <col min="3" max="3" width="16.00390625" style="75" customWidth="1"/>
    <col min="4" max="4" width="17.00390625" style="75" customWidth="1"/>
    <col min="5" max="16384" width="9.125" style="75" customWidth="1"/>
  </cols>
  <sheetData>
    <row r="1" spans="1:4" ht="12.75" customHeight="1">
      <c r="A1" s="73"/>
      <c r="B1" s="73"/>
      <c r="C1" s="74"/>
      <c r="D1" s="74"/>
    </row>
    <row r="2" spans="1:4" ht="12.75" customHeight="1">
      <c r="A2" s="73"/>
      <c r="B2" s="73"/>
      <c r="C2" s="74"/>
      <c r="D2" s="74"/>
    </row>
    <row r="3" spans="1:4" ht="12.75" customHeight="1">
      <c r="A3" s="73"/>
      <c r="B3" s="73"/>
      <c r="C3" s="74"/>
      <c r="D3" s="74"/>
    </row>
    <row r="4" spans="1:4" ht="21" customHeight="1">
      <c r="A4" s="417" t="s">
        <v>71</v>
      </c>
      <c r="B4" s="417"/>
      <c r="C4" s="76"/>
      <c r="D4" s="77" t="s">
        <v>85</v>
      </c>
    </row>
    <row r="5" spans="1:4" ht="37.5" customHeight="1">
      <c r="A5" s="418" t="s">
        <v>56</v>
      </c>
      <c r="B5" s="419" t="s">
        <v>3</v>
      </c>
      <c r="C5" s="414" t="s">
        <v>230</v>
      </c>
      <c r="D5" s="415"/>
    </row>
    <row r="6" spans="1:4" ht="23.25" customHeight="1">
      <c r="A6" s="418"/>
      <c r="B6" s="419"/>
      <c r="C6" s="78">
        <v>2016</v>
      </c>
      <c r="D6" s="78">
        <v>2017</v>
      </c>
    </row>
    <row r="7" spans="1:4" ht="20.25" customHeight="1">
      <c r="A7" s="79" t="s">
        <v>19</v>
      </c>
      <c r="B7" s="80" t="s">
        <v>197</v>
      </c>
      <c r="C7" s="81"/>
      <c r="D7" s="81">
        <v>1458</v>
      </c>
    </row>
    <row r="8" spans="1:4" ht="18.75" customHeight="1">
      <c r="A8" s="79" t="s">
        <v>9</v>
      </c>
      <c r="B8" s="80" t="s">
        <v>198</v>
      </c>
      <c r="C8" s="81">
        <v>407408</v>
      </c>
      <c r="D8" s="81">
        <v>394151</v>
      </c>
    </row>
    <row r="9" spans="1:4" ht="20.25" customHeight="1">
      <c r="A9" s="79" t="s">
        <v>10</v>
      </c>
      <c r="B9" s="80" t="s">
        <v>74</v>
      </c>
      <c r="C9" s="81">
        <v>3280</v>
      </c>
      <c r="D9" s="81">
        <v>3280</v>
      </c>
    </row>
    <row r="10" spans="1:4" ht="20.25" customHeight="1">
      <c r="A10" s="79" t="s">
        <v>12</v>
      </c>
      <c r="B10" s="80" t="s">
        <v>199</v>
      </c>
      <c r="C10" s="81"/>
      <c r="D10" s="81"/>
    </row>
    <row r="11" spans="1:4" ht="21" customHeight="1">
      <c r="A11" s="82" t="s">
        <v>75</v>
      </c>
      <c r="B11" s="83" t="s">
        <v>200</v>
      </c>
      <c r="C11" s="84">
        <f>C7+C8+C9+C10</f>
        <v>410688</v>
      </c>
      <c r="D11" s="84">
        <f>D7+D8+D9+D10</f>
        <v>398889</v>
      </c>
    </row>
    <row r="12" spans="1:4" ht="21" customHeight="1">
      <c r="A12" s="79" t="s">
        <v>19</v>
      </c>
      <c r="B12" s="80" t="s">
        <v>201</v>
      </c>
      <c r="C12" s="81">
        <v>0</v>
      </c>
      <c r="D12" s="81">
        <v>0</v>
      </c>
    </row>
    <row r="13" spans="1:4" ht="20.25" customHeight="1">
      <c r="A13" s="79" t="s">
        <v>9</v>
      </c>
      <c r="B13" s="80" t="s">
        <v>202</v>
      </c>
      <c r="C13" s="81">
        <v>0</v>
      </c>
      <c r="D13" s="81">
        <v>0</v>
      </c>
    </row>
    <row r="14" spans="1:4" s="85" customFormat="1" ht="22.5" customHeight="1">
      <c r="A14" s="82" t="s">
        <v>78</v>
      </c>
      <c r="B14" s="83" t="s">
        <v>203</v>
      </c>
      <c r="C14" s="84">
        <f>C12+C13</f>
        <v>0</v>
      </c>
      <c r="D14" s="84">
        <f>D12+D13</f>
        <v>0</v>
      </c>
    </row>
    <row r="15" spans="1:4" ht="23.25" customHeight="1">
      <c r="A15" s="79" t="s">
        <v>19</v>
      </c>
      <c r="B15" s="80" t="s">
        <v>204</v>
      </c>
      <c r="C15" s="81">
        <v>0</v>
      </c>
      <c r="D15" s="81">
        <v>11076</v>
      </c>
    </row>
    <row r="16" spans="1:4" ht="24" customHeight="1">
      <c r="A16" s="79" t="s">
        <v>9</v>
      </c>
      <c r="B16" s="80" t="s">
        <v>76</v>
      </c>
      <c r="C16" s="81">
        <v>99</v>
      </c>
      <c r="D16" s="81">
        <v>34</v>
      </c>
    </row>
    <row r="17" spans="1:4" ht="22.5" customHeight="1">
      <c r="A17" s="79" t="s">
        <v>10</v>
      </c>
      <c r="B17" s="80" t="s">
        <v>205</v>
      </c>
      <c r="C17" s="81">
        <v>48601</v>
      </c>
      <c r="D17" s="81">
        <v>27750</v>
      </c>
    </row>
    <row r="18" spans="1:4" ht="22.5" customHeight="1">
      <c r="A18" s="79" t="s">
        <v>12</v>
      </c>
      <c r="B18" s="80" t="s">
        <v>77</v>
      </c>
      <c r="C18" s="81">
        <v>0</v>
      </c>
      <c r="D18" s="81">
        <v>0</v>
      </c>
    </row>
    <row r="19" spans="1:4" ht="21" customHeight="1">
      <c r="A19" s="82" t="s">
        <v>206</v>
      </c>
      <c r="B19" s="83" t="s">
        <v>207</v>
      </c>
      <c r="C19" s="84">
        <f>C15+C16+C17+C18</f>
        <v>48700</v>
      </c>
      <c r="D19" s="84">
        <f>D15+D16+D17+D18</f>
        <v>38860</v>
      </c>
    </row>
    <row r="20" spans="1:4" ht="23.25" customHeight="1">
      <c r="A20" s="79" t="s">
        <v>19</v>
      </c>
      <c r="B20" s="80" t="s">
        <v>208</v>
      </c>
      <c r="C20" s="81">
        <v>5060</v>
      </c>
      <c r="D20" s="81">
        <v>17090</v>
      </c>
    </row>
    <row r="21" spans="1:4" ht="19.5" customHeight="1">
      <c r="A21" s="79" t="s">
        <v>9</v>
      </c>
      <c r="B21" s="80" t="s">
        <v>209</v>
      </c>
      <c r="C21" s="81">
        <v>0</v>
      </c>
      <c r="D21" s="81">
        <v>0</v>
      </c>
    </row>
    <row r="22" spans="1:4" ht="21" customHeight="1">
      <c r="A22" s="79" t="s">
        <v>10</v>
      </c>
      <c r="B22" s="80" t="s">
        <v>210</v>
      </c>
      <c r="C22" s="81">
        <v>26</v>
      </c>
      <c r="D22" s="81">
        <v>276</v>
      </c>
    </row>
    <row r="23" spans="1:4" s="85" customFormat="1" ht="20.25" customHeight="1">
      <c r="A23" s="82" t="s">
        <v>211</v>
      </c>
      <c r="B23" s="83" t="s">
        <v>212</v>
      </c>
      <c r="C23" s="84">
        <f>C20+C21+C22</f>
        <v>5086</v>
      </c>
      <c r="D23" s="84">
        <f>D20+D21+D22</f>
        <v>17366</v>
      </c>
    </row>
    <row r="24" spans="1:4" ht="22.5" customHeight="1">
      <c r="A24" s="324" t="s">
        <v>213</v>
      </c>
      <c r="B24" s="325" t="s">
        <v>214</v>
      </c>
      <c r="C24" s="84">
        <v>0</v>
      </c>
      <c r="D24" s="84">
        <v>0</v>
      </c>
    </row>
    <row r="25" spans="1:4" ht="22.5" customHeight="1">
      <c r="A25" s="82" t="s">
        <v>215</v>
      </c>
      <c r="B25" s="83" t="s">
        <v>216</v>
      </c>
      <c r="C25" s="84">
        <v>0</v>
      </c>
      <c r="D25" s="84">
        <v>0</v>
      </c>
    </row>
    <row r="26" spans="1:4" ht="22.5" customHeight="1">
      <c r="A26" s="82"/>
      <c r="B26" s="83" t="s">
        <v>81</v>
      </c>
      <c r="C26" s="84">
        <f>C25+C24+C23+C19+C14+C11</f>
        <v>464474</v>
      </c>
      <c r="D26" s="84">
        <f>D25+D24+D23+D19+D14+D11</f>
        <v>455115</v>
      </c>
    </row>
    <row r="27" spans="1:4" ht="22.5" customHeight="1">
      <c r="A27" s="416" t="s">
        <v>79</v>
      </c>
      <c r="B27" s="416"/>
      <c r="C27" s="86"/>
      <c r="D27" s="86"/>
    </row>
    <row r="28" spans="1:4" ht="21" customHeight="1">
      <c r="A28" s="79" t="s">
        <v>6</v>
      </c>
      <c r="B28" s="80" t="s">
        <v>217</v>
      </c>
      <c r="C28" s="81">
        <v>431771</v>
      </c>
      <c r="D28" s="81">
        <v>431771</v>
      </c>
    </row>
    <row r="29" spans="1:4" ht="21" customHeight="1">
      <c r="A29" s="79" t="s">
        <v>9</v>
      </c>
      <c r="B29" s="80" t="s">
        <v>334</v>
      </c>
      <c r="C29" s="81"/>
      <c r="D29" s="81"/>
    </row>
    <row r="30" spans="1:4" ht="21" customHeight="1">
      <c r="A30" s="79" t="s">
        <v>10</v>
      </c>
      <c r="B30" s="80" t="s">
        <v>335</v>
      </c>
      <c r="C30" s="81">
        <v>37498</v>
      </c>
      <c r="D30" s="81">
        <v>37498</v>
      </c>
    </row>
    <row r="31" spans="1:4" ht="23.25" customHeight="1">
      <c r="A31" s="79" t="s">
        <v>12</v>
      </c>
      <c r="B31" s="80" t="s">
        <v>218</v>
      </c>
      <c r="C31" s="81">
        <v>3589</v>
      </c>
      <c r="D31" s="81">
        <v>-7353</v>
      </c>
    </row>
    <row r="32" spans="1:4" ht="23.25" customHeight="1">
      <c r="A32" s="79" t="s">
        <v>13</v>
      </c>
      <c r="B32" s="80" t="s">
        <v>219</v>
      </c>
      <c r="C32" s="81"/>
      <c r="D32" s="81"/>
    </row>
    <row r="33" spans="1:4" ht="23.25" customHeight="1">
      <c r="A33" s="79" t="s">
        <v>14</v>
      </c>
      <c r="B33" s="80" t="s">
        <v>220</v>
      </c>
      <c r="C33" s="81">
        <v>-10943</v>
      </c>
      <c r="D33" s="81">
        <v>-10118</v>
      </c>
    </row>
    <row r="34" spans="1:4" ht="22.5" customHeight="1">
      <c r="A34" s="82" t="s">
        <v>225</v>
      </c>
      <c r="B34" s="83" t="s">
        <v>221</v>
      </c>
      <c r="C34" s="84">
        <f>C28+C31+C32+C33+C30</f>
        <v>461915</v>
      </c>
      <c r="D34" s="84">
        <f>D28+D31+D32+D33+D30</f>
        <v>451798</v>
      </c>
    </row>
    <row r="35" spans="1:4" ht="23.25" customHeight="1">
      <c r="A35" s="79" t="s">
        <v>19</v>
      </c>
      <c r="B35" s="80" t="s">
        <v>222</v>
      </c>
      <c r="C35" s="81"/>
      <c r="D35" s="81">
        <v>692</v>
      </c>
    </row>
    <row r="36" spans="1:4" ht="23.25" customHeight="1">
      <c r="A36" s="79" t="s">
        <v>9</v>
      </c>
      <c r="B36" s="80" t="s">
        <v>223</v>
      </c>
      <c r="C36" s="81">
        <v>716</v>
      </c>
      <c r="D36" s="81">
        <v>805</v>
      </c>
    </row>
    <row r="37" spans="1:4" ht="23.25" customHeight="1">
      <c r="A37" s="79" t="s">
        <v>10</v>
      </c>
      <c r="B37" s="80" t="s">
        <v>224</v>
      </c>
      <c r="C37" s="81">
        <v>438</v>
      </c>
      <c r="D37" s="81">
        <v>247</v>
      </c>
    </row>
    <row r="38" spans="1:4" ht="23.25" customHeight="1">
      <c r="A38" s="82" t="s">
        <v>226</v>
      </c>
      <c r="B38" s="83" t="s">
        <v>80</v>
      </c>
      <c r="C38" s="84">
        <f>C35+C36+C37</f>
        <v>1154</v>
      </c>
      <c r="D38" s="84">
        <f>D35+D36+D37</f>
        <v>1744</v>
      </c>
    </row>
    <row r="39" spans="1:4" ht="27" customHeight="1">
      <c r="A39" s="324" t="s">
        <v>19</v>
      </c>
      <c r="B39" s="325" t="s">
        <v>227</v>
      </c>
      <c r="C39" s="84">
        <v>0</v>
      </c>
      <c r="D39" s="84">
        <v>0</v>
      </c>
    </row>
    <row r="40" spans="1:4" ht="23.25" customHeight="1">
      <c r="A40" s="82" t="s">
        <v>228</v>
      </c>
      <c r="B40" s="83" t="s">
        <v>229</v>
      </c>
      <c r="C40" s="84">
        <v>1405</v>
      </c>
      <c r="D40" s="84">
        <v>1573</v>
      </c>
    </row>
    <row r="41" spans="1:4" ht="23.25" customHeight="1">
      <c r="A41" s="87"/>
      <c r="B41" s="83" t="s">
        <v>315</v>
      </c>
      <c r="C41" s="84">
        <f>C40+C39+C38+C34</f>
        <v>464474</v>
      </c>
      <c r="D41" s="84">
        <f>D40+D39+D38+D34</f>
        <v>455115</v>
      </c>
    </row>
  </sheetData>
  <sheetProtection selectLockedCells="1" selectUnlockedCells="1"/>
  <mergeCells count="5">
    <mergeCell ref="C5:D5"/>
    <mergeCell ref="A27:B27"/>
    <mergeCell ref="A4:B4"/>
    <mergeCell ref="A5:A6"/>
    <mergeCell ref="B5:B6"/>
  </mergeCells>
  <printOptions/>
  <pageMargins left="0.36180555555555555" right="0.2902777777777778" top="2.04" bottom="0.3298611111111111" header="0.6076388888888888" footer="0.74"/>
  <pageSetup horizontalDpi="300" verticalDpi="300" orientation="portrait" paperSize="9" scale="97" r:id="rId1"/>
  <headerFooter alignWithMargins="0">
    <oddHeader>&amp;C&amp;"Arial CE,Félkövér"&amp;14
   &amp;"Times New Roman,Félkövér" /2018. (        ) számú zárszámadási rendelethez
Balatonmagyaród Község Önkormányzata vagyonmérlege 2017.
 év december 31-én&amp;R&amp;8&amp;A
&amp;P.oldal
ezer  Ft-ban</oddHeader>
  </headerFooter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IT32"/>
  <sheetViews>
    <sheetView zoomScale="68" zoomScaleNormal="68" zoomScaleSheetLayoutView="56" workbookViewId="0" topLeftCell="A1">
      <selection activeCell="F33" sqref="F33"/>
    </sheetView>
  </sheetViews>
  <sheetFormatPr defaultColWidth="9.00390625" defaultRowHeight="12.75"/>
  <cols>
    <col min="1" max="1" width="9.625" style="88" customWidth="1"/>
    <col min="2" max="2" width="11.25390625" style="165" customWidth="1"/>
    <col min="3" max="3" width="10.625" style="165" customWidth="1"/>
    <col min="4" max="4" width="13.125" style="165" customWidth="1"/>
    <col min="5" max="5" width="28.625" style="165" customWidth="1"/>
    <col min="6" max="6" width="15.375" style="88" customWidth="1"/>
    <col min="7" max="254" width="9.125" style="88" customWidth="1"/>
    <col min="255" max="16384" width="9.125" style="38" customWidth="1"/>
  </cols>
  <sheetData>
    <row r="2" ht="28.5" customHeight="1">
      <c r="F2" s="89"/>
    </row>
    <row r="3" spans="1:254" s="39" customFormat="1" ht="21.75" customHeight="1">
      <c r="A3" s="424" t="s">
        <v>56</v>
      </c>
      <c r="B3" s="425" t="s">
        <v>3</v>
      </c>
      <c r="C3" s="425"/>
      <c r="D3" s="425"/>
      <c r="E3" s="425"/>
      <c r="F3" s="427">
        <v>2017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</row>
    <row r="4" spans="1:254" s="39" customFormat="1" ht="21.75" customHeight="1">
      <c r="A4" s="424"/>
      <c r="B4" s="425"/>
      <c r="C4" s="425"/>
      <c r="D4" s="425"/>
      <c r="E4" s="425"/>
      <c r="F4" s="428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</row>
    <row r="5" spans="1:6" ht="21.75" customHeight="1">
      <c r="A5" s="90" t="s">
        <v>6</v>
      </c>
      <c r="B5" s="429" t="s">
        <v>231</v>
      </c>
      <c r="C5" s="429"/>
      <c r="D5" s="429"/>
      <c r="E5" s="429"/>
      <c r="F5" s="91">
        <v>52307</v>
      </c>
    </row>
    <row r="6" spans="1:6" ht="21.75" customHeight="1">
      <c r="A6" s="90" t="s">
        <v>7</v>
      </c>
      <c r="B6" s="426" t="s">
        <v>232</v>
      </c>
      <c r="C6" s="426"/>
      <c r="D6" s="426"/>
      <c r="E6" s="426"/>
      <c r="F6" s="91">
        <v>61796</v>
      </c>
    </row>
    <row r="7" spans="1:254" s="41" customFormat="1" ht="21.75" customHeight="1">
      <c r="A7" s="167" t="s">
        <v>19</v>
      </c>
      <c r="B7" s="420" t="s">
        <v>233</v>
      </c>
      <c r="C7" s="420"/>
      <c r="D7" s="420"/>
      <c r="E7" s="420"/>
      <c r="F7" s="92">
        <f>F5-F6</f>
        <v>-9489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</row>
    <row r="8" spans="1:6" ht="21.75" customHeight="1">
      <c r="A8" s="90" t="s">
        <v>27</v>
      </c>
      <c r="B8" s="426" t="s">
        <v>234</v>
      </c>
      <c r="C8" s="426"/>
      <c r="D8" s="426"/>
      <c r="E8" s="426"/>
      <c r="F8" s="91">
        <v>65407</v>
      </c>
    </row>
    <row r="9" spans="1:6" ht="21.75" customHeight="1">
      <c r="A9" s="90" t="s">
        <v>28</v>
      </c>
      <c r="B9" s="426" t="s">
        <v>235</v>
      </c>
      <c r="C9" s="426"/>
      <c r="D9" s="426"/>
      <c r="E9" s="426"/>
      <c r="F9" s="91">
        <v>11829</v>
      </c>
    </row>
    <row r="10" spans="1:254" s="41" customFormat="1" ht="21.75" customHeight="1">
      <c r="A10" s="167" t="s">
        <v>9</v>
      </c>
      <c r="B10" s="420" t="s">
        <v>236</v>
      </c>
      <c r="C10" s="420"/>
      <c r="D10" s="420"/>
      <c r="E10" s="420"/>
      <c r="F10" s="94">
        <f>F8-F9</f>
        <v>53578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</row>
    <row r="11" spans="1:254" s="41" customFormat="1" ht="21.75" customHeight="1">
      <c r="A11" s="167" t="s">
        <v>237</v>
      </c>
      <c r="B11" s="420" t="s">
        <v>238</v>
      </c>
      <c r="C11" s="420"/>
      <c r="D11" s="420"/>
      <c r="E11" s="420"/>
      <c r="F11" s="94">
        <f>F7+F10</f>
        <v>44089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</row>
    <row r="12" spans="1:6" ht="21.75" customHeight="1">
      <c r="A12" s="90">
        <v>5</v>
      </c>
      <c r="B12" s="426" t="s">
        <v>239</v>
      </c>
      <c r="C12" s="426"/>
      <c r="D12" s="426"/>
      <c r="E12" s="426"/>
      <c r="F12" s="91">
        <v>0</v>
      </c>
    </row>
    <row r="13" spans="1:6" ht="21.75" customHeight="1">
      <c r="A13" s="90" t="s">
        <v>30</v>
      </c>
      <c r="B13" s="426" t="s">
        <v>240</v>
      </c>
      <c r="C13" s="426"/>
      <c r="D13" s="426"/>
      <c r="E13" s="426"/>
      <c r="F13" s="91">
        <v>0</v>
      </c>
    </row>
    <row r="14" spans="1:254" s="41" customFormat="1" ht="21.75" customHeight="1">
      <c r="A14" s="167" t="s">
        <v>10</v>
      </c>
      <c r="B14" s="420" t="s">
        <v>241</v>
      </c>
      <c r="C14" s="420"/>
      <c r="D14" s="420"/>
      <c r="E14" s="420"/>
      <c r="F14" s="92">
        <v>0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</row>
    <row r="15" spans="1:6" ht="21.75" customHeight="1">
      <c r="A15" s="90" t="s">
        <v>31</v>
      </c>
      <c r="B15" s="426" t="s">
        <v>243</v>
      </c>
      <c r="C15" s="426"/>
      <c r="D15" s="426"/>
      <c r="E15" s="426"/>
      <c r="F15" s="91">
        <v>0</v>
      </c>
    </row>
    <row r="16" spans="1:6" ht="21.75" customHeight="1">
      <c r="A16" s="93" t="s">
        <v>39</v>
      </c>
      <c r="B16" s="426" t="s">
        <v>244</v>
      </c>
      <c r="C16" s="426"/>
      <c r="D16" s="426"/>
      <c r="E16" s="426"/>
      <c r="F16" s="91">
        <v>0</v>
      </c>
    </row>
    <row r="17" spans="1:254" s="41" customFormat="1" ht="21.75" customHeight="1">
      <c r="A17" s="169" t="s">
        <v>121</v>
      </c>
      <c r="B17" s="420" t="s">
        <v>245</v>
      </c>
      <c r="C17" s="420"/>
      <c r="D17" s="420"/>
      <c r="E17" s="420"/>
      <c r="F17" s="92">
        <v>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  <c r="IT17" s="168"/>
    </row>
    <row r="18" spans="1:254" s="41" customFormat="1" ht="21.75" customHeight="1">
      <c r="A18" s="169" t="s">
        <v>246</v>
      </c>
      <c r="B18" s="420" t="s">
        <v>247</v>
      </c>
      <c r="C18" s="420"/>
      <c r="D18" s="420"/>
      <c r="E18" s="420"/>
      <c r="F18" s="94">
        <v>0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168"/>
      <c r="IN18" s="168"/>
      <c r="IO18" s="168"/>
      <c r="IP18" s="168"/>
      <c r="IQ18" s="168"/>
      <c r="IR18" s="168"/>
      <c r="IS18" s="168"/>
      <c r="IT18" s="168"/>
    </row>
    <row r="19" spans="1:254" s="41" customFormat="1" ht="21.75" customHeight="1">
      <c r="A19" s="169" t="s">
        <v>206</v>
      </c>
      <c r="B19" s="420" t="s">
        <v>248</v>
      </c>
      <c r="C19" s="420"/>
      <c r="D19" s="420"/>
      <c r="E19" s="420"/>
      <c r="F19" s="94">
        <f>F11+F18</f>
        <v>44089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  <c r="IP19" s="168"/>
      <c r="IQ19" s="168"/>
      <c r="IR19" s="168"/>
      <c r="IS19" s="168"/>
      <c r="IT19" s="168"/>
    </row>
    <row r="20" spans="1:254" s="41" customFormat="1" ht="35.25" customHeight="1">
      <c r="A20" s="169" t="s">
        <v>211</v>
      </c>
      <c r="B20" s="421" t="s">
        <v>249</v>
      </c>
      <c r="C20" s="422"/>
      <c r="D20" s="422"/>
      <c r="E20" s="423"/>
      <c r="F20" s="94">
        <v>44089</v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168"/>
      <c r="IL20" s="168"/>
      <c r="IM20" s="168"/>
      <c r="IN20" s="168"/>
      <c r="IO20" s="168"/>
      <c r="IP20" s="168"/>
      <c r="IQ20" s="168"/>
      <c r="IR20" s="168"/>
      <c r="IS20" s="168"/>
      <c r="IT20" s="168"/>
    </row>
    <row r="21" spans="1:254" s="41" customFormat="1" ht="24" customHeight="1">
      <c r="A21" s="169" t="s">
        <v>213</v>
      </c>
      <c r="B21" s="420" t="s">
        <v>250</v>
      </c>
      <c r="C21" s="420"/>
      <c r="D21" s="420"/>
      <c r="E21" s="420"/>
      <c r="F21" s="94">
        <v>0</v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168"/>
      <c r="IK21" s="168"/>
      <c r="IL21" s="168"/>
      <c r="IM21" s="168"/>
      <c r="IN21" s="168"/>
      <c r="IO21" s="168"/>
      <c r="IP21" s="168"/>
      <c r="IQ21" s="168"/>
      <c r="IR21" s="168"/>
      <c r="IS21" s="168"/>
      <c r="IT21" s="168"/>
    </row>
    <row r="22" spans="1:254" s="41" customFormat="1" ht="37.5" customHeight="1">
      <c r="A22" s="167" t="s">
        <v>215</v>
      </c>
      <c r="B22" s="421" t="s">
        <v>1</v>
      </c>
      <c r="C22" s="422"/>
      <c r="D22" s="422"/>
      <c r="E22" s="423"/>
      <c r="F22" s="94">
        <v>0</v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  <c r="IP22" s="168"/>
      <c r="IQ22" s="168"/>
      <c r="IR22" s="168"/>
      <c r="IS22" s="168"/>
      <c r="IT22" s="168"/>
    </row>
    <row r="23" spans="1:254" s="41" customFormat="1" ht="28.5" customHeight="1">
      <c r="A23" s="167" t="s">
        <v>251</v>
      </c>
      <c r="B23" s="420" t="s">
        <v>252</v>
      </c>
      <c r="C23" s="420"/>
      <c r="D23" s="420"/>
      <c r="E23" s="420"/>
      <c r="F23" s="92">
        <v>0</v>
      </c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168"/>
      <c r="IJ23" s="168"/>
      <c r="IK23" s="168"/>
      <c r="IL23" s="168"/>
      <c r="IM23" s="168"/>
      <c r="IN23" s="168"/>
      <c r="IO23" s="168"/>
      <c r="IP23" s="168"/>
      <c r="IQ23" s="168"/>
      <c r="IR23" s="168"/>
      <c r="IS23" s="168"/>
      <c r="IT23" s="168"/>
    </row>
    <row r="32" spans="1:5" ht="15.75">
      <c r="A32" s="95"/>
      <c r="B32" s="166"/>
      <c r="C32" s="166"/>
      <c r="D32" s="166"/>
      <c r="E32" s="166"/>
    </row>
  </sheetData>
  <sheetProtection selectLockedCells="1" selectUnlockedCells="1"/>
  <mergeCells count="22">
    <mergeCell ref="F3:F4"/>
    <mergeCell ref="B5:E5"/>
    <mergeCell ref="B6:E6"/>
    <mergeCell ref="B11:E11"/>
    <mergeCell ref="B9:E9"/>
    <mergeCell ref="B10:E10"/>
    <mergeCell ref="A3:A4"/>
    <mergeCell ref="B3:E4"/>
    <mergeCell ref="B7:E7"/>
    <mergeCell ref="B8:E8"/>
    <mergeCell ref="B15:E15"/>
    <mergeCell ref="B16:E16"/>
    <mergeCell ref="B12:E12"/>
    <mergeCell ref="B13:E13"/>
    <mergeCell ref="B14:E14"/>
    <mergeCell ref="B21:E21"/>
    <mergeCell ref="B22:E22"/>
    <mergeCell ref="B23:E23"/>
    <mergeCell ref="B17:E17"/>
    <mergeCell ref="B18:E18"/>
    <mergeCell ref="B19:E19"/>
    <mergeCell ref="B20:E20"/>
  </mergeCells>
  <printOptions/>
  <pageMargins left="0.69" right="0.3798611111111111" top="1.95" bottom="0.35" header="0.46" footer="0.5118055555555555"/>
  <pageSetup horizontalDpi="300" verticalDpi="300" orientation="portrait" paperSize="9" scale="96" r:id="rId1"/>
  <headerFooter alignWithMargins="0">
    <oddHeader>&amp;C&amp;"Garamond,Félkövér"&amp;14
    /2018. (   ) számú zárszámadási rendelethez 
Balatonmagyaród Község Önkormányzata maradványkimutatása 2017
. évben&amp;R&amp;8&amp;A
&amp;P.oldal
ezer Ft-ban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Balatonmagyarod</cp:lastModifiedBy>
  <cp:lastPrinted>2018-04-26T11:06:02Z</cp:lastPrinted>
  <dcterms:created xsi:type="dcterms:W3CDTF">2012-03-30T08:31:15Z</dcterms:created>
  <dcterms:modified xsi:type="dcterms:W3CDTF">2018-04-26T11:06:21Z</dcterms:modified>
  <cp:category/>
  <cp:version/>
  <cp:contentType/>
  <cp:contentStatus/>
</cp:coreProperties>
</file>