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1"/>
  </bookViews>
  <sheets>
    <sheet name="01" sheetId="1" r:id="rId1"/>
    <sheet name="02" sheetId="2" r:id="rId2"/>
  </sheets>
  <definedNames/>
  <calcPr fullCalcOnLoad="1"/>
</workbook>
</file>

<file path=xl/sharedStrings.xml><?xml version="1.0" encoding="utf-8"?>
<sst xmlns="http://schemas.openxmlformats.org/spreadsheetml/2006/main" count="466" uniqueCount="328">
  <si>
    <t>15</t>
  </si>
  <si>
    <t>01</t>
  </si>
  <si>
    <t>02</t>
  </si>
  <si>
    <t>03</t>
  </si>
  <si>
    <t>08</t>
  </si>
  <si>
    <t>09</t>
  </si>
  <si>
    <t>04</t>
  </si>
  <si>
    <t>01 - K1-K8. Költségvetési kiadások</t>
  </si>
  <si>
    <t>#</t>
  </si>
  <si>
    <t>Megnevezés</t>
  </si>
  <si>
    <t>Eredeti előirányzat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</si>
  <si>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</si>
  <si>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</si>
  <si>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</si>
  <si>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</si>
  <si>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</si>
  <si>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</si>
  <si>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</si>
  <si>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</si>
  <si>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</si>
  <si>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</si>
  <si>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</si>
  <si>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</si>
  <si>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</si>
  <si>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</si>
  <si>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</si>
  <si>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</si>
  <si>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</si>
  <si>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</si>
  <si>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</si>
  <si>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</si>
  <si>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</si>
  <si>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</si>
  <si>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</si>
  <si>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</si>
  <si>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</si>
  <si>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</si>
  <si>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</si>
  <si>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</si>
  <si>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</si>
  <si>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</si>
  <si>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</si>
  <si>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</si>
  <si>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Munkaadókat terhelő járulékok és szociális hozzájárulási adó                                                                             (K2)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</si>
  <si>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</si>
  <si>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</si>
  <si>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</si>
  <si>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</si>
  <si>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</si>
  <si>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</si>
  <si>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</si>
  <si>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</si>
  <si>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</si>
  <si>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</si>
  <si>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</si>
  <si>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</si>
  <si>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</si>
  <si>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</si>
  <si>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</si>
  <si>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</si>
  <si>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</si>
  <si>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</si>
  <si>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</si>
  <si>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</si>
  <si>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</si>
  <si>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</si>
  <si>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</si>
  <si>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</si>
  <si>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</si>
  <si>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</si>
  <si>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</si>
  <si>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</si>
  <si>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</si>
  <si>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</si>
  <si>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</si>
  <si>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</si>
  <si>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</si>
  <si>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</si>
  <si>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</si>
  <si>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</si>
  <si>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</si>
  <si>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</si>
  <si>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</si>
  <si>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</si>
  <si>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</si>
  <si>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</si>
  <si>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</si>
  <si>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</si>
  <si>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</si>
  <si>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</si>
  <si>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</si>
  <si>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</si>
  <si>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</si>
  <si>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</si>
  <si>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</si>
  <si>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</si>
  <si>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</si>
  <si>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</si>
  <si>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</si>
  <si>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</si>
  <si>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</si>
  <si>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</si>
  <si>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</si>
  <si>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</si>
  <si>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</si>
  <si>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</si>
  <si>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</si>
  <si>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</si>
  <si>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</si>
  <si>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</si>
  <si>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</si>
  <si>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</si>
  <si>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</si>
  <si>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</si>
  <si>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</si>
  <si>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A helyi önkormányzatok előző évi elszámolásából származó kiadások (K5021)</t>
  </si>
  <si>
    <t>57</t>
  </si>
  <si>
    <t>A helyi önkormányzatok törvényi előíráson alapuló befizetései (K5022)</t>
  </si>
  <si>
    <t>58</t>
  </si>
  <si>
    <t>Egyéb elvonások, befizetések (K5023)</t>
  </si>
  <si>
    <t>59</t>
  </si>
  <si>
    <t>Elvonások és befizetések (=56+57+58) (K502)</t>
  </si>
  <si>
    <t>60</t>
  </si>
  <si>
    <t>Működési célú garancia- és kezességvállalásból származó kifizetés államháztartáson belülre (K503)</t>
  </si>
  <si>
    <t>61</t>
  </si>
  <si>
    <t>Működési célú visszatérítendő támogatások, kölcsönök nyújtása államháztartáson belülre (K504)</t>
  </si>
  <si>
    <t>62</t>
  </si>
  <si>
    <t>Működési célú visszatérítendő támogatások, kölcsönök törlesztése államháztartáson belülre (K505)</t>
  </si>
  <si>
    <t>63</t>
  </si>
  <si>
    <t>Egyéb működési célú támogatások államháztartáson belülre (K506)</t>
  </si>
  <si>
    <t>64</t>
  </si>
  <si>
    <t>Működési célú garancia- és kezességvállalásból származó kifizetés államháztartáson kívülre (K507)</t>
  </si>
  <si>
    <t>65</t>
  </si>
  <si>
    <t>Működési célú visszatérítendő támogatások, kölcsönök nyújtása államháztartáson kívülre (K508)</t>
  </si>
  <si>
    <t>66</t>
  </si>
  <si>
    <t>Árkiegészítések, ártámogatások (K509)</t>
  </si>
  <si>
    <t>67</t>
  </si>
  <si>
    <t>Kamattámogatások (K510)</t>
  </si>
  <si>
    <t>68</t>
  </si>
  <si>
    <t>Működési célú támogatások az Európai Uniónak (K511)</t>
  </si>
  <si>
    <t>69</t>
  </si>
  <si>
    <t>Egyéb működési célú támogatások államháztartáson kívülre (K512)</t>
  </si>
  <si>
    <t>70</t>
  </si>
  <si>
    <t>Tartalékok (K513)</t>
  </si>
  <si>
    <t>71</t>
  </si>
  <si>
    <t>Egyéb működési célú kiadások (=55+59+…+70) (K5)</t>
  </si>
  <si>
    <t>72</t>
  </si>
  <si>
    <t>Immateriális javak beszerzése, létesítése (K61)</t>
  </si>
  <si>
    <t>73</t>
  </si>
  <si>
    <t>Ingatlanok beszerzése, létesítése (K62)</t>
  </si>
  <si>
    <t>74</t>
  </si>
  <si>
    <t>Informatikai eszközök beszerzése, létesítése (K63)</t>
  </si>
  <si>
    <t>75</t>
  </si>
  <si>
    <t>Egyéb tárgyi eszközök beszerzése, létesítése (K64)</t>
  </si>
  <si>
    <t>76</t>
  </si>
  <si>
    <t>Részesedések beszerzése (K65)</t>
  </si>
  <si>
    <t>77</t>
  </si>
  <si>
    <t>Meglévő részesedések növeléséhez kapcsolódó kiadások (K66)</t>
  </si>
  <si>
    <t>78</t>
  </si>
  <si>
    <t>Beruházási célú előzetesen felszámított általános forgalmi adó (K67)</t>
  </si>
  <si>
    <t>79</t>
  </si>
  <si>
    <t>Beruházások (=72+…+78) (K6)</t>
  </si>
  <si>
    <t>80</t>
  </si>
  <si>
    <t>Ingatlanok felújítása (K71)</t>
  </si>
  <si>
    <t>81</t>
  </si>
  <si>
    <t>Informatikai eszközök felújítása (K72)</t>
  </si>
  <si>
    <t>82</t>
  </si>
  <si>
    <t>Egyéb tárgyi eszközök felújítása  (K73)</t>
  </si>
  <si>
    <t>83</t>
  </si>
  <si>
    <t>Felújítási célú előzetesen felszámított általános forgalmi adó (K74)</t>
  </si>
  <si>
    <t>84</t>
  </si>
  <si>
    <t>Felújítások (=80+...+83) (K7)</t>
  </si>
  <si>
    <t>85</t>
  </si>
  <si>
    <t>Felhalmozási célú garancia- és kezességvállalásból származó kifizetés államháztartáson belülre (K81)</t>
  </si>
  <si>
    <t>86</t>
  </si>
  <si>
    <t>Felhalmozási célú visszatérítendő támogatások, kölcsönök nyújtása államháztartáson belülre (K82)</t>
  </si>
  <si>
    <t>87</t>
  </si>
  <si>
    <t>Felhalmozási célú visszatérítendő támogatások, kölcsönök törlesztése államháztartáson belülre (K83)</t>
  </si>
  <si>
    <t>88</t>
  </si>
  <si>
    <t>Egyéb felhalmozási célú támogatások államháztartáson belülre (K84)</t>
  </si>
  <si>
    <t>89</t>
  </si>
  <si>
    <t>Felhalmozási célú garancia- és kezességvállalásból származó kifizetés államháztartáson kívülre (K85)</t>
  </si>
  <si>
    <t>90</t>
  </si>
  <si>
    <t>Felhalmozási célú visszatérítendő támogatások, kölcsönök nyújtása államháztartáson kívülre (K86)</t>
  </si>
  <si>
    <t>91</t>
  </si>
  <si>
    <t>Lakástámogatás (K87)</t>
  </si>
  <si>
    <t>92</t>
  </si>
  <si>
    <t>Felhalmozási célú támogatások az Európai Uniónak (K88)</t>
  </si>
  <si>
    <t>93</t>
  </si>
  <si>
    <t>Egyéb felhalmozási célú támogatások államháztartáson kívülre  (K89)</t>
  </si>
  <si>
    <t>94</t>
  </si>
  <si>
    <t>Egyéb felhalmozási célú kiadások (=85+…+93) (K8)</t>
  </si>
  <si>
    <t>95</t>
  </si>
  <si>
    <t>Költségvetési kiadások (=19+20+45+54+71+79+84+94) (K1-K8)</t>
  </si>
  <si>
    <t>02 - B1-B7. Költségvetési bevételek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</si>
  <si>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</si>
  <si>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</si>
  <si>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</si>
  <si>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</si>
  <si>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</si>
  <si>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</si>
  <si>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</si>
  <si>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</si>
  <si>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</si>
  <si>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</si>
  <si>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</si>
  <si>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</si>
  <si>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</si>
  <si>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</si>
  <si>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</si>
  <si>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</si>
  <si>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</si>
  <si>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</si>
  <si>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(=14+…+18) (B2)</t>
  </si>
  <si>
    <t>Magánszemélyek jövedelemadói (B311)</t>
  </si>
  <si>
    <t>Társaságok jövedelemadói  (B312)</t>
  </si>
  <si>
    <t>Jövedelemadók (=20+21) (B31)</t>
  </si>
  <si>
    <t>Szociális hozzájárulási adó és járulékok (B32)</t>
  </si>
  <si>
    <t>Bérhez és foglalkoztatáshoz kapcsolódó adók (B33)</t>
  </si>
  <si>
    <t>Vagyoni tipusú adók  (B34)</t>
  </si>
  <si>
    <t>Értékesítési és forgalmi adók  (B351)</t>
  </si>
  <si>
    <t>Fogyasztási adók  (B352)</t>
  </si>
  <si>
    <t>Pénzügyi monopóliumok nyereségét terhelő adók  (B353)</t>
  </si>
  <si>
    <t>Gépjárműadók (B354)</t>
  </si>
  <si>
    <t>Egyéb áruhasználati és szolgáltatási adók  (B355)</t>
  </si>
  <si>
    <t>Termékek és szolgáltatások adói (=26+…+30)  (B35)</t>
  </si>
  <si>
    <t>Egyéb közhatalmi bevételek 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</si>
  <si>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</si>
  <si>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</si>
  <si>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</si>
  <si>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</si>
  <si>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</si>
  <si>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</si>
  <si>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</si>
  <si>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</si>
  <si>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(B4081)</t>
  </si>
  <si>
    <t>Egyéb kapott (járó) kamatok és kamatjellegű bevételek (B4082)</t>
  </si>
  <si>
    <t>Kamatbevételek és más nyereségjellegű bevételek (=41+42) (B408)</t>
  </si>
  <si>
    <t>Részesedésekből származó pénzügyi műveletek bevételei (B4091)</t>
  </si>
  <si>
    <t>Más egyéb pénzügyi műveletek bevételei (B4092)</t>
  </si>
  <si>
    <t>Egyéb pénzügyi műveletek bevételei (=44+45) (B409)</t>
  </si>
  <si>
    <t>Biztosító által fizetett kártérítés (B410)</t>
  </si>
  <si>
    <t>Egyéb működési bevételek (B411)</t>
  </si>
  <si>
    <t>Működési bevételek (=34+…+40+43+46+...+48) (B4)</t>
  </si>
  <si>
    <t>Immateriális javak értékesítése (B51)</t>
  </si>
  <si>
    <t>Ingatlanok értékesítése (B52)</t>
  </si>
  <si>
    <t>Egyéb tárgyi eszközök értékesítése (B53)</t>
  </si>
  <si>
    <t>Részesedések értékesítése (B54)</t>
  </si>
  <si>
    <t>Részesedések megszűnéséhez kapcsolódó bevételek (B55)</t>
  </si>
  <si>
    <t>Felhalmozási bevételek (=50+…+54)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</si>
  <si>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</si>
  <si>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</si>
  <si>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</si>
  <si>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</si>
  <si>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</si>
  <si>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(=56+…+60)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</si>
  <si>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</si>
  <si>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</si>
  <si>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</si>
  <si>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</si>
  <si>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</si>
  <si>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</si>
  <si>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</si>
  <si>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Hosszú lejáratú hitelek, kölcsönök törlesztése pénzügyi vállalkozásnak (K9111)</t>
  </si>
  <si>
    <t>Likviditási célú hitelek, kölcsönök törlesztése pénzügyi vállalkozásnak (K9112)</t>
  </si>
  <si>
    <t>Rövid lejáratú hitelek, kölcsönök törlesztése pénzügyi vállalkozásnak (K9113)</t>
  </si>
  <si>
    <t>Hitel-, kölcsöntörlesztés államháztartáson kívülre (=01+02+03) (K911)</t>
  </si>
  <si>
    <t>Forgatási célú belföldi értékpapírok vásárlása (K9121)</t>
  </si>
  <si>
    <t>Befektetési célú belföldi értékpapírok vásárlása (K9122)</t>
  </si>
  <si>
    <t>Kincstárjegyek beváltása (K9123)</t>
  </si>
  <si>
    <t>Éven belüli lejáratú belföldi értékpapírok beváltása (K9124)</t>
  </si>
  <si>
    <t>Belföldi kötvények beváltása (K9125)</t>
  </si>
  <si>
    <t>Éven túli lejáratú belföldi értékpapírok beváltása (K9126)</t>
  </si>
  <si>
    <t>Belföldi értékpapírok kiadásai (=05+…+10)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</si>
  <si>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</si>
  <si>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</si>
  <si>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</si>
  <si>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</si>
  <si>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</si>
  <si>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</si>
  <si>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</si>
  <si>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</si>
  <si>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(=18+19) (K919)</t>
  </si>
  <si>
    <t>Belföldi finanszírozás kiadásai (=04+11+…+17+20) (K91)</t>
  </si>
  <si>
    <t>Forgatási célú külföldi értékpapírok vásárlása (K921)</t>
  </si>
  <si>
    <t>Befektetési célú külföldi értékpapírok vásárlása (K922)</t>
  </si>
  <si>
    <t>Külföldi értékpapírok beváltása (K923)</t>
  </si>
  <si>
    <t>Hitelek, kölcsönök törlesztése külföldi kormányoknak és nemzetközi szervezeteknek (K924)</t>
  </si>
  <si>
    <t>Hitelek, kölcsönök törlesztése külföldi pénzintézeteknek (K925)</t>
  </si>
  <si>
    <t>Külföldi finanszírozás kiadásai (=22+…+26) (K92)</t>
  </si>
  <si>
    <t>Adóssághoz nem kapcsolódó származékos ügyletek kiadásai (K93)</t>
  </si>
  <si>
    <t>Váltókiadások (K94)</t>
  </si>
  <si>
    <t>Finanszírozási kiadások (=21+27+28+29) (K9)</t>
  </si>
  <si>
    <t>Módosított előirányzat</t>
  </si>
  <si>
    <t>Módosítás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</si>
  <si>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</si>
  <si>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</si>
  <si>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</si>
  <si>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</si>
  <si>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</si>
  <si>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</si>
  <si>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</si>
  <si>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</si>
  <si>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</si>
  <si>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</si>
  <si>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</si>
  <si>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</si>
  <si>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</si>
  <si>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</si>
  <si>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</si>
  <si>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</si>
  <si>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</si>
  <si>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</si>
  <si>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</si>
  <si>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</si>
  <si>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</si>
  <si>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</si>
  <si>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</si>
  <si>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</si>
  <si>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</si>
  <si>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</si>
  <si>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</si>
  <si>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</si>
  <si>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</si>
  <si>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</si>
  <si>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</si>
  <si>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</si>
  <si>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Költségvetési főösszeg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</si>
</sst>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8"/>
      <color indexed="56"/>
      <name val="Cambria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1" applyNumberFormat="0" applyAlignment="0" applyProtection="0"/>
    <xf numFmtId="0" fontId="3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8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0" borderId="7" applyNumberFormat="0" applyFon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6" borderId="1" applyNumberFormat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16" borderId="0" xfId="0" applyFont="1" applyFill="1" applyAlignment="1">
      <alignment horizontal="center" vertical="top" wrapText="1"/>
    </xf>
    <xf numFmtId="0" fontId="5" fillId="16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0" fillId="29" borderId="0" xfId="0" applyFill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pane ySplit="3" topLeftCell="A65" activePane="bottomLeft" state="frozen"/>
      <selection pane="topLeft" activeCell="A1" sqref="A1"/>
      <selection pane="bottomLeft" activeCell="C137" sqref="C137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9.625" style="0" customWidth="1"/>
    <col min="4" max="4" width="16.25390625" style="0" customWidth="1"/>
    <col min="5" max="5" width="12.625" style="0" customWidth="1"/>
    <col min="6" max="6" width="13.125" style="0" customWidth="1"/>
  </cols>
  <sheetData>
    <row r="1" spans="1:6" ht="12.75">
      <c r="A1" s="2" t="s">
        <v>7</v>
      </c>
      <c r="B1" s="3"/>
      <c r="C1" s="3"/>
      <c r="D1" s="4"/>
      <c r="E1" s="4"/>
      <c r="F1" s="4"/>
    </row>
    <row r="2" spans="1:6" ht="30">
      <c r="A2" s="1" t="s">
        <v>8</v>
      </c>
      <c r="B2" s="1" t="s">
        <v>9</v>
      </c>
      <c r="C2" s="1" t="s">
        <v>10</v>
      </c>
      <c r="D2" s="1" t="s">
        <v>293</v>
      </c>
      <c r="E2" s="1" t="s">
        <v>294</v>
      </c>
      <c r="F2" s="1" t="s">
        <v>293</v>
      </c>
    </row>
    <row r="3" spans="1:6" ht="15">
      <c r="A3" s="1">
        <v>2</v>
      </c>
      <c r="B3" s="1">
        <v>3</v>
      </c>
      <c r="C3" s="1">
        <v>4</v>
      </c>
      <c r="D3" s="1">
        <v>5</v>
      </c>
      <c r="E3" s="1">
        <v>6</v>
      </c>
      <c r="F3" s="1">
        <v>7</v>
      </c>
    </row>
    <row r="4" spans="1:6" ht="25.5">
      <c r="A4" s="5" t="s">
        <v>1</v>
      </c>
      <c r="B4" s="6" t="s">
        <v>11</v>
      </c>
      <c r="C4" s="7">
        <v>56905058</v>
      </c>
      <c r="D4" s="7">
        <v>56905058</v>
      </c>
      <c r="E4" s="8">
        <v>440820</v>
      </c>
      <c r="F4" s="8">
        <f>SUM(D4:E4)</f>
        <v>57345878</v>
      </c>
    </row>
    <row r="5" spans="1:6" ht="12.75">
      <c r="A5" s="5" t="s">
        <v>2</v>
      </c>
      <c r="B5" s="6" t="s">
        <v>12</v>
      </c>
      <c r="C5" s="7">
        <v>0</v>
      </c>
      <c r="D5" s="7">
        <v>0</v>
      </c>
      <c r="E5" s="8"/>
      <c r="F5" s="8">
        <f aca="true" t="shared" si="0" ref="F5:F68">SUM(D5:E5)</f>
        <v>0</v>
      </c>
    </row>
    <row r="6" spans="1:6" ht="12.75">
      <c r="A6" s="5" t="s">
        <v>3</v>
      </c>
      <c r="B6" s="6" t="s">
        <v>13</v>
      </c>
      <c r="C6" s="7">
        <v>0</v>
      </c>
      <c r="D6" s="7">
        <v>0</v>
      </c>
      <c r="E6" s="8"/>
      <c r="F6" s="8">
        <f t="shared" si="0"/>
        <v>0</v>
      </c>
    </row>
    <row r="7" spans="1:6" ht="25.5">
      <c r="A7" s="5" t="s">
        <v>6</v>
      </c>
      <c r="B7" s="6" t="s">
        <v>14</v>
      </c>
      <c r="C7" s="7">
        <v>0</v>
      </c>
      <c r="D7" s="7">
        <v>0</v>
      </c>
      <c r="E7" s="8"/>
      <c r="F7" s="8">
        <f t="shared" si="0"/>
        <v>0</v>
      </c>
    </row>
    <row r="8" spans="1:6" ht="12.75">
      <c r="A8" s="5" t="s">
        <v>15</v>
      </c>
      <c r="B8" s="6" t="s">
        <v>16</v>
      </c>
      <c r="C8" s="7">
        <v>0</v>
      </c>
      <c r="D8" s="7">
        <v>0</v>
      </c>
      <c r="E8" s="8"/>
      <c r="F8" s="8">
        <f t="shared" si="0"/>
        <v>0</v>
      </c>
    </row>
    <row r="9" spans="1:6" ht="12.75">
      <c r="A9" s="5" t="s">
        <v>17</v>
      </c>
      <c r="B9" s="6" t="s">
        <v>18</v>
      </c>
      <c r="C9" s="7">
        <v>0</v>
      </c>
      <c r="D9" s="7">
        <v>0</v>
      </c>
      <c r="E9" s="8"/>
      <c r="F9" s="8">
        <f t="shared" si="0"/>
        <v>0</v>
      </c>
    </row>
    <row r="10" spans="1:6" ht="12.75">
      <c r="A10" s="5" t="s">
        <v>19</v>
      </c>
      <c r="B10" s="6" t="s">
        <v>20</v>
      </c>
      <c r="C10" s="7">
        <v>0</v>
      </c>
      <c r="D10" s="7">
        <v>0</v>
      </c>
      <c r="E10" s="8"/>
      <c r="F10" s="8">
        <f t="shared" si="0"/>
        <v>0</v>
      </c>
    </row>
    <row r="11" spans="1:6" ht="12.75">
      <c r="A11" s="5" t="s">
        <v>4</v>
      </c>
      <c r="B11" s="6" t="s">
        <v>21</v>
      </c>
      <c r="C11" s="7">
        <v>0</v>
      </c>
      <c r="D11" s="7">
        <v>0</v>
      </c>
      <c r="E11" s="8"/>
      <c r="F11" s="8">
        <f t="shared" si="0"/>
        <v>0</v>
      </c>
    </row>
    <row r="12" spans="1:6" ht="12.75">
      <c r="A12" s="5" t="s">
        <v>5</v>
      </c>
      <c r="B12" s="6" t="s">
        <v>22</v>
      </c>
      <c r="C12" s="7">
        <v>0</v>
      </c>
      <c r="D12" s="7">
        <v>0</v>
      </c>
      <c r="E12" s="8"/>
      <c r="F12" s="8">
        <f t="shared" si="0"/>
        <v>0</v>
      </c>
    </row>
    <row r="13" spans="1:6" ht="12.75">
      <c r="A13" s="5" t="s">
        <v>23</v>
      </c>
      <c r="B13" s="6" t="s">
        <v>24</v>
      </c>
      <c r="C13" s="7">
        <v>1194000</v>
      </c>
      <c r="D13" s="7">
        <v>1194000</v>
      </c>
      <c r="E13" s="8"/>
      <c r="F13" s="8">
        <f t="shared" si="0"/>
        <v>1194000</v>
      </c>
    </row>
    <row r="14" spans="1:6" ht="12.75">
      <c r="A14" s="5" t="s">
        <v>25</v>
      </c>
      <c r="B14" s="6" t="s">
        <v>26</v>
      </c>
      <c r="C14" s="7">
        <v>0</v>
      </c>
      <c r="D14" s="7">
        <v>0</v>
      </c>
      <c r="E14" s="8"/>
      <c r="F14" s="8">
        <f t="shared" si="0"/>
        <v>0</v>
      </c>
    </row>
    <row r="15" spans="1:6" ht="12.75">
      <c r="A15" s="5" t="s">
        <v>27</v>
      </c>
      <c r="B15" s="6" t="s">
        <v>28</v>
      </c>
      <c r="C15" s="7">
        <v>0</v>
      </c>
      <c r="D15" s="7">
        <v>0</v>
      </c>
      <c r="E15" s="8"/>
      <c r="F15" s="8">
        <f t="shared" si="0"/>
        <v>0</v>
      </c>
    </row>
    <row r="16" spans="1:6" ht="25.5">
      <c r="A16" s="5" t="s">
        <v>29</v>
      </c>
      <c r="B16" s="6" t="s">
        <v>30</v>
      </c>
      <c r="C16" s="7">
        <v>0</v>
      </c>
      <c r="D16" s="7">
        <v>0</v>
      </c>
      <c r="E16" s="8">
        <v>574047</v>
      </c>
      <c r="F16" s="8">
        <f t="shared" si="0"/>
        <v>574047</v>
      </c>
    </row>
    <row r="17" spans="1:6" ht="25.5">
      <c r="A17" s="9" t="s">
        <v>31</v>
      </c>
      <c r="B17" s="10" t="s">
        <v>32</v>
      </c>
      <c r="C17" s="11">
        <f>SUM(C4:C16)</f>
        <v>58099058</v>
      </c>
      <c r="D17" s="11">
        <f>SUM(D4:D16)</f>
        <v>58099058</v>
      </c>
      <c r="E17" s="11">
        <f>SUM(E4:E16)</f>
        <v>1014867</v>
      </c>
      <c r="F17" s="11">
        <f>SUM(F4:F16)</f>
        <v>59113925</v>
      </c>
    </row>
    <row r="18" spans="1:6" ht="12.75">
      <c r="A18" s="5" t="s">
        <v>0</v>
      </c>
      <c r="B18" s="6" t="s">
        <v>33</v>
      </c>
      <c r="C18" s="7">
        <v>4786800</v>
      </c>
      <c r="D18" s="7">
        <v>4786800</v>
      </c>
      <c r="E18" s="8">
        <v>857797</v>
      </c>
      <c r="F18" s="8">
        <f t="shared" si="0"/>
        <v>5644597</v>
      </c>
    </row>
    <row r="19" spans="1:6" ht="38.25">
      <c r="A19" s="5" t="s">
        <v>34</v>
      </c>
      <c r="B19" s="6" t="s">
        <v>35</v>
      </c>
      <c r="C19" s="7">
        <v>0</v>
      </c>
      <c r="D19" s="7">
        <v>0</v>
      </c>
      <c r="E19" s="8">
        <v>2975065</v>
      </c>
      <c r="F19" s="8">
        <f t="shared" si="0"/>
        <v>2975065</v>
      </c>
    </row>
    <row r="20" spans="1:6" ht="12.75">
      <c r="A20" s="5" t="s">
        <v>36</v>
      </c>
      <c r="B20" s="6" t="s">
        <v>37</v>
      </c>
      <c r="C20" s="7">
        <v>600000</v>
      </c>
      <c r="D20" s="7">
        <v>600000</v>
      </c>
      <c r="E20" s="8"/>
      <c r="F20" s="8">
        <f t="shared" si="0"/>
        <v>600000</v>
      </c>
    </row>
    <row r="21" spans="1:6" ht="12.75">
      <c r="A21" s="9" t="s">
        <v>38</v>
      </c>
      <c r="B21" s="10" t="s">
        <v>39</v>
      </c>
      <c r="C21" s="11">
        <f>SUM(C18:C20)</f>
        <v>5386800</v>
      </c>
      <c r="D21" s="11">
        <f>SUM(D18:D20)</f>
        <v>5386800</v>
      </c>
      <c r="E21" s="11">
        <f>SUM(E18:E20)</f>
        <v>3832862</v>
      </c>
      <c r="F21" s="11">
        <f>SUM(F18:F20)</f>
        <v>9219662</v>
      </c>
    </row>
    <row r="22" spans="1:6" ht="12.75">
      <c r="A22" s="9" t="s">
        <v>40</v>
      </c>
      <c r="B22" s="10" t="s">
        <v>41</v>
      </c>
      <c r="C22" s="11">
        <f>SUM(C17+C21)</f>
        <v>63485858</v>
      </c>
      <c r="D22" s="11">
        <f>SUM(D17+D21)</f>
        <v>63485858</v>
      </c>
      <c r="E22" s="11">
        <f>SUM(E17+E21)</f>
        <v>4847729</v>
      </c>
      <c r="F22" s="11">
        <f>SUM(F17+F21)</f>
        <v>68333587</v>
      </c>
    </row>
    <row r="23" spans="1:6" ht="38.25">
      <c r="A23" s="9" t="s">
        <v>42</v>
      </c>
      <c r="B23" s="10" t="s">
        <v>43</v>
      </c>
      <c r="C23" s="11">
        <v>10600114</v>
      </c>
      <c r="D23" s="11">
        <v>10600114</v>
      </c>
      <c r="E23" s="8">
        <v>285696</v>
      </c>
      <c r="F23" s="8">
        <f t="shared" si="0"/>
        <v>10885810</v>
      </c>
    </row>
    <row r="24" spans="1:6" ht="12.75">
      <c r="A24" s="5" t="s">
        <v>44</v>
      </c>
      <c r="B24" s="6" t="s">
        <v>45</v>
      </c>
      <c r="C24" s="7">
        <v>670000</v>
      </c>
      <c r="D24" s="7">
        <v>670000</v>
      </c>
      <c r="E24" s="8"/>
      <c r="F24" s="8">
        <f t="shared" si="0"/>
        <v>670000</v>
      </c>
    </row>
    <row r="25" spans="1:6" ht="12.75">
      <c r="A25" s="5" t="s">
        <v>46</v>
      </c>
      <c r="B25" s="6" t="s">
        <v>47</v>
      </c>
      <c r="C25" s="7">
        <v>6398795</v>
      </c>
      <c r="D25" s="7">
        <v>6398795</v>
      </c>
      <c r="E25" s="8"/>
      <c r="F25" s="8">
        <f t="shared" si="0"/>
        <v>6398795</v>
      </c>
    </row>
    <row r="26" spans="1:6" ht="12.75">
      <c r="A26" s="5" t="s">
        <v>48</v>
      </c>
      <c r="B26" s="6" t="s">
        <v>49</v>
      </c>
      <c r="C26" s="7">
        <v>0</v>
      </c>
      <c r="D26" s="7">
        <v>0</v>
      </c>
      <c r="E26" s="8"/>
      <c r="F26" s="8">
        <f t="shared" si="0"/>
        <v>0</v>
      </c>
    </row>
    <row r="27" spans="1:6" ht="12.75">
      <c r="A27" s="9" t="s">
        <v>50</v>
      </c>
      <c r="B27" s="10" t="s">
        <v>51</v>
      </c>
      <c r="C27" s="11">
        <f>SUM(C24:C26)</f>
        <v>7068795</v>
      </c>
      <c r="D27" s="11">
        <f>SUM(D24:D26)</f>
        <v>7068795</v>
      </c>
      <c r="E27" s="11">
        <f>SUM(E24:E26)</f>
        <v>0</v>
      </c>
      <c r="F27" s="11">
        <f>SUM(F24:F26)</f>
        <v>7068795</v>
      </c>
    </row>
    <row r="28" spans="1:6" ht="25.5">
      <c r="A28" s="5" t="s">
        <v>52</v>
      </c>
      <c r="B28" s="6" t="s">
        <v>53</v>
      </c>
      <c r="C28" s="7">
        <v>0</v>
      </c>
      <c r="D28" s="7">
        <v>0</v>
      </c>
      <c r="E28" s="8">
        <v>367575</v>
      </c>
      <c r="F28" s="8">
        <f t="shared" si="0"/>
        <v>367575</v>
      </c>
    </row>
    <row r="29" spans="1:6" ht="12.75">
      <c r="A29" s="5" t="s">
        <v>54</v>
      </c>
      <c r="B29" s="6" t="s">
        <v>55</v>
      </c>
      <c r="C29" s="7">
        <v>510000</v>
      </c>
      <c r="D29" s="7">
        <v>510000</v>
      </c>
      <c r="E29" s="8"/>
      <c r="F29" s="8">
        <f t="shared" si="0"/>
        <v>510000</v>
      </c>
    </row>
    <row r="30" spans="1:6" ht="25.5">
      <c r="A30" s="9" t="s">
        <v>56</v>
      </c>
      <c r="B30" s="10" t="s">
        <v>57</v>
      </c>
      <c r="C30" s="11">
        <f>SUM(C28:C29)</f>
        <v>510000</v>
      </c>
      <c r="D30" s="11">
        <f>SUM(D28:D29)</f>
        <v>510000</v>
      </c>
      <c r="E30" s="11">
        <f>SUM(E28:E29)</f>
        <v>367575</v>
      </c>
      <c r="F30" s="11">
        <f>SUM(F28:F29)</f>
        <v>877575</v>
      </c>
    </row>
    <row r="31" spans="1:6" ht="12.75">
      <c r="A31" s="5" t="s">
        <v>58</v>
      </c>
      <c r="B31" s="6" t="s">
        <v>59</v>
      </c>
      <c r="C31" s="7">
        <v>2825000</v>
      </c>
      <c r="D31" s="7">
        <v>2825000</v>
      </c>
      <c r="E31" s="8"/>
      <c r="F31" s="8">
        <f t="shared" si="0"/>
        <v>2825000</v>
      </c>
    </row>
    <row r="32" spans="1:6" ht="12.75">
      <c r="A32" s="5" t="s">
        <v>60</v>
      </c>
      <c r="B32" s="6" t="s">
        <v>61</v>
      </c>
      <c r="C32" s="7">
        <v>1936000</v>
      </c>
      <c r="D32" s="7">
        <v>1936000</v>
      </c>
      <c r="E32" s="8"/>
      <c r="F32" s="8">
        <f t="shared" si="0"/>
        <v>1936000</v>
      </c>
    </row>
    <row r="33" spans="1:6" ht="12.75">
      <c r="A33" s="5" t="s">
        <v>62</v>
      </c>
      <c r="B33" s="6" t="s">
        <v>63</v>
      </c>
      <c r="C33" s="7">
        <v>0</v>
      </c>
      <c r="D33" s="7">
        <v>0</v>
      </c>
      <c r="E33" s="8"/>
      <c r="F33" s="8">
        <f t="shared" si="0"/>
        <v>0</v>
      </c>
    </row>
    <row r="34" spans="1:6" ht="12.75">
      <c r="A34" s="5" t="s">
        <v>64</v>
      </c>
      <c r="B34" s="6" t="s">
        <v>65</v>
      </c>
      <c r="C34" s="7">
        <v>3267000</v>
      </c>
      <c r="D34" s="7">
        <v>3267000</v>
      </c>
      <c r="E34" s="8"/>
      <c r="F34" s="8">
        <f t="shared" si="0"/>
        <v>3267000</v>
      </c>
    </row>
    <row r="35" spans="1:6" ht="12.75">
      <c r="A35" s="5" t="s">
        <v>66</v>
      </c>
      <c r="B35" s="6" t="s">
        <v>67</v>
      </c>
      <c r="C35" s="7">
        <v>0</v>
      </c>
      <c r="D35" s="7">
        <v>0</v>
      </c>
      <c r="E35" s="8">
        <v>735417</v>
      </c>
      <c r="F35" s="8">
        <f t="shared" si="0"/>
        <v>735417</v>
      </c>
    </row>
    <row r="36" spans="1:6" ht="25.5">
      <c r="A36" s="5" t="s">
        <v>68</v>
      </c>
      <c r="B36" s="6" t="s">
        <v>69</v>
      </c>
      <c r="C36" s="7">
        <v>5569000</v>
      </c>
      <c r="D36" s="7">
        <v>5569000</v>
      </c>
      <c r="E36" s="8"/>
      <c r="F36" s="8">
        <f t="shared" si="0"/>
        <v>5569000</v>
      </c>
    </row>
    <row r="37" spans="1:6" ht="12.75">
      <c r="A37" s="5" t="s">
        <v>70</v>
      </c>
      <c r="B37" s="6" t="s">
        <v>71</v>
      </c>
      <c r="C37" s="7">
        <v>424000</v>
      </c>
      <c r="D37" s="7">
        <v>424000</v>
      </c>
      <c r="E37" s="8">
        <v>3524257</v>
      </c>
      <c r="F37" s="8">
        <f t="shared" si="0"/>
        <v>3948257</v>
      </c>
    </row>
    <row r="38" spans="1:6" ht="12.75">
      <c r="A38" s="9" t="s">
        <v>72</v>
      </c>
      <c r="B38" s="10" t="s">
        <v>73</v>
      </c>
      <c r="C38" s="11">
        <f>SUM(C31:C37)</f>
        <v>14021000</v>
      </c>
      <c r="D38" s="11">
        <f>SUM(D31:D37)</f>
        <v>14021000</v>
      </c>
      <c r="E38" s="11">
        <f>SUM(E31:E37)</f>
        <v>4259674</v>
      </c>
      <c r="F38" s="11">
        <f>SUM(F31:F37)</f>
        <v>18280674</v>
      </c>
    </row>
    <row r="39" spans="1:6" ht="12.75">
      <c r="A39" s="5" t="s">
        <v>74</v>
      </c>
      <c r="B39" s="6" t="s">
        <v>75</v>
      </c>
      <c r="C39" s="7">
        <v>0</v>
      </c>
      <c r="D39" s="7">
        <v>0</v>
      </c>
      <c r="E39" s="8"/>
      <c r="F39" s="8">
        <f t="shared" si="0"/>
        <v>0</v>
      </c>
    </row>
    <row r="40" spans="1:6" ht="12.75">
      <c r="A40" s="5" t="s">
        <v>76</v>
      </c>
      <c r="B40" s="6" t="s">
        <v>77</v>
      </c>
      <c r="C40" s="7">
        <v>0</v>
      </c>
      <c r="D40" s="7">
        <v>0</v>
      </c>
      <c r="E40" s="8"/>
      <c r="F40" s="8">
        <f t="shared" si="0"/>
        <v>0</v>
      </c>
    </row>
    <row r="41" spans="1:6" ht="25.5">
      <c r="A41" s="9" t="s">
        <v>78</v>
      </c>
      <c r="B41" s="10" t="s">
        <v>79</v>
      </c>
      <c r="C41" s="11">
        <f>SUM(C39:C40)</f>
        <v>0</v>
      </c>
      <c r="D41" s="11">
        <f>SUM(D39:D40)</f>
        <v>0</v>
      </c>
      <c r="E41" s="11">
        <f>SUM(E39:E40)</f>
        <v>0</v>
      </c>
      <c r="F41" s="11">
        <f>SUM(F39:F40)</f>
        <v>0</v>
      </c>
    </row>
    <row r="42" spans="1:6" ht="25.5">
      <c r="A42" s="5" t="s">
        <v>80</v>
      </c>
      <c r="B42" s="6" t="s">
        <v>81</v>
      </c>
      <c r="C42" s="7">
        <v>3637460</v>
      </c>
      <c r="D42" s="7">
        <v>3637460</v>
      </c>
      <c r="E42" s="8"/>
      <c r="F42" s="8">
        <f t="shared" si="0"/>
        <v>3637460</v>
      </c>
    </row>
    <row r="43" spans="1:6" ht="12.75">
      <c r="A43" s="5" t="s">
        <v>82</v>
      </c>
      <c r="B43" s="6" t="s">
        <v>83</v>
      </c>
      <c r="C43" s="7">
        <v>0</v>
      </c>
      <c r="D43" s="7">
        <v>0</v>
      </c>
      <c r="E43" s="8"/>
      <c r="F43" s="8">
        <f t="shared" si="0"/>
        <v>0</v>
      </c>
    </row>
    <row r="44" spans="1:6" ht="12.75">
      <c r="A44" s="5" t="s">
        <v>84</v>
      </c>
      <c r="B44" s="6" t="s">
        <v>85</v>
      </c>
      <c r="C44" s="7">
        <v>0</v>
      </c>
      <c r="D44" s="7">
        <v>0</v>
      </c>
      <c r="E44" s="8"/>
      <c r="F44" s="8">
        <f t="shared" si="0"/>
        <v>0</v>
      </c>
    </row>
    <row r="45" spans="1:6" ht="12.75">
      <c r="A45" s="5" t="s">
        <v>86</v>
      </c>
      <c r="B45" s="6" t="s">
        <v>87</v>
      </c>
      <c r="C45" s="7">
        <v>0</v>
      </c>
      <c r="D45" s="7">
        <v>0</v>
      </c>
      <c r="E45" s="8"/>
      <c r="F45" s="8">
        <f t="shared" si="0"/>
        <v>0</v>
      </c>
    </row>
    <row r="46" spans="1:6" ht="12.75">
      <c r="A46" s="5" t="s">
        <v>88</v>
      </c>
      <c r="B46" s="6" t="s">
        <v>89</v>
      </c>
      <c r="C46" s="7">
        <v>0</v>
      </c>
      <c r="D46" s="7">
        <v>0</v>
      </c>
      <c r="E46" s="8">
        <v>4735642</v>
      </c>
      <c r="F46" s="8">
        <f t="shared" si="0"/>
        <v>4735642</v>
      </c>
    </row>
    <row r="47" spans="1:6" ht="25.5">
      <c r="A47" s="9" t="s">
        <v>90</v>
      </c>
      <c r="B47" s="10" t="s">
        <v>91</v>
      </c>
      <c r="C47" s="11">
        <f>SUM(C42:C46)</f>
        <v>3637460</v>
      </c>
      <c r="D47" s="11">
        <f>SUM(D42:D46)</f>
        <v>3637460</v>
      </c>
      <c r="E47" s="11">
        <f>SUM(E42:E46)</f>
        <v>4735642</v>
      </c>
      <c r="F47" s="11">
        <f>SUM(F42:F46)</f>
        <v>8373102</v>
      </c>
    </row>
    <row r="48" spans="1:6" ht="12.75">
      <c r="A48" s="9" t="s">
        <v>92</v>
      </c>
      <c r="B48" s="10" t="s">
        <v>93</v>
      </c>
      <c r="C48" s="11">
        <f>SUM(C27+C30+C38+C41+C47)</f>
        <v>25237255</v>
      </c>
      <c r="D48" s="11">
        <f>SUM(D27+D30+D38+D41+D47)</f>
        <v>25237255</v>
      </c>
      <c r="E48" s="11">
        <f>SUM(E27+E30+E38+E41+E47)</f>
        <v>9362891</v>
      </c>
      <c r="F48" s="11">
        <f>SUM(F27+F30+F38+F41+F47)</f>
        <v>34600146</v>
      </c>
    </row>
    <row r="49" spans="1:6" ht="12.75">
      <c r="A49" s="5" t="s">
        <v>94</v>
      </c>
      <c r="B49" s="6" t="s">
        <v>95</v>
      </c>
      <c r="C49" s="7">
        <v>0</v>
      </c>
      <c r="D49" s="7">
        <v>0</v>
      </c>
      <c r="E49" s="8"/>
      <c r="F49" s="8">
        <f t="shared" si="0"/>
        <v>0</v>
      </c>
    </row>
    <row r="50" spans="1:6" ht="12.75">
      <c r="A50" s="5" t="s">
        <v>96</v>
      </c>
      <c r="B50" s="6" t="s">
        <v>97</v>
      </c>
      <c r="C50" s="7">
        <v>0</v>
      </c>
      <c r="D50" s="7">
        <v>0</v>
      </c>
      <c r="E50" s="8"/>
      <c r="F50" s="8">
        <f t="shared" si="0"/>
        <v>0</v>
      </c>
    </row>
    <row r="51" spans="1:6" ht="12.75">
      <c r="A51" s="5" t="s">
        <v>98</v>
      </c>
      <c r="B51" s="6" t="s">
        <v>99</v>
      </c>
      <c r="C51" s="7">
        <v>0</v>
      </c>
      <c r="D51" s="7">
        <v>0</v>
      </c>
      <c r="E51" s="8"/>
      <c r="F51" s="8">
        <f t="shared" si="0"/>
        <v>0</v>
      </c>
    </row>
    <row r="52" spans="1:6" ht="25.5">
      <c r="A52" s="5" t="s">
        <v>100</v>
      </c>
      <c r="B52" s="6" t="s">
        <v>101</v>
      </c>
      <c r="C52" s="7">
        <v>0</v>
      </c>
      <c r="D52" s="7">
        <v>0</v>
      </c>
      <c r="E52" s="8"/>
      <c r="F52" s="8">
        <f t="shared" si="0"/>
        <v>0</v>
      </c>
    </row>
    <row r="53" spans="1:6" ht="25.5">
      <c r="A53" s="5" t="s">
        <v>102</v>
      </c>
      <c r="B53" s="6" t="s">
        <v>103</v>
      </c>
      <c r="C53" s="7">
        <v>0</v>
      </c>
      <c r="D53" s="7">
        <v>0</v>
      </c>
      <c r="E53" s="8"/>
      <c r="F53" s="8">
        <f t="shared" si="0"/>
        <v>0</v>
      </c>
    </row>
    <row r="54" spans="1:6" ht="12.75">
      <c r="A54" s="5" t="s">
        <v>104</v>
      </c>
      <c r="B54" s="6" t="s">
        <v>105</v>
      </c>
      <c r="C54" s="7">
        <v>0</v>
      </c>
      <c r="D54" s="7">
        <v>0</v>
      </c>
      <c r="E54" s="8"/>
      <c r="F54" s="8">
        <f t="shared" si="0"/>
        <v>0</v>
      </c>
    </row>
    <row r="55" spans="1:6" ht="12.75">
      <c r="A55" s="5" t="s">
        <v>106</v>
      </c>
      <c r="B55" s="6" t="s">
        <v>107</v>
      </c>
      <c r="C55" s="7">
        <v>0</v>
      </c>
      <c r="D55" s="7">
        <v>0</v>
      </c>
      <c r="E55" s="8"/>
      <c r="F55" s="8">
        <f t="shared" si="0"/>
        <v>0</v>
      </c>
    </row>
    <row r="56" spans="1:6" ht="12.75">
      <c r="A56" s="5" t="s">
        <v>108</v>
      </c>
      <c r="B56" s="6" t="s">
        <v>109</v>
      </c>
      <c r="C56" s="7">
        <v>6677000</v>
      </c>
      <c r="D56" s="7">
        <v>6677000</v>
      </c>
      <c r="E56" s="8"/>
      <c r="F56" s="8">
        <f t="shared" si="0"/>
        <v>6677000</v>
      </c>
    </row>
    <row r="57" spans="1:6" ht="25.5">
      <c r="A57" s="9" t="s">
        <v>110</v>
      </c>
      <c r="B57" s="10" t="s">
        <v>111</v>
      </c>
      <c r="C57" s="11">
        <f>SUM(C49:C56)</f>
        <v>6677000</v>
      </c>
      <c r="D57" s="11">
        <f>SUM(D49:D56)</f>
        <v>6677000</v>
      </c>
      <c r="E57" s="11">
        <f>SUM(E49:E56)</f>
        <v>0</v>
      </c>
      <c r="F57" s="11">
        <f>SUM(F49:F56)</f>
        <v>6677000</v>
      </c>
    </row>
    <row r="58" spans="1:6" ht="12.75">
      <c r="A58" s="5" t="s">
        <v>112</v>
      </c>
      <c r="B58" s="6" t="s">
        <v>113</v>
      </c>
      <c r="C58" s="7">
        <v>0</v>
      </c>
      <c r="D58" s="7">
        <v>0</v>
      </c>
      <c r="E58" s="8"/>
      <c r="F58" s="8">
        <f t="shared" si="0"/>
        <v>0</v>
      </c>
    </row>
    <row r="59" spans="1:6" ht="25.5">
      <c r="A59" s="5" t="s">
        <v>114</v>
      </c>
      <c r="B59" s="6" t="s">
        <v>115</v>
      </c>
      <c r="C59" s="7">
        <v>0</v>
      </c>
      <c r="D59" s="7">
        <v>0</v>
      </c>
      <c r="E59" s="8"/>
      <c r="F59" s="8">
        <f t="shared" si="0"/>
        <v>0</v>
      </c>
    </row>
    <row r="60" spans="1:6" ht="25.5">
      <c r="A60" s="5" t="s">
        <v>116</v>
      </c>
      <c r="B60" s="6" t="s">
        <v>117</v>
      </c>
      <c r="C60" s="7">
        <v>0</v>
      </c>
      <c r="D60" s="7">
        <v>0</v>
      </c>
      <c r="E60" s="8"/>
      <c r="F60" s="8">
        <f t="shared" si="0"/>
        <v>0</v>
      </c>
    </row>
    <row r="61" spans="1:6" ht="12.75">
      <c r="A61" s="5" t="s">
        <v>118</v>
      </c>
      <c r="B61" s="6" t="s">
        <v>119</v>
      </c>
      <c r="C61" s="7">
        <v>0</v>
      </c>
      <c r="D61" s="7">
        <v>0</v>
      </c>
      <c r="E61" s="8"/>
      <c r="F61" s="8">
        <f t="shared" si="0"/>
        <v>0</v>
      </c>
    </row>
    <row r="62" spans="1:6" ht="25.5">
      <c r="A62" s="9" t="s">
        <v>120</v>
      </c>
      <c r="B62" s="10" t="s">
        <v>121</v>
      </c>
      <c r="C62" s="11">
        <f>SUM(C58:C61)</f>
        <v>0</v>
      </c>
      <c r="D62" s="11">
        <f>SUM(D58:D61)</f>
        <v>0</v>
      </c>
      <c r="E62" s="11">
        <f>SUM(E58:E61)</f>
        <v>0</v>
      </c>
      <c r="F62" s="11">
        <f>SUM(F58:F61)</f>
        <v>0</v>
      </c>
    </row>
    <row r="63" spans="1:6" ht="38.25">
      <c r="A63" s="5" t="s">
        <v>122</v>
      </c>
      <c r="B63" s="6" t="s">
        <v>123</v>
      </c>
      <c r="C63" s="7">
        <v>0</v>
      </c>
      <c r="D63" s="7">
        <v>0</v>
      </c>
      <c r="E63" s="8"/>
      <c r="F63" s="8">
        <f t="shared" si="0"/>
        <v>0</v>
      </c>
    </row>
    <row r="64" spans="1:6" ht="38.25">
      <c r="A64" s="5" t="s">
        <v>124</v>
      </c>
      <c r="B64" s="6" t="s">
        <v>125</v>
      </c>
      <c r="C64" s="7">
        <v>0</v>
      </c>
      <c r="D64" s="7">
        <v>0</v>
      </c>
      <c r="E64" s="8"/>
      <c r="F64" s="8">
        <f t="shared" si="0"/>
        <v>0</v>
      </c>
    </row>
    <row r="65" spans="1:6" ht="38.25">
      <c r="A65" s="5" t="s">
        <v>126</v>
      </c>
      <c r="B65" s="6" t="s">
        <v>127</v>
      </c>
      <c r="C65" s="7">
        <v>0</v>
      </c>
      <c r="D65" s="7">
        <v>0</v>
      </c>
      <c r="E65" s="8"/>
      <c r="F65" s="8">
        <f t="shared" si="0"/>
        <v>0</v>
      </c>
    </row>
    <row r="66" spans="1:6" ht="25.5">
      <c r="A66" s="5" t="s">
        <v>128</v>
      </c>
      <c r="B66" s="6" t="s">
        <v>129</v>
      </c>
      <c r="C66" s="7">
        <v>3819404</v>
      </c>
      <c r="D66" s="7">
        <v>3819404</v>
      </c>
      <c r="E66" s="8"/>
      <c r="F66" s="8">
        <f t="shared" si="0"/>
        <v>3819404</v>
      </c>
    </row>
    <row r="67" spans="1:6" ht="38.25">
      <c r="A67" s="5" t="s">
        <v>130</v>
      </c>
      <c r="B67" s="6" t="s">
        <v>131</v>
      </c>
      <c r="C67" s="7">
        <v>0</v>
      </c>
      <c r="D67" s="7">
        <v>0</v>
      </c>
      <c r="E67" s="8"/>
      <c r="F67" s="8">
        <f t="shared" si="0"/>
        <v>0</v>
      </c>
    </row>
    <row r="68" spans="1:6" ht="38.25">
      <c r="A68" s="5" t="s">
        <v>132</v>
      </c>
      <c r="B68" s="6" t="s">
        <v>133</v>
      </c>
      <c r="C68" s="7">
        <v>0</v>
      </c>
      <c r="D68" s="7">
        <v>0</v>
      </c>
      <c r="E68" s="8"/>
      <c r="F68" s="8">
        <f t="shared" si="0"/>
        <v>0</v>
      </c>
    </row>
    <row r="69" spans="1:6" ht="12.75">
      <c r="A69" s="5" t="s">
        <v>134</v>
      </c>
      <c r="B69" s="6" t="s">
        <v>135</v>
      </c>
      <c r="C69" s="7">
        <v>0</v>
      </c>
      <c r="D69" s="7">
        <v>0</v>
      </c>
      <c r="E69" s="8"/>
      <c r="F69" s="8">
        <f aca="true" t="shared" si="1" ref="F69:F127">SUM(D69:E69)</f>
        <v>0</v>
      </c>
    </row>
    <row r="70" spans="1:6" ht="12.75">
      <c r="A70" s="5" t="s">
        <v>136</v>
      </c>
      <c r="B70" s="6" t="s">
        <v>137</v>
      </c>
      <c r="C70" s="7">
        <v>0</v>
      </c>
      <c r="D70" s="7">
        <v>0</v>
      </c>
      <c r="E70" s="8"/>
      <c r="F70" s="8">
        <f t="shared" si="1"/>
        <v>0</v>
      </c>
    </row>
    <row r="71" spans="1:6" ht="25.5">
      <c r="A71" s="5" t="s">
        <v>138</v>
      </c>
      <c r="B71" s="6" t="s">
        <v>139</v>
      </c>
      <c r="C71" s="7">
        <v>0</v>
      </c>
      <c r="D71" s="7">
        <v>0</v>
      </c>
      <c r="E71" s="8"/>
      <c r="F71" s="8">
        <f t="shared" si="1"/>
        <v>0</v>
      </c>
    </row>
    <row r="72" spans="1:6" ht="25.5">
      <c r="A72" s="5" t="s">
        <v>140</v>
      </c>
      <c r="B72" s="6" t="s">
        <v>141</v>
      </c>
      <c r="C72" s="7">
        <v>100000</v>
      </c>
      <c r="D72" s="7">
        <v>100000</v>
      </c>
      <c r="E72" s="8"/>
      <c r="F72" s="8">
        <f t="shared" si="1"/>
        <v>100000</v>
      </c>
    </row>
    <row r="73" spans="1:6" ht="12.75">
      <c r="A73" s="5" t="s">
        <v>142</v>
      </c>
      <c r="B73" s="6" t="s">
        <v>143</v>
      </c>
      <c r="C73" s="7">
        <v>1888488</v>
      </c>
      <c r="D73" s="7">
        <v>1888488</v>
      </c>
      <c r="E73" s="8"/>
      <c r="F73" s="8">
        <f t="shared" si="1"/>
        <v>1888488</v>
      </c>
    </row>
    <row r="74" spans="1:6" ht="25.5">
      <c r="A74" s="9" t="s">
        <v>144</v>
      </c>
      <c r="B74" s="10" t="s">
        <v>145</v>
      </c>
      <c r="C74" s="11">
        <f>SUM(C62:C73)</f>
        <v>5807892</v>
      </c>
      <c r="D74" s="11">
        <f>SUM(D62:D73)</f>
        <v>5807892</v>
      </c>
      <c r="E74" s="11">
        <f>SUM(E62:E73)</f>
        <v>0</v>
      </c>
      <c r="F74" s="11">
        <f>SUM(F62:F73)</f>
        <v>5807892</v>
      </c>
    </row>
    <row r="75" spans="1:6" ht="12.75">
      <c r="A75" s="5" t="s">
        <v>146</v>
      </c>
      <c r="B75" s="6" t="s">
        <v>147</v>
      </c>
      <c r="C75" s="7">
        <v>0</v>
      </c>
      <c r="D75" s="7">
        <v>0</v>
      </c>
      <c r="E75" s="8">
        <v>345490</v>
      </c>
      <c r="F75" s="8">
        <f t="shared" si="1"/>
        <v>345490</v>
      </c>
    </row>
    <row r="76" spans="1:6" ht="12.75">
      <c r="A76" s="5" t="s">
        <v>148</v>
      </c>
      <c r="B76" s="6" t="s">
        <v>149</v>
      </c>
      <c r="C76" s="7">
        <v>0</v>
      </c>
      <c r="D76" s="7">
        <v>0</v>
      </c>
      <c r="E76" s="8"/>
      <c r="F76" s="8">
        <f t="shared" si="1"/>
        <v>0</v>
      </c>
    </row>
    <row r="77" spans="1:6" ht="25.5">
      <c r="A77" s="5" t="s">
        <v>150</v>
      </c>
      <c r="B77" s="6" t="s">
        <v>151</v>
      </c>
      <c r="C77" s="7">
        <v>0</v>
      </c>
      <c r="D77" s="7">
        <v>0</v>
      </c>
      <c r="E77" s="8"/>
      <c r="F77" s="8">
        <f t="shared" si="1"/>
        <v>0</v>
      </c>
    </row>
    <row r="78" spans="1:6" ht="25.5">
      <c r="A78" s="5" t="s">
        <v>152</v>
      </c>
      <c r="B78" s="6" t="s">
        <v>153</v>
      </c>
      <c r="C78" s="7">
        <v>0</v>
      </c>
      <c r="D78" s="7">
        <v>0</v>
      </c>
      <c r="E78" s="8">
        <v>8982232</v>
      </c>
      <c r="F78" s="8">
        <f t="shared" si="1"/>
        <v>8982232</v>
      </c>
    </row>
    <row r="79" spans="1:6" ht="12.75">
      <c r="A79" s="5" t="s">
        <v>154</v>
      </c>
      <c r="B79" s="6" t="s">
        <v>155</v>
      </c>
      <c r="C79" s="7">
        <v>0</v>
      </c>
      <c r="D79" s="7">
        <v>0</v>
      </c>
      <c r="E79" s="8"/>
      <c r="F79" s="8">
        <f t="shared" si="1"/>
        <v>0</v>
      </c>
    </row>
    <row r="80" spans="1:6" ht="25.5">
      <c r="A80" s="5" t="s">
        <v>156</v>
      </c>
      <c r="B80" s="6" t="s">
        <v>157</v>
      </c>
      <c r="C80" s="7">
        <v>0</v>
      </c>
      <c r="D80" s="7">
        <v>0</v>
      </c>
      <c r="E80" s="8"/>
      <c r="F80" s="8">
        <f t="shared" si="1"/>
        <v>0</v>
      </c>
    </row>
    <row r="81" spans="1:6" ht="25.5">
      <c r="A81" s="5" t="s">
        <v>158</v>
      </c>
      <c r="B81" s="6" t="s">
        <v>159</v>
      </c>
      <c r="C81" s="7">
        <v>0</v>
      </c>
      <c r="D81" s="7">
        <v>0</v>
      </c>
      <c r="E81" s="8">
        <v>3341756</v>
      </c>
      <c r="F81" s="8">
        <f t="shared" si="1"/>
        <v>3341756</v>
      </c>
    </row>
    <row r="82" spans="1:6" ht="12.75">
      <c r="A82" s="9" t="s">
        <v>160</v>
      </c>
      <c r="B82" s="10" t="s">
        <v>161</v>
      </c>
      <c r="C82" s="11">
        <f>SUM(C75:C81)</f>
        <v>0</v>
      </c>
      <c r="D82" s="11">
        <f>SUM(D75:D81)</f>
        <v>0</v>
      </c>
      <c r="E82" s="11">
        <f>SUM(E75:E81)</f>
        <v>12669478</v>
      </c>
      <c r="F82" s="11">
        <f>SUM(F75:F81)</f>
        <v>12669478</v>
      </c>
    </row>
    <row r="83" spans="1:6" ht="12.75">
      <c r="A83" s="5" t="s">
        <v>162</v>
      </c>
      <c r="B83" s="6" t="s">
        <v>163</v>
      </c>
      <c r="C83" s="7">
        <v>0</v>
      </c>
      <c r="D83" s="7">
        <v>0</v>
      </c>
      <c r="E83" s="8"/>
      <c r="F83" s="8">
        <f t="shared" si="1"/>
        <v>0</v>
      </c>
    </row>
    <row r="84" spans="1:6" ht="12.75">
      <c r="A84" s="5" t="s">
        <v>164</v>
      </c>
      <c r="B84" s="6" t="s">
        <v>165</v>
      </c>
      <c r="C84" s="7">
        <v>0</v>
      </c>
      <c r="D84" s="7">
        <v>0</v>
      </c>
      <c r="E84" s="8"/>
      <c r="F84" s="8">
        <f t="shared" si="1"/>
        <v>0</v>
      </c>
    </row>
    <row r="85" spans="1:6" ht="12.75">
      <c r="A85" s="5" t="s">
        <v>166</v>
      </c>
      <c r="B85" s="6" t="s">
        <v>167</v>
      </c>
      <c r="C85" s="7">
        <v>0</v>
      </c>
      <c r="D85" s="7">
        <v>0</v>
      </c>
      <c r="E85" s="8"/>
      <c r="F85" s="8">
        <f t="shared" si="1"/>
        <v>0</v>
      </c>
    </row>
    <row r="86" spans="1:6" ht="25.5">
      <c r="A86" s="5" t="s">
        <v>168</v>
      </c>
      <c r="B86" s="6" t="s">
        <v>169</v>
      </c>
      <c r="C86" s="7">
        <v>0</v>
      </c>
      <c r="D86" s="7">
        <v>0</v>
      </c>
      <c r="E86" s="8"/>
      <c r="F86" s="8">
        <f t="shared" si="1"/>
        <v>0</v>
      </c>
    </row>
    <row r="87" spans="1:6" ht="12.75">
      <c r="A87" s="9" t="s">
        <v>170</v>
      </c>
      <c r="B87" s="10" t="s">
        <v>171</v>
      </c>
      <c r="C87" s="11">
        <f>SUM(C83:C86)</f>
        <v>0</v>
      </c>
      <c r="D87" s="11">
        <f>SUM(D83:D86)</f>
        <v>0</v>
      </c>
      <c r="E87" s="11">
        <f>SUM(E83:E86)</f>
        <v>0</v>
      </c>
      <c r="F87" s="11">
        <f>SUM(F83:F86)</f>
        <v>0</v>
      </c>
    </row>
    <row r="88" spans="1:6" ht="38.25">
      <c r="A88" s="5" t="s">
        <v>172</v>
      </c>
      <c r="B88" s="6" t="s">
        <v>173</v>
      </c>
      <c r="C88" s="7">
        <v>0</v>
      </c>
      <c r="D88" s="7">
        <v>0</v>
      </c>
      <c r="E88" s="8"/>
      <c r="F88" s="8">
        <f t="shared" si="1"/>
        <v>0</v>
      </c>
    </row>
    <row r="89" spans="1:6" ht="38.25">
      <c r="A89" s="5" t="s">
        <v>174</v>
      </c>
      <c r="B89" s="6" t="s">
        <v>175</v>
      </c>
      <c r="C89" s="7">
        <v>0</v>
      </c>
      <c r="D89" s="7">
        <v>0</v>
      </c>
      <c r="E89" s="8"/>
      <c r="F89" s="8">
        <f t="shared" si="1"/>
        <v>0</v>
      </c>
    </row>
    <row r="90" spans="1:6" ht="38.25">
      <c r="A90" s="5" t="s">
        <v>176</v>
      </c>
      <c r="B90" s="6" t="s">
        <v>177</v>
      </c>
      <c r="C90" s="7">
        <v>0</v>
      </c>
      <c r="D90" s="7">
        <v>0</v>
      </c>
      <c r="E90" s="8"/>
      <c r="F90" s="8">
        <f t="shared" si="1"/>
        <v>0</v>
      </c>
    </row>
    <row r="91" spans="1:6" ht="25.5">
      <c r="A91" s="5" t="s">
        <v>178</v>
      </c>
      <c r="B91" s="6" t="s">
        <v>179</v>
      </c>
      <c r="C91" s="7">
        <v>0</v>
      </c>
      <c r="D91" s="7">
        <v>0</v>
      </c>
      <c r="E91" s="8"/>
      <c r="F91" s="8">
        <f t="shared" si="1"/>
        <v>0</v>
      </c>
    </row>
    <row r="92" spans="1:6" ht="38.25">
      <c r="A92" s="5" t="s">
        <v>180</v>
      </c>
      <c r="B92" s="6" t="s">
        <v>181</v>
      </c>
      <c r="C92" s="7">
        <v>0</v>
      </c>
      <c r="D92" s="7">
        <v>0</v>
      </c>
      <c r="E92" s="8"/>
      <c r="F92" s="8">
        <f t="shared" si="1"/>
        <v>0</v>
      </c>
    </row>
    <row r="93" spans="1:6" ht="38.25">
      <c r="A93" s="5" t="s">
        <v>182</v>
      </c>
      <c r="B93" s="6" t="s">
        <v>183</v>
      </c>
      <c r="C93" s="7">
        <v>0</v>
      </c>
      <c r="D93" s="7">
        <v>0</v>
      </c>
      <c r="E93" s="8"/>
      <c r="F93" s="8">
        <f t="shared" si="1"/>
        <v>0</v>
      </c>
    </row>
    <row r="94" spans="1:6" ht="12.75">
      <c r="A94" s="5" t="s">
        <v>184</v>
      </c>
      <c r="B94" s="6" t="s">
        <v>185</v>
      </c>
      <c r="C94" s="7">
        <v>0</v>
      </c>
      <c r="D94" s="7">
        <v>0</v>
      </c>
      <c r="E94" s="8"/>
      <c r="F94" s="8">
        <f t="shared" si="1"/>
        <v>0</v>
      </c>
    </row>
    <row r="95" spans="1:6" ht="25.5">
      <c r="A95" s="5" t="s">
        <v>186</v>
      </c>
      <c r="B95" s="6" t="s">
        <v>187</v>
      </c>
      <c r="C95" s="7">
        <v>0</v>
      </c>
      <c r="D95" s="7">
        <v>0</v>
      </c>
      <c r="E95" s="8"/>
      <c r="F95" s="8">
        <f t="shared" si="1"/>
        <v>0</v>
      </c>
    </row>
    <row r="96" spans="1:6" ht="25.5">
      <c r="A96" s="5" t="s">
        <v>188</v>
      </c>
      <c r="B96" s="6" t="s">
        <v>189</v>
      </c>
      <c r="C96" s="7">
        <v>0</v>
      </c>
      <c r="D96" s="7">
        <v>0</v>
      </c>
      <c r="E96" s="8"/>
      <c r="F96" s="8">
        <f t="shared" si="1"/>
        <v>0</v>
      </c>
    </row>
    <row r="97" spans="1:6" ht="25.5">
      <c r="A97" s="9" t="s">
        <v>190</v>
      </c>
      <c r="B97" s="10" t="s">
        <v>191</v>
      </c>
      <c r="C97" s="11">
        <f>SUM(C88:C96)</f>
        <v>0</v>
      </c>
      <c r="D97" s="11">
        <f>SUM(D88:D96)</f>
        <v>0</v>
      </c>
      <c r="E97" s="11">
        <f>SUM(E88:E96)</f>
        <v>0</v>
      </c>
      <c r="F97" s="11">
        <f>SUM(F88:F96)</f>
        <v>0</v>
      </c>
    </row>
    <row r="98" spans="1:6" ht="25.5">
      <c r="A98" s="9" t="s">
        <v>192</v>
      </c>
      <c r="B98" s="10" t="s">
        <v>193</v>
      </c>
      <c r="C98" s="11">
        <f>SUM(C22+C23+C48+C57+C74+C82+C87+C97)</f>
        <v>111808119</v>
      </c>
      <c r="D98" s="11">
        <f>SUM(D22+D23+D48+D57+D74+D82+D87+D97)</f>
        <v>111808119</v>
      </c>
      <c r="E98" s="11">
        <f>SUM(E22+E23+E48+E57+E74+E82+E87+E97)</f>
        <v>27165794</v>
      </c>
      <c r="F98" s="11">
        <f>SUM(F22+F23+F48+F57+F74+F82+F87+F97)</f>
        <v>138973913</v>
      </c>
    </row>
    <row r="99" spans="1:6" ht="25.5">
      <c r="A99" s="5" t="s">
        <v>1</v>
      </c>
      <c r="B99" s="6" t="s">
        <v>263</v>
      </c>
      <c r="C99" s="7">
        <v>0</v>
      </c>
      <c r="D99" s="7">
        <v>0</v>
      </c>
      <c r="E99" s="8"/>
      <c r="F99" s="8">
        <f t="shared" si="1"/>
        <v>0</v>
      </c>
    </row>
    <row r="100" spans="1:6" ht="25.5">
      <c r="A100" s="5" t="s">
        <v>2</v>
      </c>
      <c r="B100" s="6" t="s">
        <v>264</v>
      </c>
      <c r="C100" s="7">
        <v>0</v>
      </c>
      <c r="D100" s="7">
        <v>0</v>
      </c>
      <c r="E100" s="8"/>
      <c r="F100" s="8">
        <f t="shared" si="1"/>
        <v>0</v>
      </c>
    </row>
    <row r="101" spans="1:6" ht="25.5">
      <c r="A101" s="5" t="s">
        <v>3</v>
      </c>
      <c r="B101" s="6" t="s">
        <v>265</v>
      </c>
      <c r="C101" s="7">
        <v>0</v>
      </c>
      <c r="D101" s="7">
        <v>0</v>
      </c>
      <c r="E101" s="8"/>
      <c r="F101" s="8">
        <f t="shared" si="1"/>
        <v>0</v>
      </c>
    </row>
    <row r="102" spans="1:6" ht="25.5">
      <c r="A102" s="9" t="s">
        <v>6</v>
      </c>
      <c r="B102" s="10" t="s">
        <v>266</v>
      </c>
      <c r="C102" s="11">
        <f>SUM(C99:C101)</f>
        <v>0</v>
      </c>
      <c r="D102" s="11">
        <f>SUM(D99:D101)</f>
        <v>0</v>
      </c>
      <c r="E102" s="11">
        <f>SUM(E99:E101)</f>
        <v>0</v>
      </c>
      <c r="F102" s="11">
        <f>SUM(F99:F101)</f>
        <v>0</v>
      </c>
    </row>
    <row r="103" spans="1:6" ht="25.5">
      <c r="A103" s="5" t="s">
        <v>15</v>
      </c>
      <c r="B103" s="6" t="s">
        <v>267</v>
      </c>
      <c r="C103" s="7">
        <v>0</v>
      </c>
      <c r="D103" s="7">
        <v>0</v>
      </c>
      <c r="E103" s="8"/>
      <c r="F103" s="8">
        <f t="shared" si="1"/>
        <v>0</v>
      </c>
    </row>
    <row r="104" spans="1:6" ht="25.5">
      <c r="A104" s="5" t="s">
        <v>17</v>
      </c>
      <c r="B104" s="6" t="s">
        <v>268</v>
      </c>
      <c r="C104" s="7">
        <v>0</v>
      </c>
      <c r="D104" s="7">
        <v>0</v>
      </c>
      <c r="E104" s="8"/>
      <c r="F104" s="8">
        <f t="shared" si="1"/>
        <v>0</v>
      </c>
    </row>
    <row r="105" spans="1:6" ht="12.75">
      <c r="A105" s="5" t="s">
        <v>19</v>
      </c>
      <c r="B105" s="6" t="s">
        <v>269</v>
      </c>
      <c r="C105" s="7">
        <v>0</v>
      </c>
      <c r="D105" s="7">
        <v>0</v>
      </c>
      <c r="E105" s="8"/>
      <c r="F105" s="8">
        <f t="shared" si="1"/>
        <v>0</v>
      </c>
    </row>
    <row r="106" spans="1:6" ht="25.5">
      <c r="A106" s="5" t="s">
        <v>4</v>
      </c>
      <c r="B106" s="6" t="s">
        <v>270</v>
      </c>
      <c r="C106" s="7">
        <v>0</v>
      </c>
      <c r="D106" s="7">
        <v>0</v>
      </c>
      <c r="E106" s="8"/>
      <c r="F106" s="8">
        <f t="shared" si="1"/>
        <v>0</v>
      </c>
    </row>
    <row r="107" spans="1:6" ht="12.75">
      <c r="A107" s="5" t="s">
        <v>5</v>
      </c>
      <c r="B107" s="6" t="s">
        <v>271</v>
      </c>
      <c r="C107" s="7">
        <v>0</v>
      </c>
      <c r="D107" s="7">
        <v>0</v>
      </c>
      <c r="E107" s="8"/>
      <c r="F107" s="8">
        <f t="shared" si="1"/>
        <v>0</v>
      </c>
    </row>
    <row r="108" spans="1:6" ht="25.5">
      <c r="A108" s="5" t="s">
        <v>23</v>
      </c>
      <c r="B108" s="6" t="s">
        <v>272</v>
      </c>
      <c r="C108" s="7">
        <v>0</v>
      </c>
      <c r="D108" s="7">
        <v>0</v>
      </c>
      <c r="E108" s="8"/>
      <c r="F108" s="8">
        <f t="shared" si="1"/>
        <v>0</v>
      </c>
    </row>
    <row r="109" spans="1:6" ht="25.5">
      <c r="A109" s="9" t="s">
        <v>25</v>
      </c>
      <c r="B109" s="10" t="s">
        <v>273</v>
      </c>
      <c r="C109" s="11">
        <f>SUM(C103:C108)</f>
        <v>0</v>
      </c>
      <c r="D109" s="11">
        <f>SUM(D103:D108)</f>
        <v>0</v>
      </c>
      <c r="E109" s="11">
        <f>SUM(E103:E108)</f>
        <v>0</v>
      </c>
      <c r="F109" s="11">
        <f>SUM(F103:F108)</f>
        <v>0</v>
      </c>
    </row>
    <row r="110" spans="1:6" ht="25.5">
      <c r="A110" s="5" t="s">
        <v>27</v>
      </c>
      <c r="B110" s="6" t="s">
        <v>274</v>
      </c>
      <c r="C110" s="7">
        <v>0</v>
      </c>
      <c r="D110" s="7">
        <v>0</v>
      </c>
      <c r="E110" s="8"/>
      <c r="F110" s="8">
        <f t="shared" si="1"/>
        <v>0</v>
      </c>
    </row>
    <row r="111" spans="1:6" ht="25.5">
      <c r="A111" s="5" t="s">
        <v>29</v>
      </c>
      <c r="B111" s="6" t="s">
        <v>275</v>
      </c>
      <c r="C111" s="7">
        <v>1135924</v>
      </c>
      <c r="D111" s="7">
        <v>1135924</v>
      </c>
      <c r="E111" s="8"/>
      <c r="F111" s="8">
        <f t="shared" si="1"/>
        <v>1135924</v>
      </c>
    </row>
    <row r="112" spans="1:6" ht="25.5">
      <c r="A112" s="5" t="s">
        <v>31</v>
      </c>
      <c r="B112" s="6" t="s">
        <v>276</v>
      </c>
      <c r="C112" s="7">
        <v>2190468</v>
      </c>
      <c r="D112" s="7">
        <v>2190468</v>
      </c>
      <c r="E112" s="8"/>
      <c r="F112" s="8">
        <f t="shared" si="1"/>
        <v>2190468</v>
      </c>
    </row>
    <row r="113" spans="1:6" ht="25.5">
      <c r="A113" s="5" t="s">
        <v>0</v>
      </c>
      <c r="B113" s="6" t="s">
        <v>277</v>
      </c>
      <c r="C113" s="7">
        <v>0</v>
      </c>
      <c r="D113" s="7">
        <v>0</v>
      </c>
      <c r="E113" s="8"/>
      <c r="F113" s="8">
        <f t="shared" si="1"/>
        <v>0</v>
      </c>
    </row>
    <row r="114" spans="1:6" ht="12.75">
      <c r="A114" s="5" t="s">
        <v>34</v>
      </c>
      <c r="B114" s="6" t="s">
        <v>278</v>
      </c>
      <c r="C114" s="7">
        <v>0</v>
      </c>
      <c r="D114" s="7">
        <v>0</v>
      </c>
      <c r="E114" s="8"/>
      <c r="F114" s="8">
        <f t="shared" si="1"/>
        <v>0</v>
      </c>
    </row>
    <row r="115" spans="1:6" ht="25.5">
      <c r="A115" s="5" t="s">
        <v>36</v>
      </c>
      <c r="B115" s="6" t="s">
        <v>279</v>
      </c>
      <c r="C115" s="7">
        <v>0</v>
      </c>
      <c r="D115" s="7">
        <v>0</v>
      </c>
      <c r="E115" s="8"/>
      <c r="F115" s="8">
        <f t="shared" si="1"/>
        <v>0</v>
      </c>
    </row>
    <row r="116" spans="1:6" ht="25.5">
      <c r="A116" s="5" t="s">
        <v>38</v>
      </c>
      <c r="B116" s="6" t="s">
        <v>280</v>
      </c>
      <c r="C116" s="7">
        <v>0</v>
      </c>
      <c r="D116" s="7">
        <v>0</v>
      </c>
      <c r="E116" s="8"/>
      <c r="F116" s="8">
        <f t="shared" si="1"/>
        <v>0</v>
      </c>
    </row>
    <row r="117" spans="1:6" ht="25.5">
      <c r="A117" s="5" t="s">
        <v>40</v>
      </c>
      <c r="B117" s="6" t="s">
        <v>281</v>
      </c>
      <c r="C117" s="7">
        <v>0</v>
      </c>
      <c r="D117" s="7">
        <v>0</v>
      </c>
      <c r="E117" s="8"/>
      <c r="F117" s="8">
        <f t="shared" si="1"/>
        <v>0</v>
      </c>
    </row>
    <row r="118" spans="1:6" ht="25.5">
      <c r="A118" s="9" t="s">
        <v>42</v>
      </c>
      <c r="B118" s="10" t="s">
        <v>282</v>
      </c>
      <c r="C118" s="11">
        <f>SUM(C116:C117)</f>
        <v>0</v>
      </c>
      <c r="D118" s="11">
        <f>SUM(D116:D117)</f>
        <v>0</v>
      </c>
      <c r="E118" s="11">
        <f>SUM(E116:E117)</f>
        <v>0</v>
      </c>
      <c r="F118" s="11">
        <f>SUM(F116:F117)</f>
        <v>0</v>
      </c>
    </row>
    <row r="119" spans="1:6" ht="25.5">
      <c r="A119" s="9" t="s">
        <v>44</v>
      </c>
      <c r="B119" s="10" t="s">
        <v>283</v>
      </c>
      <c r="C119" s="11">
        <f>SUM(C102+C109+C110+C111+C112+C113+C114+C115+C118)</f>
        <v>3326392</v>
      </c>
      <c r="D119" s="11">
        <f>SUM(D102+D109+D110+D111+D112+D113+D114+D115+D118)</f>
        <v>3326392</v>
      </c>
      <c r="E119" s="11">
        <f>SUM(E102+E109+E110+E111+E112+E113+E114+E115+E118)</f>
        <v>0</v>
      </c>
      <c r="F119" s="11">
        <f>SUM(F102+F109+F110+F111+F112+F113+F114+F115+F118)</f>
        <v>3326392</v>
      </c>
    </row>
    <row r="120" spans="1:6" ht="25.5">
      <c r="A120" s="5" t="s">
        <v>46</v>
      </c>
      <c r="B120" s="6" t="s">
        <v>284</v>
      </c>
      <c r="C120" s="7">
        <v>0</v>
      </c>
      <c r="D120" s="7">
        <v>0</v>
      </c>
      <c r="E120" s="8"/>
      <c r="F120" s="8">
        <f t="shared" si="1"/>
        <v>0</v>
      </c>
    </row>
    <row r="121" spans="1:6" ht="25.5">
      <c r="A121" s="5" t="s">
        <v>48</v>
      </c>
      <c r="B121" s="6" t="s">
        <v>285</v>
      </c>
      <c r="C121" s="7">
        <v>0</v>
      </c>
      <c r="D121" s="7">
        <v>0</v>
      </c>
      <c r="E121" s="8"/>
      <c r="F121" s="8">
        <f t="shared" si="1"/>
        <v>0</v>
      </c>
    </row>
    <row r="122" spans="1:6" ht="12.75">
      <c r="A122" s="5" t="s">
        <v>50</v>
      </c>
      <c r="B122" s="6" t="s">
        <v>286</v>
      </c>
      <c r="C122" s="7">
        <v>0</v>
      </c>
      <c r="D122" s="7">
        <v>0</v>
      </c>
      <c r="E122" s="8"/>
      <c r="F122" s="8">
        <f t="shared" si="1"/>
        <v>0</v>
      </c>
    </row>
    <row r="123" spans="1:6" ht="38.25">
      <c r="A123" s="5" t="s">
        <v>52</v>
      </c>
      <c r="B123" s="6" t="s">
        <v>287</v>
      </c>
      <c r="C123" s="7">
        <v>0</v>
      </c>
      <c r="D123" s="7">
        <v>0</v>
      </c>
      <c r="E123" s="8"/>
      <c r="F123" s="8">
        <f t="shared" si="1"/>
        <v>0</v>
      </c>
    </row>
    <row r="124" spans="1:6" ht="25.5">
      <c r="A124" s="5" t="s">
        <v>54</v>
      </c>
      <c r="B124" s="6" t="s">
        <v>288</v>
      </c>
      <c r="C124" s="7">
        <v>0</v>
      </c>
      <c r="D124" s="7">
        <v>0</v>
      </c>
      <c r="E124" s="8"/>
      <c r="F124" s="8">
        <f t="shared" si="1"/>
        <v>0</v>
      </c>
    </row>
    <row r="125" spans="1:6" ht="25.5">
      <c r="A125" s="9" t="s">
        <v>56</v>
      </c>
      <c r="B125" s="10" t="s">
        <v>289</v>
      </c>
      <c r="C125" s="11">
        <f>SUM(C120:C124)</f>
        <v>0</v>
      </c>
      <c r="D125" s="11">
        <f>SUM(D120:D124)</f>
        <v>0</v>
      </c>
      <c r="E125" s="11">
        <f>SUM(E120:E124)</f>
        <v>0</v>
      </c>
      <c r="F125" s="11">
        <f>SUM(F120:F124)</f>
        <v>0</v>
      </c>
    </row>
    <row r="126" spans="1:6" ht="25.5">
      <c r="A126" s="5" t="s">
        <v>58</v>
      </c>
      <c r="B126" s="6" t="s">
        <v>290</v>
      </c>
      <c r="C126" s="7">
        <v>0</v>
      </c>
      <c r="D126" s="7">
        <v>0</v>
      </c>
      <c r="E126" s="8"/>
      <c r="F126" s="8">
        <f t="shared" si="1"/>
        <v>0</v>
      </c>
    </row>
    <row r="127" spans="1:6" ht="12.75">
      <c r="A127" s="5" t="s">
        <v>60</v>
      </c>
      <c r="B127" s="6" t="s">
        <v>291</v>
      </c>
      <c r="C127" s="7">
        <v>0</v>
      </c>
      <c r="D127" s="7">
        <v>0</v>
      </c>
      <c r="E127" s="8"/>
      <c r="F127" s="8">
        <f t="shared" si="1"/>
        <v>0</v>
      </c>
    </row>
    <row r="128" spans="1:6" ht="25.5">
      <c r="A128" s="9" t="s">
        <v>62</v>
      </c>
      <c r="B128" s="10" t="s">
        <v>292</v>
      </c>
      <c r="C128" s="11">
        <f>SUM(C119+C125+C126+C127)</f>
        <v>3326392</v>
      </c>
      <c r="D128" s="11">
        <f>SUM(D119+D125+D126+D127)</f>
        <v>3326392</v>
      </c>
      <c r="E128" s="11">
        <f>SUM(E119+E125+E126+E127)</f>
        <v>0</v>
      </c>
      <c r="F128" s="11">
        <f>SUM(F119+F125+F126+F127)</f>
        <v>3326392</v>
      </c>
    </row>
    <row r="129" spans="1:6" ht="12.75">
      <c r="A129" s="8"/>
      <c r="B129" s="14" t="s">
        <v>327</v>
      </c>
      <c r="C129" s="17">
        <f>SUM(C98+C128)</f>
        <v>115134511</v>
      </c>
      <c r="D129" s="17">
        <f>SUM(D98+D128)</f>
        <v>115134511</v>
      </c>
      <c r="E129" s="17">
        <f>SUM(E98+E128)</f>
        <v>27165794</v>
      </c>
      <c r="F129" s="17">
        <f>SUM(F98+F128)</f>
        <v>142300305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0" r:id="rId1"/>
  <headerFooter alignWithMargins="0">
    <oddHeader>&amp;L&amp;C&amp;RÉrték típus: Forint</oddHeader>
    <oddFooter>&amp;LAdatellenőrző kód: -6913-4225-6a-7b-5b-6d-77-1318-d45-1e-f-5e-5b-36-4879&amp;C&amp;R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pane ySplit="3" topLeftCell="A100" activePane="bottomLeft" state="frozen"/>
      <selection pane="topLeft" activeCell="A1" sqref="A1"/>
      <selection pane="bottomLeft" activeCell="C104" sqref="C104:F104"/>
    </sheetView>
  </sheetViews>
  <sheetFormatPr defaultColWidth="9.00390625" defaultRowHeight="12.75"/>
  <cols>
    <col min="1" max="1" width="8.125" style="0" customWidth="1"/>
    <col min="2" max="2" width="41.00390625" style="0" customWidth="1"/>
    <col min="3" max="3" width="19.625" style="0" customWidth="1"/>
    <col min="4" max="4" width="14.875" style="0" customWidth="1"/>
    <col min="5" max="5" width="13.125" style="0" customWidth="1"/>
    <col min="6" max="6" width="14.625" style="0" customWidth="1"/>
  </cols>
  <sheetData>
    <row r="1" spans="1:6" ht="12.75">
      <c r="A1" s="2" t="s">
        <v>194</v>
      </c>
      <c r="B1" s="3"/>
      <c r="C1" s="3"/>
      <c r="D1" s="4"/>
      <c r="E1" s="4"/>
      <c r="F1" s="4"/>
    </row>
    <row r="2" spans="1:6" ht="30">
      <c r="A2" s="1" t="s">
        <v>8</v>
      </c>
      <c r="B2" s="1" t="s">
        <v>9</v>
      </c>
      <c r="C2" s="1" t="s">
        <v>10</v>
      </c>
      <c r="D2" s="1" t="s">
        <v>293</v>
      </c>
      <c r="E2" s="1" t="s">
        <v>294</v>
      </c>
      <c r="F2" s="1" t="s">
        <v>293</v>
      </c>
    </row>
    <row r="3" spans="1:6" ht="15">
      <c r="A3" s="1">
        <v>2</v>
      </c>
      <c r="B3" s="1">
        <v>3</v>
      </c>
      <c r="C3" s="1">
        <v>4</v>
      </c>
      <c r="D3" s="1">
        <v>5</v>
      </c>
      <c r="E3" s="1">
        <v>6</v>
      </c>
      <c r="F3" s="1">
        <v>7</v>
      </c>
    </row>
    <row r="4" spans="1:6" ht="25.5">
      <c r="A4" s="5" t="s">
        <v>1</v>
      </c>
      <c r="B4" s="6" t="s">
        <v>195</v>
      </c>
      <c r="C4" s="7">
        <v>14588310</v>
      </c>
      <c r="D4" s="7">
        <v>14588310</v>
      </c>
      <c r="E4" s="8"/>
      <c r="F4" s="8">
        <f>SUM(D4:E4)</f>
        <v>14588310</v>
      </c>
    </row>
    <row r="5" spans="1:6" ht="25.5">
      <c r="A5" s="5" t="s">
        <v>2</v>
      </c>
      <c r="B5" s="6" t="s">
        <v>196</v>
      </c>
      <c r="C5" s="7">
        <v>0</v>
      </c>
      <c r="D5" s="7">
        <v>0</v>
      </c>
      <c r="E5" s="8"/>
      <c r="F5" s="8">
        <f aca="true" t="shared" si="0" ref="F5:F68">SUM(D5:E5)</f>
        <v>0</v>
      </c>
    </row>
    <row r="6" spans="1:6" ht="38.25">
      <c r="A6" s="5" t="s">
        <v>3</v>
      </c>
      <c r="B6" s="6" t="s">
        <v>197</v>
      </c>
      <c r="C6" s="7">
        <v>12665660</v>
      </c>
      <c r="D6" s="7">
        <v>12665660</v>
      </c>
      <c r="E6" s="8"/>
      <c r="F6" s="8">
        <f t="shared" si="0"/>
        <v>12665660</v>
      </c>
    </row>
    <row r="7" spans="1:6" ht="25.5">
      <c r="A7" s="5" t="s">
        <v>6</v>
      </c>
      <c r="B7" s="6" t="s">
        <v>198</v>
      </c>
      <c r="C7" s="7">
        <v>1200000</v>
      </c>
      <c r="D7" s="7">
        <v>1200000</v>
      </c>
      <c r="E7" s="8"/>
      <c r="F7" s="8">
        <f t="shared" si="0"/>
        <v>1200000</v>
      </c>
    </row>
    <row r="8" spans="1:6" ht="25.5">
      <c r="A8" s="5" t="s">
        <v>15</v>
      </c>
      <c r="B8" s="6" t="s">
        <v>199</v>
      </c>
      <c r="C8" s="7">
        <v>7095421</v>
      </c>
      <c r="D8" s="7">
        <v>7095421</v>
      </c>
      <c r="E8" s="8">
        <v>1584313</v>
      </c>
      <c r="F8" s="8">
        <f t="shared" si="0"/>
        <v>8679734</v>
      </c>
    </row>
    <row r="9" spans="1:6" ht="12.75">
      <c r="A9" s="5" t="s">
        <v>17</v>
      </c>
      <c r="B9" s="6" t="s">
        <v>200</v>
      </c>
      <c r="C9" s="7">
        <v>0</v>
      </c>
      <c r="D9" s="7">
        <v>0</v>
      </c>
      <c r="E9" s="8"/>
      <c r="F9" s="8">
        <f t="shared" si="0"/>
        <v>0</v>
      </c>
    </row>
    <row r="10" spans="1:6" ht="25.5">
      <c r="A10" s="9" t="s">
        <v>19</v>
      </c>
      <c r="B10" s="10" t="s">
        <v>201</v>
      </c>
      <c r="C10" s="11">
        <f>SUM(C4:C9)</f>
        <v>35549391</v>
      </c>
      <c r="D10" s="11">
        <f>SUM(D4:D9)</f>
        <v>35549391</v>
      </c>
      <c r="E10" s="11">
        <f>SUM(E4:E9)</f>
        <v>1584313</v>
      </c>
      <c r="F10" s="11">
        <f>SUM(F4:F9)</f>
        <v>37133704</v>
      </c>
    </row>
    <row r="11" spans="1:6" ht="12.75">
      <c r="A11" s="5" t="s">
        <v>4</v>
      </c>
      <c r="B11" s="6" t="s">
        <v>202</v>
      </c>
      <c r="C11" s="7">
        <v>0</v>
      </c>
      <c r="D11" s="7">
        <v>0</v>
      </c>
      <c r="E11" s="8"/>
      <c r="F11" s="8">
        <f t="shared" si="0"/>
        <v>0</v>
      </c>
    </row>
    <row r="12" spans="1:6" ht="38.25">
      <c r="A12" s="5" t="s">
        <v>5</v>
      </c>
      <c r="B12" s="6" t="s">
        <v>203</v>
      </c>
      <c r="C12" s="7">
        <v>0</v>
      </c>
      <c r="D12" s="7">
        <v>0</v>
      </c>
      <c r="E12" s="8"/>
      <c r="F12" s="8">
        <f t="shared" si="0"/>
        <v>0</v>
      </c>
    </row>
    <row r="13" spans="1:6" ht="38.25">
      <c r="A13" s="5" t="s">
        <v>23</v>
      </c>
      <c r="B13" s="6" t="s">
        <v>204</v>
      </c>
      <c r="C13" s="7">
        <v>0</v>
      </c>
      <c r="D13" s="7">
        <v>0</v>
      </c>
      <c r="E13" s="8"/>
      <c r="F13" s="8">
        <f t="shared" si="0"/>
        <v>0</v>
      </c>
    </row>
    <row r="14" spans="1:6" ht="38.25">
      <c r="A14" s="5" t="s">
        <v>25</v>
      </c>
      <c r="B14" s="6" t="s">
        <v>205</v>
      </c>
      <c r="C14" s="7">
        <v>0</v>
      </c>
      <c r="D14" s="7">
        <v>0</v>
      </c>
      <c r="E14" s="8"/>
      <c r="F14" s="8">
        <f t="shared" si="0"/>
        <v>0</v>
      </c>
    </row>
    <row r="15" spans="1:6" ht="25.5">
      <c r="A15" s="5" t="s">
        <v>27</v>
      </c>
      <c r="B15" s="6" t="s">
        <v>206</v>
      </c>
      <c r="C15" s="7">
        <v>66804120</v>
      </c>
      <c r="D15" s="7">
        <v>66804120</v>
      </c>
      <c r="E15" s="8"/>
      <c r="F15" s="8">
        <f t="shared" si="0"/>
        <v>66804120</v>
      </c>
    </row>
    <row r="16" spans="1:6" ht="25.5">
      <c r="A16" s="9" t="s">
        <v>29</v>
      </c>
      <c r="B16" s="10" t="s">
        <v>207</v>
      </c>
      <c r="C16" s="11">
        <f>SUM(C10:C15)</f>
        <v>102353511</v>
      </c>
      <c r="D16" s="11">
        <f>SUM(D10:D15)</f>
        <v>102353511</v>
      </c>
      <c r="E16" s="11">
        <f>SUM(E10:E15)</f>
        <v>1584313</v>
      </c>
      <c r="F16" s="11">
        <f>SUM(F10:F15)</f>
        <v>103937824</v>
      </c>
    </row>
    <row r="17" spans="1:6" ht="25.5">
      <c r="A17" s="5" t="s">
        <v>31</v>
      </c>
      <c r="B17" s="6" t="s">
        <v>208</v>
      </c>
      <c r="C17" s="7">
        <v>0</v>
      </c>
      <c r="D17" s="7">
        <v>0</v>
      </c>
      <c r="E17" s="8"/>
      <c r="F17" s="8">
        <f t="shared" si="0"/>
        <v>0</v>
      </c>
    </row>
    <row r="18" spans="1:6" ht="38.25">
      <c r="A18" s="5" t="s">
        <v>0</v>
      </c>
      <c r="B18" s="6" t="s">
        <v>209</v>
      </c>
      <c r="C18" s="7">
        <v>0</v>
      </c>
      <c r="D18" s="7">
        <v>0</v>
      </c>
      <c r="E18" s="8"/>
      <c r="F18" s="8">
        <f t="shared" si="0"/>
        <v>0</v>
      </c>
    </row>
    <row r="19" spans="1:6" ht="38.25">
      <c r="A19" s="5" t="s">
        <v>34</v>
      </c>
      <c r="B19" s="6" t="s">
        <v>210</v>
      </c>
      <c r="C19" s="7">
        <v>0</v>
      </c>
      <c r="D19" s="7">
        <v>0</v>
      </c>
      <c r="E19" s="8"/>
      <c r="F19" s="8">
        <f t="shared" si="0"/>
        <v>0</v>
      </c>
    </row>
    <row r="20" spans="1:6" ht="38.25">
      <c r="A20" s="5" t="s">
        <v>36</v>
      </c>
      <c r="B20" s="6" t="s">
        <v>211</v>
      </c>
      <c r="C20" s="7">
        <v>0</v>
      </c>
      <c r="D20" s="7">
        <v>0</v>
      </c>
      <c r="E20" s="8"/>
      <c r="F20" s="8">
        <f t="shared" si="0"/>
        <v>0</v>
      </c>
    </row>
    <row r="21" spans="1:6" ht="25.5">
      <c r="A21" s="5" t="s">
        <v>38</v>
      </c>
      <c r="B21" s="6" t="s">
        <v>212</v>
      </c>
      <c r="C21" s="7">
        <v>0</v>
      </c>
      <c r="D21" s="7">
        <v>0</v>
      </c>
      <c r="E21" s="8"/>
      <c r="F21" s="8">
        <f t="shared" si="0"/>
        <v>0</v>
      </c>
    </row>
    <row r="22" spans="1:6" ht="25.5">
      <c r="A22" s="9" t="s">
        <v>40</v>
      </c>
      <c r="B22" s="10" t="s">
        <v>213</v>
      </c>
      <c r="C22" s="11">
        <f>SUM(C17:C21)</f>
        <v>0</v>
      </c>
      <c r="D22" s="11">
        <f>SUM(D17:D21)</f>
        <v>0</v>
      </c>
      <c r="E22" s="11">
        <f>SUM(E17:E21)</f>
        <v>0</v>
      </c>
      <c r="F22" s="11">
        <f>SUM(F17:F21)</f>
        <v>0</v>
      </c>
    </row>
    <row r="23" spans="1:6" ht="12.75">
      <c r="A23" s="5" t="s">
        <v>42</v>
      </c>
      <c r="B23" s="6" t="s">
        <v>214</v>
      </c>
      <c r="C23" s="7">
        <v>0</v>
      </c>
      <c r="D23" s="7">
        <v>0</v>
      </c>
      <c r="E23" s="8"/>
      <c r="F23" s="8">
        <f t="shared" si="0"/>
        <v>0</v>
      </c>
    </row>
    <row r="24" spans="1:6" ht="12.75">
      <c r="A24" s="5" t="s">
        <v>44</v>
      </c>
      <c r="B24" s="6" t="s">
        <v>215</v>
      </c>
      <c r="C24" s="7">
        <v>0</v>
      </c>
      <c r="D24" s="7">
        <v>0</v>
      </c>
      <c r="E24" s="8"/>
      <c r="F24" s="8">
        <f t="shared" si="0"/>
        <v>0</v>
      </c>
    </row>
    <row r="25" spans="1:6" ht="12.75">
      <c r="A25" s="9" t="s">
        <v>46</v>
      </c>
      <c r="B25" s="10" t="s">
        <v>216</v>
      </c>
      <c r="C25" s="11">
        <f>SUM(C23:C24)</f>
        <v>0</v>
      </c>
      <c r="D25" s="11">
        <f>SUM(D23:D24)</f>
        <v>0</v>
      </c>
      <c r="E25" s="11">
        <f>SUM(E23:E24)</f>
        <v>0</v>
      </c>
      <c r="F25" s="11">
        <f>SUM(F23:F24)</f>
        <v>0</v>
      </c>
    </row>
    <row r="26" spans="1:6" ht="12.75">
      <c r="A26" s="5" t="s">
        <v>48</v>
      </c>
      <c r="B26" s="6" t="s">
        <v>217</v>
      </c>
      <c r="C26" s="7">
        <v>0</v>
      </c>
      <c r="D26" s="7">
        <v>0</v>
      </c>
      <c r="E26" s="8"/>
      <c r="F26" s="8">
        <f t="shared" si="0"/>
        <v>0</v>
      </c>
    </row>
    <row r="27" spans="1:6" ht="25.5">
      <c r="A27" s="5" t="s">
        <v>50</v>
      </c>
      <c r="B27" s="6" t="s">
        <v>218</v>
      </c>
      <c r="C27" s="7">
        <v>0</v>
      </c>
      <c r="D27" s="7">
        <v>0</v>
      </c>
      <c r="E27" s="8"/>
      <c r="F27" s="8">
        <f t="shared" si="0"/>
        <v>0</v>
      </c>
    </row>
    <row r="28" spans="1:6" ht="12.75">
      <c r="A28" s="5" t="s">
        <v>52</v>
      </c>
      <c r="B28" s="6" t="s">
        <v>219</v>
      </c>
      <c r="C28" s="7">
        <v>650000</v>
      </c>
      <c r="D28" s="7">
        <v>650000</v>
      </c>
      <c r="E28" s="8"/>
      <c r="F28" s="8">
        <f t="shared" si="0"/>
        <v>650000</v>
      </c>
    </row>
    <row r="29" spans="1:6" ht="12.75">
      <c r="A29" s="5" t="s">
        <v>54</v>
      </c>
      <c r="B29" s="6" t="s">
        <v>220</v>
      </c>
      <c r="C29" s="7">
        <v>6700000</v>
      </c>
      <c r="D29" s="7">
        <v>6700000</v>
      </c>
      <c r="E29" s="8"/>
      <c r="F29" s="8">
        <f t="shared" si="0"/>
        <v>6700000</v>
      </c>
    </row>
    <row r="30" spans="1:6" ht="12.75">
      <c r="A30" s="5" t="s">
        <v>56</v>
      </c>
      <c r="B30" s="6" t="s">
        <v>221</v>
      </c>
      <c r="C30" s="7">
        <v>0</v>
      </c>
      <c r="D30" s="7">
        <v>0</v>
      </c>
      <c r="E30" s="8"/>
      <c r="F30" s="8">
        <f t="shared" si="0"/>
        <v>0</v>
      </c>
    </row>
    <row r="31" spans="1:6" ht="25.5">
      <c r="A31" s="5" t="s">
        <v>58</v>
      </c>
      <c r="B31" s="6" t="s">
        <v>222</v>
      </c>
      <c r="C31" s="7">
        <v>0</v>
      </c>
      <c r="D31" s="7">
        <v>0</v>
      </c>
      <c r="E31" s="8"/>
      <c r="F31" s="8">
        <f t="shared" si="0"/>
        <v>0</v>
      </c>
    </row>
    <row r="32" spans="1:6" ht="12.75">
      <c r="A32" s="5" t="s">
        <v>60</v>
      </c>
      <c r="B32" s="6" t="s">
        <v>223</v>
      </c>
      <c r="C32" s="7">
        <v>1100000</v>
      </c>
      <c r="D32" s="7">
        <v>1100000</v>
      </c>
      <c r="E32" s="8"/>
      <c r="F32" s="8">
        <f t="shared" si="0"/>
        <v>1100000</v>
      </c>
    </row>
    <row r="33" spans="1:6" ht="25.5">
      <c r="A33" s="5" t="s">
        <v>62</v>
      </c>
      <c r="B33" s="6" t="s">
        <v>224</v>
      </c>
      <c r="C33" s="7">
        <v>0</v>
      </c>
      <c r="D33" s="7">
        <v>0</v>
      </c>
      <c r="E33" s="8"/>
      <c r="F33" s="8">
        <f t="shared" si="0"/>
        <v>0</v>
      </c>
    </row>
    <row r="34" spans="1:6" ht="25.5">
      <c r="A34" s="9" t="s">
        <v>64</v>
      </c>
      <c r="B34" s="10" t="s">
        <v>225</v>
      </c>
      <c r="C34" s="11">
        <f>SUM(C29:C33)</f>
        <v>7800000</v>
      </c>
      <c r="D34" s="11">
        <f>SUM(D29:D33)</f>
        <v>7800000</v>
      </c>
      <c r="E34" s="11">
        <f>SUM(E29:E33)</f>
        <v>0</v>
      </c>
      <c r="F34" s="11">
        <f>SUM(F29:F33)</f>
        <v>7800000</v>
      </c>
    </row>
    <row r="35" spans="1:6" ht="12.75">
      <c r="A35" s="5" t="s">
        <v>66</v>
      </c>
      <c r="B35" s="6" t="s">
        <v>226</v>
      </c>
      <c r="C35" s="7">
        <v>102000</v>
      </c>
      <c r="D35" s="7">
        <v>102000</v>
      </c>
      <c r="E35" s="8"/>
      <c r="F35" s="8">
        <f t="shared" si="0"/>
        <v>102000</v>
      </c>
    </row>
    <row r="36" spans="1:6" ht="25.5">
      <c r="A36" s="9" t="s">
        <v>68</v>
      </c>
      <c r="B36" s="10" t="s">
        <v>227</v>
      </c>
      <c r="C36" s="11">
        <f>SUM(C25+C26+C27+C28+C34+C35)</f>
        <v>8552000</v>
      </c>
      <c r="D36" s="11">
        <f>SUM(D25+D26+D27+D28+D34+D35)</f>
        <v>8552000</v>
      </c>
      <c r="E36" s="11">
        <f>SUM(E25+E26+E27+E28+E34+E35)</f>
        <v>0</v>
      </c>
      <c r="F36" s="11">
        <f>SUM(F25+F26+F27+F28+F34+F35)</f>
        <v>8552000</v>
      </c>
    </row>
    <row r="37" spans="1:6" ht="12.75">
      <c r="A37" s="5" t="s">
        <v>70</v>
      </c>
      <c r="B37" s="6" t="s">
        <v>228</v>
      </c>
      <c r="C37" s="7">
        <v>0</v>
      </c>
      <c r="D37" s="7">
        <v>0</v>
      </c>
      <c r="E37" s="8"/>
      <c r="F37" s="8">
        <f t="shared" si="0"/>
        <v>0</v>
      </c>
    </row>
    <row r="38" spans="1:6" ht="12.75">
      <c r="A38" s="5" t="s">
        <v>72</v>
      </c>
      <c r="B38" s="6" t="s">
        <v>229</v>
      </c>
      <c r="C38" s="7">
        <v>0</v>
      </c>
      <c r="D38" s="7">
        <v>0</v>
      </c>
      <c r="E38" s="8">
        <v>3598561</v>
      </c>
      <c r="F38" s="8">
        <f t="shared" si="0"/>
        <v>3598561</v>
      </c>
    </row>
    <row r="39" spans="1:6" ht="12.75">
      <c r="A39" s="5" t="s">
        <v>74</v>
      </c>
      <c r="B39" s="6" t="s">
        <v>230</v>
      </c>
      <c r="C39" s="7">
        <v>0</v>
      </c>
      <c r="D39" s="7">
        <v>0</v>
      </c>
      <c r="E39" s="8"/>
      <c r="F39" s="8">
        <f t="shared" si="0"/>
        <v>0</v>
      </c>
    </row>
    <row r="40" spans="1:6" ht="12.75">
      <c r="A40" s="5" t="s">
        <v>76</v>
      </c>
      <c r="B40" s="6" t="s">
        <v>231</v>
      </c>
      <c r="C40" s="7">
        <v>0</v>
      </c>
      <c r="D40" s="7">
        <v>0</v>
      </c>
      <c r="E40" s="8"/>
      <c r="F40" s="8">
        <f t="shared" si="0"/>
        <v>0</v>
      </c>
    </row>
    <row r="41" spans="1:6" ht="12.75">
      <c r="A41" s="5" t="s">
        <v>78</v>
      </c>
      <c r="B41" s="6" t="s">
        <v>232</v>
      </c>
      <c r="C41" s="7">
        <v>3436000</v>
      </c>
      <c r="D41" s="7">
        <v>3436000</v>
      </c>
      <c r="E41" s="8"/>
      <c r="F41" s="8">
        <f t="shared" si="0"/>
        <v>3436000</v>
      </c>
    </row>
    <row r="42" spans="1:6" ht="12.75">
      <c r="A42" s="5" t="s">
        <v>80</v>
      </c>
      <c r="B42" s="6" t="s">
        <v>233</v>
      </c>
      <c r="C42" s="7">
        <v>793000</v>
      </c>
      <c r="D42" s="7">
        <v>793000</v>
      </c>
      <c r="E42" s="8"/>
      <c r="F42" s="8">
        <f t="shared" si="0"/>
        <v>793000</v>
      </c>
    </row>
    <row r="43" spans="1:6" ht="12.75">
      <c r="A43" s="5" t="s">
        <v>82</v>
      </c>
      <c r="B43" s="6" t="s">
        <v>234</v>
      </c>
      <c r="C43" s="7">
        <v>0</v>
      </c>
      <c r="D43" s="7">
        <v>0</v>
      </c>
      <c r="E43" s="8"/>
      <c r="F43" s="8">
        <f t="shared" si="0"/>
        <v>0</v>
      </c>
    </row>
    <row r="44" spans="1:6" ht="25.5">
      <c r="A44" s="5" t="s">
        <v>84</v>
      </c>
      <c r="B44" s="6" t="s">
        <v>235</v>
      </c>
      <c r="C44" s="7">
        <v>0</v>
      </c>
      <c r="D44" s="7">
        <v>0</v>
      </c>
      <c r="E44" s="8"/>
      <c r="F44" s="8">
        <f t="shared" si="0"/>
        <v>0</v>
      </c>
    </row>
    <row r="45" spans="1:6" ht="25.5">
      <c r="A45" s="5" t="s">
        <v>86</v>
      </c>
      <c r="B45" s="6" t="s">
        <v>236</v>
      </c>
      <c r="C45" s="7">
        <v>0</v>
      </c>
      <c r="D45" s="7">
        <v>0</v>
      </c>
      <c r="E45" s="8"/>
      <c r="F45" s="8">
        <f t="shared" si="0"/>
        <v>0</v>
      </c>
    </row>
    <row r="46" spans="1:6" ht="25.5">
      <c r="A46" s="9" t="s">
        <v>88</v>
      </c>
      <c r="B46" s="10" t="s">
        <v>237</v>
      </c>
      <c r="C46" s="11">
        <f>SUM(C44:C45)</f>
        <v>0</v>
      </c>
      <c r="D46" s="11">
        <f>SUM(D44:D45)</f>
        <v>0</v>
      </c>
      <c r="E46" s="11">
        <f>SUM(E44:E45)</f>
        <v>0</v>
      </c>
      <c r="F46" s="11">
        <f>SUM(F44:F45)</f>
        <v>0</v>
      </c>
    </row>
    <row r="47" spans="1:6" ht="25.5">
      <c r="A47" s="5" t="s">
        <v>90</v>
      </c>
      <c r="B47" s="6" t="s">
        <v>238</v>
      </c>
      <c r="C47" s="7">
        <v>0</v>
      </c>
      <c r="D47" s="7">
        <v>0</v>
      </c>
      <c r="E47" s="8"/>
      <c r="F47" s="8">
        <f t="shared" si="0"/>
        <v>0</v>
      </c>
    </row>
    <row r="48" spans="1:6" ht="25.5">
      <c r="A48" s="5" t="s">
        <v>92</v>
      </c>
      <c r="B48" s="6" t="s">
        <v>239</v>
      </c>
      <c r="C48" s="7">
        <v>0</v>
      </c>
      <c r="D48" s="7">
        <v>0</v>
      </c>
      <c r="E48" s="8"/>
      <c r="F48" s="8">
        <f t="shared" si="0"/>
        <v>0</v>
      </c>
    </row>
    <row r="49" spans="1:6" ht="25.5">
      <c r="A49" s="9" t="s">
        <v>94</v>
      </c>
      <c r="B49" s="10" t="s">
        <v>240</v>
      </c>
      <c r="C49" s="11">
        <f>SUM(C47:C48)</f>
        <v>0</v>
      </c>
      <c r="D49" s="11">
        <f>SUM(D47:D48)</f>
        <v>0</v>
      </c>
      <c r="E49" s="11">
        <f>SUM(E47:E48)</f>
        <v>0</v>
      </c>
      <c r="F49" s="11">
        <f>SUM(F47:F48)</f>
        <v>0</v>
      </c>
    </row>
    <row r="50" spans="1:6" ht="12.75">
      <c r="A50" s="5" t="s">
        <v>96</v>
      </c>
      <c r="B50" s="6" t="s">
        <v>241</v>
      </c>
      <c r="C50" s="7">
        <v>0</v>
      </c>
      <c r="D50" s="7">
        <v>0</v>
      </c>
      <c r="E50" s="8"/>
      <c r="F50" s="8">
        <f t="shared" si="0"/>
        <v>0</v>
      </c>
    </row>
    <row r="51" spans="1:6" ht="12.75">
      <c r="A51" s="5" t="s">
        <v>98</v>
      </c>
      <c r="B51" s="6" t="s">
        <v>242</v>
      </c>
      <c r="C51" s="7">
        <v>0</v>
      </c>
      <c r="D51" s="7">
        <v>0</v>
      </c>
      <c r="E51" s="8"/>
      <c r="F51" s="8">
        <f t="shared" si="0"/>
        <v>0</v>
      </c>
    </row>
    <row r="52" spans="1:6" ht="25.5">
      <c r="A52" s="9" t="s">
        <v>100</v>
      </c>
      <c r="B52" s="10" t="s">
        <v>243</v>
      </c>
      <c r="C52" s="11">
        <f>SUM(C37+C38+C39+C40+C41+C42+C43+C46+C49+C47+C48)</f>
        <v>4229000</v>
      </c>
      <c r="D52" s="11">
        <f>SUM(D37+D38+D39+D40+D41+D42+D43+D46+D49+D47+D48)</f>
        <v>4229000</v>
      </c>
      <c r="E52" s="11">
        <f>SUM(E37+E38+E39+E40+E41+E42+E43+E46+E49+E47+E48)</f>
        <v>3598561</v>
      </c>
      <c r="F52" s="11">
        <f>SUM(F37+F38+F39+F40+F41+F42+F43+F46+F49+F47+F48)</f>
        <v>7827561</v>
      </c>
    </row>
    <row r="53" spans="1:6" ht="12.75">
      <c r="A53" s="5" t="s">
        <v>102</v>
      </c>
      <c r="B53" s="6" t="s">
        <v>244</v>
      </c>
      <c r="C53" s="7">
        <v>0</v>
      </c>
      <c r="D53" s="7">
        <v>0</v>
      </c>
      <c r="E53" s="8"/>
      <c r="F53" s="8">
        <f t="shared" si="0"/>
        <v>0</v>
      </c>
    </row>
    <row r="54" spans="1:6" ht="12.75">
      <c r="A54" s="5" t="s">
        <v>104</v>
      </c>
      <c r="B54" s="6" t="s">
        <v>245</v>
      </c>
      <c r="C54" s="7">
        <v>0</v>
      </c>
      <c r="D54" s="7">
        <v>0</v>
      </c>
      <c r="E54" s="8"/>
      <c r="F54" s="8">
        <f t="shared" si="0"/>
        <v>0</v>
      </c>
    </row>
    <row r="55" spans="1:6" ht="12.75">
      <c r="A55" s="5" t="s">
        <v>106</v>
      </c>
      <c r="B55" s="6" t="s">
        <v>246</v>
      </c>
      <c r="C55" s="7">
        <v>0</v>
      </c>
      <c r="D55" s="7">
        <v>0</v>
      </c>
      <c r="E55" s="8"/>
      <c r="F55" s="8">
        <f t="shared" si="0"/>
        <v>0</v>
      </c>
    </row>
    <row r="56" spans="1:6" ht="12.75">
      <c r="A56" s="5" t="s">
        <v>108</v>
      </c>
      <c r="B56" s="6" t="s">
        <v>247</v>
      </c>
      <c r="C56" s="7">
        <v>0</v>
      </c>
      <c r="D56" s="7">
        <v>0</v>
      </c>
      <c r="E56" s="8"/>
      <c r="F56" s="8">
        <f t="shared" si="0"/>
        <v>0</v>
      </c>
    </row>
    <row r="57" spans="1:6" ht="25.5">
      <c r="A57" s="5" t="s">
        <v>110</v>
      </c>
      <c r="B57" s="6" t="s">
        <v>248</v>
      </c>
      <c r="C57" s="7">
        <v>0</v>
      </c>
      <c r="D57" s="7">
        <v>0</v>
      </c>
      <c r="E57" s="8"/>
      <c r="F57" s="8">
        <f t="shared" si="0"/>
        <v>0</v>
      </c>
    </row>
    <row r="58" spans="1:6" ht="12.75">
      <c r="A58" s="9" t="s">
        <v>112</v>
      </c>
      <c r="B58" s="10" t="s">
        <v>249</v>
      </c>
      <c r="C58" s="11">
        <f>SUM(C53:C57)</f>
        <v>0</v>
      </c>
      <c r="D58" s="11">
        <f>SUM(D53:D57)</f>
        <v>0</v>
      </c>
      <c r="E58" s="11">
        <f>SUM(E53:E57)</f>
        <v>0</v>
      </c>
      <c r="F58" s="11">
        <f>SUM(F53:F57)</f>
        <v>0</v>
      </c>
    </row>
    <row r="59" spans="1:6" ht="38.25">
      <c r="A59" s="5" t="s">
        <v>114</v>
      </c>
      <c r="B59" s="6" t="s">
        <v>250</v>
      </c>
      <c r="C59" s="7">
        <v>0</v>
      </c>
      <c r="D59" s="7">
        <v>0</v>
      </c>
      <c r="E59" s="8"/>
      <c r="F59" s="8">
        <f t="shared" si="0"/>
        <v>0</v>
      </c>
    </row>
    <row r="60" spans="1:6" ht="38.25">
      <c r="A60" s="5" t="s">
        <v>116</v>
      </c>
      <c r="B60" s="6" t="s">
        <v>251</v>
      </c>
      <c r="C60" s="7">
        <v>0</v>
      </c>
      <c r="D60" s="7">
        <v>0</v>
      </c>
      <c r="E60" s="8"/>
      <c r="F60" s="8">
        <f t="shared" si="0"/>
        <v>0</v>
      </c>
    </row>
    <row r="61" spans="1:6" ht="38.25">
      <c r="A61" s="5" t="s">
        <v>118</v>
      </c>
      <c r="B61" s="6" t="s">
        <v>252</v>
      </c>
      <c r="C61" s="7">
        <v>0</v>
      </c>
      <c r="D61" s="7">
        <v>0</v>
      </c>
      <c r="E61" s="8"/>
      <c r="F61" s="8">
        <f t="shared" si="0"/>
        <v>0</v>
      </c>
    </row>
    <row r="62" spans="1:6" ht="38.25">
      <c r="A62" s="5" t="s">
        <v>120</v>
      </c>
      <c r="B62" s="6" t="s">
        <v>253</v>
      </c>
      <c r="C62" s="7">
        <v>0</v>
      </c>
      <c r="D62" s="7">
        <v>0</v>
      </c>
      <c r="E62" s="8"/>
      <c r="F62" s="8">
        <f t="shared" si="0"/>
        <v>0</v>
      </c>
    </row>
    <row r="63" spans="1:6" ht="25.5">
      <c r="A63" s="5" t="s">
        <v>122</v>
      </c>
      <c r="B63" s="6" t="s">
        <v>254</v>
      </c>
      <c r="C63" s="7">
        <v>0</v>
      </c>
      <c r="D63" s="7">
        <v>0</v>
      </c>
      <c r="E63" s="8"/>
      <c r="F63" s="8">
        <f t="shared" si="0"/>
        <v>0</v>
      </c>
    </row>
    <row r="64" spans="1:6" ht="25.5">
      <c r="A64" s="9" t="s">
        <v>124</v>
      </c>
      <c r="B64" s="10" t="s">
        <v>255</v>
      </c>
      <c r="C64" s="11">
        <f>SUM(C59:C63)</f>
        <v>0</v>
      </c>
      <c r="D64" s="11">
        <f>SUM(D59:D63)</f>
        <v>0</v>
      </c>
      <c r="E64" s="11">
        <f>SUM(E59:E63)</f>
        <v>0</v>
      </c>
      <c r="F64" s="11">
        <f>SUM(F59:F63)</f>
        <v>0</v>
      </c>
    </row>
    <row r="65" spans="1:6" ht="38.25">
      <c r="A65" s="5" t="s">
        <v>126</v>
      </c>
      <c r="B65" s="6" t="s">
        <v>256</v>
      </c>
      <c r="C65" s="7">
        <v>0</v>
      </c>
      <c r="D65" s="7">
        <v>0</v>
      </c>
      <c r="E65" s="8"/>
      <c r="F65" s="8">
        <f t="shared" si="0"/>
        <v>0</v>
      </c>
    </row>
    <row r="66" spans="1:6" ht="38.25">
      <c r="A66" s="5" t="s">
        <v>128</v>
      </c>
      <c r="B66" s="6" t="s">
        <v>257</v>
      </c>
      <c r="C66" s="7">
        <v>0</v>
      </c>
      <c r="D66" s="7">
        <v>0</v>
      </c>
      <c r="E66" s="8"/>
      <c r="F66" s="8">
        <f t="shared" si="0"/>
        <v>0</v>
      </c>
    </row>
    <row r="67" spans="1:6" ht="51">
      <c r="A67" s="5" t="s">
        <v>130</v>
      </c>
      <c r="B67" s="6" t="s">
        <v>258</v>
      </c>
      <c r="C67" s="7">
        <v>0</v>
      </c>
      <c r="D67" s="7">
        <v>0</v>
      </c>
      <c r="E67" s="8"/>
      <c r="F67" s="8">
        <f t="shared" si="0"/>
        <v>0</v>
      </c>
    </row>
    <row r="68" spans="1:6" ht="38.25">
      <c r="A68" s="5" t="s">
        <v>132</v>
      </c>
      <c r="B68" s="6" t="s">
        <v>259</v>
      </c>
      <c r="C68" s="7">
        <v>0</v>
      </c>
      <c r="D68" s="7">
        <v>0</v>
      </c>
      <c r="E68" s="8"/>
      <c r="F68" s="8">
        <f t="shared" si="0"/>
        <v>0</v>
      </c>
    </row>
    <row r="69" spans="1:6" ht="25.5">
      <c r="A69" s="5" t="s">
        <v>134</v>
      </c>
      <c r="B69" s="6" t="s">
        <v>260</v>
      </c>
      <c r="C69" s="7">
        <v>0</v>
      </c>
      <c r="D69" s="7">
        <v>0</v>
      </c>
      <c r="E69" s="8"/>
      <c r="F69" s="8">
        <f aca="true" t="shared" si="1" ref="F69:F102">SUM(D69:E69)</f>
        <v>0</v>
      </c>
    </row>
    <row r="70" spans="1:6" ht="25.5">
      <c r="A70" s="9" t="s">
        <v>136</v>
      </c>
      <c r="B70" s="10" t="s">
        <v>261</v>
      </c>
      <c r="C70" s="11">
        <f>SUM(C65:C69)</f>
        <v>0</v>
      </c>
      <c r="D70" s="11">
        <f>SUM(D65:D69)</f>
        <v>0</v>
      </c>
      <c r="E70" s="11">
        <f>SUM(E65:E69)</f>
        <v>0</v>
      </c>
      <c r="F70" s="11">
        <f>SUM(F65:F69)</f>
        <v>0</v>
      </c>
    </row>
    <row r="71" spans="1:6" ht="25.5">
      <c r="A71" s="9" t="s">
        <v>138</v>
      </c>
      <c r="B71" s="10" t="s">
        <v>262</v>
      </c>
      <c r="C71" s="11">
        <f>SUM(C16+C22+C36+C52+C58+C64+C70)</f>
        <v>115134511</v>
      </c>
      <c r="D71" s="11">
        <f>SUM(D16+D22+D36+D52+D58+D64+D70)</f>
        <v>115134511</v>
      </c>
      <c r="E71" s="11">
        <f>SUM(E16+E22+E36+E52+E58+E64+E70)</f>
        <v>5182874</v>
      </c>
      <c r="F71" s="11">
        <f>SUM(F16+F22+F36+F52+F58+F64+F70)</f>
        <v>120317385</v>
      </c>
    </row>
    <row r="72" spans="1:6" ht="25.5">
      <c r="A72" s="12" t="s">
        <v>1</v>
      </c>
      <c r="B72" s="6" t="s">
        <v>295</v>
      </c>
      <c r="C72" s="8"/>
      <c r="D72" s="8"/>
      <c r="E72" s="8"/>
      <c r="F72" s="8">
        <f t="shared" si="1"/>
        <v>0</v>
      </c>
    </row>
    <row r="73" spans="1:6" ht="25.5">
      <c r="A73" s="12" t="s">
        <v>2</v>
      </c>
      <c r="B73" s="6" t="s">
        <v>296</v>
      </c>
      <c r="C73" s="8"/>
      <c r="D73" s="8"/>
      <c r="E73" s="8"/>
      <c r="F73" s="8">
        <f t="shared" si="1"/>
        <v>0</v>
      </c>
    </row>
    <row r="74" spans="1:6" ht="25.5">
      <c r="A74" s="12" t="s">
        <v>3</v>
      </c>
      <c r="B74" s="6" t="s">
        <v>297</v>
      </c>
      <c r="C74" s="8"/>
      <c r="D74" s="8"/>
      <c r="E74" s="8"/>
      <c r="F74" s="8">
        <f t="shared" si="1"/>
        <v>0</v>
      </c>
    </row>
    <row r="75" spans="1:6" ht="25.5">
      <c r="A75" s="13" t="s">
        <v>6</v>
      </c>
      <c r="B75" s="14" t="s">
        <v>298</v>
      </c>
      <c r="C75" s="8">
        <f>SUM(C72:C74)</f>
        <v>0</v>
      </c>
      <c r="D75" s="8">
        <f>SUM(D72:D74)</f>
        <v>0</v>
      </c>
      <c r="E75" s="8">
        <f>SUM(E72:E74)</f>
        <v>0</v>
      </c>
      <c r="F75" s="8">
        <f>SUM(F72:F74)</f>
        <v>0</v>
      </c>
    </row>
    <row r="76" spans="1:6" ht="25.5">
      <c r="A76" s="12" t="s">
        <v>15</v>
      </c>
      <c r="B76" s="6" t="s">
        <v>299</v>
      </c>
      <c r="C76" s="8"/>
      <c r="D76" s="8"/>
      <c r="E76" s="8"/>
      <c r="F76" s="8">
        <f t="shared" si="1"/>
        <v>0</v>
      </c>
    </row>
    <row r="77" spans="1:6" ht="12.75">
      <c r="A77" s="12" t="s">
        <v>17</v>
      </c>
      <c r="B77" s="6" t="s">
        <v>300</v>
      </c>
      <c r="C77" s="8"/>
      <c r="D77" s="8"/>
      <c r="E77" s="8"/>
      <c r="F77" s="8">
        <f t="shared" si="1"/>
        <v>0</v>
      </c>
    </row>
    <row r="78" spans="1:6" ht="12.75">
      <c r="A78" s="12" t="s">
        <v>19</v>
      </c>
      <c r="B78" s="6" t="s">
        <v>301</v>
      </c>
      <c r="C78" s="8"/>
      <c r="D78" s="8"/>
      <c r="E78" s="8"/>
      <c r="F78" s="8">
        <f t="shared" si="1"/>
        <v>0</v>
      </c>
    </row>
    <row r="79" spans="1:6" ht="25.5">
      <c r="A79" s="12" t="s">
        <v>4</v>
      </c>
      <c r="B79" s="6" t="s">
        <v>302</v>
      </c>
      <c r="C79" s="8"/>
      <c r="D79" s="8"/>
      <c r="E79" s="8"/>
      <c r="F79" s="8">
        <f t="shared" si="1"/>
        <v>0</v>
      </c>
    </row>
    <row r="80" spans="1:6" ht="25.5">
      <c r="A80" s="12" t="s">
        <v>5</v>
      </c>
      <c r="B80" s="6" t="s">
        <v>303</v>
      </c>
      <c r="C80" s="8"/>
      <c r="D80" s="8"/>
      <c r="E80" s="8"/>
      <c r="F80" s="8">
        <f t="shared" si="1"/>
        <v>0</v>
      </c>
    </row>
    <row r="81" spans="1:6" ht="25.5">
      <c r="A81" s="12" t="s">
        <v>23</v>
      </c>
      <c r="B81" s="6" t="s">
        <v>304</v>
      </c>
      <c r="C81" s="8"/>
      <c r="D81" s="8"/>
      <c r="E81" s="8"/>
      <c r="F81" s="8">
        <f t="shared" si="1"/>
        <v>0</v>
      </c>
    </row>
    <row r="82" spans="1:6" ht="25.5">
      <c r="A82" s="13" t="s">
        <v>25</v>
      </c>
      <c r="B82" s="14" t="s">
        <v>305</v>
      </c>
      <c r="C82" s="8">
        <f>SUM(C76+C79+C80+C81)</f>
        <v>0</v>
      </c>
      <c r="D82" s="8">
        <f>SUM(D76+D79+D80+D81)</f>
        <v>0</v>
      </c>
      <c r="E82" s="8">
        <f>SUM(E76+E79+E80+E81)</f>
        <v>0</v>
      </c>
      <c r="F82" s="8">
        <f>SUM(F76+F79+F80+F81)</f>
        <v>0</v>
      </c>
    </row>
    <row r="83" spans="1:6" ht="25.5">
      <c r="A83" s="12" t="s">
        <v>27</v>
      </c>
      <c r="B83" s="6" t="s">
        <v>306</v>
      </c>
      <c r="C83" s="8"/>
      <c r="D83" s="8"/>
      <c r="E83" s="8">
        <v>21982920</v>
      </c>
      <c r="F83" s="8">
        <f t="shared" si="1"/>
        <v>21982920</v>
      </c>
    </row>
    <row r="84" spans="1:6" ht="25.5">
      <c r="A84" s="12" t="s">
        <v>29</v>
      </c>
      <c r="B84" s="6" t="s">
        <v>307</v>
      </c>
      <c r="C84" s="8"/>
      <c r="D84" s="8"/>
      <c r="E84" s="8"/>
      <c r="F84" s="8">
        <f t="shared" si="1"/>
        <v>0</v>
      </c>
    </row>
    <row r="85" spans="1:6" ht="12.75">
      <c r="A85" s="13" t="s">
        <v>31</v>
      </c>
      <c r="B85" s="14" t="s">
        <v>308</v>
      </c>
      <c r="C85" s="8">
        <f>SUM(C83:C84)</f>
        <v>0</v>
      </c>
      <c r="D85" s="8">
        <f>SUM(D83:D84)</f>
        <v>0</v>
      </c>
      <c r="E85" s="8">
        <f>SUM(E83:E84)</f>
        <v>21982920</v>
      </c>
      <c r="F85" s="8">
        <f>SUM(F83:F84)</f>
        <v>21982920</v>
      </c>
    </row>
    <row r="86" spans="1:6" ht="25.5">
      <c r="A86" s="12" t="s">
        <v>0</v>
      </c>
      <c r="B86" s="6" t="s">
        <v>309</v>
      </c>
      <c r="C86" s="8"/>
      <c r="D86" s="8"/>
      <c r="E86" s="8"/>
      <c r="F86" s="8">
        <f t="shared" si="1"/>
        <v>0</v>
      </c>
    </row>
    <row r="87" spans="1:6" ht="25.5">
      <c r="A87" s="12" t="s">
        <v>34</v>
      </c>
      <c r="B87" s="6" t="s">
        <v>310</v>
      </c>
      <c r="C87" s="8"/>
      <c r="D87" s="8"/>
      <c r="E87" s="8"/>
      <c r="F87" s="8">
        <f t="shared" si="1"/>
        <v>0</v>
      </c>
    </row>
    <row r="88" spans="1:6" ht="12.75">
      <c r="A88" s="12" t="s">
        <v>36</v>
      </c>
      <c r="B88" s="6" t="s">
        <v>311</v>
      </c>
      <c r="C88" s="8"/>
      <c r="D88" s="8"/>
      <c r="E88" s="8"/>
      <c r="F88" s="8">
        <f t="shared" si="1"/>
        <v>0</v>
      </c>
    </row>
    <row r="89" spans="1:6" ht="12.75">
      <c r="A89" s="12" t="s">
        <v>38</v>
      </c>
      <c r="B89" s="6" t="s">
        <v>312</v>
      </c>
      <c r="C89" s="8"/>
      <c r="D89" s="8"/>
      <c r="E89" s="8"/>
      <c r="F89" s="8">
        <f t="shared" si="1"/>
        <v>0</v>
      </c>
    </row>
    <row r="90" spans="1:6" ht="25.5">
      <c r="A90" s="12" t="s">
        <v>40</v>
      </c>
      <c r="B90" s="6" t="s">
        <v>313</v>
      </c>
      <c r="C90" s="8"/>
      <c r="D90" s="8"/>
      <c r="E90" s="8"/>
      <c r="F90" s="8">
        <f t="shared" si="1"/>
        <v>0</v>
      </c>
    </row>
    <row r="91" spans="1:6" ht="25.5">
      <c r="A91" s="12" t="s">
        <v>42</v>
      </c>
      <c r="B91" s="6" t="s">
        <v>314</v>
      </c>
      <c r="C91" s="8"/>
      <c r="D91" s="8"/>
      <c r="E91" s="8"/>
      <c r="F91" s="8">
        <f t="shared" si="1"/>
        <v>0</v>
      </c>
    </row>
    <row r="92" spans="1:6" ht="25.5">
      <c r="A92" s="12" t="s">
        <v>44</v>
      </c>
      <c r="B92" s="6" t="s">
        <v>315</v>
      </c>
      <c r="C92" s="8"/>
      <c r="D92" s="8"/>
      <c r="E92" s="8"/>
      <c r="F92" s="8">
        <f t="shared" si="1"/>
        <v>0</v>
      </c>
    </row>
    <row r="93" spans="1:6" ht="25.5">
      <c r="A93" s="13" t="s">
        <v>46</v>
      </c>
      <c r="B93" s="14" t="s">
        <v>316</v>
      </c>
      <c r="C93" s="8">
        <f>SUM(C91:C92)</f>
        <v>0</v>
      </c>
      <c r="D93" s="8">
        <f>SUM(D91:D92)</f>
        <v>0</v>
      </c>
      <c r="E93" s="8">
        <f>SUM(E91:E92)</f>
        <v>0</v>
      </c>
      <c r="F93" s="8">
        <f>SUM(F91:F92)</f>
        <v>0</v>
      </c>
    </row>
    <row r="94" spans="1:6" ht="25.5">
      <c r="A94" s="13" t="s">
        <v>48</v>
      </c>
      <c r="B94" s="14" t="s">
        <v>317</v>
      </c>
      <c r="C94" s="8">
        <f>SUM(C75+C82+C85+C86+C87+C88+C89+C90+C93)</f>
        <v>0</v>
      </c>
      <c r="D94" s="8">
        <f>SUM(D75+D82+D85+D86+D87+D88+D89+D90+D93)</f>
        <v>0</v>
      </c>
      <c r="E94" s="8">
        <f>SUM(E75+E82+E85+E86+E87+E88+E89+E90+E93)</f>
        <v>21982920</v>
      </c>
      <c r="F94" s="8">
        <f>SUM(F75+F82+F85+F86+F87+F88+F89+F90+F93)</f>
        <v>21982920</v>
      </c>
    </row>
    <row r="95" spans="1:6" ht="25.5">
      <c r="A95" s="12" t="s">
        <v>50</v>
      </c>
      <c r="B95" s="6" t="s">
        <v>318</v>
      </c>
      <c r="C95" s="8"/>
      <c r="D95" s="8"/>
      <c r="E95" s="8"/>
      <c r="F95" s="8">
        <f t="shared" si="1"/>
        <v>0</v>
      </c>
    </row>
    <row r="96" spans="1:6" ht="25.5">
      <c r="A96" s="12" t="s">
        <v>52</v>
      </c>
      <c r="B96" s="6" t="s">
        <v>319</v>
      </c>
      <c r="C96" s="8"/>
      <c r="D96" s="8"/>
      <c r="E96" s="8"/>
      <c r="F96" s="8">
        <f t="shared" si="1"/>
        <v>0</v>
      </c>
    </row>
    <row r="97" spans="1:6" ht="12.75">
      <c r="A97" s="12" t="s">
        <v>54</v>
      </c>
      <c r="B97" s="6" t="s">
        <v>320</v>
      </c>
      <c r="C97" s="8"/>
      <c r="D97" s="8"/>
      <c r="E97" s="8"/>
      <c r="F97" s="8">
        <f t="shared" si="1"/>
        <v>0</v>
      </c>
    </row>
    <row r="98" spans="1:6" ht="38.25">
      <c r="A98" s="12" t="s">
        <v>56</v>
      </c>
      <c r="B98" s="6" t="s">
        <v>321</v>
      </c>
      <c r="C98" s="8"/>
      <c r="D98" s="8"/>
      <c r="E98" s="8"/>
      <c r="F98" s="8">
        <f t="shared" si="1"/>
        <v>0</v>
      </c>
    </row>
    <row r="99" spans="1:6" ht="25.5">
      <c r="A99" s="12" t="s">
        <v>58</v>
      </c>
      <c r="B99" s="6" t="s">
        <v>322</v>
      </c>
      <c r="C99" s="8"/>
      <c r="D99" s="8"/>
      <c r="E99" s="8"/>
      <c r="F99" s="8">
        <f t="shared" si="1"/>
        <v>0</v>
      </c>
    </row>
    <row r="100" spans="1:6" ht="25.5">
      <c r="A100" s="13" t="s">
        <v>60</v>
      </c>
      <c r="B100" s="14" t="s">
        <v>323</v>
      </c>
      <c r="C100" s="8">
        <f>SUM(C95:C99)</f>
        <v>0</v>
      </c>
      <c r="D100" s="8">
        <f>SUM(D95:D99)</f>
        <v>0</v>
      </c>
      <c r="E100" s="8">
        <f>SUM(E95:E99)</f>
        <v>0</v>
      </c>
      <c r="F100" s="8">
        <f>SUM(F95:F99)</f>
        <v>0</v>
      </c>
    </row>
    <row r="101" spans="1:6" ht="25.5">
      <c r="A101" s="12" t="s">
        <v>62</v>
      </c>
      <c r="B101" s="6" t="s">
        <v>324</v>
      </c>
      <c r="C101" s="8"/>
      <c r="D101" s="8"/>
      <c r="E101" s="8"/>
      <c r="F101" s="8">
        <f t="shared" si="1"/>
        <v>0</v>
      </c>
    </row>
    <row r="102" spans="1:6" ht="12.75">
      <c r="A102" s="12" t="s">
        <v>64</v>
      </c>
      <c r="B102" s="6" t="s">
        <v>325</v>
      </c>
      <c r="C102" s="8"/>
      <c r="D102" s="8"/>
      <c r="E102" s="8"/>
      <c r="F102" s="8">
        <f t="shared" si="1"/>
        <v>0</v>
      </c>
    </row>
    <row r="103" spans="1:6" ht="25.5">
      <c r="A103" s="9" t="s">
        <v>66</v>
      </c>
      <c r="B103" s="15" t="s">
        <v>326</v>
      </c>
      <c r="C103" s="8">
        <f>SUM(C94+C100+C101+C102)</f>
        <v>0</v>
      </c>
      <c r="D103" s="8">
        <f>SUM(D94+D100+D101+D102)</f>
        <v>0</v>
      </c>
      <c r="E103" s="8">
        <f>SUM(E94+E100+E101+E102)</f>
        <v>21982920</v>
      </c>
      <c r="F103" s="8">
        <f>SUM(F94+F100+F101+F102)</f>
        <v>21982920</v>
      </c>
    </row>
    <row r="104" spans="1:6" ht="12.75">
      <c r="A104" s="8"/>
      <c r="B104" s="16" t="s">
        <v>327</v>
      </c>
      <c r="C104" s="17">
        <f>SUM(C71+C103)</f>
        <v>115134511</v>
      </c>
      <c r="D104" s="17">
        <f>SUM(D71+D103)</f>
        <v>115134511</v>
      </c>
      <c r="E104" s="17">
        <f>SUM(E71+E103)</f>
        <v>27165794</v>
      </c>
      <c r="F104" s="17">
        <f>SUM(F71+F103)</f>
        <v>142300305</v>
      </c>
    </row>
  </sheetData>
  <sheetProtection/>
  <mergeCells count="1"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80" r:id="rId1"/>
  <headerFooter alignWithMargins="0">
    <oddHeader>&amp;L&amp;C&amp;RÉrték típus: Forint</oddHeader>
    <oddFooter>&amp;LAdatellenőrző kód: -6913-4225-6a-7b-5b-6d-77-1318-d45-1e-f-5e-5b-36-4879&amp;C&amp;R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Márokpapi</cp:lastModifiedBy>
  <cp:lastPrinted>2017-06-26T13:07:33Z</cp:lastPrinted>
  <dcterms:created xsi:type="dcterms:W3CDTF">2010-05-29T08:47:41Z</dcterms:created>
  <dcterms:modified xsi:type="dcterms:W3CDTF">2017-06-26T13:07:47Z</dcterms:modified>
  <cp:category/>
  <cp:version/>
  <cp:contentType/>
  <cp:contentStatus/>
</cp:coreProperties>
</file>