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K52" i="28" l="1"/>
  <c r="K43" i="28"/>
  <c r="K40" i="28"/>
  <c r="K54" i="28"/>
  <c r="J55" i="28"/>
  <c r="I55" i="28"/>
  <c r="H55" i="28"/>
  <c r="K55" i="28" l="1"/>
  <c r="J10" i="28"/>
  <c r="K67" i="28" l="1"/>
  <c r="K66" i="28"/>
  <c r="K61" i="28"/>
  <c r="K60" i="28"/>
  <c r="K59" i="28"/>
  <c r="K53" i="28"/>
  <c r="K49" i="28"/>
  <c r="K31" i="28"/>
  <c r="K30" i="28"/>
  <c r="K26" i="28"/>
  <c r="K22" i="28"/>
  <c r="K21" i="28"/>
  <c r="K20" i="28"/>
  <c r="K19" i="28"/>
  <c r="K17" i="28"/>
  <c r="K15" i="28"/>
  <c r="K14" i="28"/>
  <c r="K13" i="28"/>
  <c r="K12" i="28"/>
  <c r="K11" i="28"/>
  <c r="J65" i="28"/>
  <c r="J62" i="28"/>
  <c r="J58" i="28"/>
  <c r="K51" i="28"/>
  <c r="J46" i="28"/>
  <c r="J41" i="28"/>
  <c r="J38" i="28"/>
  <c r="J33" i="28"/>
  <c r="J24" i="28"/>
  <c r="J18" i="28"/>
  <c r="J9" i="28"/>
  <c r="H65" i="28"/>
  <c r="H62" i="28"/>
  <c r="H58" i="28"/>
  <c r="H46" i="28"/>
  <c r="H41" i="28"/>
  <c r="H38" i="28"/>
  <c r="H33" i="28"/>
  <c r="H24" i="28"/>
  <c r="H18" i="28"/>
  <c r="H10" i="28"/>
  <c r="H9" i="28" s="1"/>
  <c r="H37" i="28" l="1"/>
  <c r="J37" i="28"/>
  <c r="J8" i="28"/>
  <c r="H8" i="28"/>
  <c r="I65" i="28"/>
  <c r="K65" i="28" s="1"/>
  <c r="I62" i="28"/>
  <c r="I58" i="28"/>
  <c r="K58" i="28" s="1"/>
  <c r="I10" i="28"/>
  <c r="I9" i="28" s="1"/>
  <c r="K9" i="28" s="1"/>
  <c r="I46" i="28"/>
  <c r="K46" i="28" s="1"/>
  <c r="I41" i="28"/>
  <c r="K41" i="28" s="1"/>
  <c r="I38" i="28"/>
  <c r="K38" i="28" s="1"/>
  <c r="I33" i="28"/>
  <c r="I24" i="28"/>
  <c r="K24" i="28" s="1"/>
  <c r="I18" i="28"/>
  <c r="K18" i="28" s="1"/>
  <c r="I37" i="28" l="1"/>
  <c r="K37" i="28" s="1"/>
  <c r="H50" i="28"/>
  <c r="H56" i="28" s="1"/>
  <c r="J50" i="28"/>
  <c r="J56" i="28" s="1"/>
  <c r="K10" i="28"/>
  <c r="I8" i="28"/>
  <c r="K8" i="28" l="1"/>
  <c r="I50" i="28"/>
  <c r="K50" i="28" l="1"/>
  <c r="I56" i="28"/>
  <c r="K56" i="28" s="1"/>
</calcChain>
</file>

<file path=xl/sharedStrings.xml><?xml version="1.0" encoding="utf-8"?>
<sst xmlns="http://schemas.openxmlformats.org/spreadsheetml/2006/main" count="68" uniqueCount="63">
  <si>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</si>
  <si>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</si>
  <si>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</si>
  <si>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</si>
  <si>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</si>
  <si>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Adatok ezer forintban!</t>
  </si>
  <si>
    <t>Csillagvár</t>
  </si>
  <si>
    <t>Tájház</t>
  </si>
  <si>
    <t>Sport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</si>
  <si>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</si>
  <si>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</si>
  <si>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</si>
  <si>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</si>
  <si>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</si>
  <si>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</si>
  <si>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</si>
  <si>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</si>
  <si>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</si>
  <si>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</si>
  <si>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</si>
  <si>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</si>
  <si>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</si>
  <si>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</si>
  <si>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</si>
  <si>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</si>
  <si>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</si>
  <si>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</si>
  <si>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</si>
  <si>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</si>
  <si>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</si>
  <si>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</si>
  <si>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</si>
  <si>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</si>
  <si>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</si>
  <si>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</si>
  <si>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</si>
  <si>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</si>
  <si>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</si>
  <si>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</si>
  <si>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</si>
  <si>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</si>
  <si>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</si>
  <si>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</si>
  <si>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</si>
  <si>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</si>
  <si>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</si>
  <si>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Eredeti előirányzat</t>
  </si>
  <si>
    <t>Módosított előirányzat</t>
  </si>
  <si>
    <t>Teljesítés  %</t>
  </si>
  <si>
    <t>1.melléklet</t>
  </si>
  <si>
    <t>Működési célú költségvetési támogatások és kigészítő támogatások</t>
  </si>
  <si>
    <t>Elszámolásból származó bevételek</t>
  </si>
  <si>
    <t>Tény 2015.12.31.</t>
  </si>
  <si>
    <t>5. Felhalmozási célú támogatások államháztartáson belülről</t>
  </si>
  <si>
    <t>6. Felhalmozási bevételek</t>
  </si>
  <si>
    <t>7. Felhalmozási célú átvett pénzeszközök</t>
  </si>
  <si>
    <t>II. FELHALMOZÁSI BEVÉTELEK (5+6+7)</t>
  </si>
  <si>
    <t>8. Belföldi értékpapírok bevételei</t>
  </si>
  <si>
    <t>10. Államháztartáson belüli megelőlegezések</t>
  </si>
  <si>
    <t>11. Lekötött bankbetét megszüntetése</t>
  </si>
  <si>
    <t>III. FINANSZÍROZÁSI BEVÉTELEK (8+9+10+11)</t>
  </si>
  <si>
    <t>9. Maradvány igénybevétele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</si>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</sst>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4" fillId="0" borderId="2" xfId="3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3" fillId="0" borderId="7" xfId="3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5" fillId="0" borderId="7" xfId="3" applyNumberFormat="1" applyFont="1" applyFill="1" applyBorder="1" applyAlignment="1" applyProtection="1">
      <alignment horizontal="left" vertical="center" wrapText="1"/>
    </xf>
    <xf numFmtId="164" fontId="0" fillId="0" borderId="11" xfId="0" applyNumberFormat="1" applyBorder="1" applyAlignment="1">
      <alignment vertical="center" wrapText="1"/>
    </xf>
    <xf numFmtId="164" fontId="0" fillId="0" borderId="39" xfId="0" applyNumberForma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2" xfId="3" applyNumberFormat="1" applyFont="1" applyFill="1" applyBorder="1" applyAlignment="1" applyProtection="1">
      <alignment horizontal="left" vertical="center" wrapText="1"/>
    </xf>
    <xf numFmtId="3" fontId="2" fillId="0" borderId="11" xfId="0" applyNumberFormat="1" applyFont="1" applyBorder="1" applyAlignment="1">
      <alignment vertical="center" wrapText="1"/>
    </xf>
    <xf numFmtId="164" fontId="2" fillId="0" borderId="39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vertical="center" wrapText="1"/>
    </xf>
    <xf numFmtId="0" fontId="2" fillId="0" borderId="19" xfId="3" applyNumberFormat="1" applyFont="1" applyFill="1" applyBorder="1" applyAlignment="1" applyProtection="1">
      <alignment horizontal="left" vertical="center" wrapText="1"/>
    </xf>
    <xf numFmtId="0" fontId="2" fillId="0" borderId="20" xfId="3" applyNumberFormat="1" applyFont="1" applyFill="1" applyBorder="1" applyAlignment="1" applyProtection="1">
      <alignment horizontal="left" vertical="center" wrapText="1"/>
    </xf>
    <xf numFmtId="0" fontId="2" fillId="0" borderId="15" xfId="3" applyNumberFormat="1" applyFont="1" applyFill="1" applyBorder="1" applyAlignment="1" applyProtection="1">
      <alignment horizontal="left" vertical="center" wrapText="1"/>
    </xf>
    <xf numFmtId="0" fontId="2" fillId="0" borderId="25" xfId="3" applyNumberFormat="1" applyFont="1" applyFill="1" applyBorder="1" applyAlignment="1" applyProtection="1">
      <alignment horizontal="left" vertical="center" wrapText="1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3" applyNumberFormat="1" applyFont="1" applyFill="1" applyBorder="1" applyAlignment="1" applyProtection="1">
      <alignment horizontal="left" vertical="center" wrapText="1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2" fillId="0" borderId="27" xfId="3" applyNumberFormat="1" applyFont="1" applyFill="1" applyBorder="1" applyAlignment="1" applyProtection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0" borderId="26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25" xfId="3" applyNumberFormat="1" applyFont="1" applyFill="1" applyBorder="1" applyAlignment="1" applyProtection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28" xfId="3" applyNumberFormat="1" applyFont="1" applyFill="1" applyBorder="1" applyAlignment="1" applyProtection="1">
      <alignment horizontal="left" vertical="center" wrapText="1"/>
    </xf>
    <xf numFmtId="0" fontId="2" fillId="0" borderId="29" xfId="3" applyNumberFormat="1" applyFont="1" applyFill="1" applyBorder="1" applyAlignment="1" applyProtection="1">
      <alignment horizontal="left" vertical="center" wrapText="1"/>
    </xf>
    <xf numFmtId="0" fontId="5" fillId="0" borderId="30" xfId="3" applyNumberFormat="1" applyFont="1" applyFill="1" applyBorder="1" applyAlignment="1" applyProtection="1">
      <alignment horizontal="left" vertical="center" wrapText="1"/>
    </xf>
    <xf numFmtId="0" fontId="5" fillId="0" borderId="31" xfId="3" applyNumberFormat="1" applyFont="1" applyFill="1" applyBorder="1" applyAlignment="1" applyProtection="1">
      <alignment horizontal="left" vertical="center" wrapText="1"/>
    </xf>
    <xf numFmtId="0" fontId="5" fillId="0" borderId="32" xfId="3" applyNumberFormat="1" applyFont="1" applyFill="1" applyBorder="1" applyAlignment="1" applyProtection="1">
      <alignment horizontal="left" vertical="center" wrapText="1"/>
    </xf>
    <xf numFmtId="0" fontId="5" fillId="0" borderId="33" xfId="3" applyNumberFormat="1" applyFont="1" applyFill="1" applyBorder="1" applyAlignment="1" applyProtection="1">
      <alignment horizontal="left" vertical="center" wrapText="1"/>
    </xf>
    <xf numFmtId="0" fontId="2" fillId="0" borderId="30" xfId="3" applyNumberFormat="1" applyFont="1" applyFill="1" applyBorder="1" applyAlignment="1" applyProtection="1">
      <alignment horizontal="left" vertical="center" wrapText="1"/>
    </xf>
    <xf numFmtId="0" fontId="2" fillId="0" borderId="31" xfId="3" applyNumberFormat="1" applyFont="1" applyFill="1" applyBorder="1" applyAlignment="1" applyProtection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0" xfId="3" applyNumberFormat="1" applyFont="1" applyFill="1" applyBorder="1" applyAlignment="1" applyProtection="1">
      <alignment horizontal="left" vertical="center" wrapText="1"/>
    </xf>
    <xf numFmtId="0" fontId="3" fillId="0" borderId="22" xfId="3" applyNumberFormat="1" applyFont="1" applyFill="1" applyBorder="1" applyAlignment="1" applyProtection="1">
      <alignment horizontal="left" vertical="center" wrapText="1"/>
    </xf>
    <xf numFmtId="0" fontId="2" fillId="0" borderId="40" xfId="3" applyNumberFormat="1" applyFont="1" applyFill="1" applyBorder="1" applyAlignment="1" applyProtection="1">
      <alignment horizontal="left" vertical="center" wrapText="1"/>
    </xf>
    <xf numFmtId="0" fontId="4" fillId="0" borderId="34" xfId="3" applyNumberFormat="1" applyFont="1" applyFill="1" applyBorder="1" applyAlignment="1" applyProtection="1">
      <alignment horizontal="left" vertical="center" wrapText="1"/>
    </xf>
    <xf numFmtId="0" fontId="4" fillId="0" borderId="35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36" xfId="0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Y7" sqref="Y7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9" width="11.7109375" style="12" customWidth="1"/>
    <col min="10" max="10" width="11.7109375" customWidth="1"/>
    <col min="11" max="11" width="9.140625" customWidth="1"/>
  </cols>
  <sheetData>
    <row r="1" spans="1:11" x14ac:dyDescent="0.2">
      <c r="A1" s="95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">
      <c r="A2" s="2"/>
      <c r="B2" s="2"/>
      <c r="C2" s="2"/>
      <c r="D2" s="2"/>
      <c r="E2" s="2"/>
      <c r="F2" s="2"/>
      <c r="G2" s="2"/>
      <c r="H2" s="18"/>
      <c r="I2" s="18"/>
    </row>
    <row r="3" spans="1:11" x14ac:dyDescent="0.2">
      <c r="A3" s="102" t="s">
        <v>62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">
      <c r="A4" s="8"/>
      <c r="B4" s="8"/>
      <c r="C4" s="8"/>
      <c r="D4" s="8"/>
      <c r="E4" s="8"/>
      <c r="F4" s="8"/>
      <c r="G4" s="8"/>
      <c r="H4" s="9"/>
      <c r="I4" s="9"/>
    </row>
    <row r="5" spans="1:11" ht="15.75" x14ac:dyDescent="0.25">
      <c r="A5" s="103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1" ht="16.5" thickBot="1" x14ac:dyDescent="0.3">
      <c r="A6" s="4"/>
      <c r="B6" s="4"/>
      <c r="C6" s="4"/>
      <c r="D6" s="4"/>
      <c r="E6" s="4"/>
      <c r="F6" s="4"/>
      <c r="G6" s="4"/>
      <c r="H6" s="109" t="s">
        <v>5</v>
      </c>
      <c r="I6" s="109"/>
      <c r="J6" s="109"/>
      <c r="K6" s="109"/>
    </row>
    <row r="7" spans="1:11" s="11" customFormat="1" ht="27" thickTop="1" thickBot="1" x14ac:dyDescent="0.25">
      <c r="A7" s="107"/>
      <c r="B7" s="108"/>
      <c r="C7" s="108"/>
      <c r="D7" s="108"/>
      <c r="E7" s="108"/>
      <c r="F7" s="108"/>
      <c r="G7" s="108"/>
      <c r="H7" s="6" t="s">
        <v>46</v>
      </c>
      <c r="I7" s="5" t="s">
        <v>47</v>
      </c>
      <c r="J7" s="45" t="s">
        <v>52</v>
      </c>
      <c r="K7" s="45" t="s">
        <v>48</v>
      </c>
    </row>
    <row r="8" spans="1:11" s="7" customFormat="1" ht="14.25" thickTop="1" thickBot="1" x14ac:dyDescent="0.25">
      <c r="A8" s="65" t="s">
        <v>45</v>
      </c>
      <c r="B8" s="66"/>
      <c r="C8" s="66"/>
      <c r="D8" s="66"/>
      <c r="E8" s="66"/>
      <c r="F8" s="66"/>
      <c r="G8" s="66"/>
      <c r="H8" s="19">
        <f>H9+H18+H24+H33</f>
        <v>268660</v>
      </c>
      <c r="I8" s="19">
        <f>I9+I18+I24+I33</f>
        <v>272748</v>
      </c>
      <c r="J8" s="19">
        <f>J9+J18+J24+J33</f>
        <v>276739</v>
      </c>
      <c r="K8" s="46">
        <f>J8/I8</f>
        <v>1.0146325545925177</v>
      </c>
    </row>
    <row r="9" spans="1:11" s="7" customFormat="1" ht="14.25" customHeight="1" thickTop="1" x14ac:dyDescent="0.2">
      <c r="A9" s="100" t="s">
        <v>38</v>
      </c>
      <c r="B9" s="97"/>
      <c r="C9" s="97"/>
      <c r="D9" s="97"/>
      <c r="E9" s="97"/>
      <c r="F9" s="97"/>
      <c r="G9" s="97"/>
      <c r="H9" s="20">
        <f>H10+H17</f>
        <v>182455</v>
      </c>
      <c r="I9" s="20">
        <f>I10+I17</f>
        <v>186543</v>
      </c>
      <c r="J9" s="20">
        <f>J10+J17</f>
        <v>182841</v>
      </c>
      <c r="K9" s="47">
        <f t="shared" ref="K9:K67" si="0">J9/I9</f>
        <v>0.98015470963799234</v>
      </c>
    </row>
    <row r="10" spans="1:11" s="7" customFormat="1" ht="14.25" customHeight="1" x14ac:dyDescent="0.2">
      <c r="A10" s="13"/>
      <c r="B10" s="97" t="s">
        <v>39</v>
      </c>
      <c r="C10" s="97"/>
      <c r="D10" s="97"/>
      <c r="E10" s="97"/>
      <c r="F10" s="97"/>
      <c r="G10" s="97"/>
      <c r="H10" s="20">
        <f>SUM(H11:H16)</f>
        <v>142653</v>
      </c>
      <c r="I10" s="20">
        <f>SUM(I11:I16)</f>
        <v>145356</v>
      </c>
      <c r="J10" s="20">
        <f>SUM(J11:J16)</f>
        <v>145356</v>
      </c>
      <c r="K10" s="48">
        <f t="shared" si="0"/>
        <v>1</v>
      </c>
    </row>
    <row r="11" spans="1:11" s="7" customFormat="1" x14ac:dyDescent="0.2">
      <c r="A11" s="14"/>
      <c r="B11" s="71" t="s">
        <v>11</v>
      </c>
      <c r="C11" s="71"/>
      <c r="D11" s="71"/>
      <c r="E11" s="71"/>
      <c r="F11" s="71"/>
      <c r="G11" s="71"/>
      <c r="H11" s="21">
        <v>51770</v>
      </c>
      <c r="I11" s="21">
        <v>53353</v>
      </c>
      <c r="J11" s="21">
        <v>53353</v>
      </c>
      <c r="K11" s="49">
        <f t="shared" si="0"/>
        <v>1</v>
      </c>
    </row>
    <row r="12" spans="1:11" s="7" customFormat="1" x14ac:dyDescent="0.2">
      <c r="A12" s="15"/>
      <c r="B12" s="71" t="s">
        <v>12</v>
      </c>
      <c r="C12" s="71"/>
      <c r="D12" s="71"/>
      <c r="E12" s="71"/>
      <c r="F12" s="71"/>
      <c r="G12" s="71"/>
      <c r="H12" s="22">
        <v>45658</v>
      </c>
      <c r="I12" s="22">
        <v>45658</v>
      </c>
      <c r="J12" s="22">
        <v>45658</v>
      </c>
      <c r="K12" s="49">
        <f t="shared" si="0"/>
        <v>1</v>
      </c>
    </row>
    <row r="13" spans="1:11" s="7" customFormat="1" ht="25.5" customHeight="1" x14ac:dyDescent="0.2">
      <c r="A13" s="10"/>
      <c r="B13" s="71" t="s">
        <v>13</v>
      </c>
      <c r="C13" s="71"/>
      <c r="D13" s="71"/>
      <c r="E13" s="71"/>
      <c r="F13" s="71"/>
      <c r="G13" s="71"/>
      <c r="H13" s="22">
        <v>43278</v>
      </c>
      <c r="I13" s="22">
        <v>34162</v>
      </c>
      <c r="J13" s="22">
        <v>34162</v>
      </c>
      <c r="K13" s="49">
        <f t="shared" si="0"/>
        <v>1</v>
      </c>
    </row>
    <row r="14" spans="1:11" s="7" customFormat="1" x14ac:dyDescent="0.2">
      <c r="A14" s="16"/>
      <c r="B14" s="71" t="s">
        <v>14</v>
      </c>
      <c r="C14" s="104"/>
      <c r="D14" s="104"/>
      <c r="E14" s="104"/>
      <c r="F14" s="104"/>
      <c r="G14" s="104"/>
      <c r="H14" s="23">
        <v>1947</v>
      </c>
      <c r="I14" s="23">
        <v>1947</v>
      </c>
      <c r="J14" s="23">
        <v>1947</v>
      </c>
      <c r="K14" s="49">
        <f t="shared" si="0"/>
        <v>1</v>
      </c>
    </row>
    <row r="15" spans="1:11" s="7" customFormat="1" x14ac:dyDescent="0.2">
      <c r="A15" s="10"/>
      <c r="B15" s="71" t="s">
        <v>50</v>
      </c>
      <c r="C15" s="104"/>
      <c r="D15" s="104"/>
      <c r="E15" s="104"/>
      <c r="F15" s="104"/>
      <c r="G15" s="104"/>
      <c r="H15" s="22"/>
      <c r="I15" s="22">
        <v>10236</v>
      </c>
      <c r="J15" s="22">
        <v>10236</v>
      </c>
      <c r="K15" s="49">
        <f t="shared" si="0"/>
        <v>1</v>
      </c>
    </row>
    <row r="16" spans="1:11" s="7" customFormat="1" x14ac:dyDescent="0.2">
      <c r="A16" s="10"/>
      <c r="B16" s="105" t="s">
        <v>51</v>
      </c>
      <c r="C16" s="106"/>
      <c r="D16" s="106"/>
      <c r="E16" s="106"/>
      <c r="F16" s="106"/>
      <c r="G16" s="106"/>
      <c r="H16" s="22"/>
      <c r="I16" s="22"/>
      <c r="J16" s="22"/>
      <c r="K16" s="49"/>
    </row>
    <row r="17" spans="1:11" s="7" customFormat="1" x14ac:dyDescent="0.2">
      <c r="A17" s="10"/>
      <c r="B17" s="101" t="s">
        <v>15</v>
      </c>
      <c r="C17" s="101"/>
      <c r="D17" s="101"/>
      <c r="E17" s="101"/>
      <c r="F17" s="101"/>
      <c r="G17" s="101"/>
      <c r="H17" s="24">
        <v>39802</v>
      </c>
      <c r="I17" s="24">
        <v>41187</v>
      </c>
      <c r="J17" s="24">
        <v>37485</v>
      </c>
      <c r="K17" s="48">
        <f t="shared" si="0"/>
        <v>0.91011727001238252</v>
      </c>
    </row>
    <row r="18" spans="1:11" s="7" customFormat="1" x14ac:dyDescent="0.2">
      <c r="A18" s="96" t="s">
        <v>42</v>
      </c>
      <c r="B18" s="97"/>
      <c r="C18" s="97"/>
      <c r="D18" s="97"/>
      <c r="E18" s="97"/>
      <c r="F18" s="97"/>
      <c r="G18" s="97"/>
      <c r="H18" s="24">
        <f>SUM(H19:H23)</f>
        <v>82290</v>
      </c>
      <c r="I18" s="24">
        <f>SUM(I19:I23)</f>
        <v>82290</v>
      </c>
      <c r="J18" s="24">
        <f>SUM(J19:J23)</f>
        <v>89564</v>
      </c>
      <c r="K18" s="48">
        <f t="shared" si="0"/>
        <v>1.0883947016648439</v>
      </c>
    </row>
    <row r="19" spans="1:11" s="57" customFormat="1" x14ac:dyDescent="0.2">
      <c r="A19" s="59"/>
      <c r="B19" s="71" t="s">
        <v>16</v>
      </c>
      <c r="C19" s="71"/>
      <c r="D19" s="71"/>
      <c r="E19" s="71"/>
      <c r="F19" s="71"/>
      <c r="G19" s="71"/>
      <c r="H19" s="21">
        <v>34675</v>
      </c>
      <c r="I19" s="21">
        <v>34675</v>
      </c>
      <c r="J19" s="21">
        <v>34876</v>
      </c>
      <c r="K19" s="58">
        <f t="shared" si="0"/>
        <v>1.0057966834895458</v>
      </c>
    </row>
    <row r="20" spans="1:11" s="57" customFormat="1" x14ac:dyDescent="0.2">
      <c r="A20" s="59"/>
      <c r="B20" s="71" t="s">
        <v>40</v>
      </c>
      <c r="C20" s="71"/>
      <c r="D20" s="71"/>
      <c r="E20" s="71"/>
      <c r="F20" s="71"/>
      <c r="G20" s="71"/>
      <c r="H20" s="21">
        <v>42800</v>
      </c>
      <c r="I20" s="21">
        <v>42800</v>
      </c>
      <c r="J20" s="21">
        <v>49616</v>
      </c>
      <c r="K20" s="58">
        <f t="shared" si="0"/>
        <v>1.159252336448598</v>
      </c>
    </row>
    <row r="21" spans="1:11" s="7" customFormat="1" x14ac:dyDescent="0.2">
      <c r="A21" s="10"/>
      <c r="B21" s="71" t="s">
        <v>17</v>
      </c>
      <c r="C21" s="71"/>
      <c r="D21" s="71"/>
      <c r="E21" s="71"/>
      <c r="F21" s="71"/>
      <c r="G21" s="71"/>
      <c r="H21" s="22">
        <v>4760</v>
      </c>
      <c r="I21" s="22">
        <v>4760</v>
      </c>
      <c r="J21" s="22">
        <v>4755</v>
      </c>
      <c r="K21" s="49">
        <f t="shared" si="0"/>
        <v>0.99894957983193278</v>
      </c>
    </row>
    <row r="22" spans="1:11" s="7" customFormat="1" x14ac:dyDescent="0.2">
      <c r="A22" s="10"/>
      <c r="B22" s="71" t="s">
        <v>41</v>
      </c>
      <c r="C22" s="71"/>
      <c r="D22" s="71"/>
      <c r="E22" s="71"/>
      <c r="F22" s="71"/>
      <c r="G22" s="71"/>
      <c r="H22" s="22">
        <v>55</v>
      </c>
      <c r="I22" s="22">
        <v>55</v>
      </c>
      <c r="J22" s="22">
        <v>56</v>
      </c>
      <c r="K22" s="49">
        <f t="shared" si="0"/>
        <v>1.0181818181818181</v>
      </c>
    </row>
    <row r="23" spans="1:11" s="7" customFormat="1" x14ac:dyDescent="0.2">
      <c r="A23" s="10"/>
      <c r="B23" s="91" t="s">
        <v>18</v>
      </c>
      <c r="C23" s="91"/>
      <c r="D23" s="91"/>
      <c r="E23" s="91"/>
      <c r="F23" s="91"/>
      <c r="G23" s="91"/>
      <c r="H23" s="22"/>
      <c r="I23" s="22"/>
      <c r="J23" s="22">
        <v>261</v>
      </c>
      <c r="K23" s="49"/>
    </row>
    <row r="24" spans="1:11" s="7" customFormat="1" x14ac:dyDescent="0.2">
      <c r="A24" s="96" t="s">
        <v>43</v>
      </c>
      <c r="B24" s="97"/>
      <c r="C24" s="97"/>
      <c r="D24" s="97"/>
      <c r="E24" s="97"/>
      <c r="F24" s="97"/>
      <c r="G24" s="97"/>
      <c r="H24" s="24">
        <f>SUM(H25:H32)</f>
        <v>3915</v>
      </c>
      <c r="I24" s="24">
        <f>SUM(I25:I32)</f>
        <v>3915</v>
      </c>
      <c r="J24" s="24">
        <f>SUM(J25:J32)</f>
        <v>4208</v>
      </c>
      <c r="K24" s="48">
        <f t="shared" si="0"/>
        <v>1.0748403575989782</v>
      </c>
    </row>
    <row r="25" spans="1:11" s="7" customFormat="1" x14ac:dyDescent="0.2">
      <c r="A25" s="10"/>
      <c r="B25" s="110" t="s">
        <v>19</v>
      </c>
      <c r="C25" s="111"/>
      <c r="D25" s="111"/>
      <c r="E25" s="111"/>
      <c r="F25" s="111"/>
      <c r="G25" s="111"/>
      <c r="H25" s="22"/>
      <c r="I25" s="22"/>
      <c r="J25" s="22">
        <v>157</v>
      </c>
      <c r="K25" s="49"/>
    </row>
    <row r="26" spans="1:11" s="7" customFormat="1" x14ac:dyDescent="0.2">
      <c r="A26" s="10"/>
      <c r="B26" s="71" t="s">
        <v>0</v>
      </c>
      <c r="C26" s="71"/>
      <c r="D26" s="71"/>
      <c r="E26" s="71"/>
      <c r="F26" s="71"/>
      <c r="G26" s="71"/>
      <c r="H26" s="22">
        <v>3260</v>
      </c>
      <c r="I26" s="22">
        <v>3260</v>
      </c>
      <c r="J26" s="22">
        <v>3071</v>
      </c>
      <c r="K26" s="49">
        <f t="shared" si="0"/>
        <v>0.94202453987730062</v>
      </c>
    </row>
    <row r="27" spans="1:11" s="7" customFormat="1" x14ac:dyDescent="0.2">
      <c r="A27" s="10"/>
      <c r="B27" s="71" t="s">
        <v>20</v>
      </c>
      <c r="C27" s="71"/>
      <c r="D27" s="71"/>
      <c r="E27" s="71"/>
      <c r="F27" s="71"/>
      <c r="G27" s="71"/>
      <c r="H27" s="22">
        <v>100</v>
      </c>
      <c r="I27" s="22">
        <v>100</v>
      </c>
      <c r="J27" s="22">
        <v>74</v>
      </c>
      <c r="K27" s="49"/>
    </row>
    <row r="28" spans="1:11" s="7" customFormat="1" x14ac:dyDescent="0.2">
      <c r="A28" s="10"/>
      <c r="B28" s="71" t="s">
        <v>21</v>
      </c>
      <c r="C28" s="71"/>
      <c r="D28" s="71"/>
      <c r="E28" s="71"/>
      <c r="F28" s="71"/>
      <c r="G28" s="71"/>
      <c r="H28" s="22"/>
      <c r="I28" s="22"/>
      <c r="J28" s="22">
        <v>2</v>
      </c>
      <c r="K28" s="49"/>
    </row>
    <row r="29" spans="1:11" s="7" customFormat="1" x14ac:dyDescent="0.2">
      <c r="A29" s="17"/>
      <c r="B29" s="71" t="s">
        <v>22</v>
      </c>
      <c r="C29" s="71"/>
      <c r="D29" s="71"/>
      <c r="E29" s="71"/>
      <c r="F29" s="71"/>
      <c r="G29" s="71"/>
      <c r="H29" s="25"/>
      <c r="I29" s="25"/>
      <c r="J29" s="25"/>
      <c r="K29" s="49"/>
    </row>
    <row r="30" spans="1:11" s="7" customFormat="1" x14ac:dyDescent="0.2">
      <c r="A30" s="17"/>
      <c r="B30" s="71" t="s">
        <v>23</v>
      </c>
      <c r="C30" s="71"/>
      <c r="D30" s="71"/>
      <c r="E30" s="71"/>
      <c r="F30" s="71"/>
      <c r="G30" s="71"/>
      <c r="H30" s="26">
        <v>265</v>
      </c>
      <c r="I30" s="26">
        <v>265</v>
      </c>
      <c r="J30" s="26">
        <v>296</v>
      </c>
      <c r="K30" s="49">
        <f t="shared" si="0"/>
        <v>1.1169811320754717</v>
      </c>
    </row>
    <row r="31" spans="1:11" s="7" customFormat="1" x14ac:dyDescent="0.2">
      <c r="A31" s="14"/>
      <c r="B31" s="71" t="s">
        <v>24</v>
      </c>
      <c r="C31" s="71"/>
      <c r="D31" s="71"/>
      <c r="E31" s="71"/>
      <c r="F31" s="71"/>
      <c r="G31" s="71"/>
      <c r="H31" s="21">
        <v>290</v>
      </c>
      <c r="I31" s="27">
        <v>290</v>
      </c>
      <c r="J31" s="27">
        <v>46</v>
      </c>
      <c r="K31" s="49">
        <f t="shared" si="0"/>
        <v>0.15862068965517243</v>
      </c>
    </row>
    <row r="32" spans="1:11" s="7" customFormat="1" x14ac:dyDescent="0.2">
      <c r="A32" s="50"/>
      <c r="B32" s="72" t="s">
        <v>25</v>
      </c>
      <c r="C32" s="72"/>
      <c r="D32" s="72"/>
      <c r="E32" s="72"/>
      <c r="F32" s="72"/>
      <c r="G32" s="72"/>
      <c r="H32" s="22"/>
      <c r="I32" s="28"/>
      <c r="J32" s="28">
        <v>562</v>
      </c>
      <c r="K32" s="49"/>
    </row>
    <row r="33" spans="1:11" s="7" customFormat="1" x14ac:dyDescent="0.2">
      <c r="A33" s="73" t="s">
        <v>44</v>
      </c>
      <c r="B33" s="69"/>
      <c r="C33" s="69"/>
      <c r="D33" s="69"/>
      <c r="E33" s="69"/>
      <c r="F33" s="69"/>
      <c r="G33" s="69"/>
      <c r="H33" s="24">
        <f>SUM(H34:H36)</f>
        <v>0</v>
      </c>
      <c r="I33" s="24">
        <f>SUM(I34:I36)</f>
        <v>0</v>
      </c>
      <c r="J33" s="24">
        <f>SUM(J34:J36)</f>
        <v>126</v>
      </c>
      <c r="K33" s="48"/>
    </row>
    <row r="34" spans="1:11" s="7" customFormat="1" ht="25.5" customHeight="1" x14ac:dyDescent="0.2">
      <c r="A34" s="51"/>
      <c r="B34" s="72" t="s">
        <v>27</v>
      </c>
      <c r="C34" s="72"/>
      <c r="D34" s="72"/>
      <c r="E34" s="72"/>
      <c r="F34" s="72"/>
      <c r="G34" s="72"/>
      <c r="H34" s="22"/>
      <c r="I34" s="28"/>
      <c r="J34" s="28"/>
      <c r="K34" s="49"/>
    </row>
    <row r="35" spans="1:11" s="7" customFormat="1" ht="25.5" customHeight="1" x14ac:dyDescent="0.2">
      <c r="A35" s="10"/>
      <c r="B35" s="72" t="s">
        <v>28</v>
      </c>
      <c r="C35" s="72"/>
      <c r="D35" s="72"/>
      <c r="E35" s="72"/>
      <c r="F35" s="72"/>
      <c r="G35" s="72"/>
      <c r="H35" s="22"/>
      <c r="I35" s="28"/>
      <c r="J35" s="28">
        <v>90</v>
      </c>
      <c r="K35" s="49"/>
    </row>
    <row r="36" spans="1:11" s="7" customFormat="1" ht="13.5" thickBot="1" x14ac:dyDescent="0.25">
      <c r="A36" s="10"/>
      <c r="B36" s="91" t="s">
        <v>26</v>
      </c>
      <c r="C36" s="91"/>
      <c r="D36" s="91"/>
      <c r="E36" s="91"/>
      <c r="F36" s="91"/>
      <c r="G36" s="91"/>
      <c r="H36" s="25"/>
      <c r="I36" s="29"/>
      <c r="J36" s="29">
        <v>36</v>
      </c>
      <c r="K36" s="52"/>
    </row>
    <row r="37" spans="1:11" s="7" customFormat="1" ht="13.5" customHeight="1" thickTop="1" thickBot="1" x14ac:dyDescent="0.25">
      <c r="A37" s="75" t="s">
        <v>56</v>
      </c>
      <c r="B37" s="76"/>
      <c r="C37" s="76"/>
      <c r="D37" s="76"/>
      <c r="E37" s="76"/>
      <c r="F37" s="76"/>
      <c r="G37" s="76"/>
      <c r="H37" s="19">
        <f>H38+H41+H46</f>
        <v>190</v>
      </c>
      <c r="I37" s="30">
        <f>I38+I41+I46</f>
        <v>99119</v>
      </c>
      <c r="J37" s="30">
        <f>J38+J41+J46</f>
        <v>101391</v>
      </c>
      <c r="K37" s="46">
        <f t="shared" si="0"/>
        <v>1.0229219423117666</v>
      </c>
    </row>
    <row r="38" spans="1:11" s="7" customFormat="1" ht="13.5" thickTop="1" x14ac:dyDescent="0.2">
      <c r="A38" s="98" t="s">
        <v>53</v>
      </c>
      <c r="B38" s="99"/>
      <c r="C38" s="99"/>
      <c r="D38" s="99"/>
      <c r="E38" s="99"/>
      <c r="F38" s="99"/>
      <c r="G38" s="99"/>
      <c r="H38" s="20">
        <f>SUM(H39:H40)</f>
        <v>0</v>
      </c>
      <c r="I38" s="31">
        <f>SUM(I39:I40)</f>
        <v>81729</v>
      </c>
      <c r="J38" s="31">
        <f>SUM(J39:J40)</f>
        <v>84077</v>
      </c>
      <c r="K38" s="53">
        <f t="shared" si="0"/>
        <v>1.0287290924885903</v>
      </c>
    </row>
    <row r="39" spans="1:11" s="7" customFormat="1" x14ac:dyDescent="0.2">
      <c r="A39" s="10"/>
      <c r="B39" s="72" t="s">
        <v>29</v>
      </c>
      <c r="C39" s="72"/>
      <c r="D39" s="72"/>
      <c r="E39" s="72"/>
      <c r="F39" s="72"/>
      <c r="G39" s="72"/>
      <c r="H39" s="22"/>
      <c r="I39" s="28"/>
      <c r="J39" s="28"/>
      <c r="K39" s="49"/>
    </row>
    <row r="40" spans="1:11" s="7" customFormat="1" x14ac:dyDescent="0.2">
      <c r="A40" s="54"/>
      <c r="B40" s="72" t="s">
        <v>30</v>
      </c>
      <c r="C40" s="72"/>
      <c r="D40" s="72"/>
      <c r="E40" s="72"/>
      <c r="F40" s="72"/>
      <c r="G40" s="72"/>
      <c r="H40" s="23"/>
      <c r="I40" s="21">
        <v>81729</v>
      </c>
      <c r="J40" s="21">
        <v>84077</v>
      </c>
      <c r="K40" s="49">
        <f t="shared" si="0"/>
        <v>1.0287290924885903</v>
      </c>
    </row>
    <row r="41" spans="1:11" s="7" customFormat="1" x14ac:dyDescent="0.2">
      <c r="A41" s="100" t="s">
        <v>54</v>
      </c>
      <c r="B41" s="101"/>
      <c r="C41" s="101"/>
      <c r="D41" s="101"/>
      <c r="E41" s="101"/>
      <c r="F41" s="101"/>
      <c r="G41" s="101"/>
      <c r="H41" s="24">
        <f>SUM(H42:H45)</f>
        <v>90</v>
      </c>
      <c r="I41" s="32">
        <f>SUM(I42:I45)</f>
        <v>17090</v>
      </c>
      <c r="J41" s="32">
        <f>SUM(J42:J45)</f>
        <v>17080</v>
      </c>
      <c r="K41" s="48">
        <f t="shared" si="0"/>
        <v>0.99941486249268574</v>
      </c>
    </row>
    <row r="42" spans="1:11" s="7" customFormat="1" x14ac:dyDescent="0.2">
      <c r="A42" s="10"/>
      <c r="B42" s="72" t="s">
        <v>2</v>
      </c>
      <c r="C42" s="72"/>
      <c r="D42" s="72"/>
      <c r="E42" s="72"/>
      <c r="F42" s="72"/>
      <c r="G42" s="72"/>
      <c r="H42" s="22"/>
      <c r="I42" s="28"/>
      <c r="J42" s="28"/>
      <c r="K42" s="49"/>
    </row>
    <row r="43" spans="1:11" s="7" customFormat="1" x14ac:dyDescent="0.2">
      <c r="A43" s="10"/>
      <c r="B43" s="72" t="s">
        <v>3</v>
      </c>
      <c r="C43" s="72"/>
      <c r="D43" s="72"/>
      <c r="E43" s="72"/>
      <c r="F43" s="72"/>
      <c r="G43" s="72"/>
      <c r="H43" s="22">
        <v>90</v>
      </c>
      <c r="I43" s="28">
        <v>17090</v>
      </c>
      <c r="J43" s="28">
        <v>17080</v>
      </c>
      <c r="K43" s="49">
        <f t="shared" si="0"/>
        <v>0.99941486249268574</v>
      </c>
    </row>
    <row r="44" spans="1:11" s="7" customFormat="1" x14ac:dyDescent="0.2">
      <c r="A44" s="10"/>
      <c r="B44" s="72" t="s">
        <v>31</v>
      </c>
      <c r="C44" s="72"/>
      <c r="D44" s="72"/>
      <c r="E44" s="72"/>
      <c r="F44" s="72"/>
      <c r="G44" s="72"/>
      <c r="H44" s="22"/>
      <c r="I44" s="28"/>
      <c r="J44" s="28"/>
      <c r="K44" s="49"/>
    </row>
    <row r="45" spans="1:11" s="7" customFormat="1" x14ac:dyDescent="0.2">
      <c r="A45" s="50"/>
      <c r="B45" s="72" t="s">
        <v>32</v>
      </c>
      <c r="C45" s="72"/>
      <c r="D45" s="72"/>
      <c r="E45" s="72"/>
      <c r="F45" s="72"/>
      <c r="G45" s="72"/>
      <c r="H45" s="22"/>
      <c r="I45" s="28"/>
      <c r="J45" s="28"/>
      <c r="K45" s="49"/>
    </row>
    <row r="46" spans="1:11" s="7" customFormat="1" x14ac:dyDescent="0.2">
      <c r="A46" s="68" t="s">
        <v>55</v>
      </c>
      <c r="B46" s="69"/>
      <c r="C46" s="69"/>
      <c r="D46" s="69"/>
      <c r="E46" s="69"/>
      <c r="F46" s="69"/>
      <c r="G46" s="69"/>
      <c r="H46" s="24">
        <f>SUM(H47:H49)</f>
        <v>100</v>
      </c>
      <c r="I46" s="24">
        <f>SUM(I47:I49)</f>
        <v>300</v>
      </c>
      <c r="J46" s="24">
        <f>SUM(J47:J49)</f>
        <v>234</v>
      </c>
      <c r="K46" s="48">
        <f t="shared" si="0"/>
        <v>0.78</v>
      </c>
    </row>
    <row r="47" spans="1:11" s="7" customFormat="1" ht="25.5" customHeight="1" x14ac:dyDescent="0.2">
      <c r="A47" s="51"/>
      <c r="B47" s="72" t="s">
        <v>33</v>
      </c>
      <c r="C47" s="72"/>
      <c r="D47" s="72"/>
      <c r="E47" s="72"/>
      <c r="F47" s="72"/>
      <c r="G47" s="72"/>
      <c r="H47" s="22"/>
      <c r="I47" s="28"/>
      <c r="J47" s="28"/>
      <c r="K47" s="49"/>
    </row>
    <row r="48" spans="1:11" s="7" customFormat="1" ht="25.5" customHeight="1" x14ac:dyDescent="0.2">
      <c r="A48" s="10"/>
      <c r="B48" s="72" t="s">
        <v>34</v>
      </c>
      <c r="C48" s="72"/>
      <c r="D48" s="72"/>
      <c r="E48" s="72"/>
      <c r="F48" s="72"/>
      <c r="G48" s="72"/>
      <c r="H48" s="22"/>
      <c r="I48" s="28"/>
      <c r="J48" s="28"/>
      <c r="K48" s="49"/>
    </row>
    <row r="49" spans="1:11" s="7" customFormat="1" ht="13.5" thickBot="1" x14ac:dyDescent="0.25">
      <c r="A49" s="10"/>
      <c r="B49" s="91" t="s">
        <v>35</v>
      </c>
      <c r="C49" s="91"/>
      <c r="D49" s="91"/>
      <c r="E49" s="91"/>
      <c r="F49" s="91"/>
      <c r="G49" s="91"/>
      <c r="H49" s="25">
        <v>100</v>
      </c>
      <c r="I49" s="29">
        <v>300</v>
      </c>
      <c r="J49" s="29">
        <v>234</v>
      </c>
      <c r="K49" s="52">
        <f t="shared" si="0"/>
        <v>0.78</v>
      </c>
    </row>
    <row r="50" spans="1:11" s="7" customFormat="1" ht="14.25" thickTop="1" thickBot="1" x14ac:dyDescent="0.25">
      <c r="A50" s="75" t="s">
        <v>36</v>
      </c>
      <c r="B50" s="76"/>
      <c r="C50" s="76"/>
      <c r="D50" s="76"/>
      <c r="E50" s="76"/>
      <c r="F50" s="76"/>
      <c r="G50" s="76"/>
      <c r="H50" s="19">
        <f>H8+H37</f>
        <v>268850</v>
      </c>
      <c r="I50" s="30">
        <f>I8+I37</f>
        <v>371867</v>
      </c>
      <c r="J50" s="30">
        <f>J8+J37</f>
        <v>378130</v>
      </c>
      <c r="K50" s="46">
        <f t="shared" si="0"/>
        <v>1.0168420429884879</v>
      </c>
    </row>
    <row r="51" spans="1:11" s="62" customFormat="1" ht="13.5" thickTop="1" x14ac:dyDescent="0.2">
      <c r="A51" s="73" t="s">
        <v>57</v>
      </c>
      <c r="B51" s="74"/>
      <c r="C51" s="74"/>
      <c r="D51" s="74"/>
      <c r="E51" s="74"/>
      <c r="F51" s="74"/>
      <c r="G51" s="74"/>
      <c r="H51" s="20"/>
      <c r="I51" s="20">
        <v>90000</v>
      </c>
      <c r="J51" s="20">
        <v>57500</v>
      </c>
      <c r="K51" s="63">
        <f t="shared" si="0"/>
        <v>0.63888888888888884</v>
      </c>
    </row>
    <row r="52" spans="1:11" s="62" customFormat="1" x14ac:dyDescent="0.2">
      <c r="A52" s="68" t="s">
        <v>61</v>
      </c>
      <c r="B52" s="69"/>
      <c r="C52" s="69"/>
      <c r="D52" s="69"/>
      <c r="E52" s="69"/>
      <c r="F52" s="69"/>
      <c r="G52" s="70"/>
      <c r="H52" s="24">
        <v>4455</v>
      </c>
      <c r="I52" s="24">
        <v>29959</v>
      </c>
      <c r="J52" s="24">
        <v>29959</v>
      </c>
      <c r="K52" s="48">
        <f t="shared" si="0"/>
        <v>1</v>
      </c>
    </row>
    <row r="53" spans="1:11" s="62" customFormat="1" ht="14.25" customHeight="1" x14ac:dyDescent="0.2">
      <c r="A53" s="68" t="s">
        <v>58</v>
      </c>
      <c r="B53" s="69"/>
      <c r="C53" s="69"/>
      <c r="D53" s="69"/>
      <c r="E53" s="69"/>
      <c r="F53" s="69"/>
      <c r="G53" s="70"/>
      <c r="H53" s="64"/>
      <c r="I53" s="64">
        <v>4504</v>
      </c>
      <c r="J53" s="64">
        <v>4504</v>
      </c>
      <c r="K53" s="48">
        <f t="shared" si="0"/>
        <v>1</v>
      </c>
    </row>
    <row r="54" spans="1:11" s="62" customFormat="1" ht="13.5" thickBot="1" x14ac:dyDescent="0.25">
      <c r="A54" s="89" t="s">
        <v>59</v>
      </c>
      <c r="B54" s="90"/>
      <c r="C54" s="90"/>
      <c r="D54" s="90"/>
      <c r="E54" s="90"/>
      <c r="F54" s="90"/>
      <c r="G54" s="92"/>
      <c r="H54" s="60"/>
      <c r="I54" s="60">
        <v>25023</v>
      </c>
      <c r="J54" s="60">
        <v>25023</v>
      </c>
      <c r="K54" s="47">
        <f t="shared" si="0"/>
        <v>1</v>
      </c>
    </row>
    <row r="55" spans="1:11" s="62" customFormat="1" ht="14.25" thickTop="1" thickBot="1" x14ac:dyDescent="0.25">
      <c r="A55" s="65" t="s">
        <v>60</v>
      </c>
      <c r="B55" s="66"/>
      <c r="C55" s="66"/>
      <c r="D55" s="66"/>
      <c r="E55" s="66"/>
      <c r="F55" s="66"/>
      <c r="G55" s="67"/>
      <c r="H55" s="19">
        <f>SUM(H51:H54)</f>
        <v>4455</v>
      </c>
      <c r="I55" s="19">
        <f t="shared" ref="I55:J55" si="1">SUM(I51:I54)</f>
        <v>149486</v>
      </c>
      <c r="J55" s="19">
        <f t="shared" si="1"/>
        <v>116986</v>
      </c>
      <c r="K55" s="46">
        <f t="shared" si="0"/>
        <v>0.78258833603146782</v>
      </c>
    </row>
    <row r="56" spans="1:11" s="7" customFormat="1" ht="14.25" thickTop="1" thickBot="1" x14ac:dyDescent="0.25">
      <c r="A56" s="89" t="s">
        <v>37</v>
      </c>
      <c r="B56" s="90"/>
      <c r="C56" s="90"/>
      <c r="D56" s="90"/>
      <c r="E56" s="90"/>
      <c r="F56" s="90"/>
      <c r="G56" s="90"/>
      <c r="H56" s="60">
        <f>H50+H55</f>
        <v>273305</v>
      </c>
      <c r="I56" s="60">
        <f t="shared" ref="I56:J56" si="2">I50+I55</f>
        <v>521353</v>
      </c>
      <c r="J56" s="60">
        <f t="shared" si="2"/>
        <v>495116</v>
      </c>
      <c r="K56" s="61">
        <f t="shared" si="0"/>
        <v>0.94967517210028518</v>
      </c>
    </row>
    <row r="57" spans="1:11" s="7" customFormat="1" ht="13.5" thickTop="1" x14ac:dyDescent="0.2">
      <c r="A57" s="93" t="s">
        <v>9</v>
      </c>
      <c r="B57" s="94"/>
      <c r="C57" s="94"/>
      <c r="D57" s="94"/>
      <c r="E57" s="94"/>
      <c r="F57" s="94"/>
      <c r="G57" s="94"/>
      <c r="H57" s="33"/>
      <c r="I57" s="34"/>
      <c r="J57" s="34"/>
      <c r="K57" s="55"/>
    </row>
    <row r="58" spans="1:11" s="7" customFormat="1" x14ac:dyDescent="0.2">
      <c r="A58" s="87" t="s">
        <v>8</v>
      </c>
      <c r="B58" s="88"/>
      <c r="C58" s="88"/>
      <c r="D58" s="88"/>
      <c r="E58" s="88"/>
      <c r="F58" s="88"/>
      <c r="G58" s="88"/>
      <c r="H58" s="35">
        <f>SUM(H59:H61)</f>
        <v>1588</v>
      </c>
      <c r="I58" s="36">
        <f>SUM(I59:I61)</f>
        <v>1588</v>
      </c>
      <c r="J58" s="36">
        <f>SUM(J59:J61)</f>
        <v>1737</v>
      </c>
      <c r="K58" s="48">
        <f t="shared" si="0"/>
        <v>1.0938287153652393</v>
      </c>
    </row>
    <row r="59" spans="1:11" s="7" customFormat="1" x14ac:dyDescent="0.2">
      <c r="A59" s="79" t="s">
        <v>0</v>
      </c>
      <c r="B59" s="72"/>
      <c r="C59" s="72"/>
      <c r="D59" s="72"/>
      <c r="E59" s="72"/>
      <c r="F59" s="72"/>
      <c r="G59" s="72"/>
      <c r="H59" s="37">
        <v>612</v>
      </c>
      <c r="I59" s="38">
        <v>612</v>
      </c>
      <c r="J59" s="38">
        <v>612</v>
      </c>
      <c r="K59" s="49">
        <f t="shared" si="0"/>
        <v>1</v>
      </c>
    </row>
    <row r="60" spans="1:11" s="7" customFormat="1" x14ac:dyDescent="0.2">
      <c r="A60" s="79" t="s">
        <v>1</v>
      </c>
      <c r="B60" s="72"/>
      <c r="C60" s="72"/>
      <c r="D60" s="72"/>
      <c r="E60" s="72"/>
      <c r="F60" s="72"/>
      <c r="G60" s="72"/>
      <c r="H60" s="37">
        <v>811</v>
      </c>
      <c r="I60" s="38">
        <v>811</v>
      </c>
      <c r="J60" s="38">
        <v>960</v>
      </c>
      <c r="K60" s="49">
        <f t="shared" si="0"/>
        <v>1.183723797780518</v>
      </c>
    </row>
    <row r="61" spans="1:11" s="7" customFormat="1" x14ac:dyDescent="0.2">
      <c r="A61" s="79" t="s">
        <v>10</v>
      </c>
      <c r="B61" s="72"/>
      <c r="C61" s="72"/>
      <c r="D61" s="72"/>
      <c r="E61" s="72"/>
      <c r="F61" s="72"/>
      <c r="G61" s="72"/>
      <c r="H61" s="37">
        <v>165</v>
      </c>
      <c r="I61" s="38">
        <v>165</v>
      </c>
      <c r="J61" s="38">
        <v>165</v>
      </c>
      <c r="K61" s="49">
        <f t="shared" si="0"/>
        <v>1</v>
      </c>
    </row>
    <row r="62" spans="1:11" s="7" customFormat="1" x14ac:dyDescent="0.2">
      <c r="A62" s="87" t="s">
        <v>6</v>
      </c>
      <c r="B62" s="88"/>
      <c r="C62" s="88"/>
      <c r="D62" s="88"/>
      <c r="E62" s="88"/>
      <c r="F62" s="88"/>
      <c r="G62" s="88"/>
      <c r="H62" s="35">
        <f>SUM(H63:H64)</f>
        <v>0</v>
      </c>
      <c r="I62" s="36">
        <f>SUM(I63:I64)</f>
        <v>0</v>
      </c>
      <c r="J62" s="36">
        <f>SUM(J63:J64)</f>
        <v>0</v>
      </c>
      <c r="K62" s="48"/>
    </row>
    <row r="63" spans="1:11" s="7" customFormat="1" x14ac:dyDescent="0.2">
      <c r="A63" s="79" t="s">
        <v>1</v>
      </c>
      <c r="B63" s="72"/>
      <c r="C63" s="72"/>
      <c r="D63" s="72"/>
      <c r="E63" s="72"/>
      <c r="F63" s="72"/>
      <c r="G63" s="72"/>
      <c r="H63" s="39"/>
      <c r="I63" s="40"/>
      <c r="J63" s="40"/>
      <c r="K63" s="49"/>
    </row>
    <row r="64" spans="1:11" s="7" customFormat="1" x14ac:dyDescent="0.2">
      <c r="A64" s="79" t="s">
        <v>10</v>
      </c>
      <c r="B64" s="72"/>
      <c r="C64" s="72"/>
      <c r="D64" s="72"/>
      <c r="E64" s="72"/>
      <c r="F64" s="72"/>
      <c r="G64" s="72"/>
      <c r="H64" s="39"/>
      <c r="I64" s="40"/>
      <c r="J64" s="40"/>
      <c r="K64" s="49"/>
    </row>
    <row r="65" spans="1:11" s="7" customFormat="1" x14ac:dyDescent="0.2">
      <c r="A65" s="81" t="s">
        <v>7</v>
      </c>
      <c r="B65" s="82"/>
      <c r="C65" s="82"/>
      <c r="D65" s="82"/>
      <c r="E65" s="82"/>
      <c r="F65" s="82"/>
      <c r="G65" s="82"/>
      <c r="H65" s="41">
        <f>SUM(H66:H67)</f>
        <v>133</v>
      </c>
      <c r="I65" s="41">
        <f>SUM(I66:I67)</f>
        <v>133</v>
      </c>
      <c r="J65" s="41">
        <f>SUM(J66:J67)</f>
        <v>44</v>
      </c>
      <c r="K65" s="48">
        <f t="shared" si="0"/>
        <v>0.33082706766917291</v>
      </c>
    </row>
    <row r="66" spans="1:11" s="7" customFormat="1" x14ac:dyDescent="0.2">
      <c r="A66" s="83" t="s">
        <v>0</v>
      </c>
      <c r="B66" s="84"/>
      <c r="C66" s="84"/>
      <c r="D66" s="84"/>
      <c r="E66" s="84"/>
      <c r="F66" s="84"/>
      <c r="G66" s="84"/>
      <c r="H66" s="37">
        <v>105</v>
      </c>
      <c r="I66" s="38">
        <v>105</v>
      </c>
      <c r="J66" s="38">
        <v>35</v>
      </c>
      <c r="K66" s="49">
        <f t="shared" si="0"/>
        <v>0.33333333333333331</v>
      </c>
    </row>
    <row r="67" spans="1:11" s="7" customFormat="1" ht="13.5" thickBot="1" x14ac:dyDescent="0.25">
      <c r="A67" s="85" t="s">
        <v>10</v>
      </c>
      <c r="B67" s="86"/>
      <c r="C67" s="86"/>
      <c r="D67" s="86"/>
      <c r="E67" s="86"/>
      <c r="F67" s="86"/>
      <c r="G67" s="86"/>
      <c r="H67" s="42">
        <v>28</v>
      </c>
      <c r="I67" s="43">
        <v>28</v>
      </c>
      <c r="J67" s="43">
        <v>9</v>
      </c>
      <c r="K67" s="56">
        <f t="shared" si="0"/>
        <v>0.32142857142857145</v>
      </c>
    </row>
    <row r="68" spans="1:11" ht="13.5" thickTop="1" x14ac:dyDescent="0.2">
      <c r="A68" s="80"/>
      <c r="B68" s="80"/>
      <c r="C68" s="80"/>
      <c r="D68" s="80"/>
      <c r="E68" s="80"/>
      <c r="F68" s="80"/>
      <c r="G68" s="80"/>
      <c r="H68" s="44"/>
      <c r="I68" s="44"/>
    </row>
    <row r="69" spans="1:11" x14ac:dyDescent="0.2">
      <c r="A69" s="77"/>
      <c r="B69" s="78"/>
      <c r="C69" s="78"/>
      <c r="D69" s="78"/>
      <c r="E69" s="78"/>
      <c r="F69" s="78"/>
      <c r="G69" s="78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B26:G26"/>
    <mergeCell ref="B27:G27"/>
    <mergeCell ref="A5:K5"/>
    <mergeCell ref="B14:G14"/>
    <mergeCell ref="B15:G15"/>
    <mergeCell ref="B16:G16"/>
    <mergeCell ref="B17:G17"/>
    <mergeCell ref="A7:G7"/>
    <mergeCell ref="A9:G9"/>
    <mergeCell ref="A8:G8"/>
    <mergeCell ref="H6:K6"/>
    <mergeCell ref="B25:G25"/>
    <mergeCell ref="B21:G21"/>
    <mergeCell ref="B23:G23"/>
    <mergeCell ref="A57:G57"/>
    <mergeCell ref="A58:G58"/>
    <mergeCell ref="A1:K1"/>
    <mergeCell ref="B11:G11"/>
    <mergeCell ref="B12:G12"/>
    <mergeCell ref="B13:G13"/>
    <mergeCell ref="A18:G18"/>
    <mergeCell ref="A24:G24"/>
    <mergeCell ref="B19:G19"/>
    <mergeCell ref="A38:G38"/>
    <mergeCell ref="B10:G10"/>
    <mergeCell ref="B20:G20"/>
    <mergeCell ref="B22:G22"/>
    <mergeCell ref="A41:G41"/>
    <mergeCell ref="A3:K3"/>
    <mergeCell ref="B30:G30"/>
    <mergeCell ref="A56:G56"/>
    <mergeCell ref="B35:G35"/>
    <mergeCell ref="B36:G36"/>
    <mergeCell ref="B39:G39"/>
    <mergeCell ref="A50:G50"/>
    <mergeCell ref="B40:G40"/>
    <mergeCell ref="B42:G42"/>
    <mergeCell ref="B43:G43"/>
    <mergeCell ref="B44:G44"/>
    <mergeCell ref="B47:G47"/>
    <mergeCell ref="B48:G48"/>
    <mergeCell ref="B49:G49"/>
    <mergeCell ref="A46:G46"/>
    <mergeCell ref="B45:G45"/>
    <mergeCell ref="A54:G54"/>
    <mergeCell ref="A53:G53"/>
    <mergeCell ref="A69:G69"/>
    <mergeCell ref="A59:G59"/>
    <mergeCell ref="A61:G61"/>
    <mergeCell ref="A63:G63"/>
    <mergeCell ref="A64:G64"/>
    <mergeCell ref="A68:G68"/>
    <mergeCell ref="A65:G65"/>
    <mergeCell ref="A66:G66"/>
    <mergeCell ref="A67:G67"/>
    <mergeCell ref="A62:G62"/>
    <mergeCell ref="A60:G60"/>
    <mergeCell ref="B28:G28"/>
    <mergeCell ref="B29:G29"/>
    <mergeCell ref="A37:G37"/>
    <mergeCell ref="B32:G32"/>
    <mergeCell ref="A33:G33"/>
    <mergeCell ref="A55:G55"/>
    <mergeCell ref="A52:G52"/>
    <mergeCell ref="B31:G31"/>
    <mergeCell ref="B34:G34"/>
    <mergeCell ref="A51:G51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2014-11-25T08:54:59Z</cp:lastPrinted>
  <dcterms:created xsi:type="dcterms:W3CDTF">2006-01-17T11:47:21Z</dcterms:created>
  <dcterms:modified xsi:type="dcterms:W3CDTF">2016-05-31T07:24:01Z</dcterms:modified>
</cp:coreProperties>
</file>