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4"/>
  </bookViews>
  <sheets>
    <sheet name="1.sz.melléklet-kiadás,bevétel" sheetId="1" r:id="rId1"/>
    <sheet name="2.sz.melléklet-működés" sheetId="2" r:id="rId2"/>
    <sheet name="3.sz.melléklet - felhalmozás" sheetId="3" r:id="rId3"/>
    <sheet name="4.sz.melléklet-beruházás,felújí" sheetId="4" r:id="rId4"/>
    <sheet name="5. sz.melléklet - COFOG" sheetId="5" r:id="rId5"/>
  </sheets>
  <definedNames>
    <definedName name="Excel_BuiltIn_Print_Area_1_1">'1.sz.melléklet-kiadás,bevétel'!$A$1:$H$86</definedName>
    <definedName name="_xlnm.Print_Area" localSheetId="0">'1.sz.melléklet-kiadás,bevétel'!$A$1:$J$101</definedName>
    <definedName name="_xlnm.Print_Area" localSheetId="1">'2.sz.melléklet-működés'!$A$1:$G$100</definedName>
    <definedName name="_xlnm.Print_Area" localSheetId="2">'3.sz.melléklet - felhalmozás'!$A$1:$G$48</definedName>
    <definedName name="_xlnm.Print_Area" localSheetId="3">'4.sz.melléklet-beruházás,felújí'!$A$1:$G$29</definedName>
  </definedNames>
  <calcPr fullCalcOnLoad="1"/>
</workbook>
</file>

<file path=xl/sharedStrings.xml><?xml version="1.0" encoding="utf-8"?>
<sst xmlns="http://schemas.openxmlformats.org/spreadsheetml/2006/main" count="369" uniqueCount="224">
  <si>
    <t>Sor-sz.</t>
  </si>
  <si>
    <t>Megnevezés</t>
  </si>
  <si>
    <t>BEVÉTELEK</t>
  </si>
  <si>
    <t>1.</t>
  </si>
  <si>
    <t>Intézményi működési bevételek</t>
  </si>
  <si>
    <t>2.</t>
  </si>
  <si>
    <t>3.</t>
  </si>
  <si>
    <t>Önkormányzatok költségvetési támogatása</t>
  </si>
  <si>
    <t>3.1.</t>
  </si>
  <si>
    <t>3.2.</t>
  </si>
  <si>
    <t>3.3.</t>
  </si>
  <si>
    <t>3.4.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</si>
  <si>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</si>
  <si>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</si>
  <si>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</si>
  <si>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</si>
  <si>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</si>
  <si>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</si>
  <si>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</si>
  <si>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</si>
  <si>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</si>
  <si>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8.</t>
  </si>
  <si>
    <t>9.</t>
  </si>
  <si>
    <t>10.</t>
  </si>
  <si>
    <t>Pénzforgalom nélküli bevételek</t>
  </si>
  <si>
    <t>11.</t>
  </si>
  <si>
    <t>12.</t>
  </si>
  <si>
    <t xml:space="preserve">Bevételek mindösszesen </t>
  </si>
  <si>
    <t>1. számú melléklet folytatása</t>
  </si>
  <si>
    <t>KIADÁSOK</t>
  </si>
  <si>
    <t>Személyi jellegű kiadások</t>
  </si>
  <si>
    <t>Ellátottak pénzbeli juttatásai</t>
  </si>
  <si>
    <t>Körjegyzőség finanszírozása (működési célú)</t>
  </si>
  <si>
    <t xml:space="preserve">Működési kiadások </t>
  </si>
  <si>
    <t>Felújítási kiadások</t>
  </si>
  <si>
    <t>Felhalmozási célú hitel törlesztés</t>
  </si>
  <si>
    <t xml:space="preserve">Felhalmozási kiadások összesen </t>
  </si>
  <si>
    <t>Értékpapír vásárlás</t>
  </si>
  <si>
    <t>Céltartalék</t>
  </si>
  <si>
    <t xml:space="preserve">Kiadások mindösszesen </t>
  </si>
  <si>
    <t>Költségvetési létszámkeret</t>
  </si>
  <si>
    <t>Előző évről áthúzódó iparűzési adó visszafizetési kötelezettség</t>
  </si>
  <si>
    <t xml:space="preserve">Előző évi pénzmaradvány (tartalék) igénybevétele </t>
  </si>
  <si>
    <t>13.</t>
  </si>
  <si>
    <t>14.</t>
  </si>
  <si>
    <t>15.</t>
  </si>
  <si>
    <t>Közhatalmi bevételek</t>
  </si>
  <si>
    <t>Működési célú pénzeszköz átvétel ÁHT-n kívülről</t>
  </si>
  <si>
    <t>Kapott támogatások</t>
  </si>
  <si>
    <t>Dologi kiadások és egyéb folyó kiadások</t>
  </si>
  <si>
    <t xml:space="preserve">Munkaadót terhelő járulékok és </t>
  </si>
  <si>
    <t>szociális hozzájárulási adó</t>
  </si>
  <si>
    <t>Egyéb működési célú kiadások, ebből</t>
  </si>
  <si>
    <t>Támogatásértékű működési kiadások</t>
  </si>
  <si>
    <t>Működési célú pénzeszköz átadás ÁHT-n kívülre</t>
  </si>
  <si>
    <t>Finanszírozási bevételek</t>
  </si>
  <si>
    <t>Rövid lejáratú hitel felvétel</t>
  </si>
  <si>
    <t>Likvid hitel felvétel</t>
  </si>
  <si>
    <t>Felhalmozási célú hitel felvétel</t>
  </si>
  <si>
    <t>16.</t>
  </si>
  <si>
    <t>Értékpapír értékesítés bevétele</t>
  </si>
  <si>
    <t>Egyéb finanszírozás bevételei</t>
  </si>
  <si>
    <t>17.</t>
  </si>
  <si>
    <t>18.</t>
  </si>
  <si>
    <t>Bevételek összesen</t>
  </si>
  <si>
    <t>19.</t>
  </si>
  <si>
    <t>20.</t>
  </si>
  <si>
    <t>21.</t>
  </si>
  <si>
    <t>22.</t>
  </si>
  <si>
    <t>23.</t>
  </si>
  <si>
    <t>Intézményi beruházások</t>
  </si>
  <si>
    <t>25.</t>
  </si>
  <si>
    <t>26.</t>
  </si>
  <si>
    <t>Támogatásértékű felhalmozási kiadások</t>
  </si>
  <si>
    <t>Felhalmozási célú pénzeszköz átadás ÁHT-nkívülre</t>
  </si>
  <si>
    <t xml:space="preserve">Kiadások összesen </t>
  </si>
  <si>
    <t>Egyéb felhalmozási kiadások</t>
  </si>
  <si>
    <t>27.</t>
  </si>
  <si>
    <t>28.</t>
  </si>
  <si>
    <t>Kormányzati beruházások</t>
  </si>
  <si>
    <t>Lakástámogatás, lakásépítés</t>
  </si>
  <si>
    <t>Előző évi vállalkozási maradvány igénybevétele</t>
  </si>
  <si>
    <t>Finanszírozási kiadások</t>
  </si>
  <si>
    <t>29.</t>
  </si>
  <si>
    <t>30.</t>
  </si>
  <si>
    <t>31.</t>
  </si>
  <si>
    <t>Likvid hitel törlesztés</t>
  </si>
  <si>
    <t>Rövid lejáratú hitel törlesztés</t>
  </si>
  <si>
    <t>32.</t>
  </si>
  <si>
    <t>Egyéb finanszírozás kiadásai</t>
  </si>
  <si>
    <t>Egyéb pénzforgalom nélküli kiadások</t>
  </si>
  <si>
    <t>Általános tartalék</t>
  </si>
  <si>
    <t>Működési bevételek összesen</t>
  </si>
  <si>
    <t>2. számú melléklet folytatása</t>
  </si>
  <si>
    <t xml:space="preserve">Működési bevételek mindösszesen </t>
  </si>
  <si>
    <t xml:space="preserve">Működési kiadások mindösszesen </t>
  </si>
  <si>
    <t>Tárgyi eszközök, immateriális javak értékesítés</t>
  </si>
  <si>
    <t>Osztalék-és hozambevétel</t>
  </si>
  <si>
    <t>Tartós részesedések értékesítése</t>
  </si>
  <si>
    <t>Felhalmozási célú kamatbevétel</t>
  </si>
  <si>
    <t>Felhalmozási célú árfolyamnyereség</t>
  </si>
  <si>
    <t>Önkorm. sajátos felhalmozási és tőke bevételei</t>
  </si>
  <si>
    <t>Önkormányzati lakások,lakótelkek értékesítése</t>
  </si>
  <si>
    <t>Privatizációból származó bevétel</t>
  </si>
  <si>
    <t>Vállalatértékesítésből származó bevétel</t>
  </si>
  <si>
    <t>Vadászati jog érétkesítéséből származó bevétel</t>
  </si>
  <si>
    <t>Vagyoni értékű jog értékesítéséből származó bevétel</t>
  </si>
  <si>
    <t>Önk. vagyon üzemeltetéséből, koncesszióból sz.bev.</t>
  </si>
  <si>
    <t>Támogatásértékű felhalmozási bevételek</t>
  </si>
  <si>
    <t>Előző évi felhalmozási célú maradvány igénybev</t>
  </si>
  <si>
    <t>Felhalmozási kiadások összesen</t>
  </si>
  <si>
    <t>Felhalmozási bevételek összesen</t>
  </si>
  <si>
    <t>Magánszemélyek kommunális adója</t>
  </si>
  <si>
    <t>Idegenforgalmi adó tartózkodás után</t>
  </si>
  <si>
    <t>Iparűzési adó</t>
  </si>
  <si>
    <t>Beruházások</t>
  </si>
  <si>
    <t>Kiadások mindösszesen</t>
  </si>
  <si>
    <t>Működési és közhatalmi bevételek</t>
  </si>
  <si>
    <t>Támogatásértékű felhalmozási kiadások Hulladégg.t.</t>
  </si>
  <si>
    <t>Hulladéggazdálkotási társuláshoz hozzájárulás</t>
  </si>
  <si>
    <t xml:space="preserve">                              </t>
  </si>
  <si>
    <t>adatok ezer Ft-ban</t>
  </si>
  <si>
    <t xml:space="preserve">                                                     Megnevezés</t>
  </si>
  <si>
    <t>Kiadások összesen</t>
  </si>
  <si>
    <t>Lsz</t>
  </si>
  <si>
    <t>Önkormányzat igazgatási tevékenysége</t>
  </si>
  <si>
    <t>I.</t>
  </si>
  <si>
    <t>Város- és községgazdálkodás</t>
  </si>
  <si>
    <t>Köztemető fenntartás és műk.</t>
  </si>
  <si>
    <t>Közművelődési intézmények, közösségi színterek mműk.</t>
  </si>
  <si>
    <t>Könyvtári szolgáltatások</t>
  </si>
  <si>
    <t>Sportcélok és feladatok</t>
  </si>
  <si>
    <t>Civil szervezetek támogatása</t>
  </si>
  <si>
    <t>II.</t>
  </si>
  <si>
    <t>Önkormányzat város és községgazdálkodási feladatai</t>
  </si>
  <si>
    <t>Nappali általános iskolai oktatás</t>
  </si>
  <si>
    <t>Óvodai nevelés</t>
  </si>
  <si>
    <t>III.</t>
  </si>
  <si>
    <t>Önkormányzat közoktatási feladatai</t>
  </si>
  <si>
    <t>IV.</t>
  </si>
  <si>
    <t>Önkormányzati egészségügyi feladatai</t>
  </si>
  <si>
    <t>Falugondnoki szolgáltatás</t>
  </si>
  <si>
    <t>Rendszeres pénzbeli ellátások</t>
  </si>
  <si>
    <t xml:space="preserve">Eseti pénzbeli ellátások öszesen </t>
  </si>
  <si>
    <t>Szociális étkeztetés</t>
  </si>
  <si>
    <t>V.</t>
  </si>
  <si>
    <t>Önkormányzati szociális feladatai</t>
  </si>
  <si>
    <t>VI.</t>
  </si>
  <si>
    <t xml:space="preserve">Kiadás mindösszesen    </t>
  </si>
  <si>
    <t>Kamatbevételek</t>
  </si>
  <si>
    <t>kötelező feladatellátás</t>
  </si>
  <si>
    <t>önként vállalt feladatellátás</t>
  </si>
  <si>
    <t>Vagyoni típusú adók</t>
  </si>
  <si>
    <t>Egyéb áruhasználati és szolgáltatási adók</t>
  </si>
  <si>
    <t>Gépjárműadók</t>
  </si>
  <si>
    <t>Egyéb közhatalmi bevételek, pótlékok és egyéb sajátos bevételek</t>
  </si>
  <si>
    <t>2.1.</t>
  </si>
  <si>
    <t>2.2.</t>
  </si>
  <si>
    <t>2.3.</t>
  </si>
  <si>
    <t>2.4.</t>
  </si>
  <si>
    <t>1.2.</t>
  </si>
  <si>
    <t>1.1.</t>
  </si>
  <si>
    <t>1.3.</t>
  </si>
  <si>
    <t>Áru- és készletértékesítés bevétele</t>
  </si>
  <si>
    <t>Szolgáltatások ellenértéke</t>
  </si>
  <si>
    <t>1.4.</t>
  </si>
  <si>
    <t>Közvetített szolgáltatások ellenértéke</t>
  </si>
  <si>
    <t>Önkormányzatok működési támogatásai</t>
  </si>
  <si>
    <t>Önkormányzatok működésének általános támogatása</t>
  </si>
  <si>
    <t>Települési önk.egyes köznevelési feladatainak támogatása</t>
  </si>
  <si>
    <t>Települési önk.szoc. és gyermekjóléti feladatainak támogatása</t>
  </si>
  <si>
    <t>Települési önk.kulturális feladatainak támogatása</t>
  </si>
  <si>
    <t>Működési célú központosított előirányzatok</t>
  </si>
  <si>
    <t>Helyi önkormányzatok kiegészítő támogatásai</t>
  </si>
  <si>
    <t>3.5.</t>
  </si>
  <si>
    <t>3.6.</t>
  </si>
  <si>
    <t>Működési célú támogatások bevétele ÁHT-n belüli</t>
  </si>
  <si>
    <t>Működési célú pénzeszköz átvétel ÁHT-n kívüi</t>
  </si>
  <si>
    <t>Felhalmozási célú támogatások bevétele ÁHT-n belüli</t>
  </si>
  <si>
    <t>Felhalmozási célú pénzeszköz átvétel ÁHT-n kívüi</t>
  </si>
  <si>
    <t>24.</t>
  </si>
  <si>
    <t>Nem veszélyes hulladékok kezelése</t>
  </si>
  <si>
    <t>Közutak, hidak üzemeltetése</t>
  </si>
  <si>
    <t>Állat egészségügy</t>
  </si>
  <si>
    <t>Önkormányzat jogalkotó igazgatási tevékenysége</t>
  </si>
  <si>
    <t>Önk. vagyonnal kapcs.gazdálkodás</t>
  </si>
  <si>
    <t>Közvilágítás</t>
  </si>
  <si>
    <t>Paramedikális szolg.</t>
  </si>
  <si>
    <t>Általános orvosi  szolg.</t>
  </si>
  <si>
    <t>Startmunka - Téli  közfoglalkoztatás</t>
  </si>
  <si>
    <t>Hosszabb it. közfoglalkoztatás</t>
  </si>
  <si>
    <t>Könyvtári áll. gyarapítása</t>
  </si>
  <si>
    <t>Tartalékok</t>
  </si>
  <si>
    <t xml:space="preserve">Tájháznál beruházás </t>
  </si>
  <si>
    <t>Polgármesteri hivatalépületnél beruházás</t>
  </si>
  <si>
    <t>Általános orvosi finanszírozás</t>
  </si>
  <si>
    <t>bevételeinek és kiadásainak módosított előirányzata</t>
  </si>
  <si>
    <t xml:space="preserve">Nagyrákos Községi Önkormányzat 2014. évi költségvetési </t>
  </si>
  <si>
    <t>módosított előirányzatból</t>
  </si>
  <si>
    <t>Önkormányzat költségvetési támogatása</t>
  </si>
  <si>
    <t>Előző évi befizetési kötelezettség</t>
  </si>
  <si>
    <t xml:space="preserve">Nagyrákos Községi Önkormányzat  2014. évi működési </t>
  </si>
  <si>
    <t>Módosított előirányzat</t>
  </si>
  <si>
    <t xml:space="preserve">Nagyrákos Községi Önkormányzat 2014. évi felhalmozási </t>
  </si>
  <si>
    <t>Felhalmozási célú központi támogatás bevétele</t>
  </si>
  <si>
    <t>Felhalmozási c. pénzeszköz átvét ÁHT-n belülről</t>
  </si>
  <si>
    <t>Helyi utak felújítása központi támogatásból</t>
  </si>
  <si>
    <t>Eszközbeszerzések közmunka programokhoz</t>
  </si>
  <si>
    <t>felújítási kiadásai célonként és beruházási kiadásainak</t>
  </si>
  <si>
    <t>módosított előirányzata feladatonként</t>
  </si>
  <si>
    <t>Nagyrákos Községi Önkormányzat 2014. évi költségvetési</t>
  </si>
  <si>
    <t>Nagyrákos Községi Önkormányzat 2014. évi kiadásainak módosított előirányzata kormányzati funkciók szerint</t>
  </si>
  <si>
    <t>Személyi kiadások módosított előirányz.</t>
  </si>
  <si>
    <t>Munkaadói járulékok módosított előirányz.</t>
  </si>
  <si>
    <t>Dologi kiadások módosított előirányzat.</t>
  </si>
  <si>
    <t>Pénze.át./ szociális jut.mód. előirányz.</t>
  </si>
  <si>
    <t>Felhalm. kiadások módosított előirányz.</t>
  </si>
  <si>
    <t>Módosított  előirányzat összesen</t>
  </si>
  <si>
    <t>Felhalmozási c. pénzeszköz átvét ÁHT-n kívülről</t>
  </si>
  <si>
    <t>11/2014. (IX.26.) önkormányzati rendelet 5. számú melléklete</t>
  </si>
  <si>
    <t>11/2014. (IX.26.)  önkormányzati rendelet 4. számú melléklete</t>
  </si>
  <si>
    <t>11/2014. (IX.26.)  önkormányzati rendelet 3. számú melléklete</t>
  </si>
  <si>
    <t>11/2014. (IX.26.)  önkormányzati rendelet 2. számú melléklete</t>
  </si>
  <si>
    <t>11/2014. (IX.26.)  önkormányzati rendelet 1. számú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</si>
</sst>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/>
      <top/>
      <bottom/>
    </border>
    <border>
      <left style="thin"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4" fontId="3" fillId="0" borderId="0" xfId="40" applyNumberFormat="1" applyFont="1" applyAlignment="1">
      <alignment/>
    </xf>
    <xf numFmtId="0" fontId="3" fillId="0" borderId="0" xfId="40" applyNumberFormat="1" applyFont="1" applyBorder="1" applyAlignment="1">
      <alignment/>
    </xf>
    <xf numFmtId="164" fontId="3" fillId="0" borderId="0" xfId="40" applyNumberFormat="1" applyFont="1" applyBorder="1" applyAlignment="1">
      <alignment/>
    </xf>
    <xf numFmtId="164" fontId="4" fillId="0" borderId="0" xfId="40" applyNumberFormat="1" applyFont="1" applyAlignment="1">
      <alignment horizontal="left"/>
    </xf>
    <xf numFmtId="0" fontId="3" fillId="0" borderId="0" xfId="40" applyNumberFormat="1" applyFont="1" applyAlignment="1">
      <alignment/>
    </xf>
    <xf numFmtId="164" fontId="4" fillId="0" borderId="0" xfId="40" applyNumberFormat="1" applyFont="1" applyBorder="1" applyAlignment="1">
      <alignment/>
    </xf>
    <xf numFmtId="164" fontId="5" fillId="0" borderId="0" xfId="40" applyNumberFormat="1" applyFont="1" applyAlignment="1">
      <alignment horizontal="justify"/>
    </xf>
    <xf numFmtId="164" fontId="4" fillId="0" borderId="0" xfId="40" applyNumberFormat="1" applyFont="1" applyAlignment="1">
      <alignment/>
    </xf>
    <xf numFmtId="0" fontId="4" fillId="0" borderId="0" xfId="40" applyNumberFormat="1" applyFont="1" applyAlignment="1">
      <alignment/>
    </xf>
    <xf numFmtId="164" fontId="5" fillId="0" borderId="0" xfId="40" applyNumberFormat="1" applyFont="1" applyAlignment="1">
      <alignment/>
    </xf>
    <xf numFmtId="164" fontId="5" fillId="0" borderId="0" xfId="40" applyNumberFormat="1" applyFont="1" applyBorder="1" applyAlignment="1">
      <alignment/>
    </xf>
    <xf numFmtId="164" fontId="4" fillId="0" borderId="0" xfId="40" applyNumberFormat="1" applyFont="1" applyAlignment="1">
      <alignment horizontal="center"/>
    </xf>
    <xf numFmtId="164" fontId="4" fillId="32" borderId="0" xfId="40" applyNumberFormat="1" applyFont="1" applyFill="1" applyBorder="1" applyAlignment="1">
      <alignment/>
    </xf>
    <xf numFmtId="164" fontId="4" fillId="32" borderId="0" xfId="40" applyNumberFormat="1" applyFont="1" applyFill="1" applyAlignment="1">
      <alignment/>
    </xf>
    <xf numFmtId="164" fontId="4" fillId="0" borderId="10" xfId="40" applyNumberFormat="1" applyFont="1" applyBorder="1" applyAlignment="1">
      <alignment horizontal="justify" vertical="top" wrapText="1"/>
    </xf>
    <xf numFmtId="164" fontId="3" fillId="0" borderId="10" xfId="40" applyNumberFormat="1" applyFont="1" applyBorder="1" applyAlignment="1">
      <alignment horizontal="left" vertical="center" wrapText="1"/>
    </xf>
    <xf numFmtId="164" fontId="4" fillId="0" borderId="10" xfId="40" applyNumberFormat="1" applyFont="1" applyBorder="1" applyAlignment="1">
      <alignment horizontal="right" vertical="center" wrapText="1"/>
    </xf>
    <xf numFmtId="164" fontId="4" fillId="0" borderId="11" xfId="40" applyNumberFormat="1" applyFont="1" applyBorder="1" applyAlignment="1">
      <alignment horizontal="right" vertical="center" wrapText="1"/>
    </xf>
    <xf numFmtId="164" fontId="5" fillId="0" borderId="10" xfId="40" applyNumberFormat="1" applyFont="1" applyBorder="1" applyAlignment="1">
      <alignment horizontal="right" vertical="center" wrapText="1"/>
    </xf>
    <xf numFmtId="0" fontId="4" fillId="0" borderId="10" xfId="40" applyNumberFormat="1" applyFont="1" applyBorder="1" applyAlignment="1">
      <alignment horizontal="right" vertical="center" wrapText="1"/>
    </xf>
    <xf numFmtId="164" fontId="5" fillId="33" borderId="10" xfId="40" applyNumberFormat="1" applyFont="1" applyFill="1" applyBorder="1" applyAlignment="1">
      <alignment vertical="center"/>
    </xf>
    <xf numFmtId="164" fontId="7" fillId="33" borderId="10" xfId="40" applyNumberFormat="1" applyFont="1" applyFill="1" applyBorder="1" applyAlignment="1">
      <alignment horizontal="left" vertical="center" wrapText="1"/>
    </xf>
    <xf numFmtId="164" fontId="5" fillId="33" borderId="10" xfId="40" applyNumberFormat="1" applyFont="1" applyFill="1" applyBorder="1" applyAlignment="1">
      <alignment horizontal="right" vertical="center"/>
    </xf>
    <xf numFmtId="164" fontId="5" fillId="33" borderId="11" xfId="40" applyNumberFormat="1" applyFont="1" applyFill="1" applyBorder="1" applyAlignment="1">
      <alignment horizontal="right" vertical="center"/>
    </xf>
    <xf numFmtId="0" fontId="5" fillId="33" borderId="10" xfId="40" applyNumberFormat="1" applyFont="1" applyFill="1" applyBorder="1" applyAlignment="1">
      <alignment horizontal="right" vertical="center" wrapText="1"/>
    </xf>
    <xf numFmtId="164" fontId="5" fillId="0" borderId="0" xfId="40" applyNumberFormat="1" applyFont="1" applyBorder="1" applyAlignment="1">
      <alignment vertical="center"/>
    </xf>
    <xf numFmtId="164" fontId="5" fillId="0" borderId="0" xfId="40" applyNumberFormat="1" applyFont="1" applyAlignment="1">
      <alignment vertical="center"/>
    </xf>
    <xf numFmtId="164" fontId="3" fillId="0" borderId="10" xfId="40" applyNumberFormat="1" applyFont="1" applyBorder="1" applyAlignment="1">
      <alignment/>
    </xf>
    <xf numFmtId="0" fontId="3" fillId="0" borderId="10" xfId="40" applyNumberFormat="1" applyFont="1" applyBorder="1" applyAlignment="1">
      <alignment horizontal="right" vertical="center"/>
    </xf>
    <xf numFmtId="164" fontId="5" fillId="33" borderId="10" xfId="40" applyNumberFormat="1" applyFont="1" applyFill="1" applyBorder="1" applyAlignment="1">
      <alignment horizontal="left" vertical="center" wrapText="1"/>
    </xf>
    <xf numFmtId="0" fontId="3" fillId="0" borderId="0" xfId="40" applyNumberFormat="1" applyFont="1" applyBorder="1" applyAlignment="1">
      <alignment vertical="center"/>
    </xf>
    <xf numFmtId="164" fontId="3" fillId="0" borderId="0" xfId="40" applyNumberFormat="1" applyFont="1" applyBorder="1" applyAlignment="1">
      <alignment vertical="center"/>
    </xf>
    <xf numFmtId="164" fontId="3" fillId="0" borderId="0" xfId="40" applyNumberFormat="1" applyFont="1" applyAlignment="1">
      <alignment vertical="center"/>
    </xf>
    <xf numFmtId="164" fontId="5" fillId="0" borderId="0" xfId="40" applyNumberFormat="1" applyFont="1" applyBorder="1" applyAlignment="1">
      <alignment/>
    </xf>
    <xf numFmtId="164" fontId="5" fillId="0" borderId="0" xfId="40" applyNumberFormat="1" applyFont="1" applyAlignment="1">
      <alignment/>
    </xf>
    <xf numFmtId="164" fontId="4" fillId="0" borderId="10" xfId="40" applyNumberFormat="1" applyFont="1" applyBorder="1" applyAlignment="1">
      <alignment/>
    </xf>
    <xf numFmtId="0" fontId="4" fillId="0" borderId="10" xfId="40" applyNumberFormat="1" applyFont="1" applyBorder="1" applyAlignment="1">
      <alignment horizontal="right" vertical="center"/>
    </xf>
    <xf numFmtId="164" fontId="5" fillId="1" borderId="10" xfId="40" applyNumberFormat="1" applyFont="1" applyFill="1" applyBorder="1" applyAlignment="1">
      <alignment wrapText="1"/>
    </xf>
    <xf numFmtId="164" fontId="8" fillId="1" borderId="10" xfId="40" applyNumberFormat="1" applyFont="1" applyFill="1" applyBorder="1" applyAlignment="1">
      <alignment horizontal="left" vertical="center" wrapText="1"/>
    </xf>
    <xf numFmtId="164" fontId="8" fillId="1" borderId="10" xfId="40" applyNumberFormat="1" applyFont="1" applyFill="1" applyBorder="1" applyAlignment="1">
      <alignment horizontal="right" vertical="center" wrapText="1"/>
    </xf>
    <xf numFmtId="164" fontId="5" fillId="1" borderId="11" xfId="40" applyNumberFormat="1" applyFont="1" applyFill="1" applyBorder="1" applyAlignment="1">
      <alignment horizontal="right" vertical="center" wrapText="1"/>
    </xf>
    <xf numFmtId="164" fontId="5" fillId="1" borderId="10" xfId="40" applyNumberFormat="1" applyFont="1" applyFill="1" applyBorder="1" applyAlignment="1">
      <alignment horizontal="right" vertical="center" wrapText="1"/>
    </xf>
    <xf numFmtId="0" fontId="8" fillId="1" borderId="10" xfId="4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40" applyNumberFormat="1" applyFont="1" applyAlignment="1">
      <alignment/>
    </xf>
    <xf numFmtId="164" fontId="9" fillId="0" borderId="0" xfId="40" applyNumberFormat="1" applyFont="1" applyBorder="1" applyAlignment="1">
      <alignment/>
    </xf>
    <xf numFmtId="164" fontId="9" fillId="0" borderId="0" xfId="40" applyNumberFormat="1" applyFont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3" fontId="16" fillId="0" borderId="12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2" xfId="0" applyFont="1" applyBorder="1" applyAlignment="1">
      <alignment/>
    </xf>
    <xf numFmtId="3" fontId="17" fillId="0" borderId="30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3" fontId="17" fillId="0" borderId="34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16" fontId="10" fillId="0" borderId="35" xfId="0" applyNumberFormat="1" applyFont="1" applyBorder="1" applyAlignment="1" quotePrefix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49" fontId="10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/>
    </xf>
    <xf numFmtId="0" fontId="13" fillId="0" borderId="38" xfId="0" applyFont="1" applyBorder="1" applyAlignment="1">
      <alignment horizontal="left"/>
    </xf>
    <xf numFmtId="3" fontId="8" fillId="0" borderId="38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49" fontId="7" fillId="0" borderId="44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right"/>
    </xf>
    <xf numFmtId="49" fontId="7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4" fontId="11" fillId="0" borderId="10" xfId="40" applyNumberFormat="1" applyFont="1" applyBorder="1" applyAlignment="1">
      <alignment horizontal="left" vertical="center" wrapText="1"/>
    </xf>
    <xf numFmtId="164" fontId="10" fillId="0" borderId="10" xfId="40" applyNumberFormat="1" applyFont="1" applyBorder="1" applyAlignment="1">
      <alignment horizontal="left" vertical="center" wrapText="1"/>
    </xf>
    <xf numFmtId="164" fontId="6" fillId="1" borderId="10" xfId="4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3" fontId="8" fillId="0" borderId="48" xfId="0" applyNumberFormat="1" applyFont="1" applyBorder="1" applyAlignment="1">
      <alignment horizontal="right"/>
    </xf>
    <xf numFmtId="0" fontId="11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3" fontId="17" fillId="0" borderId="39" xfId="0" applyNumberFormat="1" applyFont="1" applyBorder="1" applyAlignment="1">
      <alignment horizontal="right"/>
    </xf>
    <xf numFmtId="16" fontId="10" fillId="0" borderId="37" xfId="0" applyNumberFormat="1" applyFont="1" applyBorder="1" applyAlignment="1" quotePrefix="1">
      <alignment horizontal="center"/>
    </xf>
    <xf numFmtId="3" fontId="17" fillId="0" borderId="40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/>
    </xf>
    <xf numFmtId="3" fontId="17" fillId="0" borderId="51" xfId="0" applyNumberFormat="1" applyFont="1" applyBorder="1" applyAlignment="1">
      <alignment horizontal="right"/>
    </xf>
    <xf numFmtId="49" fontId="10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16" fillId="0" borderId="38" xfId="0" applyNumberFormat="1" applyFont="1" applyBorder="1" applyAlignment="1">
      <alignment horizontal="right"/>
    </xf>
    <xf numFmtId="49" fontId="10" fillId="0" borderId="4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3" fontId="17" fillId="0" borderId="53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3" fillId="0" borderId="56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8" fillId="0" borderId="5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5" fillId="0" borderId="12" xfId="0" applyFont="1" applyBorder="1" applyAlignment="1">
      <alignment/>
    </xf>
    <xf numFmtId="3" fontId="17" fillId="0" borderId="13" xfId="0" applyNumberFormat="1" applyFont="1" applyBorder="1" applyAlignment="1">
      <alignment horizontal="right" wrapText="1"/>
    </xf>
    <xf numFmtId="0" fontId="11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20" fillId="0" borderId="6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1" fillId="0" borderId="48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0" fontId="8" fillId="0" borderId="67" xfId="0" applyFont="1" applyBorder="1" applyAlignment="1">
      <alignment/>
    </xf>
    <xf numFmtId="0" fontId="8" fillId="0" borderId="3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1" fillId="0" borderId="6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3" fontId="4" fillId="0" borderId="40" xfId="0" applyNumberFormat="1" applyFont="1" applyBorder="1" applyAlignment="1">
      <alignment horizontal="right" wrapText="1"/>
    </xf>
    <xf numFmtId="0" fontId="10" fillId="0" borderId="7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48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7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3" fillId="0" borderId="77" xfId="0" applyFont="1" applyBorder="1" applyAlignment="1">
      <alignment horizontal="right"/>
    </xf>
    <xf numFmtId="0" fontId="22" fillId="0" borderId="7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7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5" fillId="0" borderId="81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1" borderId="83" xfId="40" applyNumberFormat="1" applyFont="1" applyFill="1" applyBorder="1" applyAlignment="1">
      <alignment horizontal="center" vertical="center" wrapText="1"/>
    </xf>
    <xf numFmtId="0" fontId="5" fillId="1" borderId="84" xfId="40" applyNumberFormat="1" applyFont="1" applyFill="1" applyBorder="1" applyAlignment="1">
      <alignment horizontal="center" vertical="center" wrapText="1"/>
    </xf>
    <xf numFmtId="164" fontId="5" fillId="1" borderId="83" xfId="40" applyNumberFormat="1" applyFont="1" applyFill="1" applyBorder="1" applyAlignment="1">
      <alignment horizontal="center" vertical="top" wrapText="1"/>
    </xf>
    <xf numFmtId="164" fontId="5" fillId="1" borderId="84" xfId="40" applyNumberFormat="1" applyFont="1" applyFill="1" applyBorder="1" applyAlignment="1">
      <alignment horizontal="center" vertical="top" wrapText="1"/>
    </xf>
    <xf numFmtId="164" fontId="6" fillId="1" borderId="83" xfId="40" applyNumberFormat="1" applyFont="1" applyFill="1" applyBorder="1" applyAlignment="1">
      <alignment horizontal="center" vertical="top" wrapText="1"/>
    </xf>
    <xf numFmtId="164" fontId="6" fillId="1" borderId="84" xfId="40" applyNumberFormat="1" applyFont="1" applyFill="1" applyBorder="1" applyAlignment="1">
      <alignment horizontal="center" vertical="top" wrapText="1"/>
    </xf>
    <xf numFmtId="0" fontId="5" fillId="1" borderId="83" xfId="40" applyNumberFormat="1" applyFont="1" applyFill="1" applyBorder="1" applyAlignment="1">
      <alignment horizontal="center" wrapText="1"/>
    </xf>
    <xf numFmtId="0" fontId="5" fillId="1" borderId="84" xfId="40" applyNumberFormat="1" applyFont="1" applyFill="1" applyBorder="1" applyAlignment="1">
      <alignment horizontal="center" wrapText="1"/>
    </xf>
    <xf numFmtId="0" fontId="5" fillId="1" borderId="83" xfId="40" applyNumberFormat="1" applyFont="1" applyFill="1" applyBorder="1" applyAlignment="1">
      <alignment vertical="center"/>
    </xf>
    <xf numFmtId="0" fontId="5" fillId="1" borderId="84" xfId="4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view="pageLayout" zoomScaleSheetLayoutView="120" workbookViewId="0" topLeftCell="A1">
      <selection activeCell="D1" sqref="D1:K1"/>
    </sheetView>
  </sheetViews>
  <sheetFormatPr defaultColWidth="4.140625" defaultRowHeight="12.75"/>
  <cols>
    <col min="1" max="1" width="3.7109375" style="44" customWidth="1"/>
    <col min="2" max="3" width="4.140625" style="44" customWidth="1"/>
    <col min="4" max="5" width="18.7109375" style="44" customWidth="1"/>
    <col min="6" max="6" width="10.140625" style="44" customWidth="1"/>
    <col min="7" max="7" width="10.7109375" style="44" customWidth="1"/>
    <col min="8" max="8" width="12.421875" style="44" customWidth="1"/>
    <col min="9" max="11" width="4.140625" style="44" hidden="1" customWidth="1"/>
    <col min="12" max="17" width="4.140625" style="44" customWidth="1"/>
    <col min="18" max="18" width="5.7109375" style="44" bestFit="1" customWidth="1"/>
    <col min="19" max="16384" width="4.140625" style="44" customWidth="1"/>
  </cols>
  <sheetData>
    <row r="1" spans="4:11" ht="12.75">
      <c r="D1" s="230" t="s">
        <v>223</v>
      </c>
      <c r="E1" s="231"/>
      <c r="F1" s="231"/>
      <c r="G1" s="231"/>
      <c r="H1" s="231"/>
      <c r="I1" s="231"/>
      <c r="J1" s="231"/>
      <c r="K1" s="231"/>
    </row>
    <row r="2" spans="1:9" ht="18.75">
      <c r="A2" s="233" t="s">
        <v>197</v>
      </c>
      <c r="B2" s="233"/>
      <c r="C2" s="233"/>
      <c r="D2" s="233"/>
      <c r="E2" s="233"/>
      <c r="F2" s="233"/>
      <c r="G2" s="233"/>
      <c r="H2" s="233"/>
      <c r="I2" s="57"/>
    </row>
    <row r="3" spans="1:8" ht="18.75">
      <c r="A3" s="233" t="s">
        <v>196</v>
      </c>
      <c r="B3" s="233"/>
      <c r="C3" s="233"/>
      <c r="D3" s="233"/>
      <c r="E3" s="233"/>
      <c r="F3" s="233"/>
      <c r="G3" s="233"/>
      <c r="H3" s="233"/>
    </row>
    <row r="4" spans="7:8" ht="13.5" thickBot="1">
      <c r="G4" s="183" t="s">
        <v>121</v>
      </c>
      <c r="H4" s="183"/>
    </row>
    <row r="5" spans="1:8" ht="13.5" customHeight="1" thickBot="1">
      <c r="A5" s="234" t="s">
        <v>0</v>
      </c>
      <c r="B5" s="232" t="s">
        <v>1</v>
      </c>
      <c r="C5" s="232"/>
      <c r="D5" s="232"/>
      <c r="E5" s="232"/>
      <c r="F5" s="214" t="s">
        <v>217</v>
      </c>
      <c r="G5" s="219" t="s">
        <v>198</v>
      </c>
      <c r="H5" s="220"/>
    </row>
    <row r="6" spans="1:8" ht="30" customHeight="1" thickTop="1">
      <c r="A6" s="235"/>
      <c r="B6" s="200"/>
      <c r="C6" s="200"/>
      <c r="D6" s="200"/>
      <c r="E6" s="200"/>
      <c r="F6" s="215"/>
      <c r="G6" s="70" t="s">
        <v>150</v>
      </c>
      <c r="H6" s="154" t="s">
        <v>151</v>
      </c>
    </row>
    <row r="7" spans="1:8" ht="24" customHeight="1">
      <c r="A7" s="155"/>
      <c r="B7" s="187" t="s">
        <v>2</v>
      </c>
      <c r="C7" s="187"/>
      <c r="D7" s="187"/>
      <c r="E7" s="188"/>
      <c r="F7" s="53"/>
      <c r="G7" s="55"/>
      <c r="H7" s="156"/>
    </row>
    <row r="8" spans="1:8" ht="16.5" customHeight="1">
      <c r="A8" s="155"/>
      <c r="B8" s="191" t="s">
        <v>117</v>
      </c>
      <c r="C8" s="192"/>
      <c r="D8" s="192"/>
      <c r="E8" s="192"/>
      <c r="F8" s="67">
        <f>SUM(F14+F9)</f>
        <v>4269</v>
      </c>
      <c r="G8" s="67">
        <f>SUM(G14+G9)</f>
        <v>4069</v>
      </c>
      <c r="H8" s="111">
        <f>SUM(H14+H9)</f>
        <v>200</v>
      </c>
    </row>
    <row r="9" spans="1:8" ht="15.75">
      <c r="A9" s="157" t="s">
        <v>3</v>
      </c>
      <c r="B9" s="185" t="s">
        <v>4</v>
      </c>
      <c r="C9" s="186"/>
      <c r="D9" s="186"/>
      <c r="E9" s="186"/>
      <c r="F9" s="60">
        <f>SUM(F10:F13)</f>
        <v>1129</v>
      </c>
      <c r="G9" s="60">
        <f>SUM(G10:G13)</f>
        <v>929</v>
      </c>
      <c r="H9" s="158">
        <f>SUM(H10:H13)</f>
        <v>200</v>
      </c>
    </row>
    <row r="10" spans="1:8" ht="15">
      <c r="A10" s="159" t="s">
        <v>161</v>
      </c>
      <c r="B10" s="189" t="s">
        <v>163</v>
      </c>
      <c r="C10" s="190"/>
      <c r="D10" s="190"/>
      <c r="E10" s="190"/>
      <c r="F10" s="61">
        <v>0</v>
      </c>
      <c r="G10" s="61">
        <v>0</v>
      </c>
      <c r="H10" s="160">
        <v>0</v>
      </c>
    </row>
    <row r="11" spans="1:8" ht="15">
      <c r="A11" s="161" t="s">
        <v>160</v>
      </c>
      <c r="B11" s="189" t="s">
        <v>164</v>
      </c>
      <c r="C11" s="190"/>
      <c r="D11" s="190"/>
      <c r="E11" s="190"/>
      <c r="F11" s="61">
        <v>296</v>
      </c>
      <c r="G11" s="61">
        <v>96</v>
      </c>
      <c r="H11" s="160">
        <v>200</v>
      </c>
    </row>
    <row r="12" spans="1:8" ht="15">
      <c r="A12" s="159" t="s">
        <v>162</v>
      </c>
      <c r="B12" s="189" t="s">
        <v>166</v>
      </c>
      <c r="C12" s="190"/>
      <c r="D12" s="190"/>
      <c r="E12" s="190"/>
      <c r="F12" s="61">
        <v>830</v>
      </c>
      <c r="G12" s="61">
        <v>830</v>
      </c>
      <c r="H12" s="160">
        <v>0</v>
      </c>
    </row>
    <row r="13" spans="1:8" ht="15">
      <c r="A13" s="159" t="s">
        <v>165</v>
      </c>
      <c r="B13" s="189" t="s">
        <v>149</v>
      </c>
      <c r="C13" s="190"/>
      <c r="D13" s="190"/>
      <c r="E13" s="190"/>
      <c r="F13" s="61">
        <v>3</v>
      </c>
      <c r="G13" s="61">
        <v>3</v>
      </c>
      <c r="H13" s="160">
        <v>0</v>
      </c>
    </row>
    <row r="14" spans="1:8" ht="15.75">
      <c r="A14" s="157" t="s">
        <v>5</v>
      </c>
      <c r="B14" s="207" t="s">
        <v>46</v>
      </c>
      <c r="C14" s="208"/>
      <c r="D14" s="208"/>
      <c r="E14" s="208"/>
      <c r="F14" s="61">
        <f>SUM(F21+F20+F17+F15)</f>
        <v>3140</v>
      </c>
      <c r="G14" s="61">
        <f>SUM(G21+G20+G17+G15)</f>
        <v>3140</v>
      </c>
      <c r="H14" s="61">
        <f>SUM(H21+H20+H17+H15)</f>
        <v>0</v>
      </c>
    </row>
    <row r="15" spans="1:8" ht="15">
      <c r="A15" s="161" t="s">
        <v>156</v>
      </c>
      <c r="B15" s="189" t="s">
        <v>152</v>
      </c>
      <c r="C15" s="190"/>
      <c r="D15" s="190"/>
      <c r="E15" s="190"/>
      <c r="F15" s="61">
        <f>SUM(F16)</f>
        <v>350</v>
      </c>
      <c r="G15" s="61">
        <f>SUM(G16)</f>
        <v>350</v>
      </c>
      <c r="H15" s="160">
        <f>SUM(H16)</f>
        <v>0</v>
      </c>
    </row>
    <row r="16" spans="1:8" ht="15">
      <c r="A16" s="161"/>
      <c r="B16" s="97"/>
      <c r="C16" s="180" t="s">
        <v>112</v>
      </c>
      <c r="D16" s="180"/>
      <c r="E16" s="189"/>
      <c r="F16" s="61">
        <v>350</v>
      </c>
      <c r="G16" s="61">
        <v>350</v>
      </c>
      <c r="H16" s="160">
        <v>0</v>
      </c>
    </row>
    <row r="17" spans="1:8" ht="15">
      <c r="A17" s="161" t="s">
        <v>157</v>
      </c>
      <c r="B17" s="189" t="s">
        <v>153</v>
      </c>
      <c r="C17" s="190"/>
      <c r="D17" s="190"/>
      <c r="E17" s="190"/>
      <c r="F17" s="61">
        <f>SUM(F18:F19)</f>
        <v>2000</v>
      </c>
      <c r="G17" s="61">
        <f>SUM(G18:G19)</f>
        <v>2000</v>
      </c>
      <c r="H17" s="160">
        <f>SUM(H18:H19)</f>
        <v>0</v>
      </c>
    </row>
    <row r="18" spans="1:8" ht="15">
      <c r="A18" s="161"/>
      <c r="B18" s="97"/>
      <c r="C18" s="180" t="s">
        <v>113</v>
      </c>
      <c r="D18" s="180"/>
      <c r="E18" s="189"/>
      <c r="F18" s="61">
        <v>200</v>
      </c>
      <c r="G18" s="61">
        <v>200</v>
      </c>
      <c r="H18" s="160">
        <v>0</v>
      </c>
    </row>
    <row r="19" spans="1:8" ht="15">
      <c r="A19" s="161"/>
      <c r="B19" s="97"/>
      <c r="C19" s="180" t="s">
        <v>114</v>
      </c>
      <c r="D19" s="180"/>
      <c r="E19" s="189"/>
      <c r="F19" s="61">
        <v>1800</v>
      </c>
      <c r="G19" s="61">
        <v>1800</v>
      </c>
      <c r="H19" s="160">
        <v>0</v>
      </c>
    </row>
    <row r="20" spans="1:8" ht="12.75" customHeight="1">
      <c r="A20" s="161" t="s">
        <v>158</v>
      </c>
      <c r="B20" s="189" t="s">
        <v>154</v>
      </c>
      <c r="C20" s="190"/>
      <c r="D20" s="190"/>
      <c r="E20" s="190"/>
      <c r="F20" s="172">
        <v>750</v>
      </c>
      <c r="G20" s="173">
        <v>750</v>
      </c>
      <c r="H20" s="162">
        <v>0</v>
      </c>
    </row>
    <row r="21" spans="1:8" ht="15">
      <c r="A21" s="161" t="s">
        <v>159</v>
      </c>
      <c r="B21" s="197" t="s">
        <v>155</v>
      </c>
      <c r="C21" s="198"/>
      <c r="D21" s="198"/>
      <c r="E21" s="198"/>
      <c r="F21" s="62">
        <v>40</v>
      </c>
      <c r="G21" s="62">
        <v>40</v>
      </c>
      <c r="H21" s="163">
        <v>0</v>
      </c>
    </row>
    <row r="22" spans="1:11" ht="18.75">
      <c r="A22" s="164"/>
      <c r="B22" s="191" t="s">
        <v>167</v>
      </c>
      <c r="C22" s="192"/>
      <c r="D22" s="192"/>
      <c r="E22" s="192"/>
      <c r="F22" s="67">
        <f aca="true" t="shared" si="0" ref="F22:K22">SUM(F23)</f>
        <v>16252</v>
      </c>
      <c r="G22" s="67">
        <f t="shared" si="0"/>
        <v>16252</v>
      </c>
      <c r="H22" s="111">
        <f t="shared" si="0"/>
        <v>0</v>
      </c>
      <c r="I22" s="153">
        <f t="shared" si="0"/>
        <v>0</v>
      </c>
      <c r="J22" s="67">
        <f t="shared" si="0"/>
        <v>0</v>
      </c>
      <c r="K22" s="67">
        <f t="shared" si="0"/>
        <v>0</v>
      </c>
    </row>
    <row r="23" spans="1:8" ht="15.75">
      <c r="A23" s="165" t="s">
        <v>6</v>
      </c>
      <c r="B23" s="185" t="s">
        <v>7</v>
      </c>
      <c r="C23" s="186"/>
      <c r="D23" s="186"/>
      <c r="E23" s="186"/>
      <c r="F23" s="60">
        <f>SUM(F24:F29)</f>
        <v>16252</v>
      </c>
      <c r="G23" s="60">
        <f>SUM(G24:G29)</f>
        <v>16252</v>
      </c>
      <c r="H23" s="158">
        <f>SUM(H24:H29)</f>
        <v>0</v>
      </c>
    </row>
    <row r="24" spans="1:8" ht="15">
      <c r="A24" s="161" t="s">
        <v>8</v>
      </c>
      <c r="B24" s="189" t="s">
        <v>168</v>
      </c>
      <c r="C24" s="190"/>
      <c r="D24" s="190"/>
      <c r="E24" s="190"/>
      <c r="F24" s="79">
        <v>11084</v>
      </c>
      <c r="G24" s="79">
        <v>11084</v>
      </c>
      <c r="H24" s="160">
        <v>0</v>
      </c>
    </row>
    <row r="25" spans="1:8" ht="15">
      <c r="A25" s="161" t="s">
        <v>9</v>
      </c>
      <c r="B25" s="189" t="s">
        <v>169</v>
      </c>
      <c r="C25" s="190"/>
      <c r="D25" s="190"/>
      <c r="E25" s="190"/>
      <c r="F25" s="79">
        <v>0</v>
      </c>
      <c r="G25" s="79">
        <v>0</v>
      </c>
      <c r="H25" s="160">
        <v>0</v>
      </c>
    </row>
    <row r="26" spans="1:9" ht="15">
      <c r="A26" s="161" t="s">
        <v>10</v>
      </c>
      <c r="B26" s="189" t="s">
        <v>170</v>
      </c>
      <c r="C26" s="190"/>
      <c r="D26" s="190"/>
      <c r="E26" s="190"/>
      <c r="F26" s="79">
        <v>4448</v>
      </c>
      <c r="G26" s="79">
        <v>4448</v>
      </c>
      <c r="H26" s="160">
        <v>0</v>
      </c>
      <c r="I26" s="58"/>
    </row>
    <row r="27" spans="1:9" ht="15">
      <c r="A27" s="161" t="s">
        <v>11</v>
      </c>
      <c r="B27" s="189" t="s">
        <v>171</v>
      </c>
      <c r="C27" s="190"/>
      <c r="D27" s="190"/>
      <c r="E27" s="190"/>
      <c r="F27" s="79">
        <v>336</v>
      </c>
      <c r="G27" s="79">
        <v>336</v>
      </c>
      <c r="H27" s="160">
        <v>0</v>
      </c>
      <c r="I27" s="58"/>
    </row>
    <row r="28" spans="1:9" ht="15">
      <c r="A28" s="161" t="s">
        <v>174</v>
      </c>
      <c r="B28" s="189" t="s">
        <v>172</v>
      </c>
      <c r="C28" s="190"/>
      <c r="D28" s="190"/>
      <c r="E28" s="190"/>
      <c r="F28" s="79">
        <v>253</v>
      </c>
      <c r="G28" s="79">
        <v>253</v>
      </c>
      <c r="H28" s="160"/>
      <c r="I28" s="58"/>
    </row>
    <row r="29" spans="1:8" ht="15">
      <c r="A29" s="161" t="s">
        <v>175</v>
      </c>
      <c r="B29" s="197" t="s">
        <v>173</v>
      </c>
      <c r="C29" s="198"/>
      <c r="D29" s="198"/>
      <c r="E29" s="198"/>
      <c r="F29" s="79">
        <v>131</v>
      </c>
      <c r="G29" s="79">
        <v>131</v>
      </c>
      <c r="H29" s="160"/>
    </row>
    <row r="30" spans="1:8" ht="18.75">
      <c r="A30" s="161"/>
      <c r="B30" s="209" t="s">
        <v>12</v>
      </c>
      <c r="C30" s="210"/>
      <c r="D30" s="210"/>
      <c r="E30" s="210"/>
      <c r="F30" s="68">
        <f>SUM(F31:F33)</f>
        <v>4100</v>
      </c>
      <c r="G30" s="68">
        <f>SUM(G31:G33)</f>
        <v>2950</v>
      </c>
      <c r="H30" s="166">
        <f>SUM(H31:H33)</f>
        <v>1150</v>
      </c>
    </row>
    <row r="31" spans="1:8" ht="15">
      <c r="A31" s="161" t="s">
        <v>13</v>
      </c>
      <c r="B31" s="181" t="s">
        <v>14</v>
      </c>
      <c r="C31" s="184"/>
      <c r="D31" s="184"/>
      <c r="E31" s="184"/>
      <c r="F31" s="60">
        <v>150</v>
      </c>
      <c r="G31" s="60">
        <v>0</v>
      </c>
      <c r="H31" s="158">
        <v>150</v>
      </c>
    </row>
    <row r="32" spans="1:9" ht="15">
      <c r="A32" s="161" t="s">
        <v>15</v>
      </c>
      <c r="B32" s="189" t="s">
        <v>16</v>
      </c>
      <c r="C32" s="190"/>
      <c r="D32" s="190"/>
      <c r="E32" s="190"/>
      <c r="F32" s="61">
        <v>1000</v>
      </c>
      <c r="G32" s="61">
        <v>0</v>
      </c>
      <c r="H32" s="160">
        <v>1000</v>
      </c>
      <c r="I32" s="58"/>
    </row>
    <row r="33" spans="1:9" ht="15">
      <c r="A33" s="161" t="s">
        <v>17</v>
      </c>
      <c r="B33" s="206" t="s">
        <v>199</v>
      </c>
      <c r="C33" s="206"/>
      <c r="D33" s="206"/>
      <c r="E33" s="206"/>
      <c r="F33" s="62">
        <v>2950</v>
      </c>
      <c r="G33" s="62">
        <v>2950</v>
      </c>
      <c r="H33" s="163"/>
      <c r="I33" s="58"/>
    </row>
    <row r="34" spans="1:9" ht="18.75">
      <c r="A34" s="161"/>
      <c r="B34" s="193" t="s">
        <v>19</v>
      </c>
      <c r="C34" s="194"/>
      <c r="D34" s="194"/>
      <c r="E34" s="194"/>
      <c r="F34" s="69">
        <f>SUM(F35:F38)</f>
        <v>6808</v>
      </c>
      <c r="G34" s="69">
        <f>SUM(G35:G38)</f>
        <v>6636</v>
      </c>
      <c r="H34" s="167">
        <f>SUM(H35:H38)</f>
        <v>172</v>
      </c>
      <c r="I34" s="58"/>
    </row>
    <row r="35" spans="1:8" ht="15">
      <c r="A35" s="161" t="s">
        <v>20</v>
      </c>
      <c r="B35" s="181" t="s">
        <v>176</v>
      </c>
      <c r="C35" s="184"/>
      <c r="D35" s="184"/>
      <c r="E35" s="184"/>
      <c r="F35" s="60">
        <v>6495</v>
      </c>
      <c r="G35" s="60">
        <v>6323</v>
      </c>
      <c r="H35" s="158">
        <v>172</v>
      </c>
    </row>
    <row r="36" spans="1:8" ht="15">
      <c r="A36" s="161" t="s">
        <v>21</v>
      </c>
      <c r="B36" s="180" t="s">
        <v>177</v>
      </c>
      <c r="C36" s="180"/>
      <c r="D36" s="180"/>
      <c r="E36" s="180"/>
      <c r="F36" s="94"/>
      <c r="G36" s="61"/>
      <c r="H36" s="160"/>
    </row>
    <row r="37" spans="1:8" ht="15">
      <c r="A37" s="161" t="s">
        <v>22</v>
      </c>
      <c r="B37" s="189" t="s">
        <v>178</v>
      </c>
      <c r="C37" s="190"/>
      <c r="D37" s="190"/>
      <c r="E37" s="190"/>
      <c r="F37" s="61">
        <v>293</v>
      </c>
      <c r="G37" s="61">
        <v>293</v>
      </c>
      <c r="H37" s="160"/>
    </row>
    <row r="38" spans="1:9" ht="15">
      <c r="A38" s="161" t="s">
        <v>23</v>
      </c>
      <c r="B38" s="197" t="s">
        <v>179</v>
      </c>
      <c r="C38" s="198"/>
      <c r="D38" s="198"/>
      <c r="E38" s="198"/>
      <c r="F38" s="62">
        <v>20</v>
      </c>
      <c r="G38" s="62">
        <v>20</v>
      </c>
      <c r="H38" s="163"/>
      <c r="I38" s="58"/>
    </row>
    <row r="39" spans="1:9" ht="18.75">
      <c r="A39" s="161"/>
      <c r="B39" s="201" t="s">
        <v>64</v>
      </c>
      <c r="C39" s="201"/>
      <c r="D39" s="201"/>
      <c r="E39" s="202"/>
      <c r="F39" s="69">
        <f>SUM(F8+F22+F30+F34)</f>
        <v>31429</v>
      </c>
      <c r="G39" s="69">
        <f>SUM(G8+G22+G30+G34)</f>
        <v>29907</v>
      </c>
      <c r="H39" s="167">
        <f>SUM(H8+H22+H30+H34)</f>
        <v>1522</v>
      </c>
      <c r="I39" s="58"/>
    </row>
    <row r="40" spans="1:9" ht="15.75">
      <c r="A40" s="161"/>
      <c r="B40" s="203" t="s">
        <v>55</v>
      </c>
      <c r="C40" s="204"/>
      <c r="D40" s="204"/>
      <c r="E40" s="204"/>
      <c r="F40" s="59"/>
      <c r="G40" s="59"/>
      <c r="H40" s="168"/>
      <c r="I40" s="58"/>
    </row>
    <row r="41" spans="1:8" ht="15">
      <c r="A41" s="161" t="s">
        <v>25</v>
      </c>
      <c r="B41" s="181" t="s">
        <v>57</v>
      </c>
      <c r="C41" s="182"/>
      <c r="D41" s="182"/>
      <c r="E41" s="182"/>
      <c r="F41" s="60"/>
      <c r="G41" s="60"/>
      <c r="H41" s="158"/>
    </row>
    <row r="42" spans="1:8" ht="15">
      <c r="A42" s="161" t="s">
        <v>26</v>
      </c>
      <c r="B42" s="189" t="s">
        <v>56</v>
      </c>
      <c r="C42" s="190"/>
      <c r="D42" s="190"/>
      <c r="E42" s="190"/>
      <c r="F42" s="61"/>
      <c r="G42" s="61"/>
      <c r="H42" s="160"/>
    </row>
    <row r="43" spans="1:8" ht="15">
      <c r="A43" s="161" t="s">
        <v>43</v>
      </c>
      <c r="B43" s="189" t="s">
        <v>58</v>
      </c>
      <c r="C43" s="190"/>
      <c r="D43" s="190"/>
      <c r="E43" s="190"/>
      <c r="F43" s="61"/>
      <c r="G43" s="61"/>
      <c r="H43" s="160"/>
    </row>
    <row r="44" spans="1:8" ht="15">
      <c r="A44" s="161" t="s">
        <v>44</v>
      </c>
      <c r="B44" s="180" t="s">
        <v>60</v>
      </c>
      <c r="C44" s="180"/>
      <c r="D44" s="180"/>
      <c r="E44" s="189"/>
      <c r="F44" s="61"/>
      <c r="G44" s="61"/>
      <c r="H44" s="160"/>
    </row>
    <row r="45" spans="1:8" ht="15">
      <c r="A45" s="161" t="s">
        <v>45</v>
      </c>
      <c r="B45" s="197" t="s">
        <v>61</v>
      </c>
      <c r="C45" s="198"/>
      <c r="D45" s="198"/>
      <c r="E45" s="198"/>
      <c r="F45" s="61"/>
      <c r="G45" s="61"/>
      <c r="H45" s="160"/>
    </row>
    <row r="46" spans="1:18" ht="15.75">
      <c r="A46" s="161"/>
      <c r="B46" s="191" t="s">
        <v>24</v>
      </c>
      <c r="C46" s="192"/>
      <c r="D46" s="192"/>
      <c r="E46" s="192"/>
      <c r="F46" s="59">
        <f>SUM(F47:F48)</f>
        <v>2500</v>
      </c>
      <c r="G46" s="59">
        <f>SUM(G47:G48)</f>
        <v>2250</v>
      </c>
      <c r="H46" s="168">
        <f>SUM(H47:H48)</f>
        <v>250</v>
      </c>
      <c r="R46" s="179"/>
    </row>
    <row r="47" spans="1:8" ht="15">
      <c r="A47" s="161" t="s">
        <v>59</v>
      </c>
      <c r="B47" s="221" t="s">
        <v>42</v>
      </c>
      <c r="C47" s="222"/>
      <c r="D47" s="222"/>
      <c r="E47" s="222"/>
      <c r="F47" s="60">
        <v>2500</v>
      </c>
      <c r="G47" s="60">
        <v>2250</v>
      </c>
      <c r="H47" s="158">
        <v>250</v>
      </c>
    </row>
    <row r="48" spans="1:8" ht="15">
      <c r="A48" s="161" t="s">
        <v>62</v>
      </c>
      <c r="B48" s="221" t="s">
        <v>81</v>
      </c>
      <c r="C48" s="222"/>
      <c r="D48" s="222"/>
      <c r="E48" s="222"/>
      <c r="F48" s="60"/>
      <c r="G48" s="60"/>
      <c r="H48" s="158"/>
    </row>
    <row r="49" spans="1:8" ht="19.5" thickBot="1">
      <c r="A49" s="169"/>
      <c r="B49" s="216" t="s">
        <v>27</v>
      </c>
      <c r="C49" s="217"/>
      <c r="D49" s="217"/>
      <c r="E49" s="217"/>
      <c r="F49" s="170">
        <f>SUM(F39+F40+F46)</f>
        <v>33929</v>
      </c>
      <c r="G49" s="170">
        <f>SUM(G39+G40+G46)</f>
        <v>32157</v>
      </c>
      <c r="H49" s="171">
        <f>SUM(H39+H40+H46)</f>
        <v>1772</v>
      </c>
    </row>
    <row r="50" spans="2:8" ht="12.75">
      <c r="B50" s="218" t="s">
        <v>28</v>
      </c>
      <c r="C50" s="218"/>
      <c r="D50" s="218"/>
      <c r="E50" s="218"/>
      <c r="F50" s="218"/>
      <c r="G50" s="218"/>
      <c r="H50" s="218"/>
    </row>
    <row r="52" ht="18" customHeight="1" thickBot="1"/>
    <row r="53" spans="1:8" ht="16.5" customHeight="1" thickBot="1" thickTop="1">
      <c r="A53" s="195" t="s">
        <v>0</v>
      </c>
      <c r="B53" s="199" t="s">
        <v>1</v>
      </c>
      <c r="C53" s="199"/>
      <c r="D53" s="199"/>
      <c r="E53" s="199"/>
      <c r="F53" s="214" t="s">
        <v>217</v>
      </c>
      <c r="G53" s="219" t="s">
        <v>198</v>
      </c>
      <c r="H53" s="220"/>
    </row>
    <row r="54" spans="1:8" ht="31.5" customHeight="1" thickTop="1">
      <c r="A54" s="196"/>
      <c r="B54" s="200"/>
      <c r="C54" s="200"/>
      <c r="D54" s="200"/>
      <c r="E54" s="200"/>
      <c r="F54" s="215"/>
      <c r="G54" s="70" t="s">
        <v>150</v>
      </c>
      <c r="H54" s="75" t="s">
        <v>151</v>
      </c>
    </row>
    <row r="55" spans="1:8" ht="28.5" customHeight="1">
      <c r="A55" s="150"/>
      <c r="B55" s="187" t="s">
        <v>29</v>
      </c>
      <c r="C55" s="187"/>
      <c r="D55" s="187"/>
      <c r="E55" s="188"/>
      <c r="F55" s="53"/>
      <c r="G55" s="55"/>
      <c r="H55" s="85"/>
    </row>
    <row r="56" spans="1:8" ht="18.75" customHeight="1">
      <c r="A56" s="150"/>
      <c r="B56" s="191" t="s">
        <v>33</v>
      </c>
      <c r="C56" s="192"/>
      <c r="D56" s="192"/>
      <c r="E56" s="192"/>
      <c r="F56" s="67">
        <f>SUM(F57:F62)</f>
        <v>28487</v>
      </c>
      <c r="G56" s="67">
        <f>SUM(G57:G62)</f>
        <v>27197</v>
      </c>
      <c r="H56" s="77">
        <f>SUM(H57:H62)</f>
        <v>1290</v>
      </c>
    </row>
    <row r="57" spans="1:8" ht="15">
      <c r="A57" s="151" t="s">
        <v>63</v>
      </c>
      <c r="B57" s="181" t="s">
        <v>30</v>
      </c>
      <c r="C57" s="184"/>
      <c r="D57" s="184"/>
      <c r="E57" s="184"/>
      <c r="F57" s="60">
        <v>9269</v>
      </c>
      <c r="G57" s="60">
        <v>9269</v>
      </c>
      <c r="H57" s="78">
        <v>0</v>
      </c>
    </row>
    <row r="58" spans="1:8" ht="12.75" customHeight="1">
      <c r="A58" s="151" t="s">
        <v>65</v>
      </c>
      <c r="B58" s="211" t="s">
        <v>50</v>
      </c>
      <c r="C58" s="212"/>
      <c r="D58" s="212"/>
      <c r="E58" s="213"/>
      <c r="F58" s="205">
        <v>1584</v>
      </c>
      <c r="G58" s="223">
        <v>1584</v>
      </c>
      <c r="H58" s="224">
        <v>0</v>
      </c>
    </row>
    <row r="59" spans="1:8" ht="12.75" customHeight="1">
      <c r="A59" s="151"/>
      <c r="B59" s="211" t="s">
        <v>51</v>
      </c>
      <c r="C59" s="212"/>
      <c r="D59" s="212"/>
      <c r="E59" s="213"/>
      <c r="F59" s="205"/>
      <c r="G59" s="223"/>
      <c r="H59" s="224"/>
    </row>
    <row r="60" spans="1:8" ht="15">
      <c r="A60" s="152" t="s">
        <v>66</v>
      </c>
      <c r="B60" s="189" t="s">
        <v>49</v>
      </c>
      <c r="C60" s="190"/>
      <c r="D60" s="190"/>
      <c r="E60" s="190"/>
      <c r="F60" s="61">
        <v>10532</v>
      </c>
      <c r="G60" s="61">
        <v>9932</v>
      </c>
      <c r="H60" s="79">
        <v>600</v>
      </c>
    </row>
    <row r="61" spans="1:8" ht="15">
      <c r="A61" s="152" t="s">
        <v>67</v>
      </c>
      <c r="B61" s="189" t="s">
        <v>31</v>
      </c>
      <c r="C61" s="190"/>
      <c r="D61" s="190"/>
      <c r="E61" s="190"/>
      <c r="F61" s="61">
        <v>3882</v>
      </c>
      <c r="G61" s="61">
        <v>3882</v>
      </c>
      <c r="H61" s="79">
        <v>0</v>
      </c>
    </row>
    <row r="62" spans="1:8" ht="15">
      <c r="A62" s="152" t="s">
        <v>68</v>
      </c>
      <c r="B62" s="180" t="s">
        <v>52</v>
      </c>
      <c r="C62" s="180"/>
      <c r="D62" s="180"/>
      <c r="E62" s="180"/>
      <c r="F62" s="63">
        <f>SUM(F63:F65)</f>
        <v>3220</v>
      </c>
      <c r="G62" s="63">
        <f>SUM(G63:G65)</f>
        <v>2530</v>
      </c>
      <c r="H62" s="86">
        <f>SUM(H63:H65)</f>
        <v>690</v>
      </c>
    </row>
    <row r="63" spans="1:8" ht="15">
      <c r="A63" s="152"/>
      <c r="B63" s="227" t="s">
        <v>53</v>
      </c>
      <c r="C63" s="227"/>
      <c r="D63" s="227"/>
      <c r="E63" s="228"/>
      <c r="F63" s="64">
        <v>2330</v>
      </c>
      <c r="G63" s="64">
        <v>2160</v>
      </c>
      <c r="H63" s="87">
        <v>170</v>
      </c>
    </row>
    <row r="64" spans="1:8" ht="15">
      <c r="A64" s="152"/>
      <c r="B64" s="227" t="s">
        <v>54</v>
      </c>
      <c r="C64" s="227"/>
      <c r="D64" s="227"/>
      <c r="E64" s="228"/>
      <c r="F64" s="64">
        <v>520</v>
      </c>
      <c r="G64" s="64">
        <v>0</v>
      </c>
      <c r="H64" s="87">
        <v>520</v>
      </c>
    </row>
    <row r="65" spans="1:8" ht="15">
      <c r="A65" s="152"/>
      <c r="B65" s="227" t="s">
        <v>200</v>
      </c>
      <c r="C65" s="227"/>
      <c r="D65" s="227"/>
      <c r="E65" s="228"/>
      <c r="F65" s="64">
        <v>370</v>
      </c>
      <c r="G65" s="64">
        <v>370</v>
      </c>
      <c r="H65" s="87"/>
    </row>
    <row r="66" spans="1:8" ht="15" hidden="1">
      <c r="A66" s="152" t="s">
        <v>21</v>
      </c>
      <c r="B66" s="206" t="s">
        <v>41</v>
      </c>
      <c r="C66" s="206"/>
      <c r="D66" s="206"/>
      <c r="E66" s="197"/>
      <c r="F66" s="65"/>
      <c r="G66" s="65"/>
      <c r="H66" s="88"/>
    </row>
    <row r="67" spans="1:8" ht="15" hidden="1">
      <c r="A67" s="152" t="s">
        <v>20</v>
      </c>
      <c r="B67" s="206" t="s">
        <v>32</v>
      </c>
      <c r="C67" s="206"/>
      <c r="D67" s="206"/>
      <c r="E67" s="206"/>
      <c r="F67" s="66"/>
      <c r="G67" s="66"/>
      <c r="H67" s="89"/>
    </row>
    <row r="68" spans="1:8" ht="18.75">
      <c r="A68" s="152"/>
      <c r="B68" s="191" t="s">
        <v>36</v>
      </c>
      <c r="C68" s="192"/>
      <c r="D68" s="192"/>
      <c r="E68" s="192"/>
      <c r="F68" s="67">
        <f>SUM(F69:F71)</f>
        <v>4777</v>
      </c>
      <c r="G68" s="67">
        <f>SUM(G69:G71)</f>
        <v>4295</v>
      </c>
      <c r="H68" s="77">
        <f>SUM(H69:H71)</f>
        <v>482</v>
      </c>
    </row>
    <row r="69" spans="1:8" ht="15">
      <c r="A69" s="151" t="s">
        <v>69</v>
      </c>
      <c r="B69" s="181" t="s">
        <v>70</v>
      </c>
      <c r="C69" s="184"/>
      <c r="D69" s="184"/>
      <c r="E69" s="184"/>
      <c r="F69" s="60">
        <v>1327</v>
      </c>
      <c r="G69" s="60">
        <v>845</v>
      </c>
      <c r="H69" s="78">
        <v>482</v>
      </c>
    </row>
    <row r="70" spans="1:8" ht="15">
      <c r="A70" s="151" t="s">
        <v>180</v>
      </c>
      <c r="B70" s="189" t="s">
        <v>34</v>
      </c>
      <c r="C70" s="190"/>
      <c r="D70" s="190"/>
      <c r="E70" s="190"/>
      <c r="F70" s="61">
        <v>3290</v>
      </c>
      <c r="G70" s="61">
        <v>3290</v>
      </c>
      <c r="H70" s="79">
        <v>0</v>
      </c>
    </row>
    <row r="71" spans="1:11" ht="15">
      <c r="A71" s="151" t="s">
        <v>71</v>
      </c>
      <c r="B71" s="189" t="s">
        <v>76</v>
      </c>
      <c r="C71" s="190"/>
      <c r="D71" s="190"/>
      <c r="E71" s="190"/>
      <c r="F71" s="61">
        <f aca="true" t="shared" si="1" ref="F71:K71">SUM(F72:F73)</f>
        <v>160</v>
      </c>
      <c r="G71" s="61">
        <f t="shared" si="1"/>
        <v>160</v>
      </c>
      <c r="H71" s="61">
        <f t="shared" si="1"/>
        <v>0</v>
      </c>
      <c r="I71" s="61">
        <f t="shared" si="1"/>
        <v>0</v>
      </c>
      <c r="J71" s="61">
        <f t="shared" si="1"/>
        <v>0</v>
      </c>
      <c r="K71" s="61">
        <f t="shared" si="1"/>
        <v>0</v>
      </c>
    </row>
    <row r="72" spans="1:8" ht="15">
      <c r="A72" s="151"/>
      <c r="B72" s="237" t="s">
        <v>73</v>
      </c>
      <c r="C72" s="238"/>
      <c r="D72" s="238"/>
      <c r="E72" s="238"/>
      <c r="F72" s="61">
        <v>160</v>
      </c>
      <c r="G72" s="61">
        <v>160</v>
      </c>
      <c r="H72" s="79">
        <v>0</v>
      </c>
    </row>
    <row r="73" spans="1:8" ht="15">
      <c r="A73" s="151"/>
      <c r="B73" s="237" t="s">
        <v>74</v>
      </c>
      <c r="C73" s="238"/>
      <c r="D73" s="238"/>
      <c r="E73" s="238"/>
      <c r="F73" s="61"/>
      <c r="G73" s="61"/>
      <c r="H73" s="79"/>
    </row>
    <row r="74" spans="1:8" ht="18.75">
      <c r="A74" s="151"/>
      <c r="B74" s="202" t="s">
        <v>75</v>
      </c>
      <c r="C74" s="236"/>
      <c r="D74" s="236"/>
      <c r="E74" s="236"/>
      <c r="F74" s="67">
        <f>SUM(F56+F68)</f>
        <v>33264</v>
      </c>
      <c r="G74" s="67">
        <f>SUM(G56+G68)</f>
        <v>31492</v>
      </c>
      <c r="H74" s="77">
        <f>SUM(H56+H68)</f>
        <v>1772</v>
      </c>
    </row>
    <row r="75" spans="1:8" ht="15.75">
      <c r="A75" s="151"/>
      <c r="B75" s="229" t="s">
        <v>82</v>
      </c>
      <c r="C75" s="229"/>
      <c r="D75" s="229"/>
      <c r="E75" s="191"/>
      <c r="F75" s="59"/>
      <c r="G75" s="50"/>
      <c r="H75" s="90"/>
    </row>
    <row r="76" spans="1:8" ht="15">
      <c r="A76" s="151" t="s">
        <v>72</v>
      </c>
      <c r="B76" s="189" t="s">
        <v>86</v>
      </c>
      <c r="C76" s="190"/>
      <c r="D76" s="190"/>
      <c r="E76" s="190"/>
      <c r="F76" s="61"/>
      <c r="G76" s="54"/>
      <c r="H76" s="91"/>
    </row>
    <row r="77" spans="1:8" ht="15">
      <c r="A77" s="151" t="s">
        <v>77</v>
      </c>
      <c r="B77" s="189" t="s">
        <v>87</v>
      </c>
      <c r="C77" s="190"/>
      <c r="D77" s="190"/>
      <c r="E77" s="190"/>
      <c r="F77" s="61"/>
      <c r="G77" s="54"/>
      <c r="H77" s="91"/>
    </row>
    <row r="78" spans="1:8" ht="15">
      <c r="A78" s="151" t="s">
        <v>78</v>
      </c>
      <c r="B78" s="189" t="s">
        <v>35</v>
      </c>
      <c r="C78" s="190"/>
      <c r="D78" s="190"/>
      <c r="E78" s="190"/>
      <c r="F78" s="61"/>
      <c r="G78" s="54"/>
      <c r="H78" s="91"/>
    </row>
    <row r="79" spans="1:8" ht="15">
      <c r="A79" s="151" t="s">
        <v>83</v>
      </c>
      <c r="B79" s="180" t="s">
        <v>37</v>
      </c>
      <c r="C79" s="180"/>
      <c r="D79" s="180"/>
      <c r="E79" s="189"/>
      <c r="F79" s="61"/>
      <c r="G79" s="54"/>
      <c r="H79" s="91"/>
    </row>
    <row r="80" spans="1:8" ht="15">
      <c r="A80" s="151" t="s">
        <v>84</v>
      </c>
      <c r="B80" s="180" t="s">
        <v>89</v>
      </c>
      <c r="C80" s="180"/>
      <c r="D80" s="180"/>
      <c r="E80" s="189"/>
      <c r="F80" s="61"/>
      <c r="G80" s="54"/>
      <c r="H80" s="91"/>
    </row>
    <row r="81" spans="1:8" ht="18.75">
      <c r="A81" s="151"/>
      <c r="B81" s="229" t="s">
        <v>90</v>
      </c>
      <c r="C81" s="229"/>
      <c r="D81" s="229"/>
      <c r="E81" s="191"/>
      <c r="F81" s="67">
        <f>SUM(F82:F83)</f>
        <v>665</v>
      </c>
      <c r="G81" s="67">
        <f>SUM(G82:G83)</f>
        <v>665</v>
      </c>
      <c r="H81" s="77">
        <f>SUM(H82:H83)</f>
        <v>0</v>
      </c>
    </row>
    <row r="82" spans="1:8" ht="15">
      <c r="A82" s="151" t="s">
        <v>85</v>
      </c>
      <c r="B82" s="239" t="s">
        <v>91</v>
      </c>
      <c r="C82" s="239"/>
      <c r="D82" s="239"/>
      <c r="E82" s="181"/>
      <c r="F82" s="61">
        <v>665</v>
      </c>
      <c r="G82" s="61">
        <v>665</v>
      </c>
      <c r="H82" s="91"/>
    </row>
    <row r="83" spans="1:8" ht="15">
      <c r="A83" s="151" t="s">
        <v>88</v>
      </c>
      <c r="B83" s="206" t="s">
        <v>38</v>
      </c>
      <c r="C83" s="206"/>
      <c r="D83" s="206"/>
      <c r="E83" s="197"/>
      <c r="F83" s="61">
        <v>0</v>
      </c>
      <c r="G83" s="54"/>
      <c r="H83" s="91"/>
    </row>
    <row r="84" spans="1:8" ht="23.25" customHeight="1">
      <c r="A84" s="151"/>
      <c r="B84" s="202" t="s">
        <v>39</v>
      </c>
      <c r="C84" s="236"/>
      <c r="D84" s="236"/>
      <c r="E84" s="236"/>
      <c r="F84" s="67">
        <f>SUM(F74+F75+F81)</f>
        <v>33929</v>
      </c>
      <c r="G84" s="67">
        <f>SUM(G74+G75+G81)</f>
        <v>32157</v>
      </c>
      <c r="H84" s="77">
        <f>SUM(H74+H75+H81)</f>
        <v>1772</v>
      </c>
    </row>
    <row r="85" spans="1:8" ht="24" customHeight="1" thickBot="1">
      <c r="A85" s="151"/>
      <c r="B85" s="225" t="s">
        <v>40</v>
      </c>
      <c r="C85" s="226"/>
      <c r="D85" s="226"/>
      <c r="E85" s="226"/>
      <c r="F85" s="92">
        <v>4</v>
      </c>
      <c r="G85" s="92">
        <v>4</v>
      </c>
      <c r="H85" s="93"/>
    </row>
    <row r="86" spans="1:7" ht="12.75">
      <c r="A86" s="84"/>
      <c r="E86" s="51"/>
      <c r="F86" s="51"/>
      <c r="G86" s="51"/>
    </row>
    <row r="91" ht="18" customHeight="1">
      <c r="G91" s="179"/>
    </row>
    <row r="92" ht="12.75" customHeight="1"/>
    <row r="95" ht="15" customHeight="1"/>
  </sheetData>
  <sheetProtection selectLockedCells="1" selectUnlockedCells="1"/>
  <mergeCells count="90">
    <mergeCell ref="B84:E84"/>
    <mergeCell ref="B83:E83"/>
    <mergeCell ref="B57:E57"/>
    <mergeCell ref="B58:E58"/>
    <mergeCell ref="B60:E60"/>
    <mergeCell ref="B81:E81"/>
    <mergeCell ref="B82:E82"/>
    <mergeCell ref="B80:E80"/>
    <mergeCell ref="B62:E62"/>
    <mergeCell ref="B66:E66"/>
    <mergeCell ref="A5:A6"/>
    <mergeCell ref="B78:E78"/>
    <mergeCell ref="B79:E79"/>
    <mergeCell ref="B74:E74"/>
    <mergeCell ref="B72:E72"/>
    <mergeCell ref="B73:E73"/>
    <mergeCell ref="B67:E67"/>
    <mergeCell ref="B68:E68"/>
    <mergeCell ref="B61:E61"/>
    <mergeCell ref="B63:E63"/>
    <mergeCell ref="D1:K1"/>
    <mergeCell ref="B17:E17"/>
    <mergeCell ref="C18:E18"/>
    <mergeCell ref="B13:E13"/>
    <mergeCell ref="B10:E10"/>
    <mergeCell ref="G5:H5"/>
    <mergeCell ref="F5:F6"/>
    <mergeCell ref="B5:E6"/>
    <mergeCell ref="A3:H3"/>
    <mergeCell ref="A2:H2"/>
    <mergeCell ref="H58:H59"/>
    <mergeCell ref="B71:E71"/>
    <mergeCell ref="B85:E85"/>
    <mergeCell ref="B64:E64"/>
    <mergeCell ref="B65:E65"/>
    <mergeCell ref="B77:E77"/>
    <mergeCell ref="B76:E76"/>
    <mergeCell ref="B75:E75"/>
    <mergeCell ref="B69:E69"/>
    <mergeCell ref="B70:E70"/>
    <mergeCell ref="B59:E59"/>
    <mergeCell ref="F53:F54"/>
    <mergeCell ref="B45:E45"/>
    <mergeCell ref="B49:E49"/>
    <mergeCell ref="B50:H50"/>
    <mergeCell ref="B46:E46"/>
    <mergeCell ref="G53:H53"/>
    <mergeCell ref="B47:E47"/>
    <mergeCell ref="B48:E48"/>
    <mergeCell ref="G58:G59"/>
    <mergeCell ref="B14:E14"/>
    <mergeCell ref="C16:E16"/>
    <mergeCell ref="B32:E32"/>
    <mergeCell ref="B30:E30"/>
    <mergeCell ref="B31:E31"/>
    <mergeCell ref="B28:E28"/>
    <mergeCell ref="B29:E29"/>
    <mergeCell ref="B27:E27"/>
    <mergeCell ref="B15:E15"/>
    <mergeCell ref="C19:E19"/>
    <mergeCell ref="B42:E42"/>
    <mergeCell ref="B40:E40"/>
    <mergeCell ref="B25:E25"/>
    <mergeCell ref="B26:E26"/>
    <mergeCell ref="F58:F59"/>
    <mergeCell ref="B20:E20"/>
    <mergeCell ref="B24:E24"/>
    <mergeCell ref="B21:E21"/>
    <mergeCell ref="B22:E22"/>
    <mergeCell ref="B33:E33"/>
    <mergeCell ref="B56:E56"/>
    <mergeCell ref="B55:E55"/>
    <mergeCell ref="B43:E43"/>
    <mergeCell ref="B34:E34"/>
    <mergeCell ref="A53:A54"/>
    <mergeCell ref="B44:E44"/>
    <mergeCell ref="B37:E37"/>
    <mergeCell ref="B38:E38"/>
    <mergeCell ref="B53:E54"/>
    <mergeCell ref="B39:E39"/>
    <mergeCell ref="B36:E36"/>
    <mergeCell ref="B41:E41"/>
    <mergeCell ref="G4:H4"/>
    <mergeCell ref="B35:E35"/>
    <mergeCell ref="B23:E23"/>
    <mergeCell ref="B7:E7"/>
    <mergeCell ref="B12:E12"/>
    <mergeCell ref="B8:E8"/>
    <mergeCell ref="B9:E9"/>
    <mergeCell ref="B11:E11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300" verticalDpi="300" orientation="portrait" paperSize="9" scale="94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120" zoomScaleSheetLayoutView="120" zoomScalePageLayoutView="0" workbookViewId="0" topLeftCell="A1">
      <selection activeCell="D1" sqref="D1:I1"/>
    </sheetView>
  </sheetViews>
  <sheetFormatPr defaultColWidth="9.140625" defaultRowHeight="12.75"/>
  <cols>
    <col min="1" max="1" width="3.7109375" style="44" customWidth="1"/>
    <col min="2" max="3" width="4.140625" style="44" customWidth="1"/>
    <col min="4" max="5" width="18.7109375" style="44" customWidth="1"/>
    <col min="6" max="6" width="23.00390625" style="44" customWidth="1"/>
    <col min="7" max="7" width="4.8515625" style="44" customWidth="1"/>
    <col min="8" max="8" width="0.13671875" style="44" customWidth="1"/>
    <col min="9" max="9" width="9.140625" style="44" hidden="1" customWidth="1"/>
    <col min="10" max="16384" width="9.140625" style="44" customWidth="1"/>
  </cols>
  <sheetData>
    <row r="1" spans="4:9" ht="12.75">
      <c r="D1" s="230" t="s">
        <v>222</v>
      </c>
      <c r="E1" s="231"/>
      <c r="F1" s="231"/>
      <c r="G1" s="231"/>
      <c r="H1" s="231"/>
      <c r="I1" s="231"/>
    </row>
    <row r="3" spans="1:6" ht="15.75">
      <c r="A3" s="256"/>
      <c r="B3" s="256"/>
      <c r="C3" s="256"/>
      <c r="D3" s="256"/>
      <c r="E3" s="256"/>
      <c r="F3" s="256"/>
    </row>
    <row r="4" spans="1:8" s="52" customFormat="1" ht="15.75">
      <c r="A4" s="256" t="s">
        <v>201</v>
      </c>
      <c r="B4" s="256"/>
      <c r="C4" s="256"/>
      <c r="D4" s="256"/>
      <c r="E4" s="256"/>
      <c r="F4" s="256"/>
      <c r="G4" s="256"/>
      <c r="H4" s="256"/>
    </row>
    <row r="5" spans="1:8" s="52" customFormat="1" ht="15.75">
      <c r="A5" s="256" t="s">
        <v>196</v>
      </c>
      <c r="B5" s="256"/>
      <c r="C5" s="256"/>
      <c r="D5" s="256"/>
      <c r="E5" s="256"/>
      <c r="F5" s="256"/>
      <c r="G5" s="256"/>
      <c r="H5" s="256"/>
    </row>
    <row r="6" spans="1:6" ht="12.75">
      <c r="A6" s="45"/>
      <c r="B6" s="45"/>
      <c r="C6" s="45"/>
      <c r="D6" s="45"/>
      <c r="E6" s="45"/>
      <c r="F6" s="45"/>
    </row>
    <row r="7" spans="3:6" ht="12.75">
      <c r="C7" s="45"/>
      <c r="D7" s="45"/>
      <c r="E7" s="45"/>
      <c r="F7" s="45"/>
    </row>
    <row r="8" spans="6:7" ht="13.5" thickBot="1">
      <c r="F8" s="249" t="s">
        <v>121</v>
      </c>
      <c r="G8" s="249"/>
    </row>
    <row r="9" spans="1:6" ht="14.25" customHeight="1" thickBot="1" thickTop="1">
      <c r="A9" s="195" t="s">
        <v>0</v>
      </c>
      <c r="B9" s="199" t="s">
        <v>1</v>
      </c>
      <c r="C9" s="199"/>
      <c r="D9" s="199"/>
      <c r="E9" s="199"/>
      <c r="F9" s="245" t="s">
        <v>202</v>
      </c>
    </row>
    <row r="10" spans="1:6" ht="13.5" customHeight="1" thickTop="1">
      <c r="A10" s="195"/>
      <c r="B10" s="200"/>
      <c r="C10" s="200"/>
      <c r="D10" s="200"/>
      <c r="E10" s="200"/>
      <c r="F10" s="246"/>
    </row>
    <row r="11" spans="1:6" ht="20.25">
      <c r="A11" s="76"/>
      <c r="B11" s="257" t="s">
        <v>2</v>
      </c>
      <c r="C11" s="187"/>
      <c r="D11" s="187"/>
      <c r="E11" s="188"/>
      <c r="F11" s="98"/>
    </row>
    <row r="12" spans="1:7" ht="18.75">
      <c r="A12" s="99"/>
      <c r="B12" s="236" t="s">
        <v>117</v>
      </c>
      <c r="C12" s="236"/>
      <c r="D12" s="236"/>
      <c r="E12" s="236"/>
      <c r="F12" s="77">
        <f>SUM(F13+F18)</f>
        <v>4269</v>
      </c>
      <c r="G12" s="58"/>
    </row>
    <row r="13" spans="1:8" ht="15.75">
      <c r="A13" s="100" t="s">
        <v>3</v>
      </c>
      <c r="B13" s="185" t="s">
        <v>4</v>
      </c>
      <c r="C13" s="186"/>
      <c r="D13" s="186"/>
      <c r="E13" s="186"/>
      <c r="F13" s="78">
        <f>SUM(F14:F17)</f>
        <v>1129</v>
      </c>
      <c r="G13" s="96"/>
      <c r="H13" s="95" t="e">
        <f>SUM(H14:H17)</f>
        <v>#REF!</v>
      </c>
    </row>
    <row r="14" spans="1:8" ht="15">
      <c r="A14" s="101" t="s">
        <v>161</v>
      </c>
      <c r="B14" s="189" t="s">
        <v>163</v>
      </c>
      <c r="C14" s="190"/>
      <c r="D14" s="190"/>
      <c r="E14" s="190"/>
      <c r="F14" s="79">
        <v>0</v>
      </c>
      <c r="G14" s="96"/>
      <c r="H14" s="88">
        <v>330</v>
      </c>
    </row>
    <row r="15" spans="1:8" ht="15">
      <c r="A15" s="102" t="s">
        <v>160</v>
      </c>
      <c r="B15" s="189" t="s">
        <v>164</v>
      </c>
      <c r="C15" s="190"/>
      <c r="D15" s="190"/>
      <c r="E15" s="190"/>
      <c r="F15" s="79">
        <v>296</v>
      </c>
      <c r="G15" s="96"/>
      <c r="H15" s="88">
        <f>SUM(H17)</f>
        <v>0</v>
      </c>
    </row>
    <row r="16" spans="1:8" ht="15">
      <c r="A16" s="101" t="s">
        <v>162</v>
      </c>
      <c r="B16" s="189" t="s">
        <v>166</v>
      </c>
      <c r="C16" s="190"/>
      <c r="D16" s="190"/>
      <c r="E16" s="190"/>
      <c r="F16" s="79">
        <v>830</v>
      </c>
      <c r="G16" s="96"/>
      <c r="H16" s="88" t="e">
        <f>SUM(#REF!+H21+H22+#REF!)</f>
        <v>#REF!</v>
      </c>
    </row>
    <row r="17" spans="1:8" ht="15">
      <c r="A17" s="101" t="s">
        <v>165</v>
      </c>
      <c r="B17" s="189" t="s">
        <v>149</v>
      </c>
      <c r="C17" s="190"/>
      <c r="D17" s="190"/>
      <c r="E17" s="190"/>
      <c r="F17" s="79">
        <v>3</v>
      </c>
      <c r="G17" s="96"/>
      <c r="H17" s="88">
        <v>0</v>
      </c>
    </row>
    <row r="18" spans="1:8" ht="15.75">
      <c r="A18" s="100" t="s">
        <v>5</v>
      </c>
      <c r="B18" s="207" t="s">
        <v>46</v>
      </c>
      <c r="C18" s="208"/>
      <c r="D18" s="208"/>
      <c r="E18" s="208"/>
      <c r="F18" s="79">
        <f>SUM(F25+F24+F21+F19)</f>
        <v>3140</v>
      </c>
      <c r="G18" s="96"/>
      <c r="H18" s="65" t="e">
        <f>SUM(H25+H24+H21+H19)</f>
        <v>#REF!</v>
      </c>
    </row>
    <row r="19" spans="1:8" ht="15">
      <c r="A19" s="102" t="s">
        <v>156</v>
      </c>
      <c r="B19" s="189" t="s">
        <v>152</v>
      </c>
      <c r="C19" s="190"/>
      <c r="D19" s="190"/>
      <c r="E19" s="190"/>
      <c r="F19" s="79">
        <f>SUM(F20)</f>
        <v>350</v>
      </c>
      <c r="G19" s="96"/>
      <c r="H19" s="88">
        <f>SUM(H20)</f>
        <v>0</v>
      </c>
    </row>
    <row r="20" spans="1:8" ht="15">
      <c r="A20" s="102"/>
      <c r="B20" s="97"/>
      <c r="C20" s="180" t="s">
        <v>112</v>
      </c>
      <c r="D20" s="180"/>
      <c r="E20" s="189"/>
      <c r="F20" s="79">
        <v>350</v>
      </c>
      <c r="G20" s="96"/>
      <c r="H20" s="88">
        <v>0</v>
      </c>
    </row>
    <row r="21" spans="1:8" ht="15">
      <c r="A21" s="102" t="s">
        <v>157</v>
      </c>
      <c r="B21" s="189" t="s">
        <v>153</v>
      </c>
      <c r="C21" s="190"/>
      <c r="D21" s="190"/>
      <c r="E21" s="190"/>
      <c r="F21" s="79">
        <f>SUM(F22:F23)</f>
        <v>2000</v>
      </c>
      <c r="G21" s="96"/>
      <c r="H21" s="88">
        <f>SUM(H22:H23)</f>
        <v>0</v>
      </c>
    </row>
    <row r="22" spans="1:8" ht="15">
      <c r="A22" s="102"/>
      <c r="B22" s="97"/>
      <c r="C22" s="180" t="s">
        <v>113</v>
      </c>
      <c r="D22" s="180"/>
      <c r="E22" s="189"/>
      <c r="F22" s="79">
        <v>200</v>
      </c>
      <c r="G22" s="96"/>
      <c r="H22" s="88">
        <v>0</v>
      </c>
    </row>
    <row r="23" spans="1:8" ht="15">
      <c r="A23" s="102"/>
      <c r="B23" s="97"/>
      <c r="C23" s="180" t="s">
        <v>114</v>
      </c>
      <c r="D23" s="180"/>
      <c r="E23" s="189"/>
      <c r="F23" s="79">
        <v>1800</v>
      </c>
      <c r="G23" s="96"/>
      <c r="H23" s="88">
        <v>0</v>
      </c>
    </row>
    <row r="24" spans="1:8" ht="12.75" customHeight="1">
      <c r="A24" s="102" t="s">
        <v>158</v>
      </c>
      <c r="B24" s="189" t="s">
        <v>154</v>
      </c>
      <c r="C24" s="190"/>
      <c r="D24" s="190"/>
      <c r="E24" s="190"/>
      <c r="F24" s="80">
        <v>750</v>
      </c>
      <c r="G24" s="71"/>
      <c r="H24" s="80" t="e">
        <f>SUM(#REF!)</f>
        <v>#REF!</v>
      </c>
    </row>
    <row r="25" spans="1:8" ht="15">
      <c r="A25" s="102" t="s">
        <v>159</v>
      </c>
      <c r="B25" s="197" t="s">
        <v>155</v>
      </c>
      <c r="C25" s="198"/>
      <c r="D25" s="198"/>
      <c r="E25" s="198"/>
      <c r="F25" s="81">
        <v>40</v>
      </c>
      <c r="G25" s="96"/>
      <c r="H25" s="89">
        <v>0</v>
      </c>
    </row>
    <row r="26" spans="1:7" ht="18.75">
      <c r="A26" s="103"/>
      <c r="B26" s="202" t="s">
        <v>48</v>
      </c>
      <c r="C26" s="236"/>
      <c r="D26" s="236"/>
      <c r="E26" s="236"/>
      <c r="F26" s="77">
        <f>SUM(F27)</f>
        <v>16252</v>
      </c>
      <c r="G26" s="58"/>
    </row>
    <row r="27" spans="1:6" ht="15.75">
      <c r="A27" s="104" t="s">
        <v>6</v>
      </c>
      <c r="B27" s="209" t="s">
        <v>7</v>
      </c>
      <c r="C27" s="210"/>
      <c r="D27" s="210"/>
      <c r="E27" s="210"/>
      <c r="F27" s="78">
        <f>SUM(F28:F33)</f>
        <v>16252</v>
      </c>
    </row>
    <row r="28" spans="1:6" ht="15">
      <c r="A28" s="102" t="s">
        <v>8</v>
      </c>
      <c r="B28" s="189" t="s">
        <v>168</v>
      </c>
      <c r="C28" s="190"/>
      <c r="D28" s="190"/>
      <c r="E28" s="190"/>
      <c r="F28" s="79">
        <v>11084</v>
      </c>
    </row>
    <row r="29" spans="1:6" ht="15">
      <c r="A29" s="102" t="s">
        <v>9</v>
      </c>
      <c r="B29" s="189" t="s">
        <v>169</v>
      </c>
      <c r="C29" s="190"/>
      <c r="D29" s="190"/>
      <c r="E29" s="190"/>
      <c r="F29" s="79">
        <v>0</v>
      </c>
    </row>
    <row r="30" spans="1:6" ht="15">
      <c r="A30" s="102" t="s">
        <v>10</v>
      </c>
      <c r="B30" s="189" t="s">
        <v>170</v>
      </c>
      <c r="C30" s="190"/>
      <c r="D30" s="190"/>
      <c r="E30" s="190"/>
      <c r="F30" s="79">
        <v>4448</v>
      </c>
    </row>
    <row r="31" spans="1:6" ht="15">
      <c r="A31" s="102" t="s">
        <v>11</v>
      </c>
      <c r="B31" s="189" t="s">
        <v>171</v>
      </c>
      <c r="C31" s="190"/>
      <c r="D31" s="190"/>
      <c r="E31" s="190"/>
      <c r="F31" s="79">
        <v>336</v>
      </c>
    </row>
    <row r="32" spans="1:6" ht="15">
      <c r="A32" s="102" t="s">
        <v>174</v>
      </c>
      <c r="B32" s="189" t="s">
        <v>172</v>
      </c>
      <c r="C32" s="190"/>
      <c r="D32" s="190"/>
      <c r="E32" s="190"/>
      <c r="F32" s="79">
        <v>253</v>
      </c>
    </row>
    <row r="33" spans="1:6" ht="15">
      <c r="A33" s="102" t="s">
        <v>175</v>
      </c>
      <c r="B33" s="197" t="s">
        <v>173</v>
      </c>
      <c r="C33" s="198"/>
      <c r="D33" s="198"/>
      <c r="E33" s="198"/>
      <c r="F33" s="79">
        <v>131</v>
      </c>
    </row>
    <row r="34" spans="1:6" ht="18.75">
      <c r="A34" s="102"/>
      <c r="B34" s="250" t="s">
        <v>19</v>
      </c>
      <c r="C34" s="251"/>
      <c r="D34" s="251"/>
      <c r="E34" s="251"/>
      <c r="F34" s="77">
        <f>SUM(F35+F36)</f>
        <v>6495</v>
      </c>
    </row>
    <row r="35" spans="1:6" ht="15.75">
      <c r="A35" s="102" t="s">
        <v>13</v>
      </c>
      <c r="B35" s="181" t="s">
        <v>176</v>
      </c>
      <c r="C35" s="184"/>
      <c r="D35" s="184"/>
      <c r="E35" s="184"/>
      <c r="F35" s="105">
        <v>6495</v>
      </c>
    </row>
    <row r="36" spans="1:6" ht="15.75">
      <c r="A36" s="102" t="s">
        <v>15</v>
      </c>
      <c r="B36" s="189" t="s">
        <v>47</v>
      </c>
      <c r="C36" s="190"/>
      <c r="D36" s="190"/>
      <c r="E36" s="190"/>
      <c r="F36" s="106"/>
    </row>
    <row r="37" spans="1:6" ht="20.25">
      <c r="A37" s="102"/>
      <c r="B37" s="252" t="s">
        <v>92</v>
      </c>
      <c r="C37" s="252"/>
      <c r="D37" s="252"/>
      <c r="E37" s="253"/>
      <c r="F37" s="77">
        <f>SUM(F12+F26+F34)</f>
        <v>27016</v>
      </c>
    </row>
    <row r="38" spans="1:6" ht="18.75">
      <c r="A38" s="102"/>
      <c r="B38" s="254" t="s">
        <v>55</v>
      </c>
      <c r="C38" s="255"/>
      <c r="D38" s="255"/>
      <c r="E38" s="255"/>
      <c r="F38" s="107">
        <f>SUM(F39:F42)</f>
        <v>0</v>
      </c>
    </row>
    <row r="39" spans="1:6" ht="15.75">
      <c r="A39" s="102" t="s">
        <v>17</v>
      </c>
      <c r="B39" s="181" t="s">
        <v>57</v>
      </c>
      <c r="C39" s="182"/>
      <c r="D39" s="182"/>
      <c r="E39" s="182"/>
      <c r="F39" s="105"/>
    </row>
    <row r="40" spans="1:6" ht="15.75">
      <c r="A40" s="102" t="s">
        <v>20</v>
      </c>
      <c r="B40" s="189" t="s">
        <v>56</v>
      </c>
      <c r="C40" s="190"/>
      <c r="D40" s="190"/>
      <c r="E40" s="190"/>
      <c r="F40" s="106"/>
    </row>
    <row r="41" spans="1:6" ht="15.75">
      <c r="A41" s="102" t="s">
        <v>21</v>
      </c>
      <c r="B41" s="180" t="s">
        <v>60</v>
      </c>
      <c r="C41" s="180"/>
      <c r="D41" s="180"/>
      <c r="E41" s="189"/>
      <c r="F41" s="106"/>
    </row>
    <row r="42" spans="1:6" ht="15.75">
      <c r="A42" s="102" t="s">
        <v>22</v>
      </c>
      <c r="B42" s="197" t="s">
        <v>61</v>
      </c>
      <c r="C42" s="198"/>
      <c r="D42" s="198"/>
      <c r="E42" s="198"/>
      <c r="F42" s="106"/>
    </row>
    <row r="43" spans="1:6" ht="18.75">
      <c r="A43" s="102"/>
      <c r="B43" s="202" t="s">
        <v>24</v>
      </c>
      <c r="C43" s="236"/>
      <c r="D43" s="236"/>
      <c r="E43" s="236"/>
      <c r="F43" s="107">
        <f>SUM(F44:F45)</f>
        <v>0</v>
      </c>
    </row>
    <row r="44" spans="1:6" ht="15.75">
      <c r="A44" s="102" t="s">
        <v>23</v>
      </c>
      <c r="B44" s="221" t="s">
        <v>42</v>
      </c>
      <c r="C44" s="222"/>
      <c r="D44" s="222"/>
      <c r="E44" s="222"/>
      <c r="F44" s="105"/>
    </row>
    <row r="45" spans="1:6" ht="15.75">
      <c r="A45" s="102" t="s">
        <v>25</v>
      </c>
      <c r="B45" s="221" t="s">
        <v>81</v>
      </c>
      <c r="C45" s="222"/>
      <c r="D45" s="222"/>
      <c r="E45" s="222"/>
      <c r="F45" s="105"/>
    </row>
    <row r="46" spans="1:6" ht="28.5" customHeight="1" thickBot="1">
      <c r="A46" s="108"/>
      <c r="B46" s="247" t="s">
        <v>94</v>
      </c>
      <c r="C46" s="247"/>
      <c r="D46" s="247"/>
      <c r="E46" s="247"/>
      <c r="F46" s="83">
        <f>SUM(F37+F38+F43)</f>
        <v>27016</v>
      </c>
    </row>
    <row r="47" spans="5:6" ht="12.75">
      <c r="E47" s="51"/>
      <c r="F47" s="51"/>
    </row>
    <row r="48" spans="5:6" ht="12.75">
      <c r="E48" s="51"/>
      <c r="F48" s="51"/>
    </row>
    <row r="49" spans="2:6" ht="12.75">
      <c r="B49" s="248" t="s">
        <v>93</v>
      </c>
      <c r="C49" s="248"/>
      <c r="D49" s="248"/>
      <c r="E49" s="248"/>
      <c r="F49" s="248"/>
    </row>
    <row r="50" spans="2:6" ht="12.75">
      <c r="B50" s="56"/>
      <c r="C50" s="56"/>
      <c r="D50" s="56"/>
      <c r="E50" s="56"/>
      <c r="F50" s="56"/>
    </row>
    <row r="51" spans="2:6" ht="13.5" thickBot="1">
      <c r="B51" s="56"/>
      <c r="C51" s="56"/>
      <c r="D51" s="56"/>
      <c r="E51" s="56"/>
      <c r="F51" s="56"/>
    </row>
    <row r="52" spans="1:6" ht="14.25" customHeight="1" thickBot="1" thickTop="1">
      <c r="A52" s="241" t="s">
        <v>0</v>
      </c>
      <c r="B52" s="243" t="s">
        <v>1</v>
      </c>
      <c r="C52" s="232"/>
      <c r="D52" s="232"/>
      <c r="E52" s="232"/>
      <c r="F52" s="245" t="s">
        <v>202</v>
      </c>
    </row>
    <row r="53" spans="1:6" ht="13.5" customHeight="1" thickTop="1">
      <c r="A53" s="242"/>
      <c r="B53" s="244"/>
      <c r="C53" s="200"/>
      <c r="D53" s="200"/>
      <c r="E53" s="200"/>
      <c r="F53" s="246"/>
    </row>
    <row r="54" spans="1:6" ht="20.25">
      <c r="A54" s="109"/>
      <c r="B54" s="187" t="s">
        <v>29</v>
      </c>
      <c r="C54" s="187"/>
      <c r="D54" s="187"/>
      <c r="E54" s="188"/>
      <c r="F54" s="110"/>
    </row>
    <row r="55" spans="1:6" ht="18.75">
      <c r="A55" s="109"/>
      <c r="B55" s="202" t="s">
        <v>33</v>
      </c>
      <c r="C55" s="236"/>
      <c r="D55" s="236"/>
      <c r="E55" s="236"/>
      <c r="F55" s="111">
        <f>SUM(F56+F57+F59+F60+F61)</f>
        <v>28487</v>
      </c>
    </row>
    <row r="56" spans="1:6" ht="15.75">
      <c r="A56" s="112" t="s">
        <v>26</v>
      </c>
      <c r="B56" s="181" t="s">
        <v>30</v>
      </c>
      <c r="C56" s="184"/>
      <c r="D56" s="184"/>
      <c r="E56" s="184"/>
      <c r="F56" s="113">
        <v>9269</v>
      </c>
    </row>
    <row r="57" spans="1:6" ht="12.75">
      <c r="A57" s="112" t="s">
        <v>43</v>
      </c>
      <c r="B57" s="211" t="s">
        <v>50</v>
      </c>
      <c r="C57" s="212"/>
      <c r="D57" s="212"/>
      <c r="E57" s="213"/>
      <c r="F57" s="240">
        <v>1584</v>
      </c>
    </row>
    <row r="58" spans="1:6" ht="12.75">
      <c r="A58" s="112"/>
      <c r="B58" s="211" t="s">
        <v>51</v>
      </c>
      <c r="C58" s="212"/>
      <c r="D58" s="212"/>
      <c r="E58" s="213"/>
      <c r="F58" s="240"/>
    </row>
    <row r="59" spans="1:6" ht="15.75">
      <c r="A59" s="114" t="s">
        <v>44</v>
      </c>
      <c r="B59" s="189" t="s">
        <v>49</v>
      </c>
      <c r="C59" s="190"/>
      <c r="D59" s="190"/>
      <c r="E59" s="190"/>
      <c r="F59" s="115">
        <v>10532</v>
      </c>
    </row>
    <row r="60" spans="1:6" ht="15.75">
      <c r="A60" s="114" t="s">
        <v>45</v>
      </c>
      <c r="B60" s="189" t="s">
        <v>31</v>
      </c>
      <c r="C60" s="190"/>
      <c r="D60" s="190"/>
      <c r="E60" s="190"/>
      <c r="F60" s="115">
        <v>3882</v>
      </c>
    </row>
    <row r="61" spans="1:6" ht="15.75">
      <c r="A61" s="114" t="s">
        <v>59</v>
      </c>
      <c r="B61" s="180" t="s">
        <v>52</v>
      </c>
      <c r="C61" s="180"/>
      <c r="D61" s="180"/>
      <c r="E61" s="180"/>
      <c r="F61" s="116">
        <f>SUM(F62:F64)</f>
        <v>3220</v>
      </c>
    </row>
    <row r="62" spans="1:6" ht="15.75">
      <c r="A62" s="114"/>
      <c r="B62" s="227" t="s">
        <v>53</v>
      </c>
      <c r="C62" s="227"/>
      <c r="D62" s="227"/>
      <c r="E62" s="228"/>
      <c r="F62" s="117">
        <v>2330</v>
      </c>
    </row>
    <row r="63" spans="1:6" ht="15.75">
      <c r="A63" s="114"/>
      <c r="B63" s="227" t="s">
        <v>54</v>
      </c>
      <c r="C63" s="227"/>
      <c r="D63" s="227"/>
      <c r="E63" s="228"/>
      <c r="F63" s="117">
        <v>520</v>
      </c>
    </row>
    <row r="64" spans="1:6" ht="15.75">
      <c r="A64" s="114"/>
      <c r="B64" s="227" t="s">
        <v>200</v>
      </c>
      <c r="C64" s="227"/>
      <c r="D64" s="227"/>
      <c r="E64" s="228"/>
      <c r="F64" s="117">
        <v>370</v>
      </c>
    </row>
    <row r="65" spans="1:6" ht="15.75">
      <c r="A65" s="112"/>
      <c r="B65" s="229" t="s">
        <v>82</v>
      </c>
      <c r="C65" s="229"/>
      <c r="D65" s="229"/>
      <c r="E65" s="191"/>
      <c r="F65" s="118">
        <f>SUM(F66:F69)</f>
        <v>0</v>
      </c>
    </row>
    <row r="66" spans="1:6" ht="15.75">
      <c r="A66" s="112" t="s">
        <v>62</v>
      </c>
      <c r="B66" s="189" t="s">
        <v>86</v>
      </c>
      <c r="C66" s="190"/>
      <c r="D66" s="190"/>
      <c r="E66" s="190"/>
      <c r="F66" s="115"/>
    </row>
    <row r="67" spans="1:6" ht="15.75">
      <c r="A67" s="112" t="s">
        <v>63</v>
      </c>
      <c r="B67" s="189" t="s">
        <v>87</v>
      </c>
      <c r="C67" s="190"/>
      <c r="D67" s="190"/>
      <c r="E67" s="190"/>
      <c r="F67" s="115"/>
    </row>
    <row r="68" spans="1:6" ht="15.75">
      <c r="A68" s="112" t="s">
        <v>65</v>
      </c>
      <c r="B68" s="180" t="s">
        <v>37</v>
      </c>
      <c r="C68" s="180"/>
      <c r="D68" s="180"/>
      <c r="E68" s="189"/>
      <c r="F68" s="115"/>
    </row>
    <row r="69" spans="1:6" ht="15.75">
      <c r="A69" s="112" t="s">
        <v>66</v>
      </c>
      <c r="B69" s="180" t="s">
        <v>89</v>
      </c>
      <c r="C69" s="180"/>
      <c r="D69" s="180"/>
      <c r="E69" s="189"/>
      <c r="F69" s="115"/>
    </row>
    <row r="70" spans="1:6" ht="18.75">
      <c r="A70" s="112"/>
      <c r="B70" s="229" t="s">
        <v>90</v>
      </c>
      <c r="C70" s="229"/>
      <c r="D70" s="229"/>
      <c r="E70" s="191"/>
      <c r="F70" s="111">
        <f>SUM(F71:F72)</f>
        <v>0</v>
      </c>
    </row>
    <row r="71" spans="1:6" ht="15.75">
      <c r="A71" s="112" t="s">
        <v>67</v>
      </c>
      <c r="B71" s="239" t="s">
        <v>91</v>
      </c>
      <c r="C71" s="239"/>
      <c r="D71" s="239"/>
      <c r="E71" s="181"/>
      <c r="F71" s="115"/>
    </row>
    <row r="72" spans="1:6" ht="15.75">
      <c r="A72" s="112" t="s">
        <v>68</v>
      </c>
      <c r="B72" s="206" t="s">
        <v>38</v>
      </c>
      <c r="C72" s="206"/>
      <c r="D72" s="206"/>
      <c r="E72" s="197"/>
      <c r="F72" s="115">
        <v>0</v>
      </c>
    </row>
    <row r="73" spans="1:6" ht="25.5" customHeight="1" thickBot="1">
      <c r="A73" s="119"/>
      <c r="B73" s="216" t="s">
        <v>95</v>
      </c>
      <c r="C73" s="217"/>
      <c r="D73" s="217"/>
      <c r="E73" s="217"/>
      <c r="F73" s="120">
        <f>SUM(F55+F65+F70)</f>
        <v>28487</v>
      </c>
    </row>
  </sheetData>
  <sheetProtection selectLockedCells="1" selectUnlockedCells="1"/>
  <mergeCells count="69">
    <mergeCell ref="A4:H4"/>
    <mergeCell ref="A5:H5"/>
    <mergeCell ref="D1:I1"/>
    <mergeCell ref="B13:E13"/>
    <mergeCell ref="B14:E14"/>
    <mergeCell ref="B15:E15"/>
    <mergeCell ref="A3:F3"/>
    <mergeCell ref="A9:A10"/>
    <mergeCell ref="B9:E10"/>
    <mergeCell ref="B11:E11"/>
    <mergeCell ref="F9:F10"/>
    <mergeCell ref="B12:E12"/>
    <mergeCell ref="B43:E43"/>
    <mergeCell ref="B21:E21"/>
    <mergeCell ref="B27:E27"/>
    <mergeCell ref="B26:E26"/>
    <mergeCell ref="C22:E22"/>
    <mergeCell ref="B38:E38"/>
    <mergeCell ref="B41:E41"/>
    <mergeCell ref="B42:E42"/>
    <mergeCell ref="B39:E39"/>
    <mergeCell ref="B40:E40"/>
    <mergeCell ref="B16:E16"/>
    <mergeCell ref="B17:E17"/>
    <mergeCell ref="B18:E18"/>
    <mergeCell ref="B19:E19"/>
    <mergeCell ref="C20:E20"/>
    <mergeCell ref="C23:E23"/>
    <mergeCell ref="B24:E24"/>
    <mergeCell ref="B25:E25"/>
    <mergeCell ref="B36:E36"/>
    <mergeCell ref="B30:E30"/>
    <mergeCell ref="B33:E33"/>
    <mergeCell ref="B29:E29"/>
    <mergeCell ref="B28:E28"/>
    <mergeCell ref="B32:E32"/>
    <mergeCell ref="F52:F53"/>
    <mergeCell ref="B46:E46"/>
    <mergeCell ref="B49:F49"/>
    <mergeCell ref="F8:G8"/>
    <mergeCell ref="B34:E34"/>
    <mergeCell ref="B45:E45"/>
    <mergeCell ref="B44:E44"/>
    <mergeCell ref="B35:E35"/>
    <mergeCell ref="B37:E37"/>
    <mergeCell ref="B31:E31"/>
    <mergeCell ref="A52:A53"/>
    <mergeCell ref="B52:E53"/>
    <mergeCell ref="B63:E63"/>
    <mergeCell ref="B65:E65"/>
    <mergeCell ref="B54:E54"/>
    <mergeCell ref="B70:E70"/>
    <mergeCell ref="B67:E67"/>
    <mergeCell ref="F57:F58"/>
    <mergeCell ref="B55:E55"/>
    <mergeCell ref="B66:E66"/>
    <mergeCell ref="B64:E64"/>
    <mergeCell ref="B58:E58"/>
    <mergeCell ref="B59:E59"/>
    <mergeCell ref="B72:E72"/>
    <mergeCell ref="B73:E73"/>
    <mergeCell ref="B56:E56"/>
    <mergeCell ref="B57:E57"/>
    <mergeCell ref="B60:E60"/>
    <mergeCell ref="B61:E61"/>
    <mergeCell ref="B71:E71"/>
    <mergeCell ref="B62:E62"/>
    <mergeCell ref="B68:E68"/>
    <mergeCell ref="B69:E6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20" zoomScaleSheetLayoutView="120" zoomScalePageLayoutView="0" workbookViewId="0" topLeftCell="A1">
      <selection activeCell="D1" sqref="D1:I1"/>
    </sheetView>
  </sheetViews>
  <sheetFormatPr defaultColWidth="9.140625" defaultRowHeight="12.75"/>
  <cols>
    <col min="1" max="1" width="4.421875" style="44" customWidth="1"/>
    <col min="2" max="3" width="4.140625" style="44" customWidth="1"/>
    <col min="4" max="4" width="18.7109375" style="44" customWidth="1"/>
    <col min="5" max="5" width="20.8515625" style="44" customWidth="1"/>
    <col min="6" max="6" width="18.140625" style="44" customWidth="1"/>
    <col min="7" max="7" width="8.7109375" style="44" customWidth="1"/>
    <col min="8" max="9" width="9.140625" style="44" hidden="1" customWidth="1"/>
    <col min="10" max="16384" width="9.140625" style="44" customWidth="1"/>
  </cols>
  <sheetData>
    <row r="1" spans="4:9" ht="12.75">
      <c r="D1" s="230" t="s">
        <v>221</v>
      </c>
      <c r="E1" s="231"/>
      <c r="F1" s="231"/>
      <c r="G1" s="231"/>
      <c r="H1" s="231"/>
      <c r="I1" s="231"/>
    </row>
    <row r="3" spans="1:6" ht="15.75">
      <c r="A3" s="256"/>
      <c r="B3" s="256"/>
      <c r="C3" s="256"/>
      <c r="D3" s="256"/>
      <c r="E3" s="256"/>
      <c r="F3" s="256"/>
    </row>
    <row r="4" spans="1:8" s="52" customFormat="1" ht="15.75">
      <c r="A4" s="256" t="s">
        <v>203</v>
      </c>
      <c r="B4" s="256"/>
      <c r="C4" s="256"/>
      <c r="D4" s="256"/>
      <c r="E4" s="256"/>
      <c r="F4" s="256"/>
      <c r="G4" s="256"/>
      <c r="H4" s="256"/>
    </row>
    <row r="5" spans="1:8" s="52" customFormat="1" ht="15.75">
      <c r="A5" s="256" t="s">
        <v>196</v>
      </c>
      <c r="B5" s="256"/>
      <c r="C5" s="256"/>
      <c r="D5" s="256"/>
      <c r="E5" s="256"/>
      <c r="F5" s="256"/>
      <c r="G5" s="256"/>
      <c r="H5" s="256"/>
    </row>
    <row r="6" spans="3:6" ht="12.75">
      <c r="C6" s="45"/>
      <c r="D6" s="45"/>
      <c r="E6" s="45"/>
      <c r="F6" s="45"/>
    </row>
    <row r="7" spans="5:6" ht="13.5" thickBot="1">
      <c r="E7" s="274" t="s">
        <v>121</v>
      </c>
      <c r="F7" s="274"/>
    </row>
    <row r="8" spans="1:6" ht="14.25" customHeight="1" thickBot="1">
      <c r="A8" s="277" t="s">
        <v>0</v>
      </c>
      <c r="B8" s="199" t="s">
        <v>1</v>
      </c>
      <c r="C8" s="199"/>
      <c r="D8" s="199"/>
      <c r="E8" s="199"/>
      <c r="F8" s="275" t="s">
        <v>202</v>
      </c>
    </row>
    <row r="9" spans="1:6" ht="17.25" customHeight="1" thickTop="1">
      <c r="A9" s="278"/>
      <c r="B9" s="200"/>
      <c r="C9" s="200"/>
      <c r="D9" s="200"/>
      <c r="E9" s="200"/>
      <c r="F9" s="276"/>
    </row>
    <row r="10" spans="1:6" ht="18.75">
      <c r="A10" s="122"/>
      <c r="B10" s="279" t="s">
        <v>2</v>
      </c>
      <c r="C10" s="280"/>
      <c r="D10" s="280"/>
      <c r="E10" s="281"/>
      <c r="F10" s="123"/>
    </row>
    <row r="11" spans="1:6" ht="15.75">
      <c r="A11" s="124" t="s">
        <v>3</v>
      </c>
      <c r="B11" s="261" t="s">
        <v>96</v>
      </c>
      <c r="C11" s="261"/>
      <c r="D11" s="261"/>
      <c r="E11" s="261"/>
      <c r="F11" s="107">
        <v>150</v>
      </c>
    </row>
    <row r="12" spans="1:6" ht="15.75">
      <c r="A12" s="124" t="s">
        <v>5</v>
      </c>
      <c r="B12" s="261" t="s">
        <v>18</v>
      </c>
      <c r="C12" s="261"/>
      <c r="D12" s="261"/>
      <c r="E12" s="261"/>
      <c r="F12" s="107">
        <f>SUM(F13:F16)</f>
        <v>0</v>
      </c>
    </row>
    <row r="13" spans="1:6" ht="15.75">
      <c r="A13" s="125"/>
      <c r="B13" s="263" t="s">
        <v>97</v>
      </c>
      <c r="C13" s="263"/>
      <c r="D13" s="263"/>
      <c r="E13" s="263"/>
      <c r="F13" s="106"/>
    </row>
    <row r="14" spans="1:6" ht="15.75">
      <c r="A14" s="126"/>
      <c r="B14" s="263" t="s">
        <v>98</v>
      </c>
      <c r="C14" s="263"/>
      <c r="D14" s="263"/>
      <c r="E14" s="263"/>
      <c r="F14" s="106"/>
    </row>
    <row r="15" spans="1:6" ht="15.75">
      <c r="A15" s="126"/>
      <c r="B15" s="263" t="s">
        <v>99</v>
      </c>
      <c r="C15" s="263"/>
      <c r="D15" s="263"/>
      <c r="E15" s="263"/>
      <c r="F15" s="106"/>
    </row>
    <row r="16" spans="1:6" ht="15.75">
      <c r="A16" s="126"/>
      <c r="B16" s="263" t="s">
        <v>100</v>
      </c>
      <c r="C16" s="263"/>
      <c r="D16" s="263"/>
      <c r="E16" s="263"/>
      <c r="F16" s="106"/>
    </row>
    <row r="17" spans="1:6" ht="15.75">
      <c r="A17" s="127" t="s">
        <v>6</v>
      </c>
      <c r="B17" s="261" t="s">
        <v>101</v>
      </c>
      <c r="C17" s="261"/>
      <c r="D17" s="261"/>
      <c r="E17" s="261"/>
      <c r="F17" s="107">
        <f>SUM(F18:F23)</f>
        <v>1000</v>
      </c>
    </row>
    <row r="18" spans="1:6" ht="15.75">
      <c r="A18" s="128"/>
      <c r="B18" s="264" t="s">
        <v>102</v>
      </c>
      <c r="C18" s="264"/>
      <c r="D18" s="264"/>
      <c r="E18" s="264"/>
      <c r="F18" s="105"/>
    </row>
    <row r="19" spans="1:6" ht="15.75">
      <c r="A19" s="126"/>
      <c r="B19" s="263" t="s">
        <v>103</v>
      </c>
      <c r="C19" s="263"/>
      <c r="D19" s="263"/>
      <c r="E19" s="263"/>
      <c r="F19" s="106"/>
    </row>
    <row r="20" spans="1:6" ht="15.75">
      <c r="A20" s="126"/>
      <c r="B20" s="263" t="s">
        <v>104</v>
      </c>
      <c r="C20" s="263"/>
      <c r="D20" s="263"/>
      <c r="E20" s="263"/>
      <c r="F20" s="106"/>
    </row>
    <row r="21" spans="1:6" ht="15.75">
      <c r="A21" s="126"/>
      <c r="B21" s="263" t="s">
        <v>105</v>
      </c>
      <c r="C21" s="263"/>
      <c r="D21" s="263"/>
      <c r="E21" s="263"/>
      <c r="F21" s="106"/>
    </row>
    <row r="22" spans="1:6" ht="15.75">
      <c r="A22" s="129"/>
      <c r="B22" s="263" t="s">
        <v>106</v>
      </c>
      <c r="C22" s="263"/>
      <c r="D22" s="263"/>
      <c r="E22" s="263"/>
      <c r="F22" s="106"/>
    </row>
    <row r="23" spans="1:6" ht="15.75">
      <c r="A23" s="126"/>
      <c r="B23" s="263" t="s">
        <v>107</v>
      </c>
      <c r="C23" s="263"/>
      <c r="D23" s="263"/>
      <c r="E23" s="263"/>
      <c r="F23" s="106">
        <v>1000</v>
      </c>
    </row>
    <row r="24" spans="1:6" ht="15.75">
      <c r="A24" s="82" t="s">
        <v>13</v>
      </c>
      <c r="B24" s="262" t="s">
        <v>108</v>
      </c>
      <c r="C24" s="262"/>
      <c r="D24" s="262"/>
      <c r="E24" s="262"/>
      <c r="F24" s="130"/>
    </row>
    <row r="25" spans="1:6" ht="15.75">
      <c r="A25" s="131" t="s">
        <v>15</v>
      </c>
      <c r="B25" s="261" t="s">
        <v>205</v>
      </c>
      <c r="C25" s="261"/>
      <c r="D25" s="261"/>
      <c r="E25" s="261"/>
      <c r="F25" s="107">
        <v>293</v>
      </c>
    </row>
    <row r="26" spans="1:6" ht="15.75">
      <c r="A26" s="131" t="s">
        <v>17</v>
      </c>
      <c r="B26" s="261" t="s">
        <v>218</v>
      </c>
      <c r="C26" s="261"/>
      <c r="D26" s="261"/>
      <c r="E26" s="261"/>
      <c r="F26" s="107">
        <v>20</v>
      </c>
    </row>
    <row r="27" spans="1:6" ht="15.75">
      <c r="A27" s="133" t="s">
        <v>20</v>
      </c>
      <c r="B27" s="261" t="s">
        <v>204</v>
      </c>
      <c r="C27" s="261"/>
      <c r="D27" s="261"/>
      <c r="E27" s="261"/>
      <c r="F27" s="134">
        <v>2950</v>
      </c>
    </row>
    <row r="28" spans="1:6" ht="15.75">
      <c r="A28" s="133" t="s">
        <v>21</v>
      </c>
      <c r="B28" s="270" t="s">
        <v>109</v>
      </c>
      <c r="C28" s="270"/>
      <c r="D28" s="270"/>
      <c r="E28" s="270"/>
      <c r="F28" s="134">
        <v>2500</v>
      </c>
    </row>
    <row r="29" spans="1:6" ht="18.75">
      <c r="A29" s="131"/>
      <c r="B29" s="236" t="s">
        <v>111</v>
      </c>
      <c r="C29" s="236"/>
      <c r="D29" s="236"/>
      <c r="E29" s="236"/>
      <c r="F29" s="77">
        <f>SUM(F11+F12+F17+F24+F25+F26+F27+F28)</f>
        <v>6913</v>
      </c>
    </row>
    <row r="30" spans="1:6" ht="18.75">
      <c r="A30" s="135"/>
      <c r="B30" s="271" t="s">
        <v>29</v>
      </c>
      <c r="C30" s="272"/>
      <c r="D30" s="272"/>
      <c r="E30" s="273"/>
      <c r="F30" s="132"/>
    </row>
    <row r="31" spans="1:6" ht="15.75">
      <c r="A31" s="136" t="s">
        <v>22</v>
      </c>
      <c r="B31" s="262" t="s">
        <v>70</v>
      </c>
      <c r="C31" s="262"/>
      <c r="D31" s="262"/>
      <c r="E31" s="262"/>
      <c r="F31" s="137">
        <f>SUM(F32:F34)</f>
        <v>1667</v>
      </c>
    </row>
    <row r="32" spans="1:6" ht="15.75">
      <c r="A32" s="126"/>
      <c r="B32" s="258" t="s">
        <v>193</v>
      </c>
      <c r="C32" s="259"/>
      <c r="D32" s="259"/>
      <c r="E32" s="260"/>
      <c r="F32" s="106">
        <v>340</v>
      </c>
    </row>
    <row r="33" spans="1:6" ht="15.75">
      <c r="A33" s="126"/>
      <c r="B33" s="258" t="s">
        <v>194</v>
      </c>
      <c r="C33" s="259"/>
      <c r="D33" s="259"/>
      <c r="E33" s="260"/>
      <c r="F33" s="106">
        <v>969</v>
      </c>
    </row>
    <row r="34" spans="1:6" ht="15.75">
      <c r="A34" s="126"/>
      <c r="B34" s="258" t="s">
        <v>207</v>
      </c>
      <c r="C34" s="259"/>
      <c r="D34" s="259"/>
      <c r="E34" s="260"/>
      <c r="F34" s="106">
        <v>358</v>
      </c>
    </row>
    <row r="35" spans="1:6" ht="15.75">
      <c r="A35" s="136" t="s">
        <v>23</v>
      </c>
      <c r="B35" s="269" t="s">
        <v>34</v>
      </c>
      <c r="C35" s="269"/>
      <c r="D35" s="269"/>
      <c r="E35" s="269"/>
      <c r="F35" s="137">
        <f>SUM(F36:F37)</f>
        <v>2950</v>
      </c>
    </row>
    <row r="36" spans="1:6" ht="15.75">
      <c r="A36" s="138"/>
      <c r="B36" s="258" t="s">
        <v>206</v>
      </c>
      <c r="C36" s="259"/>
      <c r="D36" s="259"/>
      <c r="E36" s="260"/>
      <c r="F36" s="106">
        <v>2950</v>
      </c>
    </row>
    <row r="37" spans="1:6" ht="15.75">
      <c r="A37" s="129"/>
      <c r="B37" s="72"/>
      <c r="C37" s="73"/>
      <c r="D37" s="73"/>
      <c r="E37" s="74"/>
      <c r="F37" s="106"/>
    </row>
    <row r="38" spans="1:6" ht="15.75">
      <c r="A38" s="129" t="s">
        <v>25</v>
      </c>
      <c r="B38" s="265" t="s">
        <v>79</v>
      </c>
      <c r="C38" s="266"/>
      <c r="D38" s="266"/>
      <c r="E38" s="267"/>
      <c r="F38" s="106"/>
    </row>
    <row r="39" spans="1:6" ht="15.75">
      <c r="A39" s="126" t="s">
        <v>26</v>
      </c>
      <c r="B39" s="265" t="s">
        <v>80</v>
      </c>
      <c r="C39" s="266"/>
      <c r="D39" s="266"/>
      <c r="E39" s="267"/>
      <c r="F39" s="106"/>
    </row>
    <row r="40" spans="1:6" ht="15.75">
      <c r="A40" s="126" t="s">
        <v>43</v>
      </c>
      <c r="B40" s="263" t="s">
        <v>76</v>
      </c>
      <c r="C40" s="263"/>
      <c r="D40" s="263"/>
      <c r="E40" s="263"/>
      <c r="F40" s="137">
        <f>SUM(F41:F42)</f>
        <v>160</v>
      </c>
    </row>
    <row r="41" spans="1:6" ht="15.75">
      <c r="A41" s="129"/>
      <c r="B41" s="268" t="s">
        <v>118</v>
      </c>
      <c r="C41" s="268"/>
      <c r="D41" s="268"/>
      <c r="E41" s="268"/>
      <c r="F41" s="137">
        <v>160</v>
      </c>
    </row>
    <row r="42" spans="1:6" ht="15.75">
      <c r="A42" s="126"/>
      <c r="B42" s="268" t="s">
        <v>74</v>
      </c>
      <c r="C42" s="268"/>
      <c r="D42" s="268"/>
      <c r="E42" s="268"/>
      <c r="F42" s="137"/>
    </row>
    <row r="43" spans="1:6" ht="15.75">
      <c r="A43" s="126"/>
      <c r="B43" s="263"/>
      <c r="C43" s="263"/>
      <c r="D43" s="263"/>
      <c r="E43" s="263"/>
      <c r="F43" s="106"/>
    </row>
    <row r="44" spans="1:6" ht="18.75">
      <c r="A44" s="112"/>
      <c r="B44" s="229" t="s">
        <v>90</v>
      </c>
      <c r="C44" s="229"/>
      <c r="D44" s="229"/>
      <c r="E44" s="191"/>
      <c r="F44" s="111">
        <f>SUM(F45:F46)</f>
        <v>665</v>
      </c>
    </row>
    <row r="45" spans="1:6" ht="15.75">
      <c r="A45" s="126" t="s">
        <v>44</v>
      </c>
      <c r="B45" s="239" t="s">
        <v>91</v>
      </c>
      <c r="C45" s="239"/>
      <c r="D45" s="239"/>
      <c r="E45" s="181"/>
      <c r="F45" s="115"/>
    </row>
    <row r="46" spans="1:6" ht="15.75">
      <c r="A46" s="126" t="s">
        <v>45</v>
      </c>
      <c r="B46" s="206" t="s">
        <v>38</v>
      </c>
      <c r="C46" s="206"/>
      <c r="D46" s="206"/>
      <c r="E46" s="197"/>
      <c r="F46" s="115">
        <v>665</v>
      </c>
    </row>
    <row r="47" spans="1:6" ht="19.5" thickBot="1">
      <c r="A47" s="139"/>
      <c r="B47" s="247" t="s">
        <v>110</v>
      </c>
      <c r="C47" s="247"/>
      <c r="D47" s="247"/>
      <c r="E47" s="247"/>
      <c r="F47" s="83">
        <f>SUM(F31+F35+F38+F39+F40+F44)</f>
        <v>5442</v>
      </c>
    </row>
    <row r="48" spans="5:6" ht="12.75">
      <c r="E48" s="51"/>
      <c r="F48" s="51"/>
    </row>
  </sheetData>
  <sheetProtection selectLockedCells="1" selectUnlockedCells="1"/>
  <mergeCells count="45">
    <mergeCell ref="B21:E21"/>
    <mergeCell ref="B22:E22"/>
    <mergeCell ref="B20:E20"/>
    <mergeCell ref="B11:E11"/>
    <mergeCell ref="B12:E12"/>
    <mergeCell ref="B10:E10"/>
    <mergeCell ref="A3:F3"/>
    <mergeCell ref="B19:E19"/>
    <mergeCell ref="D1:I1"/>
    <mergeCell ref="E7:F7"/>
    <mergeCell ref="B15:E15"/>
    <mergeCell ref="B16:E16"/>
    <mergeCell ref="F8:F9"/>
    <mergeCell ref="B13:E13"/>
    <mergeCell ref="B14:E14"/>
    <mergeCell ref="A8:A9"/>
    <mergeCell ref="B40:E40"/>
    <mergeCell ref="B41:E41"/>
    <mergeCell ref="B35:E35"/>
    <mergeCell ref="B28:E28"/>
    <mergeCell ref="B31:E31"/>
    <mergeCell ref="B32:E32"/>
    <mergeCell ref="B34:E34"/>
    <mergeCell ref="B30:E30"/>
    <mergeCell ref="B29:E29"/>
    <mergeCell ref="B46:E46"/>
    <mergeCell ref="B47:E47"/>
    <mergeCell ref="B43:E43"/>
    <mergeCell ref="B17:E17"/>
    <mergeCell ref="B18:E18"/>
    <mergeCell ref="B38:E38"/>
    <mergeCell ref="B39:E39"/>
    <mergeCell ref="B42:E42"/>
    <mergeCell ref="B44:E44"/>
    <mergeCell ref="B45:E45"/>
    <mergeCell ref="A4:H4"/>
    <mergeCell ref="A5:H5"/>
    <mergeCell ref="B36:E36"/>
    <mergeCell ref="B33:E33"/>
    <mergeCell ref="B26:E26"/>
    <mergeCell ref="B27:E27"/>
    <mergeCell ref="B24:E24"/>
    <mergeCell ref="B25:E25"/>
    <mergeCell ref="B8:E9"/>
    <mergeCell ref="B23:E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7109375" style="52" customWidth="1"/>
    <col min="2" max="3" width="4.140625" style="52" customWidth="1"/>
    <col min="4" max="5" width="18.7109375" style="52" customWidth="1"/>
    <col min="6" max="6" width="25.00390625" style="52" customWidth="1"/>
    <col min="7" max="7" width="8.8515625" style="52" customWidth="1"/>
    <col min="8" max="8" width="9.140625" style="52" hidden="1" customWidth="1"/>
    <col min="9" max="16384" width="9.140625" style="52" customWidth="1"/>
  </cols>
  <sheetData>
    <row r="2" spans="3:8" ht="15.75">
      <c r="C2" s="230" t="s">
        <v>220</v>
      </c>
      <c r="D2" s="231"/>
      <c r="E2" s="231"/>
      <c r="F2" s="231"/>
      <c r="G2" s="231"/>
      <c r="H2" s="231"/>
    </row>
    <row r="4" spans="1:6" ht="15.75">
      <c r="A4" s="256"/>
      <c r="B4" s="256"/>
      <c r="C4" s="256"/>
      <c r="D4" s="256"/>
      <c r="E4" s="256"/>
      <c r="F4" s="256"/>
    </row>
    <row r="5" spans="2:8" ht="15.75">
      <c r="B5" s="256" t="s">
        <v>210</v>
      </c>
      <c r="C5" s="256"/>
      <c r="D5" s="256"/>
      <c r="E5" s="256"/>
      <c r="F5" s="256"/>
      <c r="G5" s="256"/>
      <c r="H5" s="256"/>
    </row>
    <row r="6" spans="1:8" ht="15.75">
      <c r="A6" s="256" t="s">
        <v>208</v>
      </c>
      <c r="B6" s="256"/>
      <c r="C6" s="256"/>
      <c r="D6" s="256"/>
      <c r="E6" s="256"/>
      <c r="F6" s="256"/>
      <c r="G6" s="256"/>
      <c r="H6" s="256"/>
    </row>
    <row r="7" spans="1:8" ht="15.75">
      <c r="A7" s="256" t="s">
        <v>209</v>
      </c>
      <c r="B7" s="256"/>
      <c r="C7" s="256"/>
      <c r="D7" s="256"/>
      <c r="E7" s="256"/>
      <c r="F7" s="256"/>
      <c r="G7" s="256"/>
      <c r="H7" s="256"/>
    </row>
    <row r="11" spans="5:6" ht="16.5" thickBot="1">
      <c r="E11" s="274" t="s">
        <v>121</v>
      </c>
      <c r="F11" s="274"/>
    </row>
    <row r="12" spans="1:6" ht="14.25" customHeight="1" thickBot="1">
      <c r="A12" s="277" t="s">
        <v>0</v>
      </c>
      <c r="B12" s="199" t="s">
        <v>1</v>
      </c>
      <c r="C12" s="199"/>
      <c r="D12" s="199"/>
      <c r="E12" s="199"/>
      <c r="F12" s="275" t="s">
        <v>202</v>
      </c>
    </row>
    <row r="13" spans="1:6" ht="16.5" thickTop="1">
      <c r="A13" s="278"/>
      <c r="B13" s="200"/>
      <c r="C13" s="200"/>
      <c r="D13" s="200"/>
      <c r="E13" s="200"/>
      <c r="F13" s="276"/>
    </row>
    <row r="14" spans="1:6" ht="18.75">
      <c r="A14" s="140" t="s">
        <v>3</v>
      </c>
      <c r="B14" s="292" t="s">
        <v>34</v>
      </c>
      <c r="C14" s="293"/>
      <c r="D14" s="293"/>
      <c r="E14" s="294"/>
      <c r="F14" s="141">
        <f>SUM(F15:F18)</f>
        <v>2950</v>
      </c>
    </row>
    <row r="15" spans="1:6" ht="15.75">
      <c r="A15" s="175"/>
      <c r="B15" s="289" t="s">
        <v>206</v>
      </c>
      <c r="C15" s="290"/>
      <c r="D15" s="290"/>
      <c r="E15" s="291"/>
      <c r="F15" s="176">
        <v>2950</v>
      </c>
    </row>
    <row r="16" spans="1:6" ht="15.75">
      <c r="A16" s="175"/>
      <c r="B16" s="177"/>
      <c r="C16" s="174"/>
      <c r="D16" s="174"/>
      <c r="E16" s="178"/>
      <c r="F16" s="176"/>
    </row>
    <row r="17" spans="1:6" ht="15.75">
      <c r="A17" s="142"/>
      <c r="B17" s="298"/>
      <c r="C17" s="286"/>
      <c r="D17" s="286"/>
      <c r="E17" s="207"/>
      <c r="F17" s="137"/>
    </row>
    <row r="18" spans="1:6" ht="15.75">
      <c r="A18" s="142"/>
      <c r="B18" s="298"/>
      <c r="C18" s="286"/>
      <c r="D18" s="286"/>
      <c r="E18" s="207"/>
      <c r="F18" s="137"/>
    </row>
    <row r="19" spans="1:6" ht="15.75">
      <c r="A19" s="143" t="s">
        <v>5</v>
      </c>
      <c r="B19" s="282" t="s">
        <v>115</v>
      </c>
      <c r="C19" s="283"/>
      <c r="D19" s="283"/>
      <c r="E19" s="284"/>
      <c r="F19" s="107">
        <f>SUM(F20:F23)</f>
        <v>1667</v>
      </c>
    </row>
    <row r="20" spans="1:6" ht="15.75">
      <c r="A20" s="142"/>
      <c r="B20" s="285" t="s">
        <v>193</v>
      </c>
      <c r="C20" s="286"/>
      <c r="D20" s="286"/>
      <c r="E20" s="207"/>
      <c r="F20" s="106">
        <v>340</v>
      </c>
    </row>
    <row r="21" spans="1:6" ht="15.75">
      <c r="A21" s="142"/>
      <c r="B21" s="285" t="s">
        <v>194</v>
      </c>
      <c r="C21" s="286"/>
      <c r="D21" s="286"/>
      <c r="E21" s="207"/>
      <c r="F21" s="106">
        <v>969</v>
      </c>
    </row>
    <row r="22" spans="1:6" ht="15.75">
      <c r="A22" s="142"/>
      <c r="B22" s="289" t="s">
        <v>207</v>
      </c>
      <c r="C22" s="290"/>
      <c r="D22" s="290"/>
      <c r="E22" s="291"/>
      <c r="F22" s="106">
        <v>358</v>
      </c>
    </row>
    <row r="23" spans="1:6" ht="15.75">
      <c r="A23" s="144"/>
      <c r="B23" s="296"/>
      <c r="C23" s="297"/>
      <c r="D23" s="297"/>
      <c r="E23" s="193"/>
      <c r="F23" s="134"/>
    </row>
    <row r="24" spans="1:6" ht="18.75">
      <c r="A24" s="143" t="s">
        <v>6</v>
      </c>
      <c r="B24" s="192" t="s">
        <v>76</v>
      </c>
      <c r="C24" s="192"/>
      <c r="D24" s="192"/>
      <c r="E24" s="192"/>
      <c r="F24" s="77">
        <f>SUM(F25:F28)</f>
        <v>160</v>
      </c>
    </row>
    <row r="25" spans="1:6" ht="15.75">
      <c r="A25" s="145"/>
      <c r="B25" s="287" t="s">
        <v>119</v>
      </c>
      <c r="C25" s="288"/>
      <c r="D25" s="288"/>
      <c r="E25" s="185"/>
      <c r="F25" s="105">
        <v>160</v>
      </c>
    </row>
    <row r="26" spans="1:6" ht="15.75">
      <c r="A26" s="142"/>
      <c r="B26" s="298"/>
      <c r="C26" s="299"/>
      <c r="D26" s="299"/>
      <c r="E26" s="300"/>
      <c r="F26" s="137"/>
    </row>
    <row r="27" spans="1:6" ht="15.75">
      <c r="A27" s="142"/>
      <c r="B27" s="298"/>
      <c r="C27" s="299"/>
      <c r="D27" s="299"/>
      <c r="E27" s="300"/>
      <c r="F27" s="137"/>
    </row>
    <row r="28" spans="1:6" ht="15.75">
      <c r="A28" s="144"/>
      <c r="B28" s="296"/>
      <c r="C28" s="297"/>
      <c r="D28" s="297"/>
      <c r="E28" s="193"/>
      <c r="F28" s="134"/>
    </row>
    <row r="29" spans="1:6" ht="21" thickBot="1">
      <c r="A29" s="146"/>
      <c r="B29" s="295" t="s">
        <v>116</v>
      </c>
      <c r="C29" s="295"/>
      <c r="D29" s="295"/>
      <c r="E29" s="295"/>
      <c r="F29" s="121">
        <f>SUM(F14+F19+F24)</f>
        <v>4777</v>
      </c>
    </row>
  </sheetData>
  <sheetProtection/>
  <mergeCells count="24">
    <mergeCell ref="B24:E24"/>
    <mergeCell ref="B26:E26"/>
    <mergeCell ref="B27:E27"/>
    <mergeCell ref="B28:E28"/>
    <mergeCell ref="A12:A13"/>
    <mergeCell ref="B5:H5"/>
    <mergeCell ref="A6:H6"/>
    <mergeCell ref="E11:F11"/>
    <mergeCell ref="B29:E29"/>
    <mergeCell ref="B22:E22"/>
    <mergeCell ref="B23:E23"/>
    <mergeCell ref="B17:E17"/>
    <mergeCell ref="B18:E18"/>
    <mergeCell ref="B20:E20"/>
    <mergeCell ref="B19:E19"/>
    <mergeCell ref="B21:E21"/>
    <mergeCell ref="B25:E25"/>
    <mergeCell ref="B15:E15"/>
    <mergeCell ref="A7:H7"/>
    <mergeCell ref="C2:H2"/>
    <mergeCell ref="B14:E14"/>
    <mergeCell ref="F12:F13"/>
    <mergeCell ref="A4:F4"/>
    <mergeCell ref="B12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4.28125" style="1" customWidth="1"/>
    <col min="2" max="2" width="25.8515625" style="1" customWidth="1"/>
    <col min="3" max="3" width="13.28125" style="1" customWidth="1"/>
    <col min="4" max="4" width="12.00390625" style="1" customWidth="1"/>
    <col min="5" max="5" width="11.28125" style="4" customWidth="1"/>
    <col min="6" max="7" width="11.28125" style="5" customWidth="1"/>
    <col min="8" max="8" width="15.57421875" style="5" customWidth="1"/>
    <col min="9" max="9" width="4.28125" style="5" customWidth="1"/>
    <col min="10" max="10" width="0.13671875" style="2" customWidth="1"/>
    <col min="11" max="11" width="9.8515625" style="3" hidden="1" customWidth="1"/>
    <col min="12" max="12" width="9.140625" style="3" customWidth="1"/>
    <col min="13" max="13" width="10.28125" style="3" bestFit="1" customWidth="1"/>
    <col min="14" max="15" width="10.140625" style="3" bestFit="1" customWidth="1"/>
    <col min="16" max="31" width="9.140625" style="3" customWidth="1"/>
    <col min="32" max="16384" width="9.140625" style="1" customWidth="1"/>
  </cols>
  <sheetData>
    <row r="1" spans="4:11" ht="12.75">
      <c r="D1" s="230" t="s">
        <v>219</v>
      </c>
      <c r="E1" s="231"/>
      <c r="F1" s="231"/>
      <c r="G1" s="231"/>
      <c r="H1" s="231"/>
      <c r="I1" s="231"/>
      <c r="J1" s="231"/>
      <c r="K1" s="231"/>
    </row>
    <row r="2" spans="1:31" s="8" customFormat="1" ht="21" customHeight="1" hidden="1">
      <c r="A2" s="7" t="s">
        <v>120</v>
      </c>
      <c r="E2" s="4"/>
      <c r="F2" s="9"/>
      <c r="G2" s="9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48" customFormat="1" ht="47.25" customHeight="1">
      <c r="A3" s="49"/>
      <c r="B3" s="311" t="s">
        <v>211</v>
      </c>
      <c r="C3" s="311"/>
      <c r="D3" s="311"/>
      <c r="E3" s="311"/>
      <c r="F3" s="311"/>
      <c r="G3" s="311"/>
      <c r="H3" s="311"/>
      <c r="I3" s="4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0:31" s="10" customFormat="1" ht="15.75"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8:31" s="8" customFormat="1" ht="15.75">
      <c r="H5" s="12" t="s">
        <v>121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4" customFormat="1" ht="30" customHeight="1">
      <c r="A6" s="303"/>
      <c r="B6" s="305" t="s">
        <v>122</v>
      </c>
      <c r="C6" s="307" t="s">
        <v>212</v>
      </c>
      <c r="D6" s="307" t="s">
        <v>213</v>
      </c>
      <c r="E6" s="307" t="s">
        <v>214</v>
      </c>
      <c r="F6" s="307" t="s">
        <v>215</v>
      </c>
      <c r="G6" s="307" t="s">
        <v>216</v>
      </c>
      <c r="H6" s="301" t="s">
        <v>123</v>
      </c>
      <c r="I6" s="309" t="s">
        <v>124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14" customFormat="1" ht="30" customHeight="1">
      <c r="A7" s="304"/>
      <c r="B7" s="306"/>
      <c r="C7" s="308"/>
      <c r="D7" s="308"/>
      <c r="E7" s="308"/>
      <c r="F7" s="308"/>
      <c r="G7" s="308"/>
      <c r="H7" s="302"/>
      <c r="I7" s="31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8" customFormat="1" ht="25.5">
      <c r="A8" s="15"/>
      <c r="B8" s="16" t="s">
        <v>184</v>
      </c>
      <c r="C8" s="17">
        <v>2710</v>
      </c>
      <c r="D8" s="17">
        <v>584</v>
      </c>
      <c r="E8" s="18">
        <v>115</v>
      </c>
      <c r="F8" s="17">
        <v>536</v>
      </c>
      <c r="G8" s="17">
        <v>669</v>
      </c>
      <c r="H8" s="19">
        <f>SUM(C8:G8)</f>
        <v>4614</v>
      </c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7" customFormat="1" ht="24.75" customHeight="1">
      <c r="A9" s="21" t="s">
        <v>126</v>
      </c>
      <c r="B9" s="22" t="s">
        <v>125</v>
      </c>
      <c r="C9" s="23">
        <f aca="true" t="shared" si="0" ref="C9:H9">SUM(C8)</f>
        <v>2710</v>
      </c>
      <c r="D9" s="23">
        <f t="shared" si="0"/>
        <v>584</v>
      </c>
      <c r="E9" s="24">
        <f t="shared" si="0"/>
        <v>115</v>
      </c>
      <c r="F9" s="23">
        <f t="shared" si="0"/>
        <v>536</v>
      </c>
      <c r="G9" s="23">
        <f t="shared" si="0"/>
        <v>669</v>
      </c>
      <c r="H9" s="23">
        <f t="shared" si="0"/>
        <v>4614</v>
      </c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8" customFormat="1" ht="19.5" customHeight="1">
      <c r="A10" s="15"/>
      <c r="B10" s="16" t="s">
        <v>182</v>
      </c>
      <c r="C10" s="17">
        <v>0</v>
      </c>
      <c r="D10" s="17">
        <v>0</v>
      </c>
      <c r="E10" s="18">
        <v>802</v>
      </c>
      <c r="F10" s="17">
        <v>0</v>
      </c>
      <c r="G10" s="17">
        <v>2950</v>
      </c>
      <c r="H10" s="19">
        <f aca="true" t="shared" si="1" ref="H10:H23">SUM(C10:G10)</f>
        <v>3752</v>
      </c>
      <c r="I10" s="2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8" customFormat="1" ht="19.5" customHeight="1">
      <c r="A11" s="15"/>
      <c r="B11" s="147" t="s">
        <v>185</v>
      </c>
      <c r="C11" s="17">
        <v>0</v>
      </c>
      <c r="D11" s="17">
        <v>0</v>
      </c>
      <c r="E11" s="18">
        <v>946</v>
      </c>
      <c r="F11" s="17"/>
      <c r="G11" s="17">
        <v>0</v>
      </c>
      <c r="H11" s="19">
        <f t="shared" si="1"/>
        <v>946</v>
      </c>
      <c r="I11" s="2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8" customFormat="1" ht="19.5" customHeight="1">
      <c r="A12" s="15"/>
      <c r="B12" s="16" t="s">
        <v>127</v>
      </c>
      <c r="C12" s="17">
        <v>1315</v>
      </c>
      <c r="D12" s="17">
        <v>204</v>
      </c>
      <c r="E12" s="18">
        <v>2164</v>
      </c>
      <c r="F12" s="17"/>
      <c r="G12" s="17">
        <v>490</v>
      </c>
      <c r="H12" s="19">
        <f t="shared" si="1"/>
        <v>4173</v>
      </c>
      <c r="I12" s="2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8" customFormat="1" ht="19.5" customHeight="1">
      <c r="A13" s="15"/>
      <c r="B13" s="148" t="s">
        <v>189</v>
      </c>
      <c r="C13" s="17">
        <v>385</v>
      </c>
      <c r="D13" s="17">
        <v>52</v>
      </c>
      <c r="E13" s="18">
        <v>0</v>
      </c>
      <c r="F13" s="17">
        <v>0</v>
      </c>
      <c r="G13" s="17">
        <v>139</v>
      </c>
      <c r="H13" s="19">
        <f t="shared" si="1"/>
        <v>576</v>
      </c>
      <c r="I13" s="2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8" customFormat="1" ht="19.5" customHeight="1">
      <c r="A14" s="15"/>
      <c r="B14" s="16" t="s">
        <v>190</v>
      </c>
      <c r="C14" s="17">
        <v>2969</v>
      </c>
      <c r="D14" s="17">
        <v>401</v>
      </c>
      <c r="E14" s="18">
        <v>455</v>
      </c>
      <c r="F14" s="17">
        <v>0</v>
      </c>
      <c r="G14" s="17">
        <v>219</v>
      </c>
      <c r="H14" s="19">
        <f t="shared" si="1"/>
        <v>4044</v>
      </c>
      <c r="I14" s="20">
        <v>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8" customFormat="1" ht="19.5" customHeight="1">
      <c r="A15" s="15"/>
      <c r="B15" s="16" t="s">
        <v>128</v>
      </c>
      <c r="C15" s="17">
        <v>0</v>
      </c>
      <c r="D15" s="17">
        <v>0</v>
      </c>
      <c r="E15" s="18">
        <v>289</v>
      </c>
      <c r="F15" s="17">
        <v>0</v>
      </c>
      <c r="G15" s="17">
        <v>0</v>
      </c>
      <c r="H15" s="19">
        <f t="shared" si="1"/>
        <v>289</v>
      </c>
      <c r="I15" s="2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8" customFormat="1" ht="19.5" customHeight="1">
      <c r="A16" s="15"/>
      <c r="B16" s="16" t="s">
        <v>186</v>
      </c>
      <c r="C16" s="17">
        <v>0</v>
      </c>
      <c r="D16" s="17">
        <v>0</v>
      </c>
      <c r="E16" s="18">
        <v>1778</v>
      </c>
      <c r="F16" s="17">
        <v>0</v>
      </c>
      <c r="G16" s="17">
        <v>0</v>
      </c>
      <c r="H16" s="19">
        <f t="shared" si="1"/>
        <v>1778</v>
      </c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8" customFormat="1" ht="19.5" customHeight="1">
      <c r="A17" s="28"/>
      <c r="B17" s="147" t="s">
        <v>181</v>
      </c>
      <c r="C17" s="17">
        <v>0</v>
      </c>
      <c r="D17" s="17">
        <v>0</v>
      </c>
      <c r="E17" s="18">
        <v>0</v>
      </c>
      <c r="F17" s="17">
        <v>35</v>
      </c>
      <c r="G17" s="17">
        <v>160</v>
      </c>
      <c r="H17" s="19">
        <f t="shared" si="1"/>
        <v>195</v>
      </c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8" customFormat="1" ht="25.5">
      <c r="A18" s="28"/>
      <c r="B18" s="16" t="s">
        <v>129</v>
      </c>
      <c r="C18" s="17">
        <v>0</v>
      </c>
      <c r="D18" s="17">
        <v>0</v>
      </c>
      <c r="E18" s="18">
        <v>872</v>
      </c>
      <c r="F18" s="17">
        <v>0</v>
      </c>
      <c r="G18" s="17">
        <v>150</v>
      </c>
      <c r="H18" s="19">
        <f t="shared" si="1"/>
        <v>1022</v>
      </c>
      <c r="I18" s="2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8" customFormat="1" ht="15.75">
      <c r="A19" s="28"/>
      <c r="B19" s="16" t="s">
        <v>191</v>
      </c>
      <c r="C19" s="17">
        <v>0</v>
      </c>
      <c r="D19" s="17">
        <v>0</v>
      </c>
      <c r="E19" s="18">
        <v>32</v>
      </c>
      <c r="F19" s="17">
        <v>0</v>
      </c>
      <c r="G19" s="17">
        <v>0</v>
      </c>
      <c r="H19" s="19">
        <f t="shared" si="1"/>
        <v>32</v>
      </c>
      <c r="I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8" customFormat="1" ht="15.75">
      <c r="A20" s="28"/>
      <c r="B20" s="16" t="s">
        <v>130</v>
      </c>
      <c r="C20" s="17">
        <v>160</v>
      </c>
      <c r="D20" s="17">
        <v>40</v>
      </c>
      <c r="E20" s="18">
        <v>216</v>
      </c>
      <c r="F20" s="17">
        <v>0</v>
      </c>
      <c r="G20" s="17">
        <v>0</v>
      </c>
      <c r="H20" s="19">
        <f t="shared" si="1"/>
        <v>416</v>
      </c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8" customFormat="1" ht="15.75">
      <c r="A21" s="28"/>
      <c r="B21" s="16" t="s">
        <v>131</v>
      </c>
      <c r="C21" s="17">
        <v>0</v>
      </c>
      <c r="D21" s="17">
        <v>0</v>
      </c>
      <c r="E21" s="18">
        <v>171</v>
      </c>
      <c r="F21" s="17">
        <v>0</v>
      </c>
      <c r="G21" s="17">
        <v>0</v>
      </c>
      <c r="H21" s="19">
        <f t="shared" si="1"/>
        <v>171</v>
      </c>
      <c r="I21" s="2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8" customFormat="1" ht="15.75">
      <c r="A22" s="28"/>
      <c r="B22" s="16" t="s">
        <v>132</v>
      </c>
      <c r="C22" s="17">
        <v>0</v>
      </c>
      <c r="D22" s="17">
        <v>0</v>
      </c>
      <c r="E22" s="18">
        <v>0</v>
      </c>
      <c r="F22" s="17">
        <v>520</v>
      </c>
      <c r="G22" s="17">
        <v>0</v>
      </c>
      <c r="H22" s="19">
        <f t="shared" si="1"/>
        <v>520</v>
      </c>
      <c r="I22" s="2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9" ht="15.75">
      <c r="A23" s="28"/>
      <c r="B23" s="16" t="s">
        <v>183</v>
      </c>
      <c r="C23" s="17">
        <v>0</v>
      </c>
      <c r="D23" s="17">
        <v>0</v>
      </c>
      <c r="E23" s="18">
        <v>120</v>
      </c>
      <c r="F23" s="17">
        <v>0</v>
      </c>
      <c r="G23" s="17">
        <v>0</v>
      </c>
      <c r="H23" s="19">
        <f t="shared" si="1"/>
        <v>120</v>
      </c>
      <c r="I23" s="29"/>
    </row>
    <row r="24" spans="1:31" s="27" customFormat="1" ht="30" customHeight="1">
      <c r="A24" s="21" t="s">
        <v>133</v>
      </c>
      <c r="B24" s="22" t="s">
        <v>134</v>
      </c>
      <c r="C24" s="23">
        <f aca="true" t="shared" si="2" ref="C24:H24">SUM(C10:C23)</f>
        <v>4829</v>
      </c>
      <c r="D24" s="23">
        <f t="shared" si="2"/>
        <v>697</v>
      </c>
      <c r="E24" s="23">
        <f t="shared" si="2"/>
        <v>7845</v>
      </c>
      <c r="F24" s="23">
        <f t="shared" si="2"/>
        <v>555</v>
      </c>
      <c r="G24" s="23">
        <f t="shared" si="2"/>
        <v>4108</v>
      </c>
      <c r="H24" s="23">
        <f t="shared" si="2"/>
        <v>18034</v>
      </c>
      <c r="I24" s="25">
        <v>3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9" ht="19.5" customHeight="1">
      <c r="A25" s="15"/>
      <c r="B25" s="16" t="s">
        <v>135</v>
      </c>
      <c r="C25" s="17">
        <v>0</v>
      </c>
      <c r="D25" s="17">
        <v>0</v>
      </c>
      <c r="E25" s="18">
        <v>0</v>
      </c>
      <c r="F25" s="17">
        <v>0</v>
      </c>
      <c r="G25" s="17">
        <v>0</v>
      </c>
      <c r="H25" s="19">
        <f>SUM(C25:G25)</f>
        <v>0</v>
      </c>
      <c r="I25" s="20"/>
    </row>
    <row r="26" spans="1:9" s="3" customFormat="1" ht="19.5" customHeight="1">
      <c r="A26" s="15"/>
      <c r="B26" s="16" t="s">
        <v>136</v>
      </c>
      <c r="C26" s="17">
        <v>0</v>
      </c>
      <c r="D26" s="17">
        <v>0</v>
      </c>
      <c r="E26" s="18">
        <v>0</v>
      </c>
      <c r="F26" s="17">
        <v>710</v>
      </c>
      <c r="G26" s="17">
        <v>0</v>
      </c>
      <c r="H26" s="19">
        <f>SUM(C26:G26)</f>
        <v>710</v>
      </c>
      <c r="I26" s="20"/>
    </row>
    <row r="27" spans="1:31" s="27" customFormat="1" ht="30" customHeight="1">
      <c r="A27" s="21" t="s">
        <v>137</v>
      </c>
      <c r="B27" s="22" t="s">
        <v>138</v>
      </c>
      <c r="C27" s="23">
        <f aca="true" t="shared" si="3" ref="C27:H27">SUM(C25:C26)</f>
        <v>0</v>
      </c>
      <c r="D27" s="23">
        <f t="shared" si="3"/>
        <v>0</v>
      </c>
      <c r="E27" s="24">
        <f t="shared" si="3"/>
        <v>0</v>
      </c>
      <c r="F27" s="23">
        <f t="shared" si="3"/>
        <v>710</v>
      </c>
      <c r="G27" s="23">
        <f t="shared" si="3"/>
        <v>0</v>
      </c>
      <c r="H27" s="30">
        <f t="shared" si="3"/>
        <v>710</v>
      </c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8" customFormat="1" ht="15.75">
      <c r="A28" s="28"/>
      <c r="B28" s="16" t="s">
        <v>195</v>
      </c>
      <c r="C28" s="17">
        <v>0</v>
      </c>
      <c r="D28" s="17">
        <v>0</v>
      </c>
      <c r="E28" s="18">
        <v>60</v>
      </c>
      <c r="F28" s="17">
        <v>0</v>
      </c>
      <c r="G28" s="17">
        <v>0</v>
      </c>
      <c r="H28" s="19">
        <f>SUM(C28:G28)</f>
        <v>60</v>
      </c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8" customFormat="1" ht="15.75">
      <c r="A29" s="28"/>
      <c r="B29" s="16" t="s">
        <v>187</v>
      </c>
      <c r="C29" s="17">
        <v>0</v>
      </c>
      <c r="D29" s="17">
        <v>0</v>
      </c>
      <c r="E29" s="18">
        <v>0</v>
      </c>
      <c r="F29" s="17">
        <v>170</v>
      </c>
      <c r="G29" s="17">
        <v>0</v>
      </c>
      <c r="H29" s="19">
        <f>SUM(C29:G29)</f>
        <v>170</v>
      </c>
      <c r="I29" s="2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9" ht="15.75">
      <c r="A30" s="28"/>
      <c r="B30" s="16" t="s">
        <v>188</v>
      </c>
      <c r="C30" s="17">
        <v>0</v>
      </c>
      <c r="D30" s="17">
        <v>0</v>
      </c>
      <c r="E30" s="18">
        <v>0</v>
      </c>
      <c r="F30" s="17">
        <v>1093</v>
      </c>
      <c r="G30" s="17">
        <v>0</v>
      </c>
      <c r="H30" s="19">
        <f>SUM(C30:G30)</f>
        <v>1093</v>
      </c>
      <c r="I30" s="29"/>
    </row>
    <row r="31" spans="1:31" s="33" customFormat="1" ht="25.5">
      <c r="A31" s="21" t="s">
        <v>139</v>
      </c>
      <c r="B31" s="22" t="s">
        <v>140</v>
      </c>
      <c r="C31" s="23">
        <f aca="true" t="shared" si="4" ref="C31:H31">SUM(C28:C30)</f>
        <v>0</v>
      </c>
      <c r="D31" s="23">
        <f t="shared" si="4"/>
        <v>0</v>
      </c>
      <c r="E31" s="23">
        <f t="shared" si="4"/>
        <v>60</v>
      </c>
      <c r="F31" s="23">
        <f t="shared" si="4"/>
        <v>1263</v>
      </c>
      <c r="G31" s="23">
        <f t="shared" si="4"/>
        <v>0</v>
      </c>
      <c r="H31" s="23">
        <f t="shared" si="4"/>
        <v>1323</v>
      </c>
      <c r="I31" s="25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5" customFormat="1" ht="19.5" customHeight="1">
      <c r="A32" s="28"/>
      <c r="B32" s="16" t="s">
        <v>141</v>
      </c>
      <c r="C32" s="17">
        <v>1730</v>
      </c>
      <c r="D32" s="17">
        <v>303</v>
      </c>
      <c r="E32" s="18">
        <v>2512</v>
      </c>
      <c r="F32" s="17">
        <v>156</v>
      </c>
      <c r="G32" s="17">
        <v>0</v>
      </c>
      <c r="H32" s="19">
        <f>SUM(C32:G32)</f>
        <v>4701</v>
      </c>
      <c r="I32" s="29">
        <v>1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10" ht="19.5" customHeight="1">
      <c r="A33" s="36"/>
      <c r="B33" s="16" t="s">
        <v>142</v>
      </c>
      <c r="C33" s="17">
        <v>0</v>
      </c>
      <c r="D33" s="17">
        <v>0</v>
      </c>
      <c r="E33" s="18">
        <v>0</v>
      </c>
      <c r="F33" s="18">
        <v>972</v>
      </c>
      <c r="G33" s="17">
        <v>0</v>
      </c>
      <c r="H33" s="19">
        <f>SUM(C33:G33)</f>
        <v>972</v>
      </c>
      <c r="I33" s="37"/>
      <c r="J33" s="3"/>
    </row>
    <row r="34" spans="1:9" ht="19.5" customHeight="1">
      <c r="A34" s="28"/>
      <c r="B34" s="16" t="s">
        <v>143</v>
      </c>
      <c r="C34" s="17">
        <v>0</v>
      </c>
      <c r="D34" s="17">
        <v>0</v>
      </c>
      <c r="E34" s="18">
        <v>0</v>
      </c>
      <c r="F34" s="18">
        <v>1110</v>
      </c>
      <c r="G34" s="17">
        <v>0</v>
      </c>
      <c r="H34" s="19">
        <f>SUM(C34:G34)</f>
        <v>1110</v>
      </c>
      <c r="I34" s="29"/>
    </row>
    <row r="35" spans="1:10" ht="19.5" customHeight="1">
      <c r="A35" s="28"/>
      <c r="B35" s="16" t="s">
        <v>144</v>
      </c>
      <c r="C35" s="17">
        <v>0</v>
      </c>
      <c r="D35" s="17">
        <v>0</v>
      </c>
      <c r="E35" s="18">
        <v>0</v>
      </c>
      <c r="F35" s="18">
        <v>1800</v>
      </c>
      <c r="G35" s="17">
        <v>0</v>
      </c>
      <c r="H35" s="19">
        <f>SUM(C35:G35)</f>
        <v>1800</v>
      </c>
      <c r="I35" s="29"/>
      <c r="J35" s="3"/>
    </row>
    <row r="36" spans="1:31" s="33" customFormat="1" ht="25.5" customHeight="1">
      <c r="A36" s="21" t="s">
        <v>145</v>
      </c>
      <c r="B36" s="22" t="s">
        <v>146</v>
      </c>
      <c r="C36" s="23">
        <f aca="true" t="shared" si="5" ref="C36:H36">SUM(C32:C35)</f>
        <v>1730</v>
      </c>
      <c r="D36" s="23">
        <f t="shared" si="5"/>
        <v>303</v>
      </c>
      <c r="E36" s="24">
        <f t="shared" si="5"/>
        <v>2512</v>
      </c>
      <c r="F36" s="23">
        <f t="shared" si="5"/>
        <v>4038</v>
      </c>
      <c r="G36" s="23">
        <f t="shared" si="5"/>
        <v>0</v>
      </c>
      <c r="H36" s="23">
        <f t="shared" si="5"/>
        <v>8583</v>
      </c>
      <c r="I36" s="25">
        <f>SUM(I32:I35)</f>
        <v>1</v>
      </c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3" customFormat="1" ht="25.5" customHeight="1">
      <c r="A37" s="21" t="s">
        <v>147</v>
      </c>
      <c r="B37" s="22" t="s">
        <v>192</v>
      </c>
      <c r="C37" s="23"/>
      <c r="D37" s="23"/>
      <c r="E37" s="24"/>
      <c r="F37" s="23"/>
      <c r="G37" s="23"/>
      <c r="H37" s="23">
        <v>665</v>
      </c>
      <c r="I37" s="25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9" ht="34.5" customHeight="1">
      <c r="A38" s="38"/>
      <c r="B38" s="39" t="s">
        <v>148</v>
      </c>
      <c r="C38" s="40">
        <f>SUM(C36,C31,C27,C24,C9)</f>
        <v>9269</v>
      </c>
      <c r="D38" s="40">
        <f>SUM(D36,D31,D27,D24,D9)</f>
        <v>1584</v>
      </c>
      <c r="E38" s="41">
        <f>SUM(E36,E31,E27,E24,E9)</f>
        <v>10532</v>
      </c>
      <c r="F38" s="42">
        <f>SUM(F36,F31,F27,F24,F9)</f>
        <v>7102</v>
      </c>
      <c r="G38" s="40">
        <f>SUM(G36,G31,G27,G24,G9)</f>
        <v>4777</v>
      </c>
      <c r="H38" s="149">
        <f>SUM(H9,H24,H27,H31,H36,H37)</f>
        <v>33929</v>
      </c>
      <c r="I38" s="43">
        <f>SUM(I9+I24+I36)</f>
        <v>4</v>
      </c>
    </row>
  </sheetData>
  <sheetProtection/>
  <mergeCells count="11">
    <mergeCell ref="B3:H3"/>
    <mergeCell ref="H6:H7"/>
    <mergeCell ref="A6:A7"/>
    <mergeCell ref="B6:B7"/>
    <mergeCell ref="C6:C7"/>
    <mergeCell ref="D6:D7"/>
    <mergeCell ref="D1:K1"/>
    <mergeCell ref="I6:I7"/>
    <mergeCell ref="E6:E7"/>
    <mergeCell ref="F6:F7"/>
    <mergeCell ref="G6:G7"/>
  </mergeCells>
  <printOptions/>
  <pageMargins left="0.1968503937007874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Aljegyzo</dc:creator>
  <cp:keywords/>
  <dc:description/>
  <cp:lastModifiedBy>igazgatas</cp:lastModifiedBy>
  <cp:lastPrinted>2014-11-21T10:46:26Z</cp:lastPrinted>
  <dcterms:created xsi:type="dcterms:W3CDTF">2012-02-16T08:44:30Z</dcterms:created>
  <dcterms:modified xsi:type="dcterms:W3CDTF">2015-01-23T09:17:27Z</dcterms:modified>
  <cp:category/>
  <cp:version/>
  <cp:contentType/>
  <cp:contentStatus/>
</cp:coreProperties>
</file>