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Barbi testületi anyag\Testületi ülések\2020_07_16_testületi\"/>
    </mc:Choice>
  </mc:AlternateContent>
  <xr:revisionPtr revIDLastSave="0" documentId="8_{D0A4BEB4-678E-46B2-A215-6913903A094C}" xr6:coauthVersionLast="45" xr6:coauthVersionMax="45" xr10:uidLastSave="{00000000-0000-0000-0000-000000000000}"/>
  <bookViews>
    <workbookView xWindow="-120" yWindow="-120" windowWidth="29040" windowHeight="15840" firstSheet="7" activeTab="14" xr2:uid="{00000000-000D-0000-FFFF-FFFF00000000}"/>
  </bookViews>
  <sheets>
    <sheet name="2.A.sz. mell." sheetId="57" r:id="rId1"/>
    <sheet name="2.B.sz.mell." sheetId="93" r:id="rId2"/>
    <sheet name="3.sz.mell" sheetId="84" r:id="rId3"/>
    <sheet name="4. sz. mell." sheetId="69" r:id="rId4"/>
    <sheet name="5. sz. mell." sheetId="70" r:id="rId5"/>
    <sheet name="6. sz. mell." sheetId="71" r:id="rId6"/>
    <sheet name="7. sz. mell." sheetId="72" r:id="rId7"/>
    <sheet name="9. sz. mell." sheetId="76" r:id="rId8"/>
    <sheet name="8.sz. mell." sheetId="74" r:id="rId9"/>
    <sheet name="10.sz. mell." sheetId="79" r:id="rId10"/>
    <sheet name="1A.sz. mell." sheetId="1" r:id="rId11"/>
    <sheet name="1.B sz. mell" sheetId="56" r:id="rId12"/>
    <sheet name="11Asz. mell." sheetId="66" r:id="rId13"/>
    <sheet name="11.B. sz. mell." sheetId="67" r:id="rId14"/>
    <sheet name="12. sz. mell." sheetId="92" r:id="rId15"/>
    <sheet name="14. sz. mell." sheetId="94" r:id="rId16"/>
  </sheets>
  <definedNames>
    <definedName name="_xlnm.Print_Area" localSheetId="11">'1.B sz. mell'!$A$1:$F$46</definedName>
    <definedName name="_xlnm.Print_Area" localSheetId="10">'1A.sz. mell.'!$A$1:$E$93</definedName>
    <definedName name="_xlnm.Print_Area" localSheetId="0">'2.A.sz. mell.'!$A$1:$E$80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1" i="79" l="1"/>
  <c r="C88" i="94"/>
  <c r="C84" i="94"/>
  <c r="C91" i="94" s="1"/>
  <c r="D64" i="94"/>
  <c r="D60" i="94"/>
  <c r="D69" i="94" s="1"/>
  <c r="E67" i="94"/>
  <c r="C67" i="94"/>
  <c r="E64" i="94"/>
  <c r="C64" i="94"/>
  <c r="E60" i="94"/>
  <c r="C60" i="94"/>
  <c r="E55" i="94"/>
  <c r="C55" i="94"/>
  <c r="E46" i="94"/>
  <c r="C46" i="94"/>
  <c r="E41" i="94"/>
  <c r="C41" i="94"/>
  <c r="E36" i="94"/>
  <c r="E35" i="94" s="1"/>
  <c r="C36" i="94"/>
  <c r="C35" i="94"/>
  <c r="E30" i="94"/>
  <c r="C30" i="94"/>
  <c r="E25" i="94"/>
  <c r="C25" i="94"/>
  <c r="E20" i="94"/>
  <c r="C20" i="94"/>
  <c r="E15" i="94"/>
  <c r="C15" i="94"/>
  <c r="E10" i="94"/>
  <c r="E9" i="94" s="1"/>
  <c r="C10" i="94"/>
  <c r="C9" i="94" s="1"/>
  <c r="C52" i="94" s="1"/>
  <c r="C69" i="94" s="1"/>
  <c r="E52" i="94" l="1"/>
  <c r="E69" i="94" s="1"/>
  <c r="E30" i="76"/>
  <c r="E25" i="76"/>
  <c r="E40" i="76" s="1"/>
  <c r="D22" i="67" l="1"/>
  <c r="F19" i="67"/>
  <c r="E19" i="67"/>
  <c r="C19" i="67"/>
  <c r="C20" i="67" s="1"/>
  <c r="B19" i="67"/>
  <c r="B34" i="84" l="1"/>
  <c r="E45" i="93"/>
  <c r="D45" i="93"/>
  <c r="C45" i="93"/>
  <c r="E36" i="57"/>
  <c r="D9" i="57"/>
  <c r="D36" i="57" s="1"/>
  <c r="C9" i="57"/>
  <c r="C36" i="57" s="1"/>
  <c r="D39" i="56"/>
  <c r="C15" i="56"/>
  <c r="C39" i="56" s="1"/>
  <c r="D30" i="56"/>
  <c r="E30" i="56"/>
  <c r="C30" i="56"/>
  <c r="E7" i="1"/>
  <c r="E38" i="1" s="1"/>
  <c r="D7" i="1"/>
  <c r="D38" i="1" s="1"/>
  <c r="C7" i="1"/>
  <c r="C38" i="1" s="1"/>
  <c r="F23" i="66" l="1"/>
  <c r="E23" i="66"/>
  <c r="E21" i="71"/>
  <c r="E16" i="69"/>
  <c r="D64" i="93"/>
  <c r="C64" i="93"/>
  <c r="E86" i="93"/>
  <c r="D86" i="93"/>
  <c r="C86" i="93"/>
  <c r="C87" i="93"/>
  <c r="B23" i="66"/>
  <c r="C77" i="57"/>
  <c r="E19" i="69"/>
  <c r="D16" i="69"/>
  <c r="D19" i="69" s="1"/>
  <c r="C16" i="69"/>
  <c r="C19" i="69"/>
  <c r="C11" i="92"/>
  <c r="J11" i="92"/>
  <c r="C23" i="66"/>
  <c r="E20" i="67"/>
  <c r="F24" i="66" l="1"/>
</calcChain>
</file>

<file path=xl/sharedStrings.xml><?xml version="1.0" encoding="utf-8"?>
<sst xmlns="http://schemas.openxmlformats.org/spreadsheetml/2006/main" count="739" uniqueCount="427">
  <si>
    <t>Kakasd Község Önkormányzat 2019. évi költségvetési beszámoló</t>
  </si>
  <si>
    <t>Bezerédj Amália Óvoda</t>
  </si>
  <si>
    <t>Bevétel</t>
  </si>
  <si>
    <t>Sor-szám</t>
  </si>
  <si>
    <t>Kiemelt bevételi előirányzatok</t>
  </si>
  <si>
    <t>2019 évi eredeti előirányzat</t>
  </si>
  <si>
    <t>2019 évi módosított előirányzat</t>
  </si>
  <si>
    <t>2019 évi teljesítés</t>
  </si>
  <si>
    <t>Összesen</t>
  </si>
  <si>
    <t>1.</t>
  </si>
  <si>
    <t>Működési költségvetés</t>
  </si>
  <si>
    <t>2.</t>
  </si>
  <si>
    <t>I.   Intézményi működési bevételek</t>
  </si>
  <si>
    <t>3.</t>
  </si>
  <si>
    <t>Általános forgalmi adó visszatérítés</t>
  </si>
  <si>
    <t>4.</t>
  </si>
  <si>
    <t>Kamatbevétel</t>
  </si>
  <si>
    <t>5.</t>
  </si>
  <si>
    <t>II.  Közhatalmi bevételek</t>
  </si>
  <si>
    <t>6.</t>
  </si>
  <si>
    <t xml:space="preserve">      Helyi adók</t>
  </si>
  <si>
    <t>7.</t>
  </si>
  <si>
    <t xml:space="preserve">      Gépjárműadó</t>
  </si>
  <si>
    <t>8.</t>
  </si>
  <si>
    <t>III.  Működési támogatások</t>
  </si>
  <si>
    <t>9.</t>
  </si>
  <si>
    <t xml:space="preserve">     Működési c. feladatalapú tám.</t>
  </si>
  <si>
    <t>10.</t>
  </si>
  <si>
    <t xml:space="preserve">    Egyéb költségvetési támogatás</t>
  </si>
  <si>
    <t>11.</t>
  </si>
  <si>
    <t>IV.  Működési c. tám. állh. Belül</t>
  </si>
  <si>
    <t>12.</t>
  </si>
  <si>
    <t>V.  Működési c. átvett pe. álht kiv.</t>
  </si>
  <si>
    <t>13.</t>
  </si>
  <si>
    <t>VI.  Előző évi műk. pénzm.</t>
  </si>
  <si>
    <t>14.</t>
  </si>
  <si>
    <t>VII. Finanszírozási bevételek</t>
  </si>
  <si>
    <t>15.</t>
  </si>
  <si>
    <t xml:space="preserve">       Likvidhitel</t>
  </si>
  <si>
    <t>16.</t>
  </si>
  <si>
    <t xml:space="preserve">      Intézményfinanszírozás</t>
  </si>
  <si>
    <t>17.</t>
  </si>
  <si>
    <t>Felhalmozási költségvetés</t>
  </si>
  <si>
    <t>18.</t>
  </si>
  <si>
    <t>I.  Felhalmozási bevételek</t>
  </si>
  <si>
    <t>19.</t>
  </si>
  <si>
    <t xml:space="preserve">       Tárgyi eszk. immat. javak ért.</t>
  </si>
  <si>
    <t>20.</t>
  </si>
  <si>
    <t>II.  Felhalmozási támogatások</t>
  </si>
  <si>
    <t>21.</t>
  </si>
  <si>
    <t xml:space="preserve">       Egyéb költségvetési támogatás</t>
  </si>
  <si>
    <t>22.</t>
  </si>
  <si>
    <t>III.. Felhalmozási c.tám. ált. belül</t>
  </si>
  <si>
    <t>23.</t>
  </si>
  <si>
    <t>IV. Felhalm. c. átv. pe. álht kiv.</t>
  </si>
  <si>
    <t>24.</t>
  </si>
  <si>
    <t>V.  Előző évi felhalm c. pénzm.</t>
  </si>
  <si>
    <t>25.</t>
  </si>
  <si>
    <t>VI. Finanszírozási bevételek</t>
  </si>
  <si>
    <t>26.</t>
  </si>
  <si>
    <t xml:space="preserve">       Fejlesztési c. hitel felvétele</t>
  </si>
  <si>
    <t>27.</t>
  </si>
  <si>
    <t xml:space="preserve">       Intézményfinanszírozás</t>
  </si>
  <si>
    <t>28.</t>
  </si>
  <si>
    <t>Bevételek összesen:</t>
  </si>
  <si>
    <t>Kiadások</t>
  </si>
  <si>
    <t>Kiemelt kiadási előirányzatok</t>
  </si>
  <si>
    <t>I.   Személyi juttatások</t>
  </si>
  <si>
    <t>II. Munkaadókat terhelő jár.</t>
  </si>
  <si>
    <t>III. Dologi és egyéb folyó kiad.</t>
  </si>
  <si>
    <t>IV. Ellátottak pénzbeni jutt.</t>
  </si>
  <si>
    <t>V.  Egyéb működési c. kiadások</t>
  </si>
  <si>
    <t xml:space="preserve">       Működési c. tám. értékű kiadás</t>
  </si>
  <si>
    <t xml:space="preserve">      Működési c. pénzeszköz átadás</t>
  </si>
  <si>
    <t>VI. Tartalékok</t>
  </si>
  <si>
    <t xml:space="preserve">       Általános tartalék</t>
  </si>
  <si>
    <t xml:space="preserve">       Működési céltartalék</t>
  </si>
  <si>
    <t>VII. Finanszírozási kiadások</t>
  </si>
  <si>
    <t xml:space="preserve"> Felhalmozási költségvetés</t>
  </si>
  <si>
    <t>I.    Felújítások</t>
  </si>
  <si>
    <t>II.   Beruházások</t>
  </si>
  <si>
    <t>III.  Egyéb felhalmozási kiadások</t>
  </si>
  <si>
    <t>IV.  Tartalékok</t>
  </si>
  <si>
    <t xml:space="preserve">       Felhalmozási céltartalék</t>
  </si>
  <si>
    <t>V.   Finanszírozási kiadások</t>
  </si>
  <si>
    <t>Kiadások  összesen</t>
  </si>
  <si>
    <t>Éves eng. létszám előirányzat (fő)</t>
  </si>
  <si>
    <t>Közfoglalk. létszáma (fő)</t>
  </si>
  <si>
    <t>Kakasd Község Önkormányzat 2019</t>
  </si>
  <si>
    <t>Kakasdi Közös Önkormányzati Hivatal</t>
  </si>
  <si>
    <t>IV.  Működési c. tám. állh. belül</t>
  </si>
  <si>
    <t>V.  Működési c. átvett pe. állh. kivülről</t>
  </si>
  <si>
    <t>VI.  Előző évi működési pénzmaradvány</t>
  </si>
  <si>
    <t xml:space="preserve">       Tárgyi eszközök, immat. javak értékesítése</t>
  </si>
  <si>
    <t>III.. Felhalmozási c. tám. állh. belül</t>
  </si>
  <si>
    <t>IV. Felhalmozási c. átvett pe. állh. kiv.</t>
  </si>
  <si>
    <t>V.  Előző évi felhalmozási célú pénzmaradvány</t>
  </si>
  <si>
    <t>83 475 760</t>
  </si>
  <si>
    <t xml:space="preserve">II.  Munkaadókat terhelő járulékok </t>
  </si>
  <si>
    <t>III. Dologi kiadások és egyéb folyó kiadások</t>
  </si>
  <si>
    <t>IV. Ellátottak pénzbeni juttatások</t>
  </si>
  <si>
    <t xml:space="preserve">       Működési c. támogatásértékű kiadás</t>
  </si>
  <si>
    <t xml:space="preserve">      Hiteltörlesztés államh. kivülre</t>
  </si>
  <si>
    <t>Éves engedélyezett létszám előirányzat (fő)</t>
  </si>
  <si>
    <t>Közfoglalkoztatottak létszáma (fő)</t>
  </si>
  <si>
    <t>3.sz. melléklet</t>
  </si>
  <si>
    <t>Központi költségvetésből származó működési és feladatalapú támogatások</t>
  </si>
  <si>
    <t>Jogcím</t>
  </si>
  <si>
    <t>Összeg Ft</t>
  </si>
  <si>
    <t>I/1. Települési önkormányzatok  működésének  támogatása</t>
  </si>
  <si>
    <t>I.1 a.) Önkormányzati Hivatal működésének támogatása</t>
  </si>
  <si>
    <t>I.1 b.) Település-üzemeltetés támogatása</t>
  </si>
  <si>
    <t xml:space="preserve">          ebből  -zöldterület gazdálkodás</t>
  </si>
  <si>
    <t xml:space="preserve">                  - közvilágítás</t>
  </si>
  <si>
    <t xml:space="preserve">                  - köztemető fenntartása</t>
  </si>
  <si>
    <t xml:space="preserve">                 - közutak</t>
  </si>
  <si>
    <t>I.1 d.)  Egyéb kötelező feladatok támogatása</t>
  </si>
  <si>
    <t>V.I.I kiegészítés</t>
  </si>
  <si>
    <t>3 403 585‬</t>
  </si>
  <si>
    <t>II.  Köznevelés feladatok támogatása</t>
  </si>
  <si>
    <t>1. Óvodapedagógusok és a munkájukat segítők bértámogatása</t>
  </si>
  <si>
    <t>35 843 116‬</t>
  </si>
  <si>
    <t>2. Óvoda működtetési támogatás</t>
  </si>
  <si>
    <t>6 526 600‬</t>
  </si>
  <si>
    <t>III. Szociális és gyermekjóléti feladatok támogatása</t>
  </si>
  <si>
    <t>1. Hozzájárulás a pénzbeni szociális ellátásokhoz</t>
  </si>
  <si>
    <t>12 144 400‬</t>
  </si>
  <si>
    <t>2. Gyermekétkeztetés  támogatása</t>
  </si>
  <si>
    <t>13 700 938‬</t>
  </si>
  <si>
    <t>IV. Kulturális feladatok támogatása</t>
  </si>
  <si>
    <t>1. Könyvtári feladatok támogatása</t>
  </si>
  <si>
    <t>Működési célú költségvetési tám.</t>
  </si>
  <si>
    <t>Elszámolásokból származó bevétel</t>
  </si>
  <si>
    <t>4. sz.melléklet</t>
  </si>
  <si>
    <t xml:space="preserve">Kakasd Község Önkormányzat 2019. évi költségvetési beszámoló </t>
  </si>
  <si>
    <t>Közhatalmi bevételek</t>
  </si>
  <si>
    <t>Forintban</t>
  </si>
  <si>
    <t>Megnevezés</t>
  </si>
  <si>
    <t>2019 évi eredeti előir.</t>
  </si>
  <si>
    <t>2019 évi mód. előir.</t>
  </si>
  <si>
    <t>2019 évi telj.</t>
  </si>
  <si>
    <t>Magánszemélyek kommunális adója</t>
  </si>
  <si>
    <t>Helyi iparűzési adó (állandó jell.)</t>
  </si>
  <si>
    <t>Helyi adók összesen</t>
  </si>
  <si>
    <t>Gépjárműadó (40%)</t>
  </si>
  <si>
    <t>Pótlék</t>
  </si>
  <si>
    <t>Közhatalmi bevételek összesen</t>
  </si>
  <si>
    <t>5. sz. melléklet</t>
  </si>
  <si>
    <t>Működési célú támogatások és átvett pénzeszközök</t>
  </si>
  <si>
    <t>2019 évi  mód. előirányzat</t>
  </si>
  <si>
    <t>Működési célú támogatási bevételek</t>
  </si>
  <si>
    <t>Tb alapoktól védőnői szolgálat</t>
  </si>
  <si>
    <t xml:space="preserve">Elkülönített állami pénz. </t>
  </si>
  <si>
    <t>Működés c. tám. bev. összesen</t>
  </si>
  <si>
    <t>6. sz. melléklet</t>
  </si>
  <si>
    <t xml:space="preserve">Kakasd Község Önkormányzat 2019 évi költségvetési beszámoló </t>
  </si>
  <si>
    <t>Felhalmozási célú támogatások és átvett pénzeszközök</t>
  </si>
  <si>
    <t>2019 évi mód. előirányzat</t>
  </si>
  <si>
    <t xml:space="preserve">Felh. c. önk. tám. </t>
  </si>
  <si>
    <t>Felhalmozás c. átvett pénzeszk.</t>
  </si>
  <si>
    <t>Felhalmozási támogatások és átvett pe. összesen.</t>
  </si>
  <si>
    <t>7. sz. melléklet</t>
  </si>
  <si>
    <t>Egyéb működési célú kiadások</t>
  </si>
  <si>
    <t>Pénzeszköz átadások</t>
  </si>
  <si>
    <t>Civil szervezetek támogatása</t>
  </si>
  <si>
    <t>Pe. átadás (ügyelet, VÖT)</t>
  </si>
  <si>
    <t>Háztartások</t>
  </si>
  <si>
    <t>Elvonások , befizetések</t>
  </si>
  <si>
    <t>Egyéb műk. c. kiadások</t>
  </si>
  <si>
    <t>9. sz. melléklet</t>
  </si>
  <si>
    <t>Beruházások - Felújítások</t>
  </si>
  <si>
    <t>Felújítási cél</t>
  </si>
  <si>
    <t>Szennyvíz felújítás</t>
  </si>
  <si>
    <t>szennyvíz felújítás</t>
  </si>
  <si>
    <t>Szemléletformáló</t>
  </si>
  <si>
    <t>Előleg Faluház/Tájház felújátásának II: üteme</t>
  </si>
  <si>
    <t>Kakasdi Faluház/tájház felújításának II. üteme</t>
  </si>
  <si>
    <t>2. rézszámla Kakasdi Faluház/Tájház felújításának II. üteme</t>
  </si>
  <si>
    <t xml:space="preserve">Kakasdi Faluház/Tájház felújításának II. üteme </t>
  </si>
  <si>
    <t>Kakasdi Faluház/Tájház felújításának II. üteme</t>
  </si>
  <si>
    <t>Berházási cél</t>
  </si>
  <si>
    <t>Tolólap kistraktorhoz</t>
  </si>
  <si>
    <t>Törzstőke emelés (Mezőföldvíz)</t>
  </si>
  <si>
    <t>8 sz.melléklet</t>
  </si>
  <si>
    <t>Ellátottak pénzbeni juttatásai</t>
  </si>
  <si>
    <t>Társadalombiztosítási ellátások</t>
  </si>
  <si>
    <t>Családi támogatások (Erzsébet ut.)</t>
  </si>
  <si>
    <t>Pénzbeli kárpótlások, kártérítések</t>
  </si>
  <si>
    <t xml:space="preserve">Betegséggel kapcsolatos (nem TB)ell. </t>
  </si>
  <si>
    <t xml:space="preserve">      Közgyógyellátás</t>
  </si>
  <si>
    <t>Foglalkoztatással, munkanélküliséggel kapcs. ellátások</t>
  </si>
  <si>
    <t xml:space="preserve">      Foglalkoztatást helyettesítő támogatás</t>
  </si>
  <si>
    <t>Lakhatással kapcsolatos ellátások</t>
  </si>
  <si>
    <t xml:space="preserve">     Lakásfenntartási támogatás</t>
  </si>
  <si>
    <t>Intézményi ellátottak pénzbeni juttatásai</t>
  </si>
  <si>
    <t>Rendszeres szociális segély</t>
  </si>
  <si>
    <t>Egyéb nem intézményi ellátások</t>
  </si>
  <si>
    <t xml:space="preserve">     Önkormányzati segélyek</t>
  </si>
  <si>
    <t>Temetési segély</t>
  </si>
  <si>
    <t>egyéb, az önk. rendeletében megáll.</t>
  </si>
  <si>
    <t>Önkormányzat által folyósított ellátások összesen</t>
  </si>
  <si>
    <t>10. sz. melléklet</t>
  </si>
  <si>
    <t>Pénzmaradvány</t>
  </si>
  <si>
    <t xml:space="preserve">2019 évi </t>
  </si>
  <si>
    <t>Önkormányzat</t>
  </si>
  <si>
    <t>Óvoda</t>
  </si>
  <si>
    <t>65 281</t>
  </si>
  <si>
    <t>Közös Hivatal</t>
  </si>
  <si>
    <t>3 582 603</t>
  </si>
  <si>
    <t>B E V É T E L E K</t>
  </si>
  <si>
    <t>Forintban !</t>
  </si>
  <si>
    <t>Sorsz.</t>
  </si>
  <si>
    <t>2019. évi eredeti előirányzat</t>
  </si>
  <si>
    <t>2019. évi módosított előirányzat</t>
  </si>
  <si>
    <t xml:space="preserve">2019. évi teljesítés  </t>
  </si>
  <si>
    <t>40 353 871‬</t>
  </si>
  <si>
    <t xml:space="preserve">      Bírságok, pótlékok és egyéb bevételek</t>
  </si>
  <si>
    <t>155 739 987‬</t>
  </si>
  <si>
    <t>155 739 987</t>
  </si>
  <si>
    <t xml:space="preserve">      Államházt. belüli megelőlegezés</t>
  </si>
  <si>
    <t xml:space="preserve">       Tárgyi eszközök, immat. javak ért.</t>
  </si>
  <si>
    <t xml:space="preserve">       Pénzügyi befektetés bevétele</t>
  </si>
  <si>
    <t>Konszolidált bevételi főösszeg</t>
  </si>
  <si>
    <t>K I A D Á S O K</t>
  </si>
  <si>
    <t>II.  Munkaadókat terhelő járulékok, szoc. hoz. adó</t>
  </si>
  <si>
    <t xml:space="preserve">      Államházt. belüli megelőleg. visszaf.</t>
  </si>
  <si>
    <t>Konszolidált kiadási főösszeg</t>
  </si>
  <si>
    <t xml:space="preserve">Kakasd Község Önkormányzat 2019 évi beszámolója  </t>
  </si>
  <si>
    <t xml:space="preserve">  Önkormányzat</t>
  </si>
  <si>
    <t>2019. évi teljesítés</t>
  </si>
  <si>
    <t>275 854 639‬</t>
  </si>
  <si>
    <t>248 327 636‬</t>
  </si>
  <si>
    <t>II.  Munkaadókat terh. járulékok és szoc.h. adó</t>
  </si>
  <si>
    <t>10 046 669‬</t>
  </si>
  <si>
    <t>Elvonások befizetések</t>
  </si>
  <si>
    <t xml:space="preserve">       Működési c. támogatásért. kiadás</t>
  </si>
  <si>
    <t>ÁHT-n belüli megelőlegezés</t>
  </si>
  <si>
    <t>11/A. sz. melléklet</t>
  </si>
  <si>
    <t>I. Működési célú (folyó) bevételek, működési célú (folyó) kiadások mérlege
(Önkormányzati szinten)</t>
  </si>
  <si>
    <t>Bevételek</t>
  </si>
  <si>
    <t>2019. évi 
 ei.</t>
  </si>
  <si>
    <t>2019. évi 
teljesítés</t>
  </si>
  <si>
    <t>Int. működési bevételek</t>
  </si>
  <si>
    <t>Személyi juttatások</t>
  </si>
  <si>
    <t>Munkaadókat terhelő járulék</t>
  </si>
  <si>
    <t>Költségvetési támogatások</t>
  </si>
  <si>
    <t>Dologi kiadások</t>
  </si>
  <si>
    <t>Támogatásértékű bevételek</t>
  </si>
  <si>
    <t>Támogatásértékű kiadások</t>
  </si>
  <si>
    <t>Átvett pénzeszközök</t>
  </si>
  <si>
    <t>Pe. átadások</t>
  </si>
  <si>
    <t>Finanszírozási bevételek</t>
  </si>
  <si>
    <t>Ellátottak pénzbeli juttatása</t>
  </si>
  <si>
    <t>Előző évi pénzmaradvány</t>
  </si>
  <si>
    <t>Tartalék</t>
  </si>
  <si>
    <t>Finanszírozási kiadások</t>
  </si>
  <si>
    <t>ÖSSZESEN:</t>
  </si>
  <si>
    <t>Hiány:</t>
  </si>
  <si>
    <t>Többlet:</t>
  </si>
  <si>
    <t>11/B.sz. melléklet</t>
  </si>
  <si>
    <t>II. Tőkejellegű bevételek és kiadások mérlege
(Önkormányzati szinten)</t>
  </si>
  <si>
    <t>Tárgyi eszközök, immateriális javak értékesítése</t>
  </si>
  <si>
    <t>Felújítás</t>
  </si>
  <si>
    <t>Önkormányzatok sajátos felhalmozási és tőkebevételei</t>
  </si>
  <si>
    <t>Intézményi beruházás</t>
  </si>
  <si>
    <t>Pénzügyi befektetések bevételei</t>
  </si>
  <si>
    <t>Felhalmozási célú pénzeszköz átadás, támog. ért. kiadás</t>
  </si>
  <si>
    <t>Egyéb központi támogatás</t>
  </si>
  <si>
    <t>Pénzügyi befektetések kiadásai</t>
  </si>
  <si>
    <t>Felhalmozási célú támog.értékű bevétel, pénze. átvétel</t>
  </si>
  <si>
    <t>Felhalmozási célú egyéb kiadás</t>
  </si>
  <si>
    <t>Felhalmozási célú pe.átvétel</t>
  </si>
  <si>
    <t>Hitelek kamatai</t>
  </si>
  <si>
    <t>EU támogatásból megvalósulóprojekt</t>
  </si>
  <si>
    <t>Felhalmozási célú hiteltörlesztés</t>
  </si>
  <si>
    <t>Költségvetési maradvány</t>
  </si>
  <si>
    <t>12. sz. melléklet</t>
  </si>
  <si>
    <t>Létszám kimutatás</t>
  </si>
  <si>
    <t>Költségvetési szerv</t>
  </si>
  <si>
    <t>Nyitó létszám</t>
  </si>
  <si>
    <t>Záró létszám</t>
  </si>
  <si>
    <t>Köztisztviselő</t>
  </si>
  <si>
    <t>Közalkalmazott</t>
  </si>
  <si>
    <t>Képviselő</t>
  </si>
  <si>
    <t>Polgármester</t>
  </si>
  <si>
    <t>Munkatörvény</t>
  </si>
  <si>
    <t>Közfoglalk.</t>
  </si>
  <si>
    <t>VAGYONKIMUTATÁS_x000D_
a könyvviteli mérlegben értékkel szereplő eszközökről_x000D_
2019. év</t>
  </si>
  <si>
    <t>Adatok:Forintban!</t>
  </si>
  <si>
    <t>ESZKÖZÖK</t>
  </si>
  <si>
    <t>Sorszám</t>
  </si>
  <si>
    <t>Bruttó</t>
  </si>
  <si>
    <t xml:space="preserve">Könyv szerinti </t>
  </si>
  <si>
    <t xml:space="preserve">Becsült </t>
  </si>
  <si>
    <t>állományi érték</t>
  </si>
  <si>
    <t xml:space="preserve">A </t>
  </si>
  <si>
    <t>B</t>
  </si>
  <si>
    <t>C</t>
  </si>
  <si>
    <t>D</t>
  </si>
  <si>
    <t>E</t>
  </si>
  <si>
    <t xml:space="preserve"> I. Immateriális javak </t>
  </si>
  <si>
    <t>01.</t>
  </si>
  <si>
    <t>II. Tárgyi eszközök (03+08+13+18+23)</t>
  </si>
  <si>
    <t>02.</t>
  </si>
  <si>
    <t>1. Ingatlanok és kapcsolódó vagyoni értékű jogok   (04+05+06+07)</t>
  </si>
  <si>
    <t>03.</t>
  </si>
  <si>
    <t>1.1. Forgalomképtelen ingatlanok és kapcsolódó vagyoni értékű jogok</t>
  </si>
  <si>
    <t>04.</t>
  </si>
  <si>
    <t>1.2. Nemzetgazdasági szempontból kiemelt jelentőségű ingatlanok és kapcsolódó 
       vagyoni értékű jogok</t>
  </si>
  <si>
    <t>05.</t>
  </si>
  <si>
    <t>1.3. Korlátozottan forgalomképes ingatlanok és kapcsolódó vagyoni értékű jogok</t>
  </si>
  <si>
    <t>06.</t>
  </si>
  <si>
    <t>1.4. Üzleti ingatlanok és kapcsolódó vagyoni értékű jogok</t>
  </si>
  <si>
    <t>07.</t>
  </si>
  <si>
    <t>2. Gépek, berendezések, felszerelések, járművek (09+10+11+12)</t>
  </si>
  <si>
    <t>08.</t>
  </si>
  <si>
    <t>2.1. Forgalomképtelen gépek, berendezések, felszerelések, járművek</t>
  </si>
  <si>
    <t>09.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</si>
  <si>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</si>
  <si>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</si>
  <si>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</si>
  <si>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</si>
  <si>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</si>
  <si>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</si>
  <si>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</si>
  <si>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</si>
  <si>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</si>
  <si>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</si>
  <si>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</si>
  <si>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</si>
  <si>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</si>
  <si>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5. Tárgyi eszközök értékhelyesbítése (24+25+26+27)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</si>
  <si>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</si>
  <si>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</si>
  <si>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</si>
  <si>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</si>
  <si>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</si>
  <si>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1. Tartós részesedések (30+31+32+33)</t>
  </si>
  <si>
    <t>29.</t>
  </si>
  <si>
    <t>1.1. Forgalomképtelen tartós részesedések</t>
  </si>
  <si>
    <t>30.</t>
  </si>
  <si>
    <t>1.2. Nemzetgazdasági szempontból kiemelt jelentőségű tartós részesedések</t>
  </si>
  <si>
    <t>31.</t>
  </si>
  <si>
    <t>1.3. Korlátozottan forgalomképes tartós részesedések</t>
  </si>
  <si>
    <t>32.</t>
  </si>
  <si>
    <t>1.4. Üzleti tartós részesedések</t>
  </si>
  <si>
    <t>33.</t>
  </si>
  <si>
    <t>2. Tartós hitelviszonyt megtestesítő értékpapírok (35+36+37+38)</t>
  </si>
  <si>
    <t>34.</t>
  </si>
  <si>
    <t>2.1. Forgalomképtelen tartós hitelviszonyt megtestesítő értékpapírok</t>
  </si>
  <si>
    <t>35.</t>
  </si>
  <si>
    <t>2.2. Nemzetgazdasági szempontból kiemelt jelentőségű tartós hitelviszonyt 
       megtestesítő értékpapírok</t>
  </si>
  <si>
    <t>36.</t>
  </si>
  <si>
    <t>2.3. Korlátozottan forgalomképes tartós hitelviszonyt megtestesítő értékpapírok</t>
  </si>
  <si>
    <t>37.</t>
  </si>
  <si>
    <t>2.4. Üzleti tartós hitelviszonyt megtestesítő értékpapírok</t>
  </si>
  <si>
    <t>38.</t>
  </si>
  <si>
    <t>3. Befektetett pénzügyi eszközök értékhelyesbítése (40+41+42+43)</t>
  </si>
  <si>
    <t>39.</t>
  </si>
  <si>
    <t>3.1. Forgalomképtelen befektetett pénzügyi eszközök értékhelyesbítése</t>
  </si>
  <si>
    <t>40.</t>
  </si>
  <si>
    <t>3.2. Nemzetgazdasági szempontból kiemelt jelentőségű befektetett pénzügyi 
       eszközök értékhelyesbítése</t>
  </si>
  <si>
    <t>41.</t>
  </si>
  <si>
    <t>3.3. Korlátozottan forgalomképes befektetett pénzügyi eszközök értékhelyesbítése</t>
  </si>
  <si>
    <t>42.</t>
  </si>
  <si>
    <t>3.4. Üzleti befektetett pénzügyi eszközök értékhelyesbítése</t>
  </si>
  <si>
    <t>43.</t>
  </si>
  <si>
    <t>IV. Koncesszióba, vagyonkezelésbe adott eszközök</t>
  </si>
  <si>
    <t>44.</t>
  </si>
  <si>
    <t>A) NEMZETI VAGYONBA TARTOZÓ BEFEKTETETT ESZKÖZÖK 
     (01+02+28+44)</t>
  </si>
  <si>
    <t>45.</t>
  </si>
  <si>
    <t>I. Készletek</t>
  </si>
  <si>
    <t>46.</t>
  </si>
  <si>
    <t>II. Értékpapírok</t>
  </si>
  <si>
    <t>47.</t>
  </si>
  <si>
    <t>B) NEMZETI VAGYONBA TARTOZÓ FORGÓESZKÖZÖK (46+47)</t>
  </si>
  <si>
    <t>48.</t>
  </si>
  <si>
    <t>I. Lekötött bankbetétek</t>
  </si>
  <si>
    <t>49.</t>
  </si>
  <si>
    <t>II. Pénztárak, csekkek, betétkönyvek</t>
  </si>
  <si>
    <t>50.</t>
  </si>
  <si>
    <t>III. Forintszámlák</t>
  </si>
  <si>
    <t>51.</t>
  </si>
  <si>
    <t>IV. Devizaszámlák</t>
  </si>
  <si>
    <t>52.</t>
  </si>
  <si>
    <t>C) PÉNZESZKÖZÖK (49+50+51+52)</t>
  </si>
  <si>
    <t>53.</t>
  </si>
  <si>
    <t>I. Költségvetési évben esedékes követelések</t>
  </si>
  <si>
    <t>54.</t>
  </si>
  <si>
    <t>II. Költségvetési évet követően esedékes követelések</t>
  </si>
  <si>
    <t>55.</t>
  </si>
  <si>
    <t>III. Követelés jellegű sajátos elszámolások</t>
  </si>
  <si>
    <t>56.</t>
  </si>
  <si>
    <t>D) KÖVETELÉSEK (54+55+56)</t>
  </si>
  <si>
    <t>57.</t>
  </si>
  <si>
    <t>I. December havi illetmények, munkabérek elszámolása</t>
  </si>
  <si>
    <t>58.</t>
  </si>
  <si>
    <t>II. Utalványok, bérletek és más hasonló, készpénz-helyettesítő fizetési 
     eszköznek nem minősülő eszközök elszámolásai</t>
  </si>
  <si>
    <t>59.</t>
  </si>
  <si>
    <t>E) EGYÉB SAJÁTOS ESZKÖZOLDALI ELSZÁMOLÁSOK (58+59)</t>
  </si>
  <si>
    <t>60.</t>
  </si>
  <si>
    <t>F) AKTÍV IDŐBELI ELHATÁROLÁSOK</t>
  </si>
  <si>
    <t>61.</t>
  </si>
  <si>
    <t>ESZKÖZÖK ÖSSZESEN  (45+48+53+57+60+61)</t>
  </si>
  <si>
    <t>62.</t>
  </si>
  <si>
    <t>VAGYONKIMUTATÁS
a könyvviteli mérlegben értékkel szereplő forrásokról</t>
  </si>
  <si>
    <t>2019. év</t>
  </si>
  <si>
    <t>FORRÁSOK</t>
  </si>
  <si>
    <t>állományi 
érték</t>
  </si>
  <si>
    <t>A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</si>
  <si>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</si>
  <si>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</si>
  <si>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</si>
  <si>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</si>
  <si>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</si>
  <si>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</si>
  <si>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</si>
  <si>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I. Költségvetési évben esedékes kötelezettségek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</si>
  <si>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</si>
  <si>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</si>
  <si>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</si>
  <si>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</si>
  <si>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</si>
  <si>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</si>
  <si>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2019 eredeti előirányzat</t>
  </si>
  <si>
    <t xml:space="preserve">2019 évi teljesítés  </t>
  </si>
  <si>
    <t>Kakasd Község Önkormányzat 2019. évi  költségvetés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</si>
</sst>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\ _F_t"/>
    <numFmt numFmtId="165" formatCode="00"/>
    <numFmt numFmtId="166" formatCode="#,###__;\-#,###__"/>
    <numFmt numFmtId="167" formatCode="#,###\ _F_t;\-#,###\ _F_t"/>
  </numFmts>
  <fonts count="41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b/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9"/>
      <name val="Times New Roman CE"/>
      <charset val="238"/>
    </font>
    <font>
      <sz val="9"/>
      <name val="Times New Roman CE"/>
      <charset val="238"/>
    </font>
    <font>
      <i/>
      <sz val="10"/>
      <name val="Times New Roman CE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name val="Times New Roman CE"/>
      <charset val="238"/>
    </font>
    <font>
      <b/>
      <sz val="11"/>
      <name val="Times New Roman CE"/>
      <family val="1"/>
      <charset val="238"/>
    </font>
    <font>
      <b/>
      <sz val="11"/>
      <name val="Times New Roman CE"/>
      <charset val="238"/>
    </font>
    <font>
      <b/>
      <sz val="14"/>
      <name val="Times New Roman CE"/>
      <family val="1"/>
      <charset val="238"/>
    </font>
    <font>
      <sz val="14"/>
      <name val="Times New Roman CE"/>
      <family val="1"/>
      <charset val="238"/>
    </font>
    <font>
      <b/>
      <sz val="14"/>
      <name val="Times New Roman CE"/>
      <charset val="238"/>
    </font>
    <font>
      <b/>
      <sz val="12"/>
      <name val="Times New Roman"/>
      <family val="1"/>
    </font>
    <font>
      <i/>
      <sz val="12"/>
      <name val="Times New Roman CE"/>
      <charset val="238"/>
    </font>
    <font>
      <sz val="14"/>
      <name val="Times New Roman CE"/>
      <charset val="238"/>
    </font>
    <font>
      <sz val="8"/>
      <name val="Times New Roman CE"/>
      <charset val="238"/>
    </font>
    <font>
      <b/>
      <i/>
      <sz val="10"/>
      <name val="Times New Roman CE"/>
      <charset val="238"/>
    </font>
    <font>
      <sz val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i/>
      <sz val="9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6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30" fillId="0" borderId="0"/>
    <xf numFmtId="0" fontId="1" fillId="0" borderId="0"/>
  </cellStyleXfs>
  <cellXfs count="415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Continuous" vertical="center"/>
    </xf>
    <xf numFmtId="0" fontId="5" fillId="0" borderId="0" xfId="0" applyFont="1" applyAlignment="1">
      <alignment horizontal="centerContinuous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3"/>
    <xf numFmtId="0" fontId="11" fillId="0" borderId="0" xfId="3" applyFont="1"/>
    <xf numFmtId="0" fontId="12" fillId="0" borderId="0" xfId="3" applyFont="1"/>
    <xf numFmtId="0" fontId="11" fillId="0" borderId="0" xfId="3" applyFont="1" applyFill="1"/>
    <xf numFmtId="0" fontId="5" fillId="0" borderId="3" xfId="3" applyFont="1" applyBorder="1" applyAlignment="1" applyProtection="1">
      <alignment horizontal="centerContinuous" vertical="center"/>
      <protection locked="0"/>
    </xf>
    <xf numFmtId="0" fontId="3" fillId="0" borderId="2" xfId="0" applyFont="1" applyBorder="1" applyAlignment="1">
      <alignment horizontal="centerContinuous" vertical="center" wrapText="1"/>
    </xf>
    <xf numFmtId="0" fontId="3" fillId="0" borderId="1" xfId="0" applyFont="1" applyBorder="1" applyAlignment="1">
      <alignment horizontal="centerContinuous" vertical="center" wrapText="1"/>
    </xf>
    <xf numFmtId="0" fontId="12" fillId="0" borderId="6" xfId="0" applyFont="1" applyBorder="1" applyAlignment="1">
      <alignment horizontal="left" vertical="center" wrapText="1" indent="1"/>
    </xf>
    <xf numFmtId="0" fontId="12" fillId="0" borderId="6" xfId="0" applyFont="1" applyBorder="1" applyAlignment="1" applyProtection="1">
      <alignment horizontal="left" vertical="center" wrapText="1" indent="1"/>
      <protection locked="0"/>
    </xf>
    <xf numFmtId="0" fontId="12" fillId="0" borderId="8" xfId="0" applyFont="1" applyBorder="1" applyAlignment="1" applyProtection="1">
      <alignment horizontal="left" vertical="center" wrapText="1" indent="1"/>
      <protection locked="0"/>
    </xf>
    <xf numFmtId="0" fontId="12" fillId="0" borderId="9" xfId="0" applyFont="1" applyBorder="1" applyAlignment="1">
      <alignment horizontal="left" vertical="center" wrapText="1" indent="1"/>
    </xf>
    <xf numFmtId="0" fontId="12" fillId="0" borderId="10" xfId="0" applyFont="1" applyBorder="1" applyAlignment="1" applyProtection="1">
      <alignment horizontal="left" vertical="center" wrapText="1" indent="1"/>
      <protection locked="0"/>
    </xf>
    <xf numFmtId="0" fontId="12" fillId="0" borderId="11" xfId="3" applyFont="1" applyFill="1" applyBorder="1" applyAlignment="1" applyProtection="1">
      <alignment horizontal="left" vertical="center" wrapText="1" indent="1"/>
    </xf>
    <xf numFmtId="0" fontId="12" fillId="0" borderId="6" xfId="3" applyFont="1" applyFill="1" applyBorder="1" applyAlignment="1" applyProtection="1">
      <alignment horizontal="center" vertical="center" wrapText="1"/>
    </xf>
    <xf numFmtId="0" fontId="12" fillId="0" borderId="12" xfId="3" applyFont="1" applyFill="1" applyBorder="1" applyAlignment="1" applyProtection="1">
      <alignment horizontal="center" vertical="center" wrapText="1"/>
    </xf>
    <xf numFmtId="0" fontId="12" fillId="0" borderId="13" xfId="3" applyFont="1" applyFill="1" applyBorder="1" applyAlignment="1" applyProtection="1">
      <alignment horizontal="center" vertical="center" wrapText="1"/>
    </xf>
    <xf numFmtId="0" fontId="5" fillId="0" borderId="0" xfId="3" applyFont="1" applyFill="1" applyBorder="1" applyAlignment="1" applyProtection="1">
      <alignment horizontal="center" vertical="center" wrapText="1"/>
    </xf>
    <xf numFmtId="0" fontId="5" fillId="0" borderId="0" xfId="3" applyFont="1" applyFill="1" applyBorder="1" applyAlignment="1" applyProtection="1">
      <alignment vertical="center" wrapText="1"/>
    </xf>
    <xf numFmtId="0" fontId="2" fillId="0" borderId="0" xfId="3" applyFont="1" applyFill="1" applyProtection="1"/>
    <xf numFmtId="0" fontId="5" fillId="0" borderId="0" xfId="3" applyFont="1" applyFill="1" applyBorder="1" applyAlignment="1" applyProtection="1">
      <alignment horizontal="centerContinuous" vertical="center"/>
    </xf>
    <xf numFmtId="0" fontId="5" fillId="0" borderId="3" xfId="3" applyFont="1" applyFill="1" applyBorder="1" applyAlignment="1" applyProtection="1">
      <alignment horizontal="centerContinuous" vertical="center"/>
    </xf>
    <xf numFmtId="0" fontId="12" fillId="0" borderId="9" xfId="3" applyFont="1" applyFill="1" applyBorder="1" applyAlignment="1" applyProtection="1">
      <alignment horizontal="center" vertical="center" wrapText="1"/>
    </xf>
    <xf numFmtId="0" fontId="12" fillId="0" borderId="11" xfId="3" applyFont="1" applyFill="1" applyBorder="1" applyAlignment="1" applyProtection="1">
      <alignment vertical="center" wrapText="1"/>
      <protection locked="0"/>
    </xf>
    <xf numFmtId="0" fontId="12" fillId="0" borderId="12" xfId="0" applyFont="1" applyBorder="1" applyAlignment="1" applyProtection="1">
      <alignment horizontal="left" vertical="center" wrapText="1" indent="1"/>
    </xf>
    <xf numFmtId="0" fontId="12" fillId="0" borderId="6" xfId="0" applyFont="1" applyBorder="1" applyAlignment="1" applyProtection="1">
      <alignment horizontal="left" vertical="center" wrapText="1" indent="1"/>
    </xf>
    <xf numFmtId="0" fontId="12" fillId="0" borderId="13" xfId="0" applyFont="1" applyBorder="1" applyAlignment="1" applyProtection="1">
      <alignment horizontal="left" vertical="center" wrapText="1"/>
      <protection locked="0"/>
    </xf>
    <xf numFmtId="0" fontId="2" fillId="0" borderId="0" xfId="3" applyFont="1" applyFill="1"/>
    <xf numFmtId="0" fontId="5" fillId="0" borderId="3" xfId="3" applyFont="1" applyFill="1" applyBorder="1" applyAlignment="1" applyProtection="1">
      <alignment horizontal="centerContinuous" vertical="center"/>
      <protection locked="0"/>
    </xf>
    <xf numFmtId="0" fontId="3" fillId="0" borderId="4" xfId="0" applyFon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17" fillId="0" borderId="0" xfId="0" applyFont="1" applyAlignment="1">
      <alignment horizontal="centerContinuous"/>
    </xf>
    <xf numFmtId="0" fontId="18" fillId="0" borderId="0" xfId="0" applyFont="1" applyBorder="1" applyAlignment="1">
      <alignment horizontal="centerContinuous" vertical="top"/>
    </xf>
    <xf numFmtId="0" fontId="0" fillId="0" borderId="0" xfId="0" applyAlignment="1">
      <alignment vertical="top"/>
    </xf>
    <xf numFmtId="0" fontId="0" fillId="0" borderId="0" xfId="0" applyAlignme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0" fillId="0" borderId="0" xfId="0" applyAlignment="1" applyProtection="1">
      <alignment vertical="center"/>
    </xf>
    <xf numFmtId="0" fontId="12" fillId="0" borderId="11" xfId="3" applyFont="1" applyFill="1" applyBorder="1" applyAlignment="1" applyProtection="1">
      <alignment vertical="center" wrapText="1"/>
    </xf>
    <xf numFmtId="0" fontId="12" fillId="0" borderId="5" xfId="3" applyFont="1" applyFill="1" applyBorder="1" applyAlignment="1" applyProtection="1">
      <alignment vertical="center" wrapText="1"/>
    </xf>
    <xf numFmtId="0" fontId="12" fillId="0" borderId="18" xfId="3" applyFont="1" applyFill="1" applyBorder="1" applyAlignment="1" applyProtection="1">
      <alignment vertical="center" wrapText="1"/>
    </xf>
    <xf numFmtId="0" fontId="14" fillId="0" borderId="11" xfId="3" applyFont="1" applyFill="1" applyBorder="1" applyAlignment="1" applyProtection="1">
      <alignment vertical="center" wrapText="1"/>
    </xf>
    <xf numFmtId="0" fontId="21" fillId="0" borderId="11" xfId="3" applyFont="1" applyFill="1" applyBorder="1" applyAlignment="1" applyProtection="1">
      <alignment vertical="center" wrapText="1"/>
    </xf>
    <xf numFmtId="0" fontId="6" fillId="2" borderId="0" xfId="3" applyFont="1" applyFill="1" applyBorder="1" applyAlignment="1" applyProtection="1">
      <alignment horizontal="center" vertical="center" wrapText="1"/>
    </xf>
    <xf numFmtId="0" fontId="6" fillId="2" borderId="0" xfId="3" applyFont="1" applyFill="1" applyBorder="1" applyAlignment="1" applyProtection="1">
      <alignment vertical="center" wrapText="1"/>
    </xf>
    <xf numFmtId="0" fontId="12" fillId="2" borderId="0" xfId="3" applyFont="1" applyFill="1" applyBorder="1" applyAlignment="1" applyProtection="1">
      <alignment horizontal="center" vertical="center" wrapText="1"/>
    </xf>
    <xf numFmtId="0" fontId="12" fillId="0" borderId="0" xfId="3" applyFont="1" applyFill="1" applyBorder="1" applyAlignment="1" applyProtection="1">
      <alignment horizontal="center" vertical="center" wrapText="1"/>
    </xf>
    <xf numFmtId="0" fontId="12" fillId="0" borderId="0" xfId="3" applyFont="1" applyFill="1" applyBorder="1" applyAlignment="1" applyProtection="1">
      <alignment horizontal="left" vertical="center" wrapText="1" indent="1"/>
    </xf>
    <xf numFmtId="0" fontId="12" fillId="0" borderId="0" xfId="3" applyFont="1" applyFill="1" applyBorder="1" applyAlignment="1" applyProtection="1">
      <alignment vertical="center" wrapText="1"/>
      <protection locked="0"/>
    </xf>
    <xf numFmtId="0" fontId="13" fillId="2" borderId="0" xfId="3" applyFont="1" applyFill="1" applyBorder="1" applyAlignment="1" applyProtection="1">
      <alignment vertical="center" wrapText="1"/>
    </xf>
    <xf numFmtId="0" fontId="6" fillId="2" borderId="0" xfId="3" applyFont="1" applyFill="1" applyBorder="1" applyAlignment="1" applyProtection="1">
      <alignment horizontal="left" vertical="center" wrapText="1" indent="1"/>
    </xf>
    <xf numFmtId="0" fontId="6" fillId="2" borderId="0" xfId="3" applyFont="1" applyFill="1" applyBorder="1" applyAlignment="1" applyProtection="1">
      <alignment vertical="center" wrapText="1"/>
      <protection locked="0"/>
    </xf>
    <xf numFmtId="0" fontId="3" fillId="0" borderId="18" xfId="3" applyFont="1" applyBorder="1" applyAlignment="1">
      <alignment horizontal="center" vertical="center" wrapText="1"/>
    </xf>
    <xf numFmtId="0" fontId="3" fillId="0" borderId="15" xfId="3" applyFont="1" applyBorder="1" applyAlignment="1" applyProtection="1">
      <alignment horizontal="center" vertical="center" wrapText="1"/>
      <protection locked="0"/>
    </xf>
    <xf numFmtId="0" fontId="6" fillId="0" borderId="11" xfId="3" applyFont="1" applyBorder="1" applyAlignment="1" applyProtection="1">
      <alignment horizontal="center" vertical="center" wrapText="1"/>
    </xf>
    <xf numFmtId="0" fontId="6" fillId="0" borderId="11" xfId="3" applyFont="1" applyBorder="1" applyAlignment="1" applyProtection="1">
      <alignment horizontal="center" vertical="center" wrapText="1"/>
      <protection locked="0"/>
    </xf>
    <xf numFmtId="0" fontId="20" fillId="2" borderId="11" xfId="3" applyFont="1" applyFill="1" applyBorder="1" applyAlignment="1" applyProtection="1">
      <alignment vertical="center" wrapText="1"/>
    </xf>
    <xf numFmtId="0" fontId="6" fillId="2" borderId="11" xfId="3" applyFont="1" applyFill="1" applyBorder="1" applyAlignment="1" applyProtection="1">
      <alignment vertical="center" wrapText="1"/>
    </xf>
    <xf numFmtId="0" fontId="6" fillId="0" borderId="11" xfId="3" applyFont="1" applyFill="1" applyBorder="1" applyAlignment="1" applyProtection="1">
      <alignment vertical="center" wrapText="1"/>
    </xf>
    <xf numFmtId="0" fontId="6" fillId="0" borderId="11" xfId="3" applyFont="1" applyFill="1" applyBorder="1" applyAlignment="1" applyProtection="1">
      <alignment vertical="center" wrapText="1"/>
      <protection locked="0"/>
    </xf>
    <xf numFmtId="0" fontId="12" fillId="0" borderId="11" xfId="3" applyFont="1" applyFill="1" applyBorder="1" applyAlignment="1" applyProtection="1">
      <alignment horizontal="left" indent="1"/>
    </xf>
    <xf numFmtId="0" fontId="6" fillId="2" borderId="11" xfId="3" applyFont="1" applyFill="1" applyBorder="1" applyAlignment="1" applyProtection="1">
      <alignment horizontal="center" vertical="center" wrapText="1"/>
    </xf>
    <xf numFmtId="0" fontId="6" fillId="0" borderId="11" xfId="3" applyFont="1" applyFill="1" applyBorder="1" applyAlignment="1" applyProtection="1">
      <alignment horizontal="center" vertical="center" wrapText="1"/>
    </xf>
    <xf numFmtId="0" fontId="12" fillId="2" borderId="11" xfId="3" applyFont="1" applyFill="1" applyBorder="1" applyAlignment="1" applyProtection="1">
      <alignment horizontal="center" vertical="center" wrapText="1"/>
    </xf>
    <xf numFmtId="0" fontId="12" fillId="0" borderId="11" xfId="3" applyFont="1" applyFill="1" applyBorder="1" applyAlignment="1" applyProtection="1">
      <alignment horizontal="center" vertical="center" wrapText="1"/>
    </xf>
    <xf numFmtId="0" fontId="6" fillId="2" borderId="19" xfId="3" applyFont="1" applyFill="1" applyBorder="1" applyAlignment="1" applyProtection="1">
      <alignment horizontal="center" vertical="center" wrapText="1"/>
    </xf>
    <xf numFmtId="0" fontId="22" fillId="2" borderId="19" xfId="3" applyFont="1" applyFill="1" applyBorder="1" applyAlignment="1" applyProtection="1">
      <alignment vertical="center" wrapText="1"/>
    </xf>
    <xf numFmtId="0" fontId="14" fillId="0" borderId="20" xfId="3" applyFont="1" applyFill="1" applyBorder="1" applyAlignment="1" applyProtection="1">
      <alignment vertical="center" wrapText="1"/>
    </xf>
    <xf numFmtId="0" fontId="14" fillId="0" borderId="21" xfId="3" applyFont="1" applyFill="1" applyBorder="1" applyAlignment="1" applyProtection="1">
      <alignment vertical="center" wrapText="1"/>
    </xf>
    <xf numFmtId="0" fontId="12" fillId="0" borderId="8" xfId="3" applyFont="1" applyFill="1" applyBorder="1" applyAlignment="1" applyProtection="1">
      <alignment horizontal="center" vertical="center" wrapText="1"/>
    </xf>
    <xf numFmtId="0" fontId="14" fillId="0" borderId="5" xfId="3" applyFont="1" applyFill="1" applyBorder="1" applyAlignment="1" applyProtection="1">
      <alignment vertical="center" wrapText="1"/>
    </xf>
    <xf numFmtId="0" fontId="6" fillId="0" borderId="0" xfId="3" applyFont="1" applyFill="1" applyBorder="1" applyAlignment="1" applyProtection="1">
      <alignment horizontal="center" vertical="center" wrapText="1"/>
    </xf>
    <xf numFmtId="0" fontId="6" fillId="0" borderId="0" xfId="3" applyFont="1" applyFill="1" applyBorder="1" applyAlignment="1" applyProtection="1">
      <alignment vertical="center" wrapText="1"/>
    </xf>
    <xf numFmtId="0" fontId="6" fillId="0" borderId="0" xfId="3" applyFont="1" applyFill="1" applyBorder="1" applyAlignment="1" applyProtection="1">
      <alignment vertical="center" wrapText="1"/>
      <protection locked="0"/>
    </xf>
    <xf numFmtId="0" fontId="6" fillId="2" borderId="2" xfId="3" applyFont="1" applyFill="1" applyBorder="1" applyAlignment="1" applyProtection="1">
      <alignment horizontal="center" vertical="center" wrapText="1"/>
    </xf>
    <xf numFmtId="0" fontId="6" fillId="2" borderId="1" xfId="3" applyFont="1" applyFill="1" applyBorder="1" applyAlignment="1" applyProtection="1">
      <alignment vertical="center" wrapText="1"/>
    </xf>
    <xf numFmtId="0" fontId="6" fillId="2" borderId="22" xfId="3" applyFont="1" applyFill="1" applyBorder="1" applyAlignment="1" applyProtection="1">
      <alignment horizontal="center" vertical="center" wrapText="1"/>
    </xf>
    <xf numFmtId="0" fontId="20" fillId="2" borderId="23" xfId="3" applyFont="1" applyFill="1" applyBorder="1" applyAlignment="1" applyProtection="1">
      <alignment vertical="center" wrapText="1"/>
    </xf>
    <xf numFmtId="0" fontId="20" fillId="2" borderId="24" xfId="3" applyFont="1" applyFill="1" applyBorder="1" applyAlignment="1" applyProtection="1">
      <alignment vertical="center" wrapText="1"/>
    </xf>
    <xf numFmtId="0" fontId="0" fillId="0" borderId="16" xfId="0" applyBorder="1"/>
    <xf numFmtId="0" fontId="0" fillId="0" borderId="3" xfId="0" applyBorder="1" applyAlignment="1">
      <alignment vertical="top"/>
    </xf>
    <xf numFmtId="0" fontId="0" fillId="0" borderId="0" xfId="0" applyBorder="1"/>
    <xf numFmtId="3" fontId="7" fillId="0" borderId="0" xfId="0" applyNumberFormat="1" applyFont="1" applyAlignment="1"/>
    <xf numFmtId="0" fontId="18" fillId="2" borderId="20" xfId="0" applyFont="1" applyFill="1" applyBorder="1" applyAlignment="1" applyProtection="1">
      <alignment vertical="center" wrapText="1"/>
    </xf>
    <xf numFmtId="0" fontId="25" fillId="0" borderId="1" xfId="0" applyFont="1" applyBorder="1" applyAlignment="1">
      <alignment horizontal="center" vertical="center" wrapText="1"/>
    </xf>
    <xf numFmtId="0" fontId="7" fillId="0" borderId="26" xfId="0" applyFont="1" applyBorder="1"/>
    <xf numFmtId="0" fontId="19" fillId="0" borderId="11" xfId="0" applyFont="1" applyBorder="1"/>
    <xf numFmtId="0" fontId="7" fillId="0" borderId="18" xfId="0" applyFont="1" applyBorder="1"/>
    <xf numFmtId="0" fontId="24" fillId="0" borderId="24" xfId="0" applyFont="1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 wrapText="1"/>
    </xf>
    <xf numFmtId="0" fontId="0" fillId="0" borderId="11" xfId="0" applyBorder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3" fontId="0" fillId="0" borderId="11" xfId="0" applyNumberFormat="1" applyBorder="1" applyAlignment="1">
      <alignment vertical="center"/>
    </xf>
    <xf numFmtId="3" fontId="8" fillId="0" borderId="11" xfId="0" applyNumberFormat="1" applyFont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" fillId="0" borderId="11" xfId="0" applyFont="1" applyBorder="1" applyAlignment="1">
      <alignment vertical="center"/>
    </xf>
    <xf numFmtId="0" fontId="19" fillId="0" borderId="11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3" fontId="7" fillId="0" borderId="11" xfId="0" applyNumberFormat="1" applyFont="1" applyBorder="1" applyAlignment="1">
      <alignment vertical="center"/>
    </xf>
    <xf numFmtId="3" fontId="19" fillId="0" borderId="11" xfId="0" applyNumberFormat="1" applyFont="1" applyBorder="1" applyAlignment="1">
      <alignment vertical="center"/>
    </xf>
    <xf numFmtId="0" fontId="8" fillId="0" borderId="0" xfId="0" applyFont="1" applyAlignment="1">
      <alignment horizontal="right" vertical="center" wrapText="1"/>
    </xf>
    <xf numFmtId="0" fontId="7" fillId="0" borderId="11" xfId="0" applyFont="1" applyBorder="1" applyAlignment="1">
      <alignment vertical="center" wrapText="1"/>
    </xf>
    <xf numFmtId="3" fontId="7" fillId="0" borderId="18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3" fontId="19" fillId="0" borderId="0" xfId="0" applyNumberFormat="1" applyFont="1" applyBorder="1" applyAlignment="1">
      <alignment vertical="center"/>
    </xf>
    <xf numFmtId="0" fontId="19" fillId="0" borderId="32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8" fillId="0" borderId="11" xfId="0" applyFont="1" applyBorder="1" applyAlignment="1">
      <alignment vertical="center" wrapText="1"/>
    </xf>
    <xf numFmtId="0" fontId="19" fillId="0" borderId="11" xfId="0" applyFont="1" applyBorder="1" applyAlignment="1">
      <alignment horizontal="center" vertical="center" wrapText="1"/>
    </xf>
    <xf numFmtId="3" fontId="8" fillId="0" borderId="11" xfId="0" applyNumberFormat="1" applyFont="1" applyBorder="1" applyAlignment="1">
      <alignment vertical="center" wrapText="1"/>
    </xf>
    <xf numFmtId="3" fontId="0" fillId="0" borderId="11" xfId="0" applyNumberFormat="1" applyBorder="1" applyAlignment="1">
      <alignment vertical="center" wrapText="1"/>
    </xf>
    <xf numFmtId="0" fontId="7" fillId="0" borderId="18" xfId="0" applyFont="1" applyBorder="1" applyAlignment="1">
      <alignment vertical="center"/>
    </xf>
    <xf numFmtId="0" fontId="19" fillId="0" borderId="19" xfId="0" applyFont="1" applyBorder="1" applyAlignment="1">
      <alignment vertical="center"/>
    </xf>
    <xf numFmtId="0" fontId="6" fillId="2" borderId="2" xfId="0" applyFont="1" applyFill="1" applyBorder="1" applyAlignment="1">
      <alignment horizontal="left" vertical="center" wrapText="1" indent="1"/>
    </xf>
    <xf numFmtId="0" fontId="6" fillId="2" borderId="33" xfId="0" applyFont="1" applyFill="1" applyBorder="1" applyAlignment="1">
      <alignment horizontal="left" vertical="center" wrapText="1" indent="1"/>
    </xf>
    <xf numFmtId="0" fontId="12" fillId="2" borderId="24" xfId="0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/>
    </xf>
    <xf numFmtId="0" fontId="8" fillId="0" borderId="11" xfId="0" applyFont="1" applyBorder="1"/>
    <xf numFmtId="0" fontId="24" fillId="2" borderId="11" xfId="3" applyFont="1" applyFill="1" applyBorder="1" applyAlignment="1" applyProtection="1">
      <alignment vertical="center" wrapText="1"/>
    </xf>
    <xf numFmtId="3" fontId="6" fillId="2" borderId="23" xfId="3" applyNumberFormat="1" applyFont="1" applyFill="1" applyBorder="1" applyAlignment="1" applyProtection="1">
      <alignment vertical="center" wrapText="1"/>
    </xf>
    <xf numFmtId="3" fontId="12" fillId="0" borderId="11" xfId="3" applyNumberFormat="1" applyFont="1" applyFill="1" applyBorder="1" applyAlignment="1" applyProtection="1">
      <alignment vertical="center" wrapText="1"/>
      <protection locked="0"/>
    </xf>
    <xf numFmtId="3" fontId="12" fillId="0" borderId="7" xfId="3" applyNumberFormat="1" applyFont="1" applyFill="1" applyBorder="1" applyAlignment="1" applyProtection="1">
      <alignment vertical="center" wrapText="1"/>
      <protection locked="0"/>
    </xf>
    <xf numFmtId="3" fontId="12" fillId="0" borderId="18" xfId="3" applyNumberFormat="1" applyFont="1" applyFill="1" applyBorder="1" applyAlignment="1" applyProtection="1">
      <alignment vertical="center" wrapText="1"/>
      <protection locked="0"/>
    </xf>
    <xf numFmtId="3" fontId="12" fillId="0" borderId="15" xfId="3" applyNumberFormat="1" applyFont="1" applyFill="1" applyBorder="1" applyAlignment="1" applyProtection="1">
      <alignment vertical="center" wrapText="1"/>
      <protection locked="0"/>
    </xf>
    <xf numFmtId="3" fontId="14" fillId="0" borderId="18" xfId="3" applyNumberFormat="1" applyFont="1" applyFill="1" applyBorder="1" applyAlignment="1" applyProtection="1">
      <alignment vertical="center" wrapText="1"/>
      <protection locked="0"/>
    </xf>
    <xf numFmtId="3" fontId="14" fillId="0" borderId="15" xfId="3" applyNumberFormat="1" applyFont="1" applyFill="1" applyBorder="1" applyAlignment="1" applyProtection="1">
      <alignment vertical="center" wrapText="1"/>
      <protection locked="0"/>
    </xf>
    <xf numFmtId="3" fontId="6" fillId="2" borderId="1" xfId="3" applyNumberFormat="1" applyFont="1" applyFill="1" applyBorder="1" applyAlignment="1" applyProtection="1">
      <alignment vertical="center" wrapText="1"/>
    </xf>
    <xf numFmtId="3" fontId="12" fillId="0" borderId="5" xfId="3" applyNumberFormat="1" applyFont="1" applyFill="1" applyBorder="1" applyAlignment="1" applyProtection="1">
      <alignment vertical="center" wrapText="1"/>
      <protection locked="0"/>
    </xf>
    <xf numFmtId="3" fontId="12" fillId="0" borderId="14" xfId="3" applyNumberFormat="1" applyFont="1" applyFill="1" applyBorder="1" applyAlignment="1" applyProtection="1">
      <alignment vertical="center" wrapText="1"/>
      <protection locked="0"/>
    </xf>
    <xf numFmtId="3" fontId="14" fillId="0" borderId="11" xfId="3" applyNumberFormat="1" applyFont="1" applyFill="1" applyBorder="1" applyAlignment="1" applyProtection="1">
      <alignment vertical="center" wrapText="1"/>
      <protection locked="0"/>
    </xf>
    <xf numFmtId="3" fontId="14" fillId="0" borderId="7" xfId="3" applyNumberFormat="1" applyFont="1" applyFill="1" applyBorder="1" applyAlignment="1" applyProtection="1">
      <alignment vertical="center" wrapText="1"/>
      <protection locked="0"/>
    </xf>
    <xf numFmtId="3" fontId="14" fillId="2" borderId="11" xfId="3" applyNumberFormat="1" applyFont="1" applyFill="1" applyBorder="1" applyAlignment="1" applyProtection="1">
      <alignment vertical="center" wrapText="1"/>
      <protection locked="0"/>
    </xf>
    <xf numFmtId="0" fontId="5" fillId="0" borderId="0" xfId="3" applyFont="1" applyFill="1" applyBorder="1" applyAlignment="1" applyProtection="1">
      <alignment horizontal="right" vertical="center"/>
    </xf>
    <xf numFmtId="3" fontId="14" fillId="0" borderId="20" xfId="3" applyNumberFormat="1" applyFont="1" applyFill="1" applyBorder="1" applyAlignment="1" applyProtection="1">
      <alignment vertical="center" wrapText="1"/>
      <protection locked="0"/>
    </xf>
    <xf numFmtId="3" fontId="6" fillId="2" borderId="24" xfId="3" applyNumberFormat="1" applyFont="1" applyFill="1" applyBorder="1" applyAlignment="1" applyProtection="1">
      <alignment vertical="center" wrapText="1"/>
    </xf>
    <xf numFmtId="3" fontId="14" fillId="0" borderId="5" xfId="3" applyNumberFormat="1" applyFont="1" applyFill="1" applyBorder="1" applyAlignment="1" applyProtection="1">
      <alignment vertical="center" wrapText="1"/>
      <protection locked="0"/>
    </xf>
    <xf numFmtId="3" fontId="6" fillId="2" borderId="11" xfId="3" applyNumberFormat="1" applyFont="1" applyFill="1" applyBorder="1" applyAlignment="1" applyProtection="1">
      <alignment vertical="center" wrapText="1"/>
    </xf>
    <xf numFmtId="3" fontId="6" fillId="0" borderId="11" xfId="3" applyNumberFormat="1" applyFont="1" applyFill="1" applyBorder="1" applyAlignment="1" applyProtection="1">
      <alignment vertical="center" wrapText="1"/>
      <protection locked="0"/>
    </xf>
    <xf numFmtId="3" fontId="15" fillId="0" borderId="11" xfId="3" applyNumberFormat="1" applyFont="1" applyFill="1" applyBorder="1" applyAlignment="1" applyProtection="1">
      <alignment vertical="center" wrapText="1"/>
      <protection locked="0"/>
    </xf>
    <xf numFmtId="3" fontId="14" fillId="0" borderId="11" xfId="3" applyNumberFormat="1" applyFont="1" applyFill="1" applyBorder="1" applyAlignment="1" applyProtection="1">
      <alignment horizontal="right" vertical="center" wrapText="1"/>
      <protection locked="0"/>
    </xf>
    <xf numFmtId="3" fontId="12" fillId="0" borderId="11" xfId="3" applyNumberFormat="1" applyFont="1" applyFill="1" applyBorder="1" applyAlignment="1" applyProtection="1">
      <alignment horizontal="right" vertical="center" wrapText="1"/>
      <protection locked="0"/>
    </xf>
    <xf numFmtId="3" fontId="14" fillId="2" borderId="11" xfId="3" applyNumberFormat="1" applyFont="1" applyFill="1" applyBorder="1" applyAlignment="1" applyProtection="1">
      <alignment vertical="center" wrapText="1"/>
    </xf>
    <xf numFmtId="3" fontId="6" fillId="2" borderId="19" xfId="3" applyNumberFormat="1" applyFont="1" applyFill="1" applyBorder="1" applyAlignment="1" applyProtection="1">
      <alignment vertical="center" wrapText="1"/>
    </xf>
    <xf numFmtId="0" fontId="12" fillId="2" borderId="0" xfId="3" applyFont="1" applyFill="1" applyBorder="1" applyAlignment="1" applyProtection="1">
      <alignment horizontal="center" vertical="center"/>
    </xf>
    <xf numFmtId="0" fontId="6" fillId="2" borderId="0" xfId="3" applyFont="1" applyFill="1" applyBorder="1" applyAlignment="1" applyProtection="1">
      <alignment vertical="center"/>
    </xf>
    <xf numFmtId="0" fontId="6" fillId="2" borderId="9" xfId="3" applyFont="1" applyFill="1" applyBorder="1" applyAlignment="1" applyProtection="1">
      <alignment horizontal="center" vertical="center" wrapText="1"/>
    </xf>
    <xf numFmtId="0" fontId="20" fillId="2" borderId="5" xfId="3" applyFont="1" applyFill="1" applyBorder="1" applyAlignment="1" applyProtection="1">
      <alignment vertical="center" wrapText="1"/>
    </xf>
    <xf numFmtId="3" fontId="6" fillId="0" borderId="11" xfId="3" applyNumberFormat="1" applyFont="1" applyBorder="1" applyAlignment="1" applyProtection="1">
      <alignment horizontal="right" vertical="center" wrapText="1"/>
      <protection locked="0"/>
    </xf>
    <xf numFmtId="3" fontId="6" fillId="2" borderId="5" xfId="3" applyNumberFormat="1" applyFont="1" applyFill="1" applyBorder="1" applyAlignment="1" applyProtection="1">
      <alignment vertical="center" wrapText="1"/>
    </xf>
    <xf numFmtId="3" fontId="7" fillId="0" borderId="0" xfId="3" applyNumberFormat="1"/>
    <xf numFmtId="0" fontId="0" fillId="0" borderId="0" xfId="0" applyBorder="1" applyAlignment="1">
      <alignment horizontal="right" vertical="center"/>
    </xf>
    <xf numFmtId="0" fontId="19" fillId="0" borderId="11" xfId="0" applyFont="1" applyBorder="1" applyAlignment="1">
      <alignment vertical="center" wrapText="1"/>
    </xf>
    <xf numFmtId="0" fontId="19" fillId="0" borderId="21" xfId="0" applyFont="1" applyBorder="1" applyAlignment="1">
      <alignment horizontal="center" vertical="center" wrapText="1"/>
    </xf>
    <xf numFmtId="3" fontId="7" fillId="0" borderId="21" xfId="0" applyNumberFormat="1" applyFont="1" applyBorder="1" applyAlignment="1">
      <alignment vertical="center"/>
    </xf>
    <xf numFmtId="3" fontId="15" fillId="0" borderId="20" xfId="3" applyNumberFormat="1" applyFont="1" applyFill="1" applyBorder="1" applyAlignment="1" applyProtection="1">
      <alignment vertical="center" wrapText="1"/>
      <protection locked="0"/>
    </xf>
    <xf numFmtId="3" fontId="15" fillId="0" borderId="18" xfId="3" applyNumberFormat="1" applyFont="1" applyFill="1" applyBorder="1" applyAlignment="1" applyProtection="1">
      <alignment vertical="center" wrapText="1"/>
      <protection locked="0"/>
    </xf>
    <xf numFmtId="0" fontId="22" fillId="2" borderId="19" xfId="3" applyFont="1" applyFill="1" applyBorder="1" applyAlignment="1" applyProtection="1">
      <alignment vertical="center" shrinkToFit="1"/>
    </xf>
    <xf numFmtId="0" fontId="24" fillId="2" borderId="11" xfId="3" applyFont="1" applyFill="1" applyBorder="1" applyAlignment="1" applyProtection="1">
      <alignment vertical="center" shrinkToFit="1"/>
    </xf>
    <xf numFmtId="0" fontId="6" fillId="2" borderId="33" xfId="3" applyFont="1" applyFill="1" applyBorder="1" applyAlignment="1" applyProtection="1">
      <alignment horizontal="center" vertical="center" wrapText="1"/>
    </xf>
    <xf numFmtId="3" fontId="12" fillId="0" borderId="11" xfId="0" applyNumberFormat="1" applyFont="1" applyBorder="1" applyAlignment="1" applyProtection="1">
      <alignment vertical="center" wrapText="1"/>
      <protection locked="0"/>
    </xf>
    <xf numFmtId="3" fontId="15" fillId="0" borderId="11" xfId="0" applyNumberFormat="1" applyFont="1" applyBorder="1" applyAlignment="1">
      <alignment vertical="center" wrapText="1"/>
    </xf>
    <xf numFmtId="3" fontId="15" fillId="0" borderId="11" xfId="0" applyNumberFormat="1" applyFont="1" applyBorder="1" applyAlignment="1" applyProtection="1">
      <alignment vertical="center" wrapText="1"/>
      <protection locked="0"/>
    </xf>
    <xf numFmtId="3" fontId="12" fillId="0" borderId="18" xfId="0" applyNumberFormat="1" applyFont="1" applyBorder="1" applyAlignment="1" applyProtection="1">
      <alignment vertical="center" wrapText="1"/>
      <protection locked="0"/>
    </xf>
    <xf numFmtId="3" fontId="6" fillId="2" borderId="1" xfId="0" applyNumberFormat="1" applyFont="1" applyFill="1" applyBorder="1" applyAlignment="1">
      <alignment vertical="center" wrapText="1"/>
    </xf>
    <xf numFmtId="3" fontId="12" fillId="0" borderId="19" xfId="3" applyNumberFormat="1" applyFont="1" applyFill="1" applyBorder="1" applyAlignment="1" applyProtection="1">
      <alignment vertical="center" wrapText="1"/>
      <protection locked="0"/>
    </xf>
    <xf numFmtId="3" fontId="15" fillId="0" borderId="5" xfId="3" applyNumberFormat="1" applyFont="1" applyFill="1" applyBorder="1" applyAlignment="1" applyProtection="1">
      <alignment vertical="center" wrapText="1"/>
      <protection locked="0"/>
    </xf>
    <xf numFmtId="3" fontId="14" fillId="2" borderId="24" xfId="3" applyNumberFormat="1" applyFont="1" applyFill="1" applyBorder="1" applyAlignment="1" applyProtection="1">
      <alignment vertical="center" wrapText="1"/>
      <protection locked="0"/>
    </xf>
    <xf numFmtId="3" fontId="12" fillId="0" borderId="0" xfId="3" applyNumberFormat="1" applyFont="1" applyFill="1" applyBorder="1" applyAlignment="1" applyProtection="1">
      <alignment vertical="center" wrapText="1"/>
      <protection locked="0"/>
    </xf>
    <xf numFmtId="3" fontId="6" fillId="2" borderId="0" xfId="3" applyNumberFormat="1" applyFont="1" applyFill="1" applyBorder="1" applyAlignment="1" applyProtection="1">
      <alignment vertical="center" wrapText="1"/>
    </xf>
    <xf numFmtId="3" fontId="14" fillId="2" borderId="1" xfId="3" applyNumberFormat="1" applyFont="1" applyFill="1" applyBorder="1" applyAlignment="1" applyProtection="1">
      <alignment vertical="center" wrapText="1"/>
      <protection locked="0"/>
    </xf>
    <xf numFmtId="0" fontId="25" fillId="0" borderId="23" xfId="0" applyFont="1" applyBorder="1" applyAlignment="1">
      <alignment horizontal="center" vertical="center" wrapText="1"/>
    </xf>
    <xf numFmtId="0" fontId="19" fillId="0" borderId="26" xfId="0" applyFont="1" applyBorder="1"/>
    <xf numFmtId="3" fontId="1" fillId="0" borderId="11" xfId="0" applyNumberFormat="1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3" fontId="14" fillId="0" borderId="1" xfId="3" applyNumberFormat="1" applyFont="1" applyFill="1" applyBorder="1" applyAlignment="1" applyProtection="1">
      <alignment vertical="center" wrapText="1"/>
      <protection locked="0"/>
    </xf>
    <xf numFmtId="0" fontId="20" fillId="2" borderId="1" xfId="3" applyFont="1" applyFill="1" applyBorder="1" applyAlignment="1" applyProtection="1">
      <alignment vertical="center" wrapText="1"/>
    </xf>
    <xf numFmtId="0" fontId="12" fillId="0" borderId="18" xfId="3" applyFont="1" applyFill="1" applyBorder="1" applyAlignment="1" applyProtection="1">
      <alignment horizontal="center" vertical="center" wrapText="1"/>
    </xf>
    <xf numFmtId="0" fontId="12" fillId="2" borderId="2" xfId="3" applyFont="1" applyFill="1" applyBorder="1" applyAlignment="1" applyProtection="1">
      <alignment horizontal="center" vertical="center" wrapText="1"/>
    </xf>
    <xf numFmtId="0" fontId="24" fillId="2" borderId="1" xfId="3" applyFont="1" applyFill="1" applyBorder="1" applyAlignment="1" applyProtection="1">
      <alignment vertical="center" wrapText="1"/>
    </xf>
    <xf numFmtId="0" fontId="29" fillId="0" borderId="0" xfId="0" applyFont="1" applyAlignment="1">
      <alignment horizontal="right" vertical="center"/>
    </xf>
    <xf numFmtId="0" fontId="14" fillId="0" borderId="11" xfId="3" applyFont="1" applyFill="1" applyBorder="1" applyAlignment="1" applyProtection="1">
      <alignment vertical="center" wrapText="1"/>
      <protection locked="0"/>
    </xf>
    <xf numFmtId="3" fontId="15" fillId="0" borderId="11" xfId="3" applyNumberFormat="1" applyFont="1" applyFill="1" applyBorder="1" applyAlignment="1" applyProtection="1">
      <alignment horizontal="right" vertical="center" wrapText="1"/>
      <protection locked="0"/>
    </xf>
    <xf numFmtId="0" fontId="0" fillId="0" borderId="11" xfId="0" applyBorder="1" applyAlignment="1">
      <alignment horizontal="left" vertical="center" wrapText="1"/>
    </xf>
    <xf numFmtId="3" fontId="0" fillId="0" borderId="0" xfId="0" applyNumberFormat="1" applyAlignment="1">
      <alignment vertical="center" wrapText="1"/>
    </xf>
    <xf numFmtId="3" fontId="7" fillId="0" borderId="21" xfId="0" applyNumberFormat="1" applyFont="1" applyBorder="1" applyAlignment="1">
      <alignment horizontal="right" vertical="center" wrapText="1"/>
    </xf>
    <xf numFmtId="3" fontId="7" fillId="0" borderId="11" xfId="0" applyNumberFormat="1" applyFont="1" applyBorder="1" applyAlignment="1">
      <alignment horizontal="right" vertical="center" wrapText="1"/>
    </xf>
    <xf numFmtId="3" fontId="3" fillId="2" borderId="23" xfId="3" applyNumberFormat="1" applyFont="1" applyFill="1" applyBorder="1" applyAlignment="1" applyProtection="1">
      <alignment vertical="center" wrapText="1"/>
    </xf>
    <xf numFmtId="3" fontId="3" fillId="2" borderId="24" xfId="3" applyNumberFormat="1" applyFont="1" applyFill="1" applyBorder="1" applyAlignment="1" applyProtection="1">
      <alignment vertical="center" wrapText="1"/>
    </xf>
    <xf numFmtId="3" fontId="8" fillId="2" borderId="11" xfId="3" applyNumberFormat="1" applyFont="1" applyFill="1" applyBorder="1" applyAlignment="1" applyProtection="1">
      <alignment vertical="center" wrapText="1"/>
      <protection locked="0"/>
    </xf>
    <xf numFmtId="3" fontId="3" fillId="2" borderId="30" xfId="3" applyNumberFormat="1" applyFont="1" applyFill="1" applyBorder="1" applyAlignment="1" applyProtection="1">
      <alignment vertical="center" wrapText="1"/>
    </xf>
    <xf numFmtId="3" fontId="14" fillId="0" borderId="14" xfId="3" applyNumberFormat="1" applyFont="1" applyFill="1" applyBorder="1" applyAlignment="1" applyProtection="1">
      <alignment vertical="center" wrapText="1"/>
      <protection locked="0"/>
    </xf>
    <xf numFmtId="3" fontId="14" fillId="0" borderId="0" xfId="3" applyNumberFormat="1" applyFont="1" applyFill="1" applyBorder="1" applyAlignment="1" applyProtection="1">
      <alignment vertical="center" wrapText="1"/>
      <protection locked="0"/>
    </xf>
    <xf numFmtId="3" fontId="8" fillId="2" borderId="0" xfId="3" applyNumberFormat="1" applyFont="1" applyFill="1" applyBorder="1" applyAlignment="1" applyProtection="1">
      <alignment vertical="center" wrapText="1"/>
      <protection locked="0"/>
    </xf>
    <xf numFmtId="0" fontId="26" fillId="0" borderId="0" xfId="0" applyFont="1" applyBorder="1" applyAlignment="1">
      <alignment vertical="center"/>
    </xf>
    <xf numFmtId="164" fontId="7" fillId="0" borderId="21" xfId="0" applyNumberFormat="1" applyFont="1" applyBorder="1" applyAlignment="1">
      <alignment horizontal="center" vertical="center" wrapText="1"/>
    </xf>
    <xf numFmtId="164" fontId="7" fillId="0" borderId="11" xfId="0" applyNumberFormat="1" applyFont="1" applyBorder="1" applyAlignment="1">
      <alignment horizontal="center" vertical="center" wrapText="1"/>
    </xf>
    <xf numFmtId="0" fontId="22" fillId="2" borderId="0" xfId="3" applyFont="1" applyFill="1" applyBorder="1" applyAlignment="1" applyProtection="1">
      <alignment vertical="center" shrinkToFit="1"/>
    </xf>
    <xf numFmtId="3" fontId="3" fillId="2" borderId="11" xfId="3" applyNumberFormat="1" applyFont="1" applyFill="1" applyBorder="1" applyAlignment="1" applyProtection="1">
      <alignment vertical="center" wrapText="1"/>
    </xf>
    <xf numFmtId="3" fontId="6" fillId="0" borderId="18" xfId="3" applyNumberFormat="1" applyFont="1" applyFill="1" applyBorder="1" applyAlignment="1" applyProtection="1">
      <alignment vertical="center" wrapText="1"/>
      <protection locked="0"/>
    </xf>
    <xf numFmtId="3" fontId="6" fillId="0" borderId="5" xfId="3" applyNumberFormat="1" applyFont="1" applyFill="1" applyBorder="1" applyAlignment="1" applyProtection="1">
      <alignment vertical="center" wrapText="1"/>
      <protection locked="0"/>
    </xf>
    <xf numFmtId="3" fontId="6" fillId="0" borderId="0" xfId="3" applyNumberFormat="1" applyFont="1" applyFill="1" applyBorder="1" applyAlignment="1" applyProtection="1">
      <alignment vertical="center" wrapText="1"/>
      <protection locked="0"/>
    </xf>
    <xf numFmtId="0" fontId="24" fillId="2" borderId="19" xfId="3" applyFont="1" applyFill="1" applyBorder="1" applyAlignment="1" applyProtection="1">
      <alignment vertical="center" wrapText="1"/>
    </xf>
    <xf numFmtId="3" fontId="6" fillId="2" borderId="19" xfId="3" applyNumberFormat="1" applyFont="1" applyFill="1" applyBorder="1" applyAlignment="1" applyProtection="1">
      <alignment vertical="center" wrapText="1"/>
      <protection locked="0"/>
    </xf>
    <xf numFmtId="3" fontId="7" fillId="0" borderId="11" xfId="0" applyNumberFormat="1" applyFont="1" applyBorder="1" applyAlignment="1">
      <alignment horizontal="center" vertical="center" wrapText="1"/>
    </xf>
    <xf numFmtId="3" fontId="19" fillId="0" borderId="11" xfId="0" applyNumberFormat="1" applyFont="1" applyBorder="1" applyAlignment="1">
      <alignment horizontal="center" vertical="center"/>
    </xf>
    <xf numFmtId="3" fontId="14" fillId="2" borderId="24" xfId="0" applyNumberFormat="1" applyFont="1" applyFill="1" applyBorder="1" applyAlignment="1" applyProtection="1">
      <alignment horizontal="center" vertical="center" wrapText="1"/>
    </xf>
    <xf numFmtId="0" fontId="3" fillId="0" borderId="35" xfId="3" applyFont="1" applyBorder="1" applyAlignment="1" applyProtection="1">
      <alignment horizontal="center" vertical="center"/>
      <protection locked="0"/>
    </xf>
    <xf numFmtId="3" fontId="19" fillId="0" borderId="0" xfId="0" applyNumberFormat="1" applyFont="1" applyBorder="1" applyAlignment="1" applyProtection="1">
      <alignment vertical="center"/>
    </xf>
    <xf numFmtId="3" fontId="19" fillId="0" borderId="0" xfId="0" applyNumberFormat="1" applyFont="1" applyBorder="1" applyAlignment="1"/>
    <xf numFmtId="3" fontId="8" fillId="0" borderId="0" xfId="0" applyNumberFormat="1" applyFont="1" applyBorder="1" applyAlignment="1"/>
    <xf numFmtId="0" fontId="12" fillId="0" borderId="0" xfId="3" applyFont="1" applyFill="1" applyBorder="1" applyAlignment="1" applyProtection="1">
      <alignment horizontal="right" vertical="center"/>
      <protection locked="0"/>
    </xf>
    <xf numFmtId="3" fontId="6" fillId="2" borderId="39" xfId="3" applyNumberFormat="1" applyFont="1" applyFill="1" applyBorder="1" applyAlignment="1" applyProtection="1">
      <alignment vertical="center" wrapText="1"/>
    </xf>
    <xf numFmtId="0" fontId="3" fillId="0" borderId="40" xfId="3" applyFont="1" applyBorder="1" applyAlignment="1" applyProtection="1">
      <alignment horizontal="center" vertical="center"/>
      <protection locked="0"/>
    </xf>
    <xf numFmtId="3" fontId="6" fillId="2" borderId="11" xfId="3" applyNumberFormat="1" applyFont="1" applyFill="1" applyBorder="1" applyAlignment="1" applyProtection="1">
      <alignment horizontal="right" vertical="center" wrapText="1"/>
    </xf>
    <xf numFmtId="3" fontId="8" fillId="0" borderId="41" xfId="3" applyNumberFormat="1" applyFont="1" applyBorder="1"/>
    <xf numFmtId="3" fontId="12" fillId="2" borderId="11" xfId="3" applyNumberFormat="1" applyFont="1" applyFill="1" applyBorder="1" applyAlignment="1" applyProtection="1">
      <alignment vertical="center" wrapText="1"/>
    </xf>
    <xf numFmtId="0" fontId="3" fillId="0" borderId="42" xfId="3" applyFont="1" applyBorder="1" applyAlignment="1">
      <alignment horizontal="center" vertical="center" wrapText="1"/>
    </xf>
    <xf numFmtId="3" fontId="15" fillId="0" borderId="40" xfId="3" applyNumberFormat="1" applyFont="1" applyFill="1" applyBorder="1" applyAlignment="1" applyProtection="1">
      <alignment vertical="center" wrapText="1"/>
      <protection locked="0"/>
    </xf>
    <xf numFmtId="3" fontId="15" fillId="0" borderId="43" xfId="3" applyNumberFormat="1" applyFont="1" applyFill="1" applyBorder="1" applyAlignment="1" applyProtection="1">
      <alignment vertical="center" wrapText="1"/>
      <protection locked="0"/>
    </xf>
    <xf numFmtId="3" fontId="15" fillId="0" borderId="42" xfId="3" applyNumberFormat="1" applyFont="1" applyFill="1" applyBorder="1" applyAlignment="1" applyProtection="1">
      <alignment vertical="center" wrapText="1"/>
      <protection locked="0"/>
    </xf>
    <xf numFmtId="3" fontId="14" fillId="0" borderId="42" xfId="3" applyNumberFormat="1" applyFont="1" applyFill="1" applyBorder="1" applyAlignment="1" applyProtection="1">
      <alignment vertical="center" wrapText="1"/>
      <protection locked="0"/>
    </xf>
    <xf numFmtId="3" fontId="14" fillId="0" borderId="43" xfId="3" applyNumberFormat="1" applyFont="1" applyFill="1" applyBorder="1" applyAlignment="1" applyProtection="1">
      <alignment vertical="center" wrapText="1"/>
      <protection locked="0"/>
    </xf>
    <xf numFmtId="3" fontId="12" fillId="0" borderId="43" xfId="3" applyNumberFormat="1" applyFont="1" applyFill="1" applyBorder="1" applyAlignment="1" applyProtection="1">
      <alignment vertical="center" wrapText="1"/>
      <protection locked="0"/>
    </xf>
    <xf numFmtId="3" fontId="15" fillId="0" borderId="44" xfId="3" applyNumberFormat="1" applyFont="1" applyFill="1" applyBorder="1" applyAlignment="1" applyProtection="1">
      <alignment vertical="center" wrapText="1"/>
      <protection locked="0"/>
    </xf>
    <xf numFmtId="3" fontId="6" fillId="2" borderId="45" xfId="3" applyNumberFormat="1" applyFont="1" applyFill="1" applyBorder="1" applyAlignment="1" applyProtection="1">
      <alignment vertical="center" wrapText="1"/>
    </xf>
    <xf numFmtId="3" fontId="12" fillId="0" borderId="44" xfId="3" applyNumberFormat="1" applyFont="1" applyFill="1" applyBorder="1" applyAlignment="1" applyProtection="1">
      <alignment vertical="center" wrapText="1"/>
      <protection locked="0"/>
    </xf>
    <xf numFmtId="3" fontId="12" fillId="0" borderId="42" xfId="3" applyNumberFormat="1" applyFont="1" applyFill="1" applyBorder="1" applyAlignment="1" applyProtection="1">
      <alignment vertical="center" wrapText="1"/>
      <protection locked="0"/>
    </xf>
    <xf numFmtId="3" fontId="14" fillId="2" borderId="46" xfId="3" applyNumberFormat="1" applyFont="1" applyFill="1" applyBorder="1" applyAlignment="1" applyProtection="1">
      <alignment vertical="center" wrapText="1"/>
      <protection locked="0"/>
    </xf>
    <xf numFmtId="0" fontId="7" fillId="0" borderId="41" xfId="3" applyBorder="1"/>
    <xf numFmtId="3" fontId="6" fillId="2" borderId="43" xfId="3" applyNumberFormat="1" applyFont="1" applyFill="1" applyBorder="1" applyAlignment="1" applyProtection="1">
      <alignment vertical="center" wrapText="1"/>
    </xf>
    <xf numFmtId="3" fontId="14" fillId="0" borderId="18" xfId="3" applyNumberFormat="1" applyFont="1" applyFill="1" applyBorder="1" applyAlignment="1" applyProtection="1">
      <alignment horizontal="right" vertical="center" wrapText="1"/>
      <protection locked="0"/>
    </xf>
    <xf numFmtId="0" fontId="15" fillId="0" borderId="21" xfId="3" applyFont="1" applyFill="1" applyBorder="1" applyAlignment="1" applyProtection="1">
      <alignment horizontal="center" vertical="center" wrapText="1"/>
    </xf>
    <xf numFmtId="3" fontId="6" fillId="2" borderId="23" xfId="3" applyNumberFormat="1" applyFont="1" applyFill="1" applyBorder="1" applyAlignment="1" applyProtection="1">
      <alignment horizontal="right" vertical="center" wrapText="1"/>
    </xf>
    <xf numFmtId="3" fontId="6" fillId="0" borderId="11" xfId="3" applyNumberFormat="1" applyFont="1" applyFill="1" applyBorder="1" applyAlignment="1" applyProtection="1">
      <alignment horizontal="right" vertical="center" wrapText="1"/>
      <protection locked="0"/>
    </xf>
    <xf numFmtId="3" fontId="14" fillId="0" borderId="1" xfId="3" applyNumberFormat="1" applyFont="1" applyFill="1" applyBorder="1" applyAlignment="1" applyProtection="1">
      <alignment horizontal="right" vertical="center" wrapText="1"/>
      <protection locked="0"/>
    </xf>
    <xf numFmtId="164" fontId="19" fillId="0" borderId="21" xfId="0" applyNumberFormat="1" applyFont="1" applyBorder="1" applyAlignment="1">
      <alignment horizontal="center" vertical="center" wrapText="1"/>
    </xf>
    <xf numFmtId="3" fontId="8" fillId="0" borderId="18" xfId="0" applyNumberFormat="1" applyFont="1" applyBorder="1" applyAlignment="1">
      <alignment vertical="center" wrapText="1"/>
    </xf>
    <xf numFmtId="3" fontId="0" fillId="0" borderId="49" xfId="0" applyNumberFormat="1" applyBorder="1" applyAlignment="1">
      <alignment vertical="center" wrapText="1"/>
    </xf>
    <xf numFmtId="0" fontId="1" fillId="0" borderId="11" xfId="0" applyFont="1" applyBorder="1"/>
    <xf numFmtId="3" fontId="8" fillId="0" borderId="41" xfId="3" applyNumberFormat="1" applyFont="1" applyBorder="1" applyAlignment="1">
      <alignment vertical="center"/>
    </xf>
    <xf numFmtId="0" fontId="3" fillId="0" borderId="50" xfId="0" applyFont="1" applyBorder="1" applyAlignment="1">
      <alignment horizontal="centerContinuous" vertical="center" wrapText="1"/>
    </xf>
    <xf numFmtId="0" fontId="3" fillId="0" borderId="50" xfId="0" applyFont="1" applyBorder="1" applyAlignment="1">
      <alignment horizontal="center" vertical="center" wrapText="1"/>
    </xf>
    <xf numFmtId="0" fontId="12" fillId="0" borderId="50" xfId="0" applyFont="1" applyBorder="1" applyAlignment="1" applyProtection="1">
      <alignment horizontal="left" vertical="center" wrapText="1" indent="1"/>
    </xf>
    <xf numFmtId="3" fontId="12" fillId="0" borderId="50" xfId="0" applyNumberFormat="1" applyFont="1" applyBorder="1" applyAlignment="1" applyProtection="1">
      <alignment vertical="center" wrapText="1"/>
      <protection locked="0"/>
    </xf>
    <xf numFmtId="0" fontId="12" fillId="0" borderId="50" xfId="0" applyFont="1" applyBorder="1" applyAlignment="1" applyProtection="1">
      <alignment horizontal="left" vertical="center" wrapText="1" indent="1"/>
      <protection locked="0"/>
    </xf>
    <xf numFmtId="3" fontId="6" fillId="2" borderId="50" xfId="0" applyNumberFormat="1" applyFont="1" applyFill="1" applyBorder="1" applyAlignment="1">
      <alignment vertical="center" wrapText="1"/>
    </xf>
    <xf numFmtId="0" fontId="6" fillId="2" borderId="50" xfId="0" applyFont="1" applyFill="1" applyBorder="1" applyAlignment="1">
      <alignment horizontal="left" vertical="center" wrapText="1" indent="1"/>
    </xf>
    <xf numFmtId="0" fontId="12" fillId="2" borderId="50" xfId="0" applyFont="1" applyFill="1" applyBorder="1" applyAlignment="1" applyProtection="1">
      <alignment horizontal="center" vertical="center" wrapText="1"/>
    </xf>
    <xf numFmtId="3" fontId="12" fillId="2" borderId="50" xfId="0" applyNumberFormat="1" applyFont="1" applyFill="1" applyBorder="1" applyAlignment="1" applyProtection="1">
      <alignment horizontal="center" vertical="center" wrapText="1"/>
    </xf>
    <xf numFmtId="0" fontId="12" fillId="0" borderId="50" xfId="0" applyFont="1" applyBorder="1" applyAlignment="1" applyProtection="1">
      <alignment horizontal="center" vertical="center" wrapText="1"/>
    </xf>
    <xf numFmtId="0" fontId="8" fillId="0" borderId="0" xfId="0" applyFont="1" applyAlignment="1">
      <alignment vertical="center" wrapText="1"/>
    </xf>
    <xf numFmtId="3" fontId="8" fillId="0" borderId="0" xfId="0" applyNumberFormat="1" applyFont="1" applyAlignment="1">
      <alignment vertical="center" wrapText="1"/>
    </xf>
    <xf numFmtId="3" fontId="7" fillId="0" borderId="11" xfId="0" applyNumberFormat="1" applyFont="1" applyBorder="1" applyAlignment="1">
      <alignment horizontal="right" vertical="center"/>
    </xf>
    <xf numFmtId="3" fontId="7" fillId="0" borderId="18" xfId="0" applyNumberFormat="1" applyFont="1" applyBorder="1" applyAlignment="1">
      <alignment horizontal="right" vertical="center"/>
    </xf>
    <xf numFmtId="3" fontId="19" fillId="0" borderId="19" xfId="0" applyNumberFormat="1" applyFont="1" applyBorder="1" applyAlignment="1">
      <alignment horizontal="right" vertical="center"/>
    </xf>
    <xf numFmtId="0" fontId="0" fillId="0" borderId="0" xfId="0" applyAlignment="1"/>
    <xf numFmtId="0" fontId="5" fillId="0" borderId="0" xfId="3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/>
    </xf>
    <xf numFmtId="3" fontId="7" fillId="0" borderId="16" xfId="0" applyNumberFormat="1" applyFont="1" applyBorder="1" applyAlignment="1"/>
    <xf numFmtId="3" fontId="7" fillId="0" borderId="0" xfId="0" applyNumberFormat="1" applyFont="1" applyBorder="1" applyAlignment="1"/>
    <xf numFmtId="3" fontId="7" fillId="0" borderId="25" xfId="0" applyNumberFormat="1" applyFont="1" applyBorder="1" applyAlignment="1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3" fontId="0" fillId="0" borderId="11" xfId="0" applyNumberFormat="1" applyBorder="1" applyAlignment="1">
      <alignment horizontal="right" vertical="center" wrapText="1"/>
    </xf>
    <xf numFmtId="0" fontId="18" fillId="0" borderId="0" xfId="4" applyFont="1" applyAlignment="1">
      <alignment horizontal="center" vertical="center" wrapText="1"/>
    </xf>
    <xf numFmtId="0" fontId="18" fillId="0" borderId="0" xfId="4" applyFont="1" applyAlignment="1">
      <alignment horizontal="center" vertical="center"/>
    </xf>
    <xf numFmtId="0" fontId="30" fillId="0" borderId="0" xfId="4"/>
    <xf numFmtId="0" fontId="31" fillId="0" borderId="0" xfId="4" applyFont="1"/>
    <xf numFmtId="0" fontId="34" fillId="0" borderId="55" xfId="4" applyFont="1" applyBorder="1" applyAlignment="1">
      <alignment horizontal="center" vertical="center" wrapText="1"/>
    </xf>
    <xf numFmtId="0" fontId="34" fillId="0" borderId="56" xfId="4" applyFont="1" applyBorder="1" applyAlignment="1">
      <alignment horizontal="center" vertical="center" wrapText="1"/>
    </xf>
    <xf numFmtId="0" fontId="34" fillId="0" borderId="57" xfId="4" applyFont="1" applyBorder="1" applyAlignment="1">
      <alignment horizontal="center" vertical="center" wrapText="1"/>
    </xf>
    <xf numFmtId="0" fontId="35" fillId="0" borderId="51" xfId="4" applyFont="1" applyBorder="1" applyAlignment="1">
      <alignment vertical="center" wrapText="1"/>
    </xf>
    <xf numFmtId="165" fontId="36" fillId="0" borderId="52" xfId="5" applyNumberFormat="1" applyFont="1" applyBorder="1" applyAlignment="1">
      <alignment horizontal="center" vertical="center"/>
    </xf>
    <xf numFmtId="166" fontId="35" fillId="0" borderId="52" xfId="4" applyNumberFormat="1" applyFont="1" applyBorder="1" applyAlignment="1" applyProtection="1">
      <alignment horizontal="right" vertical="center" wrapText="1"/>
      <protection locked="0"/>
    </xf>
    <xf numFmtId="166" fontId="35" fillId="0" borderId="53" xfId="4" applyNumberFormat="1" applyFont="1" applyBorder="1" applyAlignment="1" applyProtection="1">
      <alignment horizontal="right" vertical="center" wrapText="1"/>
      <protection locked="0"/>
    </xf>
    <xf numFmtId="0" fontId="35" fillId="0" borderId="58" xfId="4" applyFont="1" applyBorder="1" applyAlignment="1">
      <alignment vertical="center" wrapText="1"/>
    </xf>
    <xf numFmtId="165" fontId="37" fillId="0" borderId="59" xfId="5" applyNumberFormat="1" applyFont="1" applyBorder="1" applyAlignment="1">
      <alignment horizontal="center" vertical="center"/>
    </xf>
    <xf numFmtId="166" fontId="35" fillId="0" borderId="59" xfId="4" applyNumberFormat="1" applyFont="1" applyBorder="1" applyAlignment="1">
      <alignment horizontal="right" vertical="center" wrapText="1"/>
    </xf>
    <xf numFmtId="166" fontId="35" fillId="0" borderId="54" xfId="4" applyNumberFormat="1" applyFont="1" applyBorder="1" applyAlignment="1">
      <alignment horizontal="right" vertical="center" wrapText="1"/>
    </xf>
    <xf numFmtId="0" fontId="38" fillId="0" borderId="58" xfId="4" applyFont="1" applyBorder="1" applyAlignment="1">
      <alignment horizontal="left" vertical="center" wrapText="1" indent="1"/>
    </xf>
    <xf numFmtId="165" fontId="36" fillId="0" borderId="59" xfId="5" applyNumberFormat="1" applyFont="1" applyBorder="1" applyAlignment="1">
      <alignment horizontal="center" vertical="center"/>
    </xf>
    <xf numFmtId="166" fontId="34" fillId="0" borderId="59" xfId="4" applyNumberFormat="1" applyFont="1" applyBorder="1" applyAlignment="1" applyProtection="1">
      <alignment horizontal="right" vertical="center" wrapText="1"/>
      <protection locked="0"/>
    </xf>
    <xf numFmtId="166" fontId="34" fillId="0" borderId="54" xfId="4" applyNumberFormat="1" applyFont="1" applyBorder="1" applyAlignment="1" applyProtection="1">
      <alignment horizontal="right" vertical="center" wrapText="1"/>
      <protection locked="0"/>
    </xf>
    <xf numFmtId="166" fontId="39" fillId="0" borderId="59" xfId="4" applyNumberFormat="1" applyFont="1" applyBorder="1" applyAlignment="1" applyProtection="1">
      <alignment horizontal="right" vertical="center" wrapText="1"/>
      <protection locked="0"/>
    </xf>
    <xf numFmtId="166" fontId="39" fillId="0" borderId="54" xfId="4" applyNumberFormat="1" applyFont="1" applyBorder="1" applyAlignment="1" applyProtection="1">
      <alignment horizontal="right" vertical="center" wrapText="1"/>
      <protection locked="0"/>
    </xf>
    <xf numFmtId="166" fontId="35" fillId="0" borderId="59" xfId="4" applyNumberFormat="1" applyFont="1" applyBorder="1" applyAlignment="1" applyProtection="1">
      <alignment horizontal="right" vertical="center" wrapText="1"/>
      <protection locked="0"/>
    </xf>
    <xf numFmtId="166" fontId="35" fillId="0" borderId="54" xfId="4" applyNumberFormat="1" applyFont="1" applyBorder="1" applyAlignment="1" applyProtection="1">
      <alignment horizontal="right" vertical="center" wrapText="1"/>
      <protection locked="0"/>
    </xf>
    <xf numFmtId="0" fontId="35" fillId="0" borderId="55" xfId="4" applyFont="1" applyBorder="1" applyAlignment="1">
      <alignment vertical="center" wrapText="1"/>
    </xf>
    <xf numFmtId="165" fontId="37" fillId="0" borderId="56" xfId="5" applyNumberFormat="1" applyFont="1" applyBorder="1" applyAlignment="1">
      <alignment horizontal="center" vertical="center"/>
    </xf>
    <xf numFmtId="166" fontId="35" fillId="0" borderId="56" xfId="4" applyNumberFormat="1" applyFont="1" applyBorder="1" applyAlignment="1">
      <alignment horizontal="right" vertical="center" wrapText="1"/>
    </xf>
    <xf numFmtId="166" fontId="35" fillId="0" borderId="57" xfId="4" applyNumberFormat="1" applyFont="1" applyBorder="1" applyAlignment="1">
      <alignment horizontal="right" vertical="center" wrapText="1"/>
    </xf>
    <xf numFmtId="0" fontId="1" fillId="0" borderId="0" xfId="5" applyAlignment="1">
      <alignment vertical="center" wrapText="1"/>
    </xf>
    <xf numFmtId="0" fontId="12" fillId="0" borderId="0" xfId="5" applyFont="1" applyAlignment="1">
      <alignment horizontal="center" vertical="center"/>
    </xf>
    <xf numFmtId="0" fontId="1" fillId="0" borderId="0" xfId="5" applyAlignment="1">
      <alignment vertical="center"/>
    </xf>
    <xf numFmtId="49" fontId="37" fillId="0" borderId="55" xfId="5" applyNumberFormat="1" applyFont="1" applyBorder="1" applyAlignment="1">
      <alignment horizontal="center" vertical="center" wrapText="1"/>
    </xf>
    <xf numFmtId="49" fontId="37" fillId="0" borderId="56" xfId="5" applyNumberFormat="1" applyFont="1" applyBorder="1" applyAlignment="1">
      <alignment horizontal="center" vertical="center"/>
    </xf>
    <xf numFmtId="49" fontId="37" fillId="0" borderId="57" xfId="5" applyNumberFormat="1" applyFont="1" applyBorder="1" applyAlignment="1">
      <alignment horizontal="center" vertical="center"/>
    </xf>
    <xf numFmtId="165" fontId="37" fillId="0" borderId="60" xfId="5" applyNumberFormat="1" applyFont="1" applyBorder="1" applyAlignment="1">
      <alignment horizontal="center" vertical="center"/>
    </xf>
    <xf numFmtId="167" fontId="37" fillId="0" borderId="61" xfId="5" applyNumberFormat="1" applyFont="1" applyBorder="1" applyAlignment="1" applyProtection="1">
      <alignment vertical="center"/>
      <protection locked="0"/>
    </xf>
    <xf numFmtId="167" fontId="37" fillId="0" borderId="54" xfId="5" applyNumberFormat="1" applyFont="1" applyBorder="1" applyAlignment="1" applyProtection="1">
      <alignment vertical="center"/>
      <protection locked="0"/>
    </xf>
    <xf numFmtId="167" fontId="37" fillId="0" borderId="54" xfId="5" applyNumberFormat="1" applyFont="1" applyBorder="1" applyAlignment="1">
      <alignment vertical="center"/>
    </xf>
    <xf numFmtId="0" fontId="37" fillId="0" borderId="55" xfId="5" applyFont="1" applyBorder="1" applyAlignment="1">
      <alignment horizontal="left" vertical="center" wrapText="1"/>
    </xf>
    <xf numFmtId="167" fontId="37" fillId="0" borderId="57" xfId="5" applyNumberFormat="1" applyFont="1" applyBorder="1" applyAlignment="1">
      <alignment vertical="center"/>
    </xf>
    <xf numFmtId="0" fontId="24" fillId="0" borderId="0" xfId="3" applyFont="1" applyAlignment="1">
      <alignment horizontal="center"/>
    </xf>
    <xf numFmtId="0" fontId="0" fillId="0" borderId="0" xfId="0" applyAlignment="1"/>
    <xf numFmtId="0" fontId="22" fillId="0" borderId="0" xfId="3" applyFont="1" applyBorder="1" applyAlignment="1" applyProtection="1">
      <alignment horizontal="center" vertical="center"/>
      <protection locked="0"/>
    </xf>
    <xf numFmtId="0" fontId="23" fillId="0" borderId="0" xfId="0" applyFont="1" applyAlignment="1"/>
    <xf numFmtId="0" fontId="3" fillId="0" borderId="20" xfId="3" applyFont="1" applyBorder="1" applyAlignment="1" applyProtection="1">
      <alignment horizontal="center" vertical="center" wrapText="1"/>
    </xf>
    <xf numFmtId="0" fontId="3" fillId="0" borderId="19" xfId="3" applyFont="1" applyBorder="1" applyAlignment="1" applyProtection="1">
      <alignment horizontal="center" vertical="center" wrapText="1"/>
    </xf>
    <xf numFmtId="0" fontId="3" fillId="0" borderId="9" xfId="3" applyFont="1" applyBorder="1" applyAlignment="1" applyProtection="1">
      <alignment horizontal="center" vertical="center" wrapText="1"/>
    </xf>
    <xf numFmtId="0" fontId="3" fillId="0" borderId="10" xfId="3" applyFont="1" applyBorder="1" applyAlignment="1" applyProtection="1">
      <alignment horizontal="center" vertical="center" wrapText="1"/>
    </xf>
    <xf numFmtId="0" fontId="22" fillId="0" borderId="0" xfId="3" applyFont="1" applyFill="1" applyBorder="1" applyAlignment="1" applyProtection="1">
      <alignment horizontal="center" vertical="center"/>
    </xf>
    <xf numFmtId="0" fontId="3" fillId="0" borderId="13" xfId="3" applyFont="1" applyBorder="1" applyAlignment="1" applyProtection="1">
      <alignment horizontal="center" vertical="center" wrapText="1"/>
    </xf>
    <xf numFmtId="0" fontId="3" fillId="0" borderId="35" xfId="3" applyFont="1" applyBorder="1" applyAlignment="1" applyProtection="1">
      <alignment horizontal="center" vertical="center" wrapText="1"/>
    </xf>
    <xf numFmtId="0" fontId="3" fillId="0" borderId="18" xfId="3" applyFont="1" applyBorder="1" applyAlignment="1" applyProtection="1">
      <alignment horizontal="center" vertical="center" wrapText="1"/>
    </xf>
    <xf numFmtId="0" fontId="24" fillId="0" borderId="0" xfId="0" applyFont="1" applyAlignment="1">
      <alignment horizontal="center"/>
    </xf>
    <xf numFmtId="0" fontId="5" fillId="0" borderId="0" xfId="3" applyFont="1" applyBorder="1" applyAlignment="1" applyProtection="1">
      <alignment horizontal="center" vertical="center"/>
      <protection locked="0"/>
    </xf>
    <xf numFmtId="0" fontId="5" fillId="0" borderId="0" xfId="3" applyFont="1" applyFill="1" applyBorder="1" applyAlignment="1" applyProtection="1">
      <alignment horizontal="center" vertical="center"/>
    </xf>
    <xf numFmtId="3" fontId="24" fillId="0" borderId="30" xfId="0" applyNumberFormat="1" applyFont="1" applyBorder="1" applyAlignment="1"/>
    <xf numFmtId="3" fontId="24" fillId="0" borderId="3" xfId="0" applyNumberFormat="1" applyFont="1" applyBorder="1" applyAlignment="1"/>
    <xf numFmtId="3" fontId="24" fillId="0" borderId="31" xfId="0" applyNumberFormat="1" applyFont="1" applyBorder="1" applyAlignment="1"/>
    <xf numFmtId="3" fontId="27" fillId="0" borderId="30" xfId="0" applyNumberFormat="1" applyFont="1" applyBorder="1" applyAlignment="1">
      <alignment horizontal="right"/>
    </xf>
    <xf numFmtId="3" fontId="27" fillId="0" borderId="3" xfId="0" applyNumberFormat="1" applyFont="1" applyBorder="1" applyAlignment="1">
      <alignment horizontal="right"/>
    </xf>
    <xf numFmtId="3" fontId="27" fillId="0" borderId="31" xfId="0" applyNumberFormat="1" applyFont="1" applyBorder="1" applyAlignment="1">
      <alignment horizontal="right"/>
    </xf>
    <xf numFmtId="3" fontId="19" fillId="0" borderId="7" xfId="0" applyNumberFormat="1" applyFont="1" applyBorder="1" applyAlignment="1"/>
    <xf numFmtId="3" fontId="19" fillId="0" borderId="27" xfId="0" applyNumberFormat="1" applyFont="1" applyBorder="1" applyAlignment="1"/>
    <xf numFmtId="3" fontId="19" fillId="0" borderId="21" xfId="0" applyNumberFormat="1" applyFont="1" applyBorder="1" applyAlignment="1"/>
    <xf numFmtId="3" fontId="7" fillId="0" borderId="15" xfId="0" applyNumberFormat="1" applyFont="1" applyBorder="1" applyAlignment="1">
      <alignment horizontal="right"/>
    </xf>
    <xf numFmtId="3" fontId="7" fillId="0" borderId="28" xfId="0" applyNumberFormat="1" applyFont="1" applyBorder="1" applyAlignment="1">
      <alignment horizontal="right"/>
    </xf>
    <xf numFmtId="3" fontId="7" fillId="0" borderId="29" xfId="0" applyNumberFormat="1" applyFont="1" applyBorder="1" applyAlignment="1">
      <alignment horizontal="right"/>
    </xf>
    <xf numFmtId="3" fontId="7" fillId="0" borderId="16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3" fontId="7" fillId="0" borderId="25" xfId="0" applyNumberFormat="1" applyFont="1" applyBorder="1" applyAlignment="1">
      <alignment horizontal="right"/>
    </xf>
    <xf numFmtId="3" fontId="7" fillId="0" borderId="14" xfId="0" applyNumberFormat="1" applyFont="1" applyBorder="1" applyAlignment="1"/>
    <xf numFmtId="3" fontId="7" fillId="0" borderId="36" xfId="0" applyNumberFormat="1" applyFont="1" applyBorder="1" applyAlignment="1"/>
    <xf numFmtId="3" fontId="7" fillId="0" borderId="32" xfId="0" applyNumberFormat="1" applyFont="1" applyBorder="1" applyAlignment="1"/>
    <xf numFmtId="3" fontId="19" fillId="0" borderId="16" xfId="0" applyNumberFormat="1" applyFont="1" applyBorder="1" applyAlignment="1">
      <alignment horizontal="right"/>
    </xf>
    <xf numFmtId="3" fontId="19" fillId="0" borderId="0" xfId="0" applyNumberFormat="1" applyFont="1" applyBorder="1" applyAlignment="1">
      <alignment horizontal="right"/>
    </xf>
    <xf numFmtId="3" fontId="19" fillId="0" borderId="25" xfId="0" applyNumberFormat="1" applyFont="1" applyBorder="1" applyAlignment="1">
      <alignment horizontal="right"/>
    </xf>
    <xf numFmtId="3" fontId="19" fillId="0" borderId="17" xfId="0" applyNumberFormat="1" applyFont="1" applyBorder="1" applyAlignment="1">
      <alignment horizontal="right"/>
    </xf>
    <xf numFmtId="3" fontId="19" fillId="0" borderId="47" xfId="0" applyNumberFormat="1" applyFont="1" applyBorder="1" applyAlignment="1">
      <alignment horizontal="right"/>
    </xf>
    <xf numFmtId="3" fontId="19" fillId="0" borderId="48" xfId="0" applyNumberFormat="1" applyFont="1" applyBorder="1" applyAlignment="1">
      <alignment horizontal="right"/>
    </xf>
    <xf numFmtId="3" fontId="7" fillId="0" borderId="15" xfId="0" applyNumberFormat="1" applyFont="1" applyBorder="1" applyAlignment="1"/>
    <xf numFmtId="3" fontId="7" fillId="0" borderId="28" xfId="0" applyNumberFormat="1" applyFont="1" applyBorder="1" applyAlignment="1"/>
    <xf numFmtId="3" fontId="7" fillId="0" borderId="29" xfId="0" applyNumberFormat="1" applyFont="1" applyBorder="1" applyAlignment="1"/>
    <xf numFmtId="0" fontId="29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3" fontId="7" fillId="0" borderId="7" xfId="0" applyNumberFormat="1" applyFont="1" applyBorder="1" applyAlignment="1">
      <alignment horizontal="right" vertical="center"/>
    </xf>
    <xf numFmtId="3" fontId="7" fillId="0" borderId="27" xfId="0" applyNumberFormat="1" applyFont="1" applyBorder="1" applyAlignment="1">
      <alignment horizontal="right" vertical="center"/>
    </xf>
    <xf numFmtId="3" fontId="7" fillId="0" borderId="21" xfId="0" applyNumberFormat="1" applyFont="1" applyBorder="1" applyAlignment="1">
      <alignment horizontal="right" vertical="center"/>
    </xf>
    <xf numFmtId="0" fontId="24" fillId="0" borderId="34" xfId="0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0" fontId="24" fillId="0" borderId="38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24" fillId="0" borderId="32" xfId="0" applyFont="1" applyBorder="1" applyAlignment="1">
      <alignment horizontal="center" vertical="center"/>
    </xf>
    <xf numFmtId="3" fontId="19" fillId="0" borderId="7" xfId="0" applyNumberFormat="1" applyFont="1" applyBorder="1" applyAlignment="1" applyProtection="1">
      <alignment vertical="center"/>
    </xf>
    <xf numFmtId="3" fontId="19" fillId="0" borderId="27" xfId="0" applyNumberFormat="1" applyFont="1" applyBorder="1" applyAlignment="1" applyProtection="1">
      <alignment vertical="center"/>
    </xf>
    <xf numFmtId="3" fontId="19" fillId="0" borderId="21" xfId="0" applyNumberFormat="1" applyFont="1" applyBorder="1" applyAlignment="1" applyProtection="1">
      <alignment vertical="center"/>
    </xf>
    <xf numFmtId="0" fontId="17" fillId="0" borderId="34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3" fontId="19" fillId="0" borderId="14" xfId="0" applyNumberFormat="1" applyFont="1" applyBorder="1" applyAlignment="1"/>
    <xf numFmtId="3" fontId="19" fillId="0" borderId="36" xfId="0" applyNumberFormat="1" applyFont="1" applyBorder="1" applyAlignment="1"/>
    <xf numFmtId="3" fontId="19" fillId="0" borderId="32" xfId="0" applyNumberFormat="1" applyFont="1" applyBorder="1" applyAlignment="1"/>
    <xf numFmtId="3" fontId="19" fillId="0" borderId="15" xfId="0" applyNumberFormat="1" applyFont="1" applyBorder="1" applyAlignment="1" applyProtection="1">
      <alignment vertical="center"/>
    </xf>
    <xf numFmtId="3" fontId="19" fillId="0" borderId="28" xfId="0" applyNumberFormat="1" applyFont="1" applyBorder="1" applyAlignment="1" applyProtection="1">
      <alignment vertical="center"/>
    </xf>
    <xf numFmtId="3" fontId="19" fillId="0" borderId="29" xfId="0" applyNumberFormat="1" applyFont="1" applyBorder="1" applyAlignment="1" applyProtection="1">
      <alignment vertical="center"/>
    </xf>
    <xf numFmtId="3" fontId="7" fillId="0" borderId="16" xfId="0" applyNumberFormat="1" applyFont="1" applyBorder="1" applyAlignment="1"/>
    <xf numFmtId="3" fontId="7" fillId="0" borderId="0" xfId="0" applyNumberFormat="1" applyFont="1" applyBorder="1" applyAlignment="1"/>
    <xf numFmtId="3" fontId="7" fillId="0" borderId="25" xfId="0" applyNumberFormat="1" applyFont="1" applyBorder="1" applyAlignment="1"/>
    <xf numFmtId="3" fontId="19" fillId="0" borderId="7" xfId="0" applyNumberFormat="1" applyFont="1" applyBorder="1" applyAlignment="1">
      <alignment horizontal="right"/>
    </xf>
    <xf numFmtId="3" fontId="19" fillId="0" borderId="27" xfId="0" applyNumberFormat="1" applyFont="1" applyBorder="1" applyAlignment="1">
      <alignment horizontal="right"/>
    </xf>
    <xf numFmtId="3" fontId="19" fillId="0" borderId="21" xfId="0" applyNumberFormat="1" applyFont="1" applyBorder="1" applyAlignment="1">
      <alignment horizontal="right"/>
    </xf>
    <xf numFmtId="0" fontId="2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4" fillId="0" borderId="3" xfId="0" applyFont="1" applyBorder="1" applyAlignment="1">
      <alignment horizontal="right"/>
    </xf>
    <xf numFmtId="0" fontId="0" fillId="0" borderId="3" xfId="0" applyBorder="1" applyAlignment="1"/>
    <xf numFmtId="0" fontId="19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8" fillId="0" borderId="0" xfId="5" applyFont="1" applyAlignment="1">
      <alignment horizontal="center" vertical="center" wrapText="1"/>
    </xf>
    <xf numFmtId="0" fontId="19" fillId="0" borderId="0" xfId="5" applyFont="1" applyAlignment="1">
      <alignment horizontal="center" vertical="center" wrapText="1"/>
    </xf>
    <xf numFmtId="0" fontId="40" fillId="0" borderId="0" xfId="5" applyFont="1" applyAlignment="1">
      <alignment horizontal="right" vertical="center"/>
    </xf>
    <xf numFmtId="0" fontId="19" fillId="0" borderId="51" xfId="5" applyFont="1" applyBorder="1" applyAlignment="1">
      <alignment horizontal="center" vertical="center" wrapText="1"/>
    </xf>
    <xf numFmtId="0" fontId="13" fillId="0" borderId="52" xfId="5" applyFont="1" applyBorder="1" applyAlignment="1">
      <alignment horizontal="center" vertical="center" textRotation="90"/>
    </xf>
    <xf numFmtId="0" fontId="4" fillId="0" borderId="53" xfId="5" applyFont="1" applyBorder="1" applyAlignment="1">
      <alignment horizontal="center" vertical="center" wrapText="1"/>
    </xf>
    <xf numFmtId="0" fontId="18" fillId="0" borderId="0" xfId="4" applyFont="1" applyAlignment="1">
      <alignment horizontal="center" vertical="center" wrapText="1"/>
    </xf>
    <xf numFmtId="0" fontId="32" fillId="0" borderId="0" xfId="4" applyFont="1" applyAlignment="1">
      <alignment horizontal="right"/>
    </xf>
    <xf numFmtId="0" fontId="33" fillId="0" borderId="51" xfId="4" applyFont="1" applyBorder="1" applyAlignment="1">
      <alignment horizontal="center" vertical="center" wrapText="1"/>
    </xf>
    <xf numFmtId="0" fontId="32" fillId="0" borderId="52" xfId="4" applyFont="1" applyBorder="1" applyAlignment="1">
      <alignment horizontal="center" vertical="center" wrapText="1"/>
    </xf>
    <xf numFmtId="0" fontId="32" fillId="0" borderId="53" xfId="4" applyFont="1" applyBorder="1" applyAlignment="1">
      <alignment horizontal="center" vertical="center" wrapText="1"/>
    </xf>
    <xf numFmtId="0" fontId="32" fillId="0" borderId="54" xfId="4" applyFont="1" applyBorder="1" applyAlignment="1">
      <alignment horizontal="center" wrapText="1"/>
    </xf>
  </cellXfs>
  <cellStyles count="6">
    <cellStyle name="Hiperhivatkozás" xfId="1" xr:uid="{00000000-0005-0000-0000-000000000000}"/>
    <cellStyle name="Már látott hiperhivatkozás" xfId="2" xr:uid="{00000000-0005-0000-0000-000001000000}"/>
    <cellStyle name="Normál" xfId="0" builtinId="0"/>
    <cellStyle name="Normál_KVRENMUNKA" xfId="3" xr:uid="{00000000-0005-0000-0000-000003000000}"/>
    <cellStyle name="Normál_VAGYONK" xfId="5" xr:uid="{00000000-0005-0000-0000-000004000000}"/>
    <cellStyle name="Normál_VAGYONKIM" xfId="4" xr:uid="{00000000-0005-0000-0000-00000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3"/>
  <sheetViews>
    <sheetView zoomScaleNormal="100" workbookViewId="0">
      <selection activeCell="A2" sqref="A2:E36"/>
    </sheetView>
  </sheetViews>
  <sheetFormatPr defaultColWidth="9.33203125" defaultRowHeight="15.75" x14ac:dyDescent="0.25"/>
  <cols>
    <col min="1" max="1" width="6.1640625" style="9" customWidth="1"/>
    <col min="2" max="2" width="34.33203125" style="9" customWidth="1"/>
    <col min="3" max="3" width="36.6640625" style="9" customWidth="1"/>
    <col min="4" max="4" width="37.83203125" style="9" customWidth="1"/>
    <col min="5" max="5" width="32.33203125" style="9" customWidth="1"/>
    <col min="6" max="16384" width="9.33203125" style="9"/>
  </cols>
  <sheetData>
    <row r="1" spans="1:5" ht="12.75" customHeight="1" x14ac:dyDescent="0.25"/>
    <row r="2" spans="1:5" ht="21.75" customHeight="1" x14ac:dyDescent="0.3">
      <c r="A2" s="322" t="s">
        <v>0</v>
      </c>
      <c r="B2" s="323"/>
      <c r="C2" s="323"/>
      <c r="D2" s="323"/>
      <c r="E2" s="323"/>
    </row>
    <row r="3" spans="1:5" ht="18.75" customHeight="1" x14ac:dyDescent="0.3">
      <c r="A3" s="324" t="s">
        <v>1</v>
      </c>
      <c r="B3" s="325"/>
      <c r="C3" s="325"/>
      <c r="D3" s="325"/>
      <c r="E3" s="325"/>
    </row>
    <row r="4" spans="1:5" ht="21" customHeight="1" x14ac:dyDescent="0.3">
      <c r="A4" s="324" t="s">
        <v>2</v>
      </c>
      <c r="B4" s="325"/>
      <c r="C4" s="325"/>
      <c r="D4" s="325"/>
      <c r="E4" s="325"/>
    </row>
    <row r="5" spans="1:5" ht="12.75" customHeight="1" x14ac:dyDescent="0.25">
      <c r="A5" s="13"/>
      <c r="B5" s="13"/>
      <c r="C5" s="13"/>
    </row>
    <row r="6" spans="1:5" ht="15.95" customHeight="1" x14ac:dyDescent="0.25">
      <c r="A6" s="328" t="s">
        <v>3</v>
      </c>
      <c r="B6" s="332" t="s">
        <v>4</v>
      </c>
      <c r="C6" s="224" t="s">
        <v>5</v>
      </c>
      <c r="D6" s="224" t="s">
        <v>6</v>
      </c>
      <c r="E6" s="224" t="s">
        <v>7</v>
      </c>
    </row>
    <row r="7" spans="1:5" ht="27.75" customHeight="1" x14ac:dyDescent="0.25">
      <c r="A7" s="331"/>
      <c r="B7" s="333"/>
      <c r="C7" s="61" t="s">
        <v>8</v>
      </c>
      <c r="D7" s="61" t="s">
        <v>8</v>
      </c>
      <c r="E7" s="61" t="s">
        <v>8</v>
      </c>
    </row>
    <row r="8" spans="1:5" s="11" customFormat="1" ht="12" customHeight="1" x14ac:dyDescent="0.2">
      <c r="A8" s="63"/>
      <c r="B8" s="63">
        <v>2</v>
      </c>
      <c r="C8" s="64">
        <v>3</v>
      </c>
      <c r="D8" s="64">
        <v>3</v>
      </c>
      <c r="E8" s="64">
        <v>3</v>
      </c>
    </row>
    <row r="9" spans="1:5" s="10" customFormat="1" ht="12" customHeight="1" x14ac:dyDescent="0.2">
      <c r="A9" s="70" t="s">
        <v>9</v>
      </c>
      <c r="B9" s="65" t="s">
        <v>10</v>
      </c>
      <c r="C9" s="153">
        <f>C12+C11+C2</f>
        <v>0</v>
      </c>
      <c r="D9" s="153">
        <f>D12+D10+D2</f>
        <v>200000</v>
      </c>
      <c r="E9" s="153">
        <v>674113</v>
      </c>
    </row>
    <row r="10" spans="1:5" s="10" customFormat="1" ht="12" customHeight="1" x14ac:dyDescent="0.2">
      <c r="A10" s="71" t="s">
        <v>11</v>
      </c>
      <c r="B10" s="67" t="s">
        <v>12</v>
      </c>
      <c r="C10" s="154"/>
      <c r="D10" s="137">
        <v>200000</v>
      </c>
      <c r="E10" s="157">
        <v>674105</v>
      </c>
    </row>
    <row r="11" spans="1:5" s="10" customFormat="1" ht="12" customHeight="1" x14ac:dyDescent="0.2">
      <c r="A11" s="71" t="s">
        <v>13</v>
      </c>
      <c r="B11" s="67" t="s">
        <v>14</v>
      </c>
      <c r="C11" s="154"/>
      <c r="D11" s="137"/>
      <c r="E11" s="157"/>
    </row>
    <row r="12" spans="1:5" s="10" customFormat="1" ht="12" customHeight="1" x14ac:dyDescent="0.2">
      <c r="A12" s="71" t="s">
        <v>15</v>
      </c>
      <c r="B12" s="67" t="s">
        <v>16</v>
      </c>
      <c r="C12" s="154"/>
      <c r="D12" s="137"/>
      <c r="E12" s="157">
        <v>8</v>
      </c>
    </row>
    <row r="13" spans="1:5" s="10" customFormat="1" ht="12" customHeight="1" x14ac:dyDescent="0.2">
      <c r="A13" s="71" t="s">
        <v>17</v>
      </c>
      <c r="B13" s="66" t="s">
        <v>18</v>
      </c>
      <c r="C13" s="153"/>
      <c r="D13" s="153"/>
      <c r="E13" s="153"/>
    </row>
    <row r="14" spans="1:5" s="10" customFormat="1" ht="12" customHeight="1" x14ac:dyDescent="0.2">
      <c r="A14" s="71" t="s">
        <v>19</v>
      </c>
      <c r="B14" s="21" t="s">
        <v>20</v>
      </c>
      <c r="C14" s="157"/>
      <c r="D14" s="157"/>
      <c r="E14" s="157"/>
    </row>
    <row r="15" spans="1:5" s="10" customFormat="1" ht="12" customHeight="1" x14ac:dyDescent="0.2">
      <c r="A15" s="71" t="s">
        <v>21</v>
      </c>
      <c r="B15" s="21" t="s">
        <v>22</v>
      </c>
      <c r="C15" s="157"/>
      <c r="D15" s="157"/>
      <c r="E15" s="157"/>
    </row>
    <row r="16" spans="1:5" s="10" customFormat="1" ht="12" customHeight="1" x14ac:dyDescent="0.2">
      <c r="A16" s="71" t="s">
        <v>23</v>
      </c>
      <c r="B16" s="66" t="s">
        <v>24</v>
      </c>
      <c r="C16" s="153"/>
      <c r="D16" s="153"/>
      <c r="E16" s="153"/>
    </row>
    <row r="17" spans="1:5" s="10" customFormat="1" ht="12" customHeight="1" x14ac:dyDescent="0.2">
      <c r="A17" s="71" t="s">
        <v>25</v>
      </c>
      <c r="B17" s="21" t="s">
        <v>26</v>
      </c>
      <c r="C17" s="137"/>
      <c r="D17" s="137"/>
      <c r="E17" s="137"/>
    </row>
    <row r="18" spans="1:5" s="10" customFormat="1" ht="12" customHeight="1" x14ac:dyDescent="0.2">
      <c r="A18" s="71" t="s">
        <v>27</v>
      </c>
      <c r="B18" s="69" t="s">
        <v>28</v>
      </c>
      <c r="C18" s="137"/>
      <c r="D18" s="137"/>
      <c r="E18" s="137"/>
    </row>
    <row r="19" spans="1:5" s="10" customFormat="1" ht="12" customHeight="1" x14ac:dyDescent="0.2">
      <c r="A19" s="71" t="s">
        <v>29</v>
      </c>
      <c r="B19" s="50" t="s">
        <v>30</v>
      </c>
      <c r="C19" s="137"/>
      <c r="D19" s="137"/>
      <c r="E19" s="137"/>
    </row>
    <row r="20" spans="1:5" s="10" customFormat="1" ht="12" customHeight="1" x14ac:dyDescent="0.2">
      <c r="A20" s="71" t="s">
        <v>31</v>
      </c>
      <c r="B20" s="66" t="s">
        <v>32</v>
      </c>
      <c r="C20" s="153"/>
      <c r="D20" s="153"/>
      <c r="E20" s="153"/>
    </row>
    <row r="21" spans="1:5" s="10" customFormat="1" ht="12" customHeight="1" x14ac:dyDescent="0.2">
      <c r="A21" s="71" t="s">
        <v>33</v>
      </c>
      <c r="B21" s="50" t="s">
        <v>34</v>
      </c>
      <c r="C21" s="146">
        <v>13383</v>
      </c>
      <c r="D21" s="146">
        <v>350889</v>
      </c>
      <c r="E21" s="146">
        <v>350889</v>
      </c>
    </row>
    <row r="22" spans="1:5" s="10" customFormat="1" ht="12" customHeight="1" x14ac:dyDescent="0.2">
      <c r="A22" s="71" t="s">
        <v>35</v>
      </c>
      <c r="B22" s="50" t="s">
        <v>36</v>
      </c>
      <c r="C22" s="146">
        <v>43332617</v>
      </c>
      <c r="D22" s="146">
        <v>50154158</v>
      </c>
      <c r="E22" s="146">
        <v>48004985</v>
      </c>
    </row>
    <row r="23" spans="1:5" s="10" customFormat="1" ht="12" customHeight="1" x14ac:dyDescent="0.2">
      <c r="A23" s="71" t="s">
        <v>37</v>
      </c>
      <c r="B23" s="47" t="s">
        <v>38</v>
      </c>
      <c r="C23" s="137"/>
      <c r="D23" s="137"/>
      <c r="E23" s="137"/>
    </row>
    <row r="24" spans="1:5" s="10" customFormat="1" ht="12" customHeight="1" x14ac:dyDescent="0.2">
      <c r="A24" s="71" t="s">
        <v>39</v>
      </c>
      <c r="B24" s="47" t="s">
        <v>40</v>
      </c>
      <c r="C24" s="155">
        <v>43332617</v>
      </c>
      <c r="D24" s="155">
        <v>50154158</v>
      </c>
      <c r="E24" s="155">
        <v>48004985</v>
      </c>
    </row>
    <row r="25" spans="1:5" s="10" customFormat="1" ht="12" customHeight="1" x14ac:dyDescent="0.2">
      <c r="A25" s="71" t="s">
        <v>41</v>
      </c>
      <c r="B25" s="51" t="s">
        <v>42</v>
      </c>
      <c r="C25" s="137"/>
      <c r="D25" s="137"/>
      <c r="E25" s="137"/>
    </row>
    <row r="26" spans="1:5" s="10" customFormat="1" ht="12" customHeight="1" x14ac:dyDescent="0.2">
      <c r="A26" s="71" t="s">
        <v>43</v>
      </c>
      <c r="B26" s="50" t="s">
        <v>44</v>
      </c>
      <c r="C26" s="137"/>
      <c r="D26" s="137"/>
      <c r="E26" s="137"/>
    </row>
    <row r="27" spans="1:5" s="10" customFormat="1" ht="12" customHeight="1" x14ac:dyDescent="0.2">
      <c r="A27" s="71" t="s">
        <v>45</v>
      </c>
      <c r="B27" s="47" t="s">
        <v>46</v>
      </c>
      <c r="C27" s="137"/>
      <c r="D27" s="137"/>
      <c r="E27" s="137"/>
    </row>
    <row r="28" spans="1:5" s="10" customFormat="1" ht="12" customHeight="1" x14ac:dyDescent="0.2">
      <c r="A28" s="71" t="s">
        <v>47</v>
      </c>
      <c r="B28" s="50" t="s">
        <v>48</v>
      </c>
      <c r="C28" s="137"/>
      <c r="D28" s="137"/>
      <c r="E28" s="137"/>
    </row>
    <row r="29" spans="1:5" s="10" customFormat="1" ht="12" customHeight="1" x14ac:dyDescent="0.2">
      <c r="A29" s="71" t="s">
        <v>49</v>
      </c>
      <c r="B29" s="47" t="s">
        <v>50</v>
      </c>
      <c r="C29" s="137"/>
      <c r="D29" s="137"/>
      <c r="E29" s="137"/>
    </row>
    <row r="30" spans="1:5" s="10" customFormat="1" ht="12" customHeight="1" x14ac:dyDescent="0.2">
      <c r="A30" s="71" t="s">
        <v>51</v>
      </c>
      <c r="B30" s="50" t="s">
        <v>52</v>
      </c>
      <c r="C30" s="153"/>
      <c r="D30" s="153"/>
      <c r="E30" s="153"/>
    </row>
    <row r="31" spans="1:5" s="10" customFormat="1" ht="12" customHeight="1" x14ac:dyDescent="0.2">
      <c r="A31" s="71" t="s">
        <v>53</v>
      </c>
      <c r="B31" s="66" t="s">
        <v>54</v>
      </c>
      <c r="C31" s="137"/>
      <c r="D31" s="137"/>
      <c r="E31" s="137"/>
    </row>
    <row r="32" spans="1:5" s="10" customFormat="1" ht="12" customHeight="1" x14ac:dyDescent="0.2">
      <c r="A32" s="71" t="s">
        <v>55</v>
      </c>
      <c r="B32" s="50" t="s">
        <v>56</v>
      </c>
      <c r="C32" s="137"/>
      <c r="D32" s="137"/>
      <c r="E32" s="137"/>
    </row>
    <row r="33" spans="1:5" s="10" customFormat="1" ht="12" customHeight="1" x14ac:dyDescent="0.2">
      <c r="A33" s="71" t="s">
        <v>57</v>
      </c>
      <c r="B33" s="50" t="s">
        <v>58</v>
      </c>
      <c r="C33" s="137"/>
      <c r="D33" s="137"/>
      <c r="E33" s="137"/>
    </row>
    <row r="34" spans="1:5" s="10" customFormat="1" ht="12" customHeight="1" x14ac:dyDescent="0.2">
      <c r="A34" s="71" t="s">
        <v>59</v>
      </c>
      <c r="B34" s="47" t="s">
        <v>60</v>
      </c>
      <c r="C34" s="137"/>
      <c r="D34" s="137"/>
      <c r="E34" s="137"/>
    </row>
    <row r="35" spans="1:5" s="10" customFormat="1" ht="12" customHeight="1" x14ac:dyDescent="0.2">
      <c r="A35" s="71" t="s">
        <v>61</v>
      </c>
      <c r="B35" s="48" t="s">
        <v>62</v>
      </c>
      <c r="C35" s="137"/>
      <c r="D35" s="137"/>
      <c r="E35" s="137"/>
    </row>
    <row r="36" spans="1:5" s="10" customFormat="1" ht="21" customHeight="1" x14ac:dyDescent="0.2">
      <c r="A36" s="71" t="s">
        <v>63</v>
      </c>
      <c r="B36" s="75" t="s">
        <v>64</v>
      </c>
      <c r="C36" s="159">
        <f>C9+C21+C22</f>
        <v>43346000</v>
      </c>
      <c r="D36" s="159">
        <f t="shared" ref="D36:E36" si="0">D9+D21+D22</f>
        <v>50705047</v>
      </c>
      <c r="E36" s="159">
        <f t="shared" si="0"/>
        <v>49029987</v>
      </c>
    </row>
    <row r="37" spans="1:5" s="10" customFormat="1" ht="15.95" hidden="1" customHeight="1" x14ac:dyDescent="0.2">
      <c r="A37" s="55"/>
      <c r="B37" s="56"/>
      <c r="C37" s="57"/>
    </row>
    <row r="38" spans="1:5" s="10" customFormat="1" ht="15.95" customHeight="1" x14ac:dyDescent="0.2">
      <c r="A38" s="55"/>
      <c r="B38" s="56"/>
      <c r="C38" s="57"/>
    </row>
    <row r="39" spans="1:5" s="10" customFormat="1" ht="15.95" customHeight="1" x14ac:dyDescent="0.2">
      <c r="A39" s="55"/>
      <c r="B39" s="56"/>
      <c r="C39" s="57"/>
    </row>
    <row r="40" spans="1:5" s="10" customFormat="1" ht="15.95" hidden="1" customHeight="1" x14ac:dyDescent="0.2">
      <c r="A40" s="52"/>
      <c r="B40" s="58"/>
      <c r="C40" s="58"/>
    </row>
    <row r="41" spans="1:5" s="10" customFormat="1" ht="15.95" hidden="1" customHeight="1" x14ac:dyDescent="0.2">
      <c r="A41" s="55"/>
      <c r="B41" s="56"/>
      <c r="C41" s="57"/>
    </row>
    <row r="42" spans="1:5" s="10" customFormat="1" ht="15.95" hidden="1" customHeight="1" x14ac:dyDescent="0.2">
      <c r="A42" s="55"/>
      <c r="B42" s="56"/>
      <c r="C42" s="57"/>
    </row>
    <row r="43" spans="1:5" s="10" customFormat="1" ht="15.95" hidden="1" customHeight="1" x14ac:dyDescent="0.2">
      <c r="A43" s="55"/>
      <c r="B43" s="56"/>
      <c r="C43" s="57"/>
    </row>
    <row r="44" spans="1:5" s="10" customFormat="1" ht="15.95" hidden="1" customHeight="1" x14ac:dyDescent="0.2">
      <c r="A44" s="54"/>
      <c r="B44" s="59"/>
      <c r="C44" s="60"/>
    </row>
    <row r="45" spans="1:5" s="10" customFormat="1" ht="15.95" hidden="1" customHeight="1" x14ac:dyDescent="0.2">
      <c r="A45" s="54"/>
      <c r="B45" s="59"/>
      <c r="C45" s="60"/>
    </row>
    <row r="46" spans="1:5" s="10" customFormat="1" ht="15.95" hidden="1" customHeight="1" x14ac:dyDescent="0.2">
      <c r="A46" s="54"/>
      <c r="B46" s="59"/>
      <c r="C46" s="60"/>
    </row>
    <row r="47" spans="1:5" s="10" customFormat="1" ht="15.95" hidden="1" customHeight="1" x14ac:dyDescent="0.2">
      <c r="A47" s="54"/>
      <c r="B47" s="59"/>
      <c r="C47" s="60"/>
    </row>
    <row r="48" spans="1:5" s="12" customFormat="1" ht="14.1" hidden="1" customHeight="1" x14ac:dyDescent="0.2">
      <c r="A48" s="25"/>
      <c r="B48" s="26"/>
      <c r="C48" s="26"/>
    </row>
    <row r="49" spans="1:5" s="12" customFormat="1" ht="14.1" hidden="1" customHeight="1" x14ac:dyDescent="0.2">
      <c r="A49" s="25"/>
      <c r="B49" s="26"/>
      <c r="C49" s="26"/>
    </row>
    <row r="50" spans="1:5" hidden="1" x14ac:dyDescent="0.25">
      <c r="A50" s="27"/>
      <c r="B50" s="27"/>
      <c r="C50" s="35"/>
    </row>
    <row r="51" spans="1:5" ht="16.5" customHeight="1" x14ac:dyDescent="0.3">
      <c r="A51" s="330" t="s">
        <v>65</v>
      </c>
      <c r="B51" s="325"/>
      <c r="C51" s="325"/>
      <c r="D51" s="325"/>
      <c r="E51" s="325"/>
    </row>
    <row r="52" spans="1:5" ht="16.5" customHeight="1" x14ac:dyDescent="0.25">
      <c r="A52" s="29"/>
      <c r="B52" s="29"/>
      <c r="C52" s="36"/>
    </row>
    <row r="53" spans="1:5" ht="15.75" customHeight="1" x14ac:dyDescent="0.25">
      <c r="A53" s="328" t="s">
        <v>3</v>
      </c>
      <c r="B53" s="326" t="s">
        <v>66</v>
      </c>
      <c r="C53" s="224" t="s">
        <v>5</v>
      </c>
      <c r="D53" s="224" t="s">
        <v>6</v>
      </c>
      <c r="E53" s="230" t="s">
        <v>7</v>
      </c>
    </row>
    <row r="54" spans="1:5" s="11" customFormat="1" ht="34.5" customHeight="1" x14ac:dyDescent="0.2">
      <c r="A54" s="329"/>
      <c r="B54" s="327"/>
      <c r="C54" s="61" t="s">
        <v>8</v>
      </c>
      <c r="D54" s="61" t="s">
        <v>8</v>
      </c>
      <c r="E54" s="61" t="s">
        <v>8</v>
      </c>
    </row>
    <row r="55" spans="1:5" x14ac:dyDescent="0.25">
      <c r="A55" s="85" t="s">
        <v>9</v>
      </c>
      <c r="B55" s="86" t="s">
        <v>10</v>
      </c>
      <c r="C55" s="136"/>
      <c r="D55" s="164"/>
      <c r="E55" s="164"/>
    </row>
    <row r="56" spans="1:5" ht="12.75" customHeight="1" x14ac:dyDescent="0.25">
      <c r="A56" s="30" t="s">
        <v>11</v>
      </c>
      <c r="B56" s="76" t="s">
        <v>67</v>
      </c>
      <c r="C56" s="150">
        <v>28088000</v>
      </c>
      <c r="D56" s="153">
        <v>28188000</v>
      </c>
      <c r="E56" s="153">
        <v>26894445</v>
      </c>
    </row>
    <row r="57" spans="1:5" x14ac:dyDescent="0.25">
      <c r="A57" s="22" t="s">
        <v>13</v>
      </c>
      <c r="B57" s="50" t="s">
        <v>68</v>
      </c>
      <c r="C57" s="146">
        <v>5251000</v>
      </c>
      <c r="D57" s="154">
        <v>5251000</v>
      </c>
      <c r="E57" s="154">
        <v>5115462</v>
      </c>
    </row>
    <row r="58" spans="1:5" x14ac:dyDescent="0.25">
      <c r="A58" s="22" t="s">
        <v>15</v>
      </c>
      <c r="B58" s="50" t="s">
        <v>69</v>
      </c>
      <c r="C58" s="141">
        <v>10007000</v>
      </c>
      <c r="D58" s="153">
        <v>15050760</v>
      </c>
      <c r="E58" s="153">
        <v>13592771</v>
      </c>
    </row>
    <row r="59" spans="1:5" ht="12.75" customHeight="1" x14ac:dyDescent="0.25">
      <c r="A59" s="22" t="s">
        <v>17</v>
      </c>
      <c r="B59" s="77" t="s">
        <v>70</v>
      </c>
      <c r="C59" s="139"/>
      <c r="D59" s="157"/>
      <c r="E59" s="157"/>
    </row>
    <row r="60" spans="1:5" ht="12.75" customHeight="1" x14ac:dyDescent="0.25">
      <c r="A60" s="22" t="s">
        <v>19</v>
      </c>
      <c r="B60" s="77" t="s">
        <v>71</v>
      </c>
      <c r="C60" s="139"/>
      <c r="D60" s="251">
        <v>2215287</v>
      </c>
      <c r="E60" s="251">
        <v>2215287</v>
      </c>
    </row>
    <row r="61" spans="1:5" ht="12.75" customHeight="1" x14ac:dyDescent="0.25">
      <c r="A61" s="22" t="s">
        <v>21</v>
      </c>
      <c r="B61" s="47" t="s">
        <v>72</v>
      </c>
      <c r="C61" s="139"/>
      <c r="D61" s="157">
        <v>2215287</v>
      </c>
      <c r="E61" s="157">
        <v>2215287</v>
      </c>
    </row>
    <row r="62" spans="1:5" ht="12.75" customHeight="1" x14ac:dyDescent="0.25">
      <c r="A62" s="22" t="s">
        <v>23</v>
      </c>
      <c r="B62" s="47" t="s">
        <v>73</v>
      </c>
      <c r="C62" s="137"/>
      <c r="D62" s="153"/>
      <c r="E62" s="153"/>
    </row>
    <row r="63" spans="1:5" ht="12.75" customHeight="1" x14ac:dyDescent="0.25">
      <c r="A63" s="78">
        <v>9</v>
      </c>
      <c r="B63" s="50" t="s">
        <v>74</v>
      </c>
      <c r="C63" s="137"/>
      <c r="D63" s="137"/>
      <c r="E63" s="137"/>
    </row>
    <row r="64" spans="1:5" ht="12.75" customHeight="1" x14ac:dyDescent="0.25">
      <c r="A64" s="78">
        <v>10</v>
      </c>
      <c r="B64" s="47" t="s">
        <v>75</v>
      </c>
      <c r="C64" s="137"/>
      <c r="D64" s="137"/>
      <c r="E64" s="137"/>
    </row>
    <row r="65" spans="1:5" ht="12.75" customHeight="1" x14ac:dyDescent="0.25">
      <c r="A65" s="78">
        <v>11</v>
      </c>
      <c r="B65" s="47" t="s">
        <v>76</v>
      </c>
      <c r="C65" s="137"/>
      <c r="D65" s="137"/>
      <c r="E65" s="137"/>
    </row>
    <row r="66" spans="1:5" ht="12.75" customHeight="1" x14ac:dyDescent="0.25">
      <c r="A66" s="78">
        <v>12</v>
      </c>
      <c r="B66" s="50" t="s">
        <v>77</v>
      </c>
      <c r="C66" s="137"/>
      <c r="D66" s="153"/>
      <c r="E66" s="153"/>
    </row>
    <row r="67" spans="1:5" ht="12.75" customHeight="1" x14ac:dyDescent="0.25">
      <c r="A67" s="78">
        <v>13</v>
      </c>
      <c r="B67" s="47" t="s">
        <v>62</v>
      </c>
      <c r="C67" s="137"/>
      <c r="D67" s="137"/>
      <c r="E67" s="137"/>
    </row>
    <row r="68" spans="1:5" ht="12.75" customHeight="1" x14ac:dyDescent="0.25">
      <c r="A68" s="162">
        <v>14</v>
      </c>
      <c r="B68" s="163" t="s">
        <v>78</v>
      </c>
      <c r="C68" s="165"/>
      <c r="D68" s="146"/>
      <c r="E68" s="146"/>
    </row>
    <row r="69" spans="1:5" ht="12.75" customHeight="1" x14ac:dyDescent="0.25">
      <c r="A69" s="23">
        <v>15</v>
      </c>
      <c r="B69" s="79" t="s">
        <v>79</v>
      </c>
      <c r="C69" s="144"/>
      <c r="D69" s="137"/>
      <c r="E69" s="137"/>
    </row>
    <row r="70" spans="1:5" ht="12.75" customHeight="1" x14ac:dyDescent="0.25">
      <c r="A70" s="23">
        <v>16</v>
      </c>
      <c r="B70" s="50" t="s">
        <v>80</v>
      </c>
      <c r="C70" s="137"/>
      <c r="D70" s="146"/>
      <c r="E70" s="146"/>
    </row>
    <row r="71" spans="1:5" ht="12.75" customHeight="1" x14ac:dyDescent="0.25">
      <c r="A71" s="23">
        <v>17</v>
      </c>
      <c r="B71" s="50" t="s">
        <v>81</v>
      </c>
      <c r="C71" s="137"/>
      <c r="D71" s="137"/>
      <c r="E71" s="137"/>
    </row>
    <row r="72" spans="1:5" ht="12.75" customHeight="1" x14ac:dyDescent="0.25">
      <c r="A72" s="23">
        <v>18</v>
      </c>
      <c r="B72" s="50" t="s">
        <v>82</v>
      </c>
      <c r="C72" s="137"/>
      <c r="D72" s="137"/>
      <c r="E72" s="137"/>
    </row>
    <row r="73" spans="1:5" ht="12.75" customHeight="1" x14ac:dyDescent="0.25">
      <c r="A73" s="24">
        <v>19</v>
      </c>
      <c r="B73" s="49" t="s">
        <v>83</v>
      </c>
      <c r="C73" s="139"/>
      <c r="D73" s="137"/>
      <c r="E73" s="137"/>
    </row>
    <row r="74" spans="1:5" ht="12.75" customHeight="1" x14ac:dyDescent="0.25">
      <c r="A74" s="83">
        <v>20</v>
      </c>
      <c r="B74" s="84" t="s">
        <v>84</v>
      </c>
      <c r="C74" s="143"/>
      <c r="D74" s="137"/>
      <c r="E74" s="137"/>
    </row>
    <row r="75" spans="1:5" ht="12.75" hidden="1" customHeight="1" x14ac:dyDescent="0.25">
      <c r="A75" s="23"/>
      <c r="B75" s="48"/>
      <c r="C75" s="144"/>
      <c r="D75" s="137"/>
      <c r="E75" s="137"/>
    </row>
    <row r="76" spans="1:5" ht="12.75" customHeight="1" x14ac:dyDescent="0.25">
      <c r="A76" s="73">
        <v>22</v>
      </c>
      <c r="B76" s="47" t="s">
        <v>40</v>
      </c>
      <c r="C76" s="137"/>
      <c r="D76" s="137"/>
      <c r="E76" s="137"/>
    </row>
    <row r="77" spans="1:5" ht="18" customHeight="1" x14ac:dyDescent="0.25">
      <c r="A77" s="72">
        <v>23</v>
      </c>
      <c r="B77" s="135" t="s">
        <v>85</v>
      </c>
      <c r="C77" s="148">
        <f>SUM(C56:C76)</f>
        <v>43346000</v>
      </c>
      <c r="D77" s="153">
        <v>50705047</v>
      </c>
      <c r="E77" s="153">
        <v>47817965</v>
      </c>
    </row>
    <row r="78" spans="1:5" ht="15.95" hidden="1" customHeight="1" x14ac:dyDescent="0.25">
      <c r="A78" s="80"/>
      <c r="B78" s="81"/>
      <c r="C78" s="82"/>
      <c r="D78" s="57"/>
      <c r="E78" s="57"/>
    </row>
    <row r="79" spans="1:5" ht="12.75" customHeight="1" x14ac:dyDescent="0.25">
      <c r="A79" s="71"/>
      <c r="B79" s="67" t="s">
        <v>86</v>
      </c>
      <c r="C79" s="68">
        <v>9</v>
      </c>
      <c r="D79" s="68">
        <v>9</v>
      </c>
      <c r="E79" s="146">
        <v>9</v>
      </c>
    </row>
    <row r="80" spans="1:5" ht="12.75" customHeight="1" x14ac:dyDescent="0.25">
      <c r="A80" s="70"/>
      <c r="B80" s="66" t="s">
        <v>87</v>
      </c>
      <c r="C80" s="66">
        <v>0</v>
      </c>
      <c r="D80" s="66">
        <v>0</v>
      </c>
      <c r="E80" s="146">
        <v>0</v>
      </c>
    </row>
    <row r="81" spans="1:5" ht="15.95" hidden="1" customHeight="1" x14ac:dyDescent="0.25">
      <c r="A81" s="73"/>
      <c r="B81" s="21"/>
      <c r="C81" s="31"/>
      <c r="D81" s="153"/>
      <c r="E81" s="153"/>
    </row>
    <row r="82" spans="1:5" ht="15.95" customHeight="1" x14ac:dyDescent="0.25">
      <c r="A82" s="55"/>
      <c r="B82" s="56"/>
      <c r="C82" s="57"/>
      <c r="D82" s="57"/>
      <c r="E82" s="57"/>
    </row>
    <row r="83" spans="1:5" ht="15.95" customHeight="1" x14ac:dyDescent="0.25">
      <c r="A83" s="52"/>
      <c r="B83" s="53"/>
      <c r="C83" s="53"/>
      <c r="D83" s="53"/>
      <c r="E83" s="53"/>
    </row>
  </sheetData>
  <mergeCells count="8">
    <mergeCell ref="A2:E2"/>
    <mergeCell ref="A3:E3"/>
    <mergeCell ref="A4:E4"/>
    <mergeCell ref="B53:B54"/>
    <mergeCell ref="A53:A54"/>
    <mergeCell ref="A51:E51"/>
    <mergeCell ref="A6:A7"/>
    <mergeCell ref="B6:B7"/>
  </mergeCells>
  <phoneticPr fontId="0" type="noConversion"/>
  <printOptions horizontalCentered="1"/>
  <pageMargins left="0.35433070866141736" right="0.35433070866141736" top="0.9055118110236221" bottom="0.86614173228346458" header="0.59055118110236227" footer="0.62992125984251968"/>
  <pageSetup paperSize="9" scale="95" orientation="landscape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8"/>
  <sheetViews>
    <sheetView zoomScaleNormal="100" workbookViewId="0">
      <selection activeCell="C21" sqref="C21"/>
    </sheetView>
  </sheetViews>
  <sheetFormatPr defaultColWidth="9.33203125" defaultRowHeight="12.75" x14ac:dyDescent="0.2"/>
  <cols>
    <col min="1" max="1" width="9.33203125" style="5"/>
    <col min="2" max="2" width="42.6640625" style="1" customWidth="1"/>
    <col min="3" max="3" width="35.5" style="1" customWidth="1"/>
    <col min="4" max="16384" width="9.33203125" style="1"/>
  </cols>
  <sheetData>
    <row r="1" spans="1:10" x14ac:dyDescent="0.2">
      <c r="C1" s="99"/>
    </row>
    <row r="2" spans="1:10" x14ac:dyDescent="0.2">
      <c r="C2" s="113" t="s">
        <v>201</v>
      </c>
    </row>
    <row r="3" spans="1:10" x14ac:dyDescent="0.2">
      <c r="C3" s="99"/>
    </row>
    <row r="4" spans="1:10" x14ac:dyDescent="0.2">
      <c r="C4" s="113"/>
    </row>
    <row r="5" spans="1:10" x14ac:dyDescent="0.2">
      <c r="C5" s="99"/>
    </row>
    <row r="7" spans="1:10" ht="18.75" x14ac:dyDescent="0.2">
      <c r="A7" s="396" t="s">
        <v>155</v>
      </c>
      <c r="B7" s="396"/>
      <c r="C7" s="396"/>
      <c r="D7" s="396"/>
      <c r="E7" s="279"/>
      <c r="F7" s="279"/>
      <c r="G7" s="279"/>
      <c r="H7" s="279"/>
      <c r="I7" s="279"/>
      <c r="J7" s="279"/>
    </row>
    <row r="8" spans="1:10" x14ac:dyDescent="0.2">
      <c r="A8" s="98"/>
      <c r="B8" s="279"/>
      <c r="C8" s="279"/>
      <c r="D8" s="279"/>
      <c r="E8" s="279"/>
      <c r="F8" s="279"/>
      <c r="G8" s="279"/>
      <c r="H8" s="279"/>
      <c r="I8" s="279"/>
      <c r="J8" s="279"/>
    </row>
    <row r="9" spans="1:10" x14ac:dyDescent="0.2">
      <c r="A9" s="98"/>
      <c r="B9" s="279"/>
      <c r="C9" s="279"/>
      <c r="D9" s="279"/>
      <c r="E9" s="279"/>
      <c r="F9" s="279"/>
      <c r="G9" s="279"/>
      <c r="H9" s="279"/>
      <c r="I9" s="279"/>
      <c r="J9" s="279"/>
    </row>
    <row r="10" spans="1:10" ht="18.75" x14ac:dyDescent="0.2">
      <c r="A10" s="396" t="s">
        <v>202</v>
      </c>
      <c r="B10" s="396"/>
      <c r="C10" s="396"/>
      <c r="D10" s="396"/>
      <c r="E10" s="279"/>
      <c r="F10" s="279"/>
      <c r="G10" s="279"/>
      <c r="H10" s="279"/>
      <c r="I10" s="279"/>
      <c r="J10" s="279"/>
    </row>
    <row r="11" spans="1:10" x14ac:dyDescent="0.2">
      <c r="A11" s="98"/>
      <c r="B11" s="279"/>
      <c r="C11" s="279"/>
      <c r="D11" s="279"/>
      <c r="E11" s="279"/>
      <c r="F11" s="279"/>
      <c r="G11" s="279"/>
      <c r="H11" s="279"/>
      <c r="I11" s="279"/>
      <c r="J11" s="279"/>
    </row>
    <row r="12" spans="1:10" x14ac:dyDescent="0.2">
      <c r="A12" s="98"/>
      <c r="B12" s="279"/>
      <c r="C12" s="279"/>
      <c r="D12" s="279"/>
      <c r="E12" s="279"/>
      <c r="F12" s="279"/>
      <c r="G12" s="279"/>
      <c r="H12" s="279"/>
      <c r="I12" s="279"/>
      <c r="J12" s="279"/>
    </row>
    <row r="13" spans="1:10" x14ac:dyDescent="0.2">
      <c r="A13" s="98"/>
      <c r="B13" s="279"/>
      <c r="C13" s="279"/>
      <c r="D13" s="279"/>
      <c r="E13" s="279"/>
      <c r="F13" s="279"/>
      <c r="G13" s="279"/>
      <c r="H13" s="279"/>
      <c r="I13" s="279"/>
      <c r="J13" s="279"/>
    </row>
    <row r="14" spans="1:10" ht="13.5" thickBot="1" x14ac:dyDescent="0.25">
      <c r="A14" s="98"/>
      <c r="B14" s="122"/>
      <c r="C14" s="123" t="s">
        <v>136</v>
      </c>
      <c r="D14" s="279"/>
      <c r="E14" s="279"/>
      <c r="F14" s="279"/>
      <c r="G14" s="279"/>
      <c r="H14" s="279"/>
      <c r="I14" s="279"/>
      <c r="J14" s="279"/>
    </row>
    <row r="15" spans="1:10" ht="50.1" customHeight="1" x14ac:dyDescent="0.2">
      <c r="A15" s="106"/>
      <c r="B15" s="120"/>
      <c r="C15" s="121" t="s">
        <v>203</v>
      </c>
      <c r="D15" s="279"/>
      <c r="E15" s="279"/>
      <c r="F15" s="279"/>
      <c r="G15" s="279"/>
      <c r="H15" s="279"/>
      <c r="I15" s="279"/>
      <c r="J15" s="279"/>
    </row>
    <row r="16" spans="1:10" ht="15.75" x14ac:dyDescent="0.2">
      <c r="A16" s="105"/>
      <c r="B16" s="110" t="s">
        <v>202</v>
      </c>
      <c r="C16" s="111"/>
      <c r="D16" s="279"/>
      <c r="E16" s="279"/>
      <c r="F16" s="279"/>
      <c r="G16" s="279"/>
      <c r="H16" s="279"/>
      <c r="I16" s="279"/>
      <c r="J16" s="279"/>
    </row>
    <row r="17" spans="1:10" ht="15.75" x14ac:dyDescent="0.2">
      <c r="A17" s="105"/>
      <c r="B17" s="110" t="s">
        <v>204</v>
      </c>
      <c r="C17" s="270">
        <v>267715095</v>
      </c>
      <c r="D17" s="279"/>
      <c r="E17" s="279"/>
      <c r="F17" s="279"/>
      <c r="G17" s="279"/>
      <c r="H17" s="279"/>
      <c r="I17" s="279"/>
      <c r="J17" s="279"/>
    </row>
    <row r="18" spans="1:10" ht="15.75" hidden="1" x14ac:dyDescent="0.2">
      <c r="A18" s="105"/>
      <c r="B18" s="110"/>
      <c r="C18" s="111"/>
      <c r="D18" s="279"/>
      <c r="E18" s="279"/>
      <c r="F18" s="279"/>
      <c r="G18" s="279"/>
      <c r="H18" s="279"/>
      <c r="I18" s="279"/>
      <c r="J18" s="279"/>
    </row>
    <row r="19" spans="1:10" ht="15.75" x14ac:dyDescent="0.2">
      <c r="A19" s="105"/>
      <c r="B19" s="110" t="s">
        <v>205</v>
      </c>
      <c r="C19" s="270" t="s">
        <v>206</v>
      </c>
      <c r="D19" s="279"/>
      <c r="E19" s="279"/>
      <c r="F19" s="279"/>
      <c r="G19" s="279"/>
      <c r="H19" s="279"/>
      <c r="I19" s="279"/>
      <c r="J19" s="279"/>
    </row>
    <row r="20" spans="1:10" ht="15.75" x14ac:dyDescent="0.2">
      <c r="A20" s="105"/>
      <c r="B20" s="128" t="s">
        <v>207</v>
      </c>
      <c r="C20" s="271" t="s">
        <v>208</v>
      </c>
      <c r="D20" s="279"/>
      <c r="E20" s="279"/>
      <c r="F20" s="279"/>
      <c r="G20" s="279"/>
      <c r="H20" s="279"/>
      <c r="I20" s="279"/>
      <c r="J20" s="279"/>
    </row>
    <row r="21" spans="1:10" ht="16.5" thickBot="1" x14ac:dyDescent="0.25">
      <c r="A21" s="105"/>
      <c r="B21" s="129" t="s">
        <v>8</v>
      </c>
      <c r="C21" s="272">
        <f>SUM(C17:C20)</f>
        <v>267715095</v>
      </c>
      <c r="D21" s="279"/>
      <c r="E21" s="279"/>
      <c r="F21" s="279"/>
      <c r="G21" s="279"/>
      <c r="H21" s="279"/>
      <c r="I21" s="279"/>
      <c r="J21" s="279"/>
    </row>
    <row r="22" spans="1:10" ht="15.75" x14ac:dyDescent="0.2">
      <c r="A22" s="105"/>
      <c r="B22" s="118"/>
      <c r="C22" s="119"/>
      <c r="D22" s="279"/>
      <c r="E22" s="279"/>
      <c r="F22" s="279"/>
      <c r="G22" s="279"/>
      <c r="H22" s="279"/>
      <c r="I22" s="279"/>
      <c r="J22" s="279"/>
    </row>
    <row r="23" spans="1:10" ht="15.75" x14ac:dyDescent="0.2">
      <c r="A23" s="105"/>
      <c r="B23" s="116"/>
      <c r="C23" s="117"/>
      <c r="D23" s="279"/>
      <c r="E23" s="279"/>
      <c r="F23" s="279"/>
      <c r="G23" s="279"/>
      <c r="H23" s="279"/>
      <c r="I23" s="279"/>
      <c r="J23" s="279"/>
    </row>
    <row r="24" spans="1:10" ht="15.75" x14ac:dyDescent="0.2">
      <c r="A24" s="98"/>
      <c r="B24" s="118"/>
      <c r="C24" s="119"/>
      <c r="D24" s="279"/>
      <c r="E24" s="279"/>
      <c r="F24" s="279"/>
      <c r="G24" s="279"/>
      <c r="H24" s="279"/>
      <c r="I24" s="279"/>
      <c r="J24" s="279"/>
    </row>
    <row r="25" spans="1:10" x14ac:dyDescent="0.2">
      <c r="A25" s="98"/>
      <c r="B25" s="107"/>
      <c r="C25" s="107"/>
      <c r="D25" s="279"/>
      <c r="E25" s="279"/>
      <c r="F25" s="279"/>
      <c r="G25" s="279"/>
      <c r="H25" s="279"/>
      <c r="I25" s="279"/>
      <c r="J25" s="279"/>
    </row>
    <row r="26" spans="1:10" x14ac:dyDescent="0.2">
      <c r="A26" s="98"/>
      <c r="B26" s="279"/>
      <c r="C26" s="279"/>
      <c r="D26" s="279"/>
      <c r="E26" s="279"/>
      <c r="F26" s="279"/>
      <c r="G26" s="279"/>
      <c r="H26" s="279"/>
      <c r="I26" s="279"/>
      <c r="J26" s="279"/>
    </row>
    <row r="27" spans="1:10" x14ac:dyDescent="0.2">
      <c r="A27" s="98"/>
      <c r="B27" s="279"/>
      <c r="C27" s="279"/>
      <c r="D27" s="279"/>
      <c r="E27" s="279"/>
      <c r="F27" s="279"/>
      <c r="G27" s="279"/>
      <c r="H27" s="279"/>
      <c r="I27" s="279"/>
      <c r="J27" s="279"/>
    </row>
    <row r="28" spans="1:10" x14ac:dyDescent="0.2">
      <c r="A28" s="98"/>
      <c r="B28" s="279"/>
      <c r="C28" s="279"/>
      <c r="D28" s="279"/>
      <c r="E28" s="279"/>
      <c r="F28" s="279"/>
      <c r="G28" s="279"/>
      <c r="H28" s="279"/>
      <c r="I28" s="279"/>
      <c r="J28" s="279"/>
    </row>
  </sheetData>
  <mergeCells count="2">
    <mergeCell ref="A7:D7"/>
    <mergeCell ref="A10:D10"/>
  </mergeCells>
  <phoneticPr fontId="0" type="noConversion"/>
  <printOptions horizontalCentered="1"/>
  <pageMargins left="0.35433070866141736" right="0.35433070866141736" top="0.31496062992125984" bottom="0.47244094488188981" header="0.59055118110236227" footer="0.62992125984251968"/>
  <pageSetup paperSize="9" scale="108" orientation="portrait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99"/>
  <sheetViews>
    <sheetView topLeftCell="A50" zoomScaleNormal="100" workbookViewId="0">
      <selection activeCell="E66" sqref="E66"/>
    </sheetView>
  </sheetViews>
  <sheetFormatPr defaultColWidth="9.33203125" defaultRowHeight="15.75" x14ac:dyDescent="0.25"/>
  <cols>
    <col min="1" max="1" width="7.1640625" style="9" customWidth="1"/>
    <col min="2" max="2" width="37.33203125" style="9" customWidth="1"/>
    <col min="3" max="3" width="34.33203125" style="9" customWidth="1"/>
    <col min="4" max="4" width="39.6640625" style="9" customWidth="1"/>
    <col min="5" max="5" width="33.1640625" style="9" customWidth="1"/>
    <col min="6" max="16384" width="9.33203125" style="9"/>
  </cols>
  <sheetData>
    <row r="1" spans="1:5" ht="15.95" customHeight="1" x14ac:dyDescent="0.25">
      <c r="A1" s="335" t="s">
        <v>209</v>
      </c>
      <c r="B1" s="323"/>
      <c r="C1" s="323"/>
      <c r="D1" s="323"/>
      <c r="E1" s="323"/>
    </row>
    <row r="2" spans="1:5" ht="15.95" customHeight="1" x14ac:dyDescent="0.25">
      <c r="A2" s="274"/>
      <c r="B2" s="401" t="s">
        <v>204</v>
      </c>
      <c r="C2" s="401"/>
      <c r="D2" s="401"/>
      <c r="E2" s="401"/>
    </row>
    <row r="3" spans="1:5" ht="15.95" customHeight="1" x14ac:dyDescent="0.25">
      <c r="A3" s="399" t="s">
        <v>210</v>
      </c>
      <c r="B3" s="400"/>
      <c r="C3" s="400"/>
      <c r="D3" s="400"/>
      <c r="E3" s="400"/>
    </row>
    <row r="4" spans="1:5" ht="15.95" customHeight="1" x14ac:dyDescent="0.25">
      <c r="A4" s="328" t="s">
        <v>211</v>
      </c>
      <c r="B4" s="332" t="s">
        <v>4</v>
      </c>
      <c r="C4" s="224" t="s">
        <v>212</v>
      </c>
      <c r="D4" s="224" t="s">
        <v>213</v>
      </c>
      <c r="E4" s="230" t="s">
        <v>214</v>
      </c>
    </row>
    <row r="5" spans="1:5" ht="27.75" customHeight="1" x14ac:dyDescent="0.25">
      <c r="A5" s="331"/>
      <c r="B5" s="333"/>
      <c r="C5" s="61" t="s">
        <v>8</v>
      </c>
      <c r="D5" s="61" t="s">
        <v>8</v>
      </c>
      <c r="E5" s="61" t="s">
        <v>8</v>
      </c>
    </row>
    <row r="6" spans="1:5" s="11" customFormat="1" ht="12" customHeight="1" x14ac:dyDescent="0.2">
      <c r="A6" s="63"/>
      <c r="B6" s="63">
        <v>2</v>
      </c>
      <c r="C6" s="64">
        <v>3</v>
      </c>
      <c r="D6" s="64">
        <v>3</v>
      </c>
      <c r="E6" s="64">
        <v>3</v>
      </c>
    </row>
    <row r="7" spans="1:5" s="10" customFormat="1" ht="17.25" customHeight="1" x14ac:dyDescent="0.2">
      <c r="A7" s="70" t="s">
        <v>9</v>
      </c>
      <c r="B7" s="65" t="s">
        <v>10</v>
      </c>
      <c r="C7" s="153">
        <f>C8+C9+C14+C19+C20+C21+C22</f>
        <v>588809007</v>
      </c>
      <c r="D7" s="153">
        <f t="shared" ref="D7" si="0">D8+D9+D14+D19+D20+D21+D22</f>
        <v>614384403</v>
      </c>
      <c r="E7" s="153">
        <f>SUM(E8+E9+E14+E19+E20+E21+E22)</f>
        <v>619480454</v>
      </c>
    </row>
    <row r="8" spans="1:5" s="10" customFormat="1" ht="12" customHeight="1" x14ac:dyDescent="0.2">
      <c r="A8" s="71" t="s">
        <v>11</v>
      </c>
      <c r="B8" s="67" t="s">
        <v>12</v>
      </c>
      <c r="C8" s="154">
        <v>31897000</v>
      </c>
      <c r="D8" s="154">
        <v>31897000</v>
      </c>
      <c r="E8" s="153">
        <v>26952233</v>
      </c>
    </row>
    <row r="9" spans="1:5" s="10" customFormat="1" ht="12" customHeight="1" x14ac:dyDescent="0.2">
      <c r="A9" s="72" t="s">
        <v>13</v>
      </c>
      <c r="B9" s="66" t="s">
        <v>18</v>
      </c>
      <c r="C9" s="153">
        <v>38000000</v>
      </c>
      <c r="D9" s="153">
        <v>46473535</v>
      </c>
      <c r="E9" s="231">
        <v>49356618</v>
      </c>
    </row>
    <row r="10" spans="1:5" s="10" customFormat="1" ht="12" customHeight="1" x14ac:dyDescent="0.2">
      <c r="A10" s="73" t="s">
        <v>15</v>
      </c>
      <c r="B10" s="21" t="s">
        <v>20</v>
      </c>
      <c r="C10" s="157">
        <v>31000000</v>
      </c>
      <c r="D10" s="199">
        <v>39473535</v>
      </c>
      <c r="E10" s="156" t="s">
        <v>215</v>
      </c>
    </row>
    <row r="11" spans="1:5" s="10" customFormat="1" ht="12" customHeight="1" x14ac:dyDescent="0.2">
      <c r="A11" s="73" t="s">
        <v>17</v>
      </c>
      <c r="B11" s="21" t="s">
        <v>22</v>
      </c>
      <c r="C11" s="157">
        <v>7000000</v>
      </c>
      <c r="D11" s="199">
        <v>7000000</v>
      </c>
      <c r="E11" s="156">
        <v>8674195</v>
      </c>
    </row>
    <row r="12" spans="1:5" s="10" customFormat="1" ht="12" customHeight="1" x14ac:dyDescent="0.2">
      <c r="A12" s="73" t="s">
        <v>19</v>
      </c>
      <c r="B12" s="21" t="s">
        <v>216</v>
      </c>
      <c r="C12" s="157"/>
      <c r="D12" s="157"/>
      <c r="E12" s="156">
        <v>328552</v>
      </c>
    </row>
    <row r="13" spans="1:5" s="10" customFormat="1" ht="12" hidden="1" customHeight="1" x14ac:dyDescent="0.2">
      <c r="A13" s="73"/>
      <c r="B13" s="21"/>
      <c r="C13" s="157"/>
      <c r="D13" s="157"/>
      <c r="E13" s="157"/>
    </row>
    <row r="14" spans="1:5" s="10" customFormat="1" ht="12" customHeight="1" x14ac:dyDescent="0.2">
      <c r="A14" s="70">
        <v>7</v>
      </c>
      <c r="B14" s="66" t="s">
        <v>24</v>
      </c>
      <c r="C14" s="146">
        <v>143675153</v>
      </c>
      <c r="D14" s="153">
        <v>156081987</v>
      </c>
      <c r="E14" s="153">
        <v>156081987</v>
      </c>
    </row>
    <row r="15" spans="1:5" s="10" customFormat="1" ht="12" customHeight="1" x14ac:dyDescent="0.2">
      <c r="A15" s="73">
        <v>8</v>
      </c>
      <c r="B15" s="21" t="s">
        <v>26</v>
      </c>
      <c r="C15" s="146">
        <v>143675153</v>
      </c>
      <c r="D15" s="231" t="s">
        <v>217</v>
      </c>
      <c r="E15" s="231" t="s">
        <v>218</v>
      </c>
    </row>
    <row r="16" spans="1:5" s="10" customFormat="1" ht="12" hidden="1" customHeight="1" x14ac:dyDescent="0.2">
      <c r="A16" s="73"/>
      <c r="B16" s="21"/>
      <c r="C16" s="137"/>
      <c r="D16" s="155"/>
      <c r="E16" s="137"/>
    </row>
    <row r="17" spans="1:5" s="10" customFormat="1" ht="12" hidden="1" customHeight="1" x14ac:dyDescent="0.2">
      <c r="A17" s="73"/>
      <c r="B17" s="69"/>
      <c r="C17" s="137"/>
      <c r="D17" s="155"/>
      <c r="E17" s="137"/>
    </row>
    <row r="18" spans="1:5" s="10" customFormat="1" ht="12" customHeight="1" x14ac:dyDescent="0.2">
      <c r="A18" s="73">
        <v>9</v>
      </c>
      <c r="B18" s="69" t="s">
        <v>28</v>
      </c>
      <c r="C18" s="137"/>
      <c r="D18" s="155">
        <v>342000</v>
      </c>
      <c r="E18" s="137">
        <v>342000</v>
      </c>
    </row>
    <row r="19" spans="1:5" s="10" customFormat="1" ht="12" customHeight="1" x14ac:dyDescent="0.2">
      <c r="A19" s="73">
        <v>10</v>
      </c>
      <c r="B19" s="50" t="s">
        <v>90</v>
      </c>
      <c r="C19" s="146">
        <v>4910000</v>
      </c>
      <c r="D19" s="146">
        <v>11307895</v>
      </c>
      <c r="E19" s="146">
        <v>17850758</v>
      </c>
    </row>
    <row r="20" spans="1:5" s="10" customFormat="1" ht="12" customHeight="1" x14ac:dyDescent="0.2">
      <c r="A20" s="70">
        <v>11</v>
      </c>
      <c r="B20" s="66" t="s">
        <v>91</v>
      </c>
      <c r="C20" s="153"/>
      <c r="D20" s="158">
        <v>877505</v>
      </c>
      <c r="E20" s="153">
        <v>877505</v>
      </c>
    </row>
    <row r="21" spans="1:5" s="10" customFormat="1" ht="19.5" customHeight="1" x14ac:dyDescent="0.2">
      <c r="A21" s="73">
        <v>12</v>
      </c>
      <c r="B21" s="50" t="s">
        <v>92</v>
      </c>
      <c r="C21" s="146">
        <v>365128000</v>
      </c>
      <c r="D21" s="146">
        <v>362547627</v>
      </c>
      <c r="E21" s="232">
        <v>362547627</v>
      </c>
    </row>
    <row r="22" spans="1:5" s="10" customFormat="1" ht="12" customHeight="1" x14ac:dyDescent="0.2">
      <c r="A22" s="73">
        <v>13</v>
      </c>
      <c r="B22" s="50" t="s">
        <v>36</v>
      </c>
      <c r="C22" s="154">
        <v>5198854</v>
      </c>
      <c r="D22" s="154">
        <v>5198854</v>
      </c>
      <c r="E22" s="146">
        <v>5813726</v>
      </c>
    </row>
    <row r="23" spans="1:5" s="10" customFormat="1" ht="12" customHeight="1" x14ac:dyDescent="0.2">
      <c r="A23" s="73">
        <v>14</v>
      </c>
      <c r="B23" s="47" t="s">
        <v>219</v>
      </c>
      <c r="C23" s="137">
        <v>5198854</v>
      </c>
      <c r="D23" s="137">
        <v>5198854</v>
      </c>
      <c r="E23" s="155">
        <v>5813726</v>
      </c>
    </row>
    <row r="24" spans="1:5" s="10" customFormat="1" ht="12" customHeight="1" x14ac:dyDescent="0.2">
      <c r="A24" s="73">
        <v>15</v>
      </c>
      <c r="B24" s="47" t="s">
        <v>40</v>
      </c>
      <c r="C24" s="137"/>
      <c r="D24" s="137"/>
      <c r="E24" s="146"/>
    </row>
    <row r="25" spans="1:5" s="10" customFormat="1" ht="12" hidden="1" customHeight="1" x14ac:dyDescent="0.2">
      <c r="A25" s="73">
        <v>16</v>
      </c>
      <c r="B25" s="47"/>
      <c r="C25" s="137"/>
      <c r="D25" s="137"/>
      <c r="E25" s="146"/>
    </row>
    <row r="26" spans="1:5" s="10" customFormat="1" ht="18" customHeight="1" x14ac:dyDescent="0.2">
      <c r="A26" s="73">
        <v>17</v>
      </c>
      <c r="B26" s="51" t="s">
        <v>42</v>
      </c>
      <c r="C26" s="146"/>
      <c r="D26" s="146">
        <v>8007318</v>
      </c>
      <c r="E26" s="146">
        <v>8007318</v>
      </c>
    </row>
    <row r="27" spans="1:5" s="10" customFormat="1" ht="12" customHeight="1" x14ac:dyDescent="0.2">
      <c r="A27" s="73">
        <v>18</v>
      </c>
      <c r="B27" s="50" t="s">
        <v>44</v>
      </c>
      <c r="C27" s="146"/>
      <c r="D27" s="146"/>
      <c r="E27" s="137"/>
    </row>
    <row r="28" spans="1:5" s="10" customFormat="1" ht="12" customHeight="1" x14ac:dyDescent="0.2">
      <c r="A28" s="73">
        <v>19</v>
      </c>
      <c r="B28" s="47" t="s">
        <v>220</v>
      </c>
      <c r="C28" s="146"/>
      <c r="D28" s="137">
        <v>7874</v>
      </c>
      <c r="E28" s="137">
        <v>7874</v>
      </c>
    </row>
    <row r="29" spans="1:5" s="10" customFormat="1" ht="12" customHeight="1" x14ac:dyDescent="0.2">
      <c r="A29" s="73">
        <v>20</v>
      </c>
      <c r="B29" s="47" t="s">
        <v>221</v>
      </c>
      <c r="C29" s="146"/>
      <c r="D29" s="137"/>
      <c r="E29" s="137"/>
    </row>
    <row r="30" spans="1:5" s="10" customFormat="1" ht="12" customHeight="1" x14ac:dyDescent="0.2">
      <c r="A30" s="73">
        <v>21</v>
      </c>
      <c r="B30" s="50" t="s">
        <v>48</v>
      </c>
      <c r="C30" s="146"/>
      <c r="D30" s="153">
        <v>7999444</v>
      </c>
      <c r="E30" s="153">
        <v>7999444</v>
      </c>
    </row>
    <row r="31" spans="1:5" s="10" customFormat="1" ht="12" customHeight="1" x14ac:dyDescent="0.2">
      <c r="A31" s="73">
        <v>22</v>
      </c>
      <c r="B31" s="47" t="s">
        <v>50</v>
      </c>
      <c r="C31" s="146"/>
      <c r="D31" s="233">
        <v>7999444</v>
      </c>
      <c r="E31" s="233">
        <v>7999444</v>
      </c>
    </row>
    <row r="32" spans="1:5" s="10" customFormat="1" ht="12" customHeight="1" x14ac:dyDescent="0.2">
      <c r="A32" s="70">
        <v>23</v>
      </c>
      <c r="B32" s="50" t="s">
        <v>94</v>
      </c>
      <c r="C32" s="158"/>
      <c r="D32" s="153"/>
      <c r="E32" s="153"/>
    </row>
    <row r="33" spans="1:5" s="10" customFormat="1" ht="12" customHeight="1" x14ac:dyDescent="0.2">
      <c r="A33" s="73">
        <v>24</v>
      </c>
      <c r="B33" s="66" t="s">
        <v>95</v>
      </c>
      <c r="C33" s="146"/>
      <c r="D33" s="153"/>
      <c r="E33" s="153">
        <v>0</v>
      </c>
    </row>
    <row r="34" spans="1:5" s="10" customFormat="1" ht="12" customHeight="1" x14ac:dyDescent="0.2">
      <c r="A34" s="73">
        <v>25</v>
      </c>
      <c r="B34" s="50" t="s">
        <v>96</v>
      </c>
      <c r="C34" s="146"/>
      <c r="D34" s="146"/>
      <c r="E34" s="146"/>
    </row>
    <row r="35" spans="1:5" s="10" customFormat="1" ht="12" customHeight="1" x14ac:dyDescent="0.2">
      <c r="A35" s="73">
        <v>26</v>
      </c>
      <c r="B35" s="50" t="s">
        <v>58</v>
      </c>
      <c r="C35" s="137"/>
      <c r="D35" s="137"/>
      <c r="E35" s="137"/>
    </row>
    <row r="36" spans="1:5" s="10" customFormat="1" ht="12" customHeight="1" x14ac:dyDescent="0.2">
      <c r="A36" s="73">
        <v>27</v>
      </c>
      <c r="B36" s="47" t="s">
        <v>60</v>
      </c>
      <c r="C36" s="137"/>
      <c r="D36" s="137"/>
      <c r="E36" s="137"/>
    </row>
    <row r="37" spans="1:5" s="10" customFormat="1" ht="12" customHeight="1" x14ac:dyDescent="0.2">
      <c r="A37" s="73">
        <v>28</v>
      </c>
      <c r="B37" s="48" t="s">
        <v>62</v>
      </c>
      <c r="C37" s="137"/>
      <c r="D37" s="137"/>
      <c r="E37" s="137"/>
    </row>
    <row r="38" spans="1:5" s="10" customFormat="1" ht="19.5" customHeight="1" x14ac:dyDescent="0.2">
      <c r="A38" s="74">
        <v>29</v>
      </c>
      <c r="B38" s="173" t="s">
        <v>222</v>
      </c>
      <c r="C38" s="229">
        <f>C7+C26</f>
        <v>588809007</v>
      </c>
      <c r="D38" s="229">
        <f t="shared" ref="D38:E38" si="1">D7+D26</f>
        <v>622391721</v>
      </c>
      <c r="E38" s="229">
        <f t="shared" si="1"/>
        <v>627487772</v>
      </c>
    </row>
    <row r="39" spans="1:5" s="10" customFormat="1" ht="19.5" customHeight="1" x14ac:dyDescent="0.2">
      <c r="A39" s="52"/>
      <c r="B39" s="214"/>
      <c r="C39" s="185"/>
      <c r="D39" s="185"/>
      <c r="E39" s="185"/>
    </row>
    <row r="40" spans="1:5" s="10" customFormat="1" ht="19.5" customHeight="1" x14ac:dyDescent="0.2">
      <c r="A40" s="52"/>
      <c r="B40" s="214"/>
      <c r="C40" s="185"/>
      <c r="D40" s="185"/>
      <c r="E40" s="185"/>
    </row>
    <row r="41" spans="1:5" s="10" customFormat="1" ht="19.5" customHeight="1" x14ac:dyDescent="0.2">
      <c r="A41" s="52"/>
      <c r="B41" s="214"/>
      <c r="C41" s="185"/>
      <c r="D41" s="185"/>
      <c r="E41" s="185"/>
    </row>
    <row r="42" spans="1:5" s="10" customFormat="1" ht="19.5" customHeight="1" x14ac:dyDescent="0.2">
      <c r="A42" s="52"/>
      <c r="B42" s="214"/>
      <c r="C42" s="185"/>
      <c r="D42" s="185"/>
      <c r="E42" s="185"/>
    </row>
    <row r="43" spans="1:5" s="10" customFormat="1" ht="19.5" customHeight="1" x14ac:dyDescent="0.2">
      <c r="A43" s="52"/>
      <c r="B43" s="214"/>
      <c r="C43" s="185"/>
      <c r="D43" s="185"/>
      <c r="E43" s="185"/>
    </row>
    <row r="44" spans="1:5" s="10" customFormat="1" ht="19.5" customHeight="1" x14ac:dyDescent="0.2">
      <c r="A44" s="52"/>
      <c r="B44" s="214"/>
      <c r="C44" s="185"/>
      <c r="D44" s="185"/>
      <c r="E44" s="185"/>
    </row>
    <row r="45" spans="1:5" s="10" customFormat="1" ht="19.5" customHeight="1" x14ac:dyDescent="0.2">
      <c r="A45" s="52"/>
      <c r="B45" s="214"/>
      <c r="C45" s="185"/>
      <c r="D45" s="185"/>
      <c r="E45" s="185"/>
    </row>
    <row r="46" spans="1:5" s="10" customFormat="1" ht="19.5" customHeight="1" x14ac:dyDescent="0.2">
      <c r="A46" s="52"/>
      <c r="B46" s="214"/>
      <c r="C46" s="185"/>
      <c r="D46" s="185"/>
      <c r="E46" s="185"/>
    </row>
    <row r="47" spans="1:5" s="10" customFormat="1" ht="19.5" customHeight="1" x14ac:dyDescent="0.2">
      <c r="A47" s="52"/>
      <c r="B47" s="214"/>
      <c r="C47" s="185"/>
      <c r="D47" s="185"/>
      <c r="E47" s="185"/>
    </row>
    <row r="48" spans="1:5" s="10" customFormat="1" ht="19.5" customHeight="1" x14ac:dyDescent="0.2">
      <c r="A48" s="52"/>
      <c r="B48" s="214"/>
      <c r="C48" s="185"/>
      <c r="D48" s="185"/>
      <c r="E48" s="185"/>
    </row>
    <row r="49" spans="1:5" s="10" customFormat="1" ht="19.5" customHeight="1" x14ac:dyDescent="0.2">
      <c r="A49" s="52"/>
      <c r="B49" s="214"/>
      <c r="C49" s="185"/>
      <c r="D49" s="185"/>
      <c r="E49" s="185"/>
    </row>
    <row r="50" spans="1:5" s="10" customFormat="1" ht="19.5" customHeight="1" x14ac:dyDescent="0.2">
      <c r="A50" s="52"/>
      <c r="B50" s="214"/>
      <c r="C50" s="185"/>
      <c r="D50" s="185"/>
      <c r="E50" s="185"/>
    </row>
    <row r="51" spans="1:5" s="10" customFormat="1" ht="19.5" customHeight="1" x14ac:dyDescent="0.2">
      <c r="A51" s="52"/>
      <c r="B51" s="214"/>
      <c r="C51" s="185"/>
      <c r="D51" s="185"/>
      <c r="E51" s="185"/>
    </row>
    <row r="52" spans="1:5" s="10" customFormat="1" ht="19.5" customHeight="1" x14ac:dyDescent="0.2">
      <c r="A52" s="52"/>
      <c r="B52" s="214"/>
      <c r="C52" s="185"/>
      <c r="D52" s="185"/>
      <c r="E52" s="185"/>
    </row>
    <row r="53" spans="1:5" s="10" customFormat="1" ht="15.95" customHeight="1" x14ac:dyDescent="0.2">
      <c r="A53" s="55"/>
      <c r="B53" s="56"/>
      <c r="C53" s="57"/>
    </row>
    <row r="54" spans="1:5" s="10" customFormat="1" ht="15.95" hidden="1" customHeight="1" x14ac:dyDescent="0.2">
      <c r="A54" s="55"/>
      <c r="B54" s="56"/>
      <c r="C54" s="57"/>
    </row>
    <row r="55" spans="1:5" s="10" customFormat="1" ht="15.95" hidden="1" customHeight="1" x14ac:dyDescent="0.2">
      <c r="A55" s="52"/>
      <c r="B55" s="58"/>
      <c r="C55" s="58"/>
    </row>
    <row r="56" spans="1:5" s="10" customFormat="1" ht="15.95" hidden="1" customHeight="1" x14ac:dyDescent="0.2">
      <c r="A56" s="55"/>
      <c r="B56" s="56"/>
      <c r="C56" s="57"/>
    </row>
    <row r="57" spans="1:5" s="10" customFormat="1" ht="15.95" hidden="1" customHeight="1" x14ac:dyDescent="0.2">
      <c r="A57" s="55"/>
      <c r="B57" s="56"/>
      <c r="C57" s="57"/>
    </row>
    <row r="58" spans="1:5" s="10" customFormat="1" ht="15.95" hidden="1" customHeight="1" x14ac:dyDescent="0.2">
      <c r="A58" s="55"/>
      <c r="B58" s="56"/>
      <c r="C58" s="57"/>
    </row>
    <row r="59" spans="1:5" s="10" customFormat="1" ht="15.95" hidden="1" customHeight="1" x14ac:dyDescent="0.2">
      <c r="A59" s="54"/>
      <c r="B59" s="59"/>
      <c r="C59" s="60"/>
    </row>
    <row r="60" spans="1:5" s="10" customFormat="1" ht="15.95" hidden="1" customHeight="1" x14ac:dyDescent="0.2">
      <c r="A60" s="54"/>
      <c r="B60" s="53"/>
      <c r="C60" s="53"/>
    </row>
    <row r="61" spans="1:5" s="12" customFormat="1" ht="14.1" hidden="1" customHeight="1" x14ac:dyDescent="0.2">
      <c r="A61" s="25"/>
      <c r="B61" s="26"/>
      <c r="C61" s="26"/>
    </row>
    <row r="62" spans="1:5" s="12" customFormat="1" ht="14.1" hidden="1" customHeight="1" x14ac:dyDescent="0.2">
      <c r="A62" s="25"/>
      <c r="B62" s="26"/>
      <c r="C62" s="26"/>
    </row>
    <row r="63" spans="1:5" hidden="1" x14ac:dyDescent="0.25">
      <c r="A63" s="27"/>
      <c r="B63" s="27"/>
      <c r="C63" s="35"/>
    </row>
    <row r="64" spans="1:5" ht="16.5" customHeight="1" x14ac:dyDescent="0.25">
      <c r="A64" s="336" t="s">
        <v>223</v>
      </c>
      <c r="B64" s="323"/>
      <c r="C64" s="323"/>
      <c r="D64" s="323"/>
      <c r="E64" s="323"/>
    </row>
    <row r="65" spans="1:5" ht="16.5" customHeight="1" x14ac:dyDescent="0.25">
      <c r="A65" s="29"/>
      <c r="B65" s="29"/>
      <c r="C65" s="36"/>
    </row>
    <row r="66" spans="1:5" ht="15.75" customHeight="1" x14ac:dyDescent="0.25">
      <c r="A66" s="328" t="s">
        <v>3</v>
      </c>
      <c r="B66" s="326" t="s">
        <v>66</v>
      </c>
      <c r="C66" s="224" t="s">
        <v>424</v>
      </c>
      <c r="D66" s="224" t="s">
        <v>6</v>
      </c>
      <c r="E66" s="224" t="s">
        <v>425</v>
      </c>
    </row>
    <row r="67" spans="1:5" s="11" customFormat="1" ht="34.5" customHeight="1" x14ac:dyDescent="0.2">
      <c r="A67" s="329"/>
      <c r="B67" s="327"/>
      <c r="C67" s="61" t="s">
        <v>8</v>
      </c>
      <c r="D67" s="61" t="s">
        <v>8</v>
      </c>
      <c r="E67" s="61" t="s">
        <v>8</v>
      </c>
    </row>
    <row r="68" spans="1:5" ht="12" customHeight="1" x14ac:dyDescent="0.25">
      <c r="A68" s="85" t="s">
        <v>9</v>
      </c>
      <c r="B68" s="86" t="s">
        <v>10</v>
      </c>
      <c r="C68" s="204">
        <v>233033844</v>
      </c>
      <c r="D68" s="136">
        <v>288496300</v>
      </c>
      <c r="E68" s="136">
        <v>248905414</v>
      </c>
    </row>
    <row r="69" spans="1:5" ht="12" customHeight="1" x14ac:dyDescent="0.25">
      <c r="A69" s="30" t="s">
        <v>11</v>
      </c>
      <c r="B69" s="76" t="s">
        <v>67</v>
      </c>
      <c r="C69" s="150">
        <v>106865520</v>
      </c>
      <c r="D69" s="150">
        <v>120363604</v>
      </c>
      <c r="E69" s="150">
        <v>114414928</v>
      </c>
    </row>
    <row r="70" spans="1:5" ht="12" customHeight="1" x14ac:dyDescent="0.25">
      <c r="A70" s="22" t="s">
        <v>13</v>
      </c>
      <c r="B70" s="50" t="s">
        <v>224</v>
      </c>
      <c r="C70" s="146">
        <v>22222500</v>
      </c>
      <c r="D70" s="146">
        <v>24492975</v>
      </c>
      <c r="E70" s="146">
        <v>23276987</v>
      </c>
    </row>
    <row r="71" spans="1:5" ht="12" customHeight="1" x14ac:dyDescent="0.25">
      <c r="A71" s="22" t="s">
        <v>15</v>
      </c>
      <c r="B71" s="50" t="s">
        <v>99</v>
      </c>
      <c r="C71" s="141">
        <v>65638000</v>
      </c>
      <c r="D71" s="141">
        <v>105287808</v>
      </c>
      <c r="E71" s="141">
        <v>78767211</v>
      </c>
    </row>
    <row r="72" spans="1:5" ht="12" customHeight="1" x14ac:dyDescent="0.25">
      <c r="A72" s="22" t="s">
        <v>17</v>
      </c>
      <c r="B72" s="77" t="s">
        <v>100</v>
      </c>
      <c r="C72" s="141">
        <v>10903000</v>
      </c>
      <c r="D72" s="141">
        <v>11107000</v>
      </c>
      <c r="E72" s="141">
        <v>7815490</v>
      </c>
    </row>
    <row r="73" spans="1:5" ht="12" customHeight="1" x14ac:dyDescent="0.25">
      <c r="A73" s="22" t="s">
        <v>19</v>
      </c>
      <c r="B73" s="77" t="s">
        <v>71</v>
      </c>
      <c r="C73" s="141">
        <v>17107000</v>
      </c>
      <c r="D73" s="141">
        <v>21590766</v>
      </c>
      <c r="E73" s="141">
        <v>19181355</v>
      </c>
    </row>
    <row r="74" spans="1:5" ht="12" customHeight="1" x14ac:dyDescent="0.25">
      <c r="A74" s="22" t="s">
        <v>21</v>
      </c>
      <c r="B74" s="47" t="s">
        <v>101</v>
      </c>
      <c r="C74" s="139">
        <v>1707000</v>
      </c>
      <c r="D74" s="172">
        <v>1880766</v>
      </c>
      <c r="E74" s="172">
        <v>1325766</v>
      </c>
    </row>
    <row r="75" spans="1:5" ht="12" customHeight="1" x14ac:dyDescent="0.25">
      <c r="A75" s="73" t="s">
        <v>23</v>
      </c>
      <c r="B75" s="47" t="s">
        <v>73</v>
      </c>
      <c r="C75" s="137">
        <v>15400000</v>
      </c>
      <c r="D75" s="155">
        <v>19710000</v>
      </c>
      <c r="E75" s="155">
        <v>17855589</v>
      </c>
    </row>
    <row r="76" spans="1:5" ht="12" customHeight="1" x14ac:dyDescent="0.25">
      <c r="A76" s="73">
        <v>9</v>
      </c>
      <c r="B76" s="50" t="s">
        <v>74</v>
      </c>
      <c r="C76" s="146">
        <v>4848381</v>
      </c>
      <c r="D76" s="146">
        <v>204704</v>
      </c>
      <c r="E76" s="62"/>
    </row>
    <row r="77" spans="1:5" ht="12" customHeight="1" x14ac:dyDescent="0.25">
      <c r="A77" s="73">
        <v>10</v>
      </c>
      <c r="B77" s="47" t="s">
        <v>75</v>
      </c>
      <c r="C77" s="137">
        <v>4848381</v>
      </c>
      <c r="D77" s="155">
        <v>204704</v>
      </c>
      <c r="E77" s="215"/>
    </row>
    <row r="78" spans="1:5" ht="12" customHeight="1" x14ac:dyDescent="0.25">
      <c r="A78" s="73">
        <v>11</v>
      </c>
      <c r="B78" s="47" t="s">
        <v>76</v>
      </c>
      <c r="C78" s="137"/>
      <c r="D78" s="141"/>
      <c r="E78" s="145"/>
    </row>
    <row r="79" spans="1:5" ht="12" customHeight="1" x14ac:dyDescent="0.25">
      <c r="A79" s="73">
        <v>12</v>
      </c>
      <c r="B79" s="50" t="s">
        <v>77</v>
      </c>
      <c r="C79" s="146">
        <v>5449443</v>
      </c>
      <c r="D79" s="153">
        <v>5449443</v>
      </c>
      <c r="E79" s="147">
        <v>5449443</v>
      </c>
    </row>
    <row r="80" spans="1:5" ht="12" customHeight="1" x14ac:dyDescent="0.25">
      <c r="A80" s="73"/>
      <c r="B80" s="47" t="s">
        <v>225</v>
      </c>
      <c r="C80" s="137">
        <v>5449443</v>
      </c>
      <c r="D80" s="144">
        <v>5449443</v>
      </c>
      <c r="E80" s="140"/>
    </row>
    <row r="81" spans="1:5" ht="12" customHeight="1" x14ac:dyDescent="0.25">
      <c r="A81" s="73">
        <v>13</v>
      </c>
      <c r="B81" s="47" t="s">
        <v>62</v>
      </c>
      <c r="C81" s="205"/>
      <c r="D81" s="181"/>
      <c r="E81" s="140"/>
    </row>
    <row r="82" spans="1:5" ht="12" customHeight="1" x14ac:dyDescent="0.25">
      <c r="A82" s="175">
        <v>14</v>
      </c>
      <c r="B82" s="87" t="s">
        <v>78</v>
      </c>
      <c r="C82" s="152">
        <v>606395000</v>
      </c>
      <c r="D82" s="151">
        <v>580705000</v>
      </c>
      <c r="E82" s="142">
        <v>367265101</v>
      </c>
    </row>
    <row r="83" spans="1:5" ht="12" customHeight="1" x14ac:dyDescent="0.25">
      <c r="A83" s="23">
        <v>15</v>
      </c>
      <c r="B83" s="79" t="s">
        <v>79</v>
      </c>
      <c r="C83" s="146">
        <v>505784000</v>
      </c>
      <c r="D83" s="182">
        <v>493680000</v>
      </c>
      <c r="E83" s="140">
        <v>304381493</v>
      </c>
    </row>
    <row r="84" spans="1:5" ht="12" customHeight="1" x14ac:dyDescent="0.25">
      <c r="A84" s="23">
        <v>16</v>
      </c>
      <c r="B84" s="50" t="s">
        <v>80</v>
      </c>
      <c r="C84" s="146">
        <v>100611000</v>
      </c>
      <c r="D84" s="137">
        <v>87025000</v>
      </c>
      <c r="E84" s="137">
        <v>62883608</v>
      </c>
    </row>
    <row r="85" spans="1:5" ht="12" customHeight="1" x14ac:dyDescent="0.25">
      <c r="A85" s="23">
        <v>17</v>
      </c>
      <c r="B85" s="50" t="s">
        <v>81</v>
      </c>
      <c r="C85" s="146"/>
      <c r="D85" s="137"/>
      <c r="E85" s="146"/>
    </row>
    <row r="86" spans="1:5" ht="12" customHeight="1" x14ac:dyDescent="0.25">
      <c r="A86" s="23">
        <v>18</v>
      </c>
      <c r="B86" s="50" t="s">
        <v>82</v>
      </c>
      <c r="C86" s="139"/>
      <c r="D86" s="146"/>
      <c r="E86" s="137"/>
    </row>
    <row r="87" spans="1:5" ht="12" customHeight="1" x14ac:dyDescent="0.25">
      <c r="A87" s="24">
        <v>19</v>
      </c>
      <c r="B87" s="49" t="s">
        <v>83</v>
      </c>
      <c r="C87" s="143"/>
      <c r="D87" s="141"/>
      <c r="E87" s="137"/>
    </row>
    <row r="88" spans="1:5" ht="12" customHeight="1" x14ac:dyDescent="0.25">
      <c r="A88" s="83">
        <v>20</v>
      </c>
      <c r="B88" s="84" t="s">
        <v>84</v>
      </c>
      <c r="C88" s="144"/>
      <c r="D88" s="143"/>
      <c r="E88" s="137"/>
    </row>
    <row r="89" spans="1:5" ht="12" customHeight="1" x14ac:dyDescent="0.25">
      <c r="A89" s="23">
        <v>21</v>
      </c>
      <c r="B89" s="47" t="s">
        <v>225</v>
      </c>
      <c r="C89" s="137"/>
      <c r="D89" s="144"/>
      <c r="E89" s="137"/>
    </row>
    <row r="90" spans="1:5" ht="12" customHeight="1" x14ac:dyDescent="0.25">
      <c r="A90" s="73">
        <v>22</v>
      </c>
      <c r="B90" s="47" t="s">
        <v>40</v>
      </c>
      <c r="C90" s="206"/>
      <c r="D90" s="181"/>
      <c r="E90" s="207"/>
    </row>
    <row r="91" spans="1:5" ht="19.5" customHeight="1" x14ac:dyDescent="0.25">
      <c r="A91" s="72">
        <v>23</v>
      </c>
      <c r="B91" s="174" t="s">
        <v>226</v>
      </c>
      <c r="C91" s="206">
        <v>839428844</v>
      </c>
      <c r="D91" s="183">
        <v>869201300</v>
      </c>
      <c r="E91" s="208">
        <v>616170515</v>
      </c>
    </row>
    <row r="92" spans="1:5" ht="15.95" customHeight="1" x14ac:dyDescent="0.25">
      <c r="A92" s="71"/>
      <c r="B92" s="67" t="s">
        <v>86</v>
      </c>
      <c r="C92" s="198">
        <v>36</v>
      </c>
      <c r="D92" s="198">
        <v>36</v>
      </c>
      <c r="E92" s="147">
        <v>36</v>
      </c>
    </row>
    <row r="93" spans="1:5" ht="15.95" customHeight="1" x14ac:dyDescent="0.25">
      <c r="A93" s="70"/>
      <c r="B93" s="66" t="s">
        <v>104</v>
      </c>
      <c r="C93" s="66">
        <v>6</v>
      </c>
      <c r="D93" s="66">
        <v>6</v>
      </c>
      <c r="E93" s="138">
        <v>6</v>
      </c>
    </row>
    <row r="94" spans="1:5" ht="15.95" customHeight="1" x14ac:dyDescent="0.25">
      <c r="A94" s="52"/>
      <c r="B94" s="53"/>
      <c r="C94" s="53"/>
      <c r="E94" s="209"/>
    </row>
    <row r="95" spans="1:5" ht="15.95" customHeight="1" x14ac:dyDescent="0.25">
      <c r="A95" s="55"/>
      <c r="B95" s="56"/>
      <c r="C95" s="57"/>
      <c r="E95" s="184"/>
    </row>
    <row r="96" spans="1:5" ht="15.95" customHeight="1" x14ac:dyDescent="0.25">
      <c r="A96" s="55"/>
      <c r="B96" s="56"/>
      <c r="C96" s="57"/>
      <c r="E96" s="185"/>
    </row>
    <row r="97" spans="1:5" ht="15.95" customHeight="1" x14ac:dyDescent="0.25">
      <c r="A97" s="52"/>
      <c r="B97" s="53"/>
      <c r="C97" s="53"/>
      <c r="E97" s="184"/>
    </row>
    <row r="98" spans="1:5" x14ac:dyDescent="0.25">
      <c r="E98" s="184"/>
    </row>
    <row r="99" spans="1:5" x14ac:dyDescent="0.25">
      <c r="E99" s="210"/>
    </row>
  </sheetData>
  <mergeCells count="8">
    <mergeCell ref="A1:E1"/>
    <mergeCell ref="A3:E3"/>
    <mergeCell ref="A66:A67"/>
    <mergeCell ref="B66:B67"/>
    <mergeCell ref="A4:A5"/>
    <mergeCell ref="B4:B5"/>
    <mergeCell ref="A64:E64"/>
    <mergeCell ref="B2:E2"/>
  </mergeCells>
  <phoneticPr fontId="0" type="noConversion"/>
  <printOptions horizontalCentered="1"/>
  <pageMargins left="0.59055118110236227" right="0.59055118110236227" top="1.3779527559055118" bottom="0.82677165354330717" header="0.55118110236220474" footer="0.59055118110236227"/>
  <pageSetup paperSize="8" orientation="landscape" r:id="rId1"/>
  <headerFooter alignWithMargins="0">
    <oddHeader>&amp;CKakasd Község Önkormányzat 2018 évi konszolidált költségvetési beszámoló&amp;R1. sz. melléklet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F45"/>
  <sheetViews>
    <sheetView topLeftCell="A2" zoomScaleNormal="100" workbookViewId="0">
      <selection activeCell="E33" sqref="E33"/>
    </sheetView>
  </sheetViews>
  <sheetFormatPr defaultColWidth="9.33203125" defaultRowHeight="15.75" x14ac:dyDescent="0.25"/>
  <cols>
    <col min="1" max="1" width="6.1640625" style="9" customWidth="1"/>
    <col min="2" max="2" width="29.33203125" style="9" customWidth="1"/>
    <col min="3" max="3" width="31" style="9" customWidth="1"/>
    <col min="4" max="4" width="38.33203125" style="9" customWidth="1"/>
    <col min="5" max="5" width="35.83203125" style="9" customWidth="1"/>
    <col min="6" max="6" width="16.33203125" style="9" customWidth="1"/>
    <col min="7" max="16384" width="9.33203125" style="9"/>
  </cols>
  <sheetData>
    <row r="2" spans="1:6" ht="18.75" x14ac:dyDescent="0.3">
      <c r="B2" s="322" t="s">
        <v>227</v>
      </c>
      <c r="C2" s="323"/>
      <c r="D2" s="323"/>
      <c r="E2" s="323"/>
      <c r="F2" s="323"/>
    </row>
    <row r="3" spans="1:6" ht="18.75" x14ac:dyDescent="0.3">
      <c r="A3" s="322" t="s">
        <v>228</v>
      </c>
      <c r="B3" s="323"/>
      <c r="C3" s="323"/>
      <c r="D3" s="323"/>
      <c r="E3" s="323"/>
    </row>
    <row r="5" spans="1:6" s="10" customFormat="1" ht="15.95" customHeight="1" x14ac:dyDescent="0.2">
      <c r="A5" s="54"/>
      <c r="B5" s="59"/>
      <c r="C5" s="184"/>
      <c r="D5" s="184"/>
    </row>
    <row r="6" spans="1:6" s="10" customFormat="1" ht="15.95" hidden="1" customHeight="1" x14ac:dyDescent="0.2">
      <c r="A6" s="160"/>
      <c r="B6" s="161"/>
      <c r="C6" s="185"/>
      <c r="D6" s="185"/>
    </row>
    <row r="7" spans="1:6" s="12" customFormat="1" ht="14.1" hidden="1" customHeight="1" x14ac:dyDescent="0.2">
      <c r="A7" s="25"/>
      <c r="B7" s="26"/>
      <c r="C7" s="26"/>
    </row>
    <row r="8" spans="1:6" s="12" customFormat="1" ht="14.1" hidden="1" customHeight="1" x14ac:dyDescent="0.2">
      <c r="A8" s="25"/>
      <c r="B8" s="26"/>
      <c r="C8" s="26"/>
    </row>
    <row r="9" spans="1:6" ht="15.75" hidden="1" customHeight="1" x14ac:dyDescent="0.25">
      <c r="A9" s="27"/>
      <c r="B9" s="27"/>
      <c r="C9" s="35"/>
    </row>
    <row r="10" spans="1:6" ht="16.5" hidden="1" customHeight="1" x14ac:dyDescent="0.25">
      <c r="A10" s="28"/>
      <c r="B10" s="149"/>
      <c r="C10" s="281"/>
    </row>
    <row r="11" spans="1:6" ht="16.5" customHeight="1" x14ac:dyDescent="0.3">
      <c r="A11" s="330" t="s">
        <v>65</v>
      </c>
      <c r="B11" s="325"/>
      <c r="C11" s="325"/>
      <c r="D11" s="325"/>
      <c r="E11" s="325"/>
    </row>
    <row r="12" spans="1:6" ht="16.5" customHeight="1" x14ac:dyDescent="0.25">
      <c r="A12" s="29"/>
      <c r="B12" s="29"/>
      <c r="C12" s="36"/>
    </row>
    <row r="13" spans="1:6" ht="15.75" customHeight="1" x14ac:dyDescent="0.25">
      <c r="A13" s="328" t="s">
        <v>3</v>
      </c>
      <c r="B13" s="326" t="s">
        <v>66</v>
      </c>
      <c r="C13" s="224" t="s">
        <v>212</v>
      </c>
      <c r="D13" s="224" t="s">
        <v>213</v>
      </c>
      <c r="E13" s="230" t="s">
        <v>229</v>
      </c>
    </row>
    <row r="14" spans="1:6" s="11" customFormat="1" ht="34.5" customHeight="1" x14ac:dyDescent="0.2">
      <c r="A14" s="329"/>
      <c r="B14" s="327"/>
      <c r="C14" s="61" t="s">
        <v>8</v>
      </c>
      <c r="D14" s="61" t="s">
        <v>8</v>
      </c>
      <c r="E14" s="234" t="s">
        <v>8</v>
      </c>
    </row>
    <row r="15" spans="1:6" ht="15.95" customHeight="1" x14ac:dyDescent="0.25">
      <c r="A15" s="85" t="s">
        <v>9</v>
      </c>
      <c r="B15" s="86" t="s">
        <v>10</v>
      </c>
      <c r="C15" s="136">
        <f>C16+C17+C18+C19+C20+C27+C24</f>
        <v>239869007</v>
      </c>
      <c r="D15" s="250" t="s">
        <v>230</v>
      </c>
      <c r="E15" s="250" t="s">
        <v>231</v>
      </c>
      <c r="F15" s="166"/>
    </row>
    <row r="16" spans="1:6" ht="15.95" customHeight="1" x14ac:dyDescent="0.25">
      <c r="A16" s="30" t="s">
        <v>11</v>
      </c>
      <c r="B16" s="76" t="s">
        <v>67</v>
      </c>
      <c r="C16" s="171">
        <v>31639000</v>
      </c>
      <c r="D16" s="171">
        <v>41254259</v>
      </c>
      <c r="E16" s="235">
        <v>40519420</v>
      </c>
    </row>
    <row r="17" spans="1:5" ht="15.95" customHeight="1" x14ac:dyDescent="0.25">
      <c r="A17" s="22" t="s">
        <v>13</v>
      </c>
      <c r="B17" s="50" t="s">
        <v>232</v>
      </c>
      <c r="C17" s="155">
        <v>6201000</v>
      </c>
      <c r="D17" s="155">
        <v>6941000</v>
      </c>
      <c r="E17" s="236">
        <v>6915572</v>
      </c>
    </row>
    <row r="18" spans="1:5" ht="15.95" customHeight="1" x14ac:dyDescent="0.25">
      <c r="A18" s="22" t="s">
        <v>15</v>
      </c>
      <c r="B18" s="50" t="s">
        <v>99</v>
      </c>
      <c r="C18" s="172">
        <v>84061536</v>
      </c>
      <c r="D18" s="172">
        <v>77198578</v>
      </c>
      <c r="E18" s="237">
        <v>59272265</v>
      </c>
    </row>
    <row r="19" spans="1:5" ht="15.95" customHeight="1" x14ac:dyDescent="0.25">
      <c r="A19" s="22" t="s">
        <v>17</v>
      </c>
      <c r="B19" s="77" t="s">
        <v>100</v>
      </c>
      <c r="C19" s="172">
        <v>8370000</v>
      </c>
      <c r="D19" s="172">
        <v>10195740</v>
      </c>
      <c r="E19" s="237">
        <v>9738148</v>
      </c>
    </row>
    <row r="20" spans="1:5" ht="15.95" customHeight="1" x14ac:dyDescent="0.25">
      <c r="A20" s="22" t="s">
        <v>19</v>
      </c>
      <c r="B20" s="77" t="s">
        <v>71</v>
      </c>
      <c r="C20" s="216">
        <v>5648000</v>
      </c>
      <c r="D20" s="248" t="s">
        <v>233</v>
      </c>
      <c r="E20" s="238">
        <v>8970752</v>
      </c>
    </row>
    <row r="21" spans="1:5" ht="15.95" customHeight="1" x14ac:dyDescent="0.25">
      <c r="A21" s="22" t="s">
        <v>21</v>
      </c>
      <c r="B21" s="249" t="s">
        <v>234</v>
      </c>
      <c r="C21" s="216"/>
      <c r="D21" s="248">
        <v>1019000</v>
      </c>
      <c r="E21" s="238">
        <v>992443</v>
      </c>
    </row>
    <row r="22" spans="1:5" ht="15.95" customHeight="1" x14ac:dyDescent="0.25">
      <c r="A22" s="22" t="s">
        <v>23</v>
      </c>
      <c r="B22" s="47" t="s">
        <v>235</v>
      </c>
      <c r="C22" s="139">
        <v>2654000</v>
      </c>
      <c r="D22" s="172">
        <v>6233669</v>
      </c>
      <c r="E22" s="237">
        <v>6233669</v>
      </c>
    </row>
    <row r="23" spans="1:5" ht="15.95" customHeight="1" x14ac:dyDescent="0.25">
      <c r="A23" s="22" t="s">
        <v>25</v>
      </c>
      <c r="B23" s="47" t="s">
        <v>73</v>
      </c>
      <c r="C23" s="137">
        <v>2994000</v>
      </c>
      <c r="D23" s="155">
        <v>2794000</v>
      </c>
      <c r="E23" s="236">
        <v>2303440</v>
      </c>
    </row>
    <row r="24" spans="1:5" ht="15.95" customHeight="1" x14ac:dyDescent="0.25">
      <c r="A24" s="22" t="s">
        <v>27</v>
      </c>
      <c r="B24" s="50" t="s">
        <v>74</v>
      </c>
      <c r="C24" s="154">
        <v>0</v>
      </c>
      <c r="D24" s="146">
        <v>1103834</v>
      </c>
      <c r="E24" s="239"/>
    </row>
    <row r="25" spans="1:5" ht="15.95" customHeight="1" x14ac:dyDescent="0.25">
      <c r="A25" s="22" t="s">
        <v>29</v>
      </c>
      <c r="B25" s="47" t="s">
        <v>75</v>
      </c>
      <c r="C25" s="137">
        <v>0</v>
      </c>
      <c r="D25" s="155">
        <v>1103834</v>
      </c>
      <c r="E25" s="239"/>
    </row>
    <row r="26" spans="1:5" ht="15.95" customHeight="1" x14ac:dyDescent="0.25">
      <c r="A26" s="22" t="s">
        <v>31</v>
      </c>
      <c r="B26" s="47" t="s">
        <v>76</v>
      </c>
      <c r="C26" s="137"/>
      <c r="D26" s="146"/>
      <c r="E26" s="239"/>
    </row>
    <row r="27" spans="1:5" ht="15.95" customHeight="1" x14ac:dyDescent="0.25">
      <c r="A27" s="22" t="s">
        <v>33</v>
      </c>
      <c r="B27" s="50" t="s">
        <v>77</v>
      </c>
      <c r="C27" s="154">
        <v>103949471</v>
      </c>
      <c r="D27" s="146">
        <v>129114559</v>
      </c>
      <c r="E27" s="239">
        <v>122911479</v>
      </c>
    </row>
    <row r="28" spans="1:5" ht="15.95" customHeight="1" x14ac:dyDescent="0.25">
      <c r="A28" s="22" t="s">
        <v>35</v>
      </c>
      <c r="B28" s="49" t="s">
        <v>62</v>
      </c>
      <c r="C28" s="137">
        <v>98750617</v>
      </c>
      <c r="D28" s="139">
        <v>118101979</v>
      </c>
      <c r="E28" s="240">
        <v>117712625</v>
      </c>
    </row>
    <row r="29" spans="1:5" ht="15.95" customHeight="1" x14ac:dyDescent="0.25">
      <c r="A29" s="22" t="s">
        <v>37</v>
      </c>
      <c r="B29" s="49" t="s">
        <v>236</v>
      </c>
      <c r="C29" s="144">
        <v>5198854</v>
      </c>
      <c r="D29" s="139">
        <v>11012580</v>
      </c>
      <c r="E29" s="240">
        <v>5198854</v>
      </c>
    </row>
    <row r="30" spans="1:5" ht="15.95" customHeight="1" x14ac:dyDescent="0.25">
      <c r="A30" s="22" t="s">
        <v>39</v>
      </c>
      <c r="B30" s="65" t="s">
        <v>78</v>
      </c>
      <c r="C30" s="217">
        <f>SUM(C31:C33)</f>
        <v>348940000</v>
      </c>
      <c r="D30" s="217">
        <f t="shared" ref="D30:E30" si="0">SUM(D31:D33)</f>
        <v>336652257</v>
      </c>
      <c r="E30" s="217">
        <f t="shared" si="0"/>
        <v>113159045</v>
      </c>
    </row>
    <row r="31" spans="1:5" ht="15.95" customHeight="1" x14ac:dyDescent="0.25">
      <c r="A31" s="22" t="s">
        <v>41</v>
      </c>
      <c r="B31" s="79" t="s">
        <v>79</v>
      </c>
      <c r="C31" s="155">
        <v>252857000</v>
      </c>
      <c r="D31" s="182">
        <v>243044449</v>
      </c>
      <c r="E31" s="241">
        <v>108708563</v>
      </c>
    </row>
    <row r="32" spans="1:5" ht="15.95" customHeight="1" x14ac:dyDescent="0.25">
      <c r="A32" s="22" t="s">
        <v>43</v>
      </c>
      <c r="B32" s="50" t="s">
        <v>80</v>
      </c>
      <c r="C32" s="155">
        <v>96083000</v>
      </c>
      <c r="D32" s="137">
        <v>87599926</v>
      </c>
      <c r="E32" s="240">
        <v>1442600</v>
      </c>
    </row>
    <row r="33" spans="1:5" ht="15.95" customHeight="1" x14ac:dyDescent="0.25">
      <c r="A33" s="22" t="s">
        <v>45</v>
      </c>
      <c r="B33" s="50" t="s">
        <v>81</v>
      </c>
      <c r="C33" s="154"/>
      <c r="D33" s="137">
        <v>6007882</v>
      </c>
      <c r="E33" s="240">
        <v>3007882</v>
      </c>
    </row>
    <row r="34" spans="1:5" ht="15.95" customHeight="1" x14ac:dyDescent="0.25">
      <c r="A34" s="22" t="s">
        <v>47</v>
      </c>
      <c r="B34" s="50" t="s">
        <v>82</v>
      </c>
      <c r="C34" s="154"/>
      <c r="D34" s="146"/>
      <c r="E34" s="239"/>
    </row>
    <row r="35" spans="1:5" ht="15.95" customHeight="1" x14ac:dyDescent="0.25">
      <c r="A35" s="22" t="s">
        <v>49</v>
      </c>
      <c r="B35" s="49" t="s">
        <v>83</v>
      </c>
      <c r="C35" s="139"/>
      <c r="D35" s="141"/>
      <c r="E35" s="238"/>
    </row>
    <row r="36" spans="1:5" ht="15.95" customHeight="1" x14ac:dyDescent="0.25">
      <c r="A36" s="22" t="s">
        <v>51</v>
      </c>
      <c r="B36" s="84" t="s">
        <v>84</v>
      </c>
      <c r="C36" s="143"/>
      <c r="D36" s="143"/>
      <c r="E36" s="242"/>
    </row>
    <row r="37" spans="1:5" ht="15.95" customHeight="1" x14ac:dyDescent="0.25">
      <c r="A37" s="22" t="s">
        <v>53</v>
      </c>
      <c r="B37" s="48" t="s">
        <v>102</v>
      </c>
      <c r="C37" s="144"/>
      <c r="D37" s="144"/>
      <c r="E37" s="243"/>
    </row>
    <row r="38" spans="1:5" ht="15.95" customHeight="1" x14ac:dyDescent="0.25">
      <c r="A38" s="22" t="s">
        <v>55</v>
      </c>
      <c r="B38" s="49" t="s">
        <v>40</v>
      </c>
      <c r="C38" s="139"/>
      <c r="D38" s="139"/>
      <c r="E38" s="244"/>
    </row>
    <row r="39" spans="1:5" ht="20.25" customHeight="1" x14ac:dyDescent="0.25">
      <c r="A39" s="22" t="s">
        <v>57</v>
      </c>
      <c r="B39" s="219" t="s">
        <v>85</v>
      </c>
      <c r="C39" s="220">
        <f>C15+C30</f>
        <v>588809007</v>
      </c>
      <c r="D39" s="220">
        <f>275854639+336652257</f>
        <v>612506896</v>
      </c>
      <c r="E39" s="245">
        <v>361486681</v>
      </c>
    </row>
    <row r="40" spans="1:5" ht="15.95" hidden="1" customHeight="1" x14ac:dyDescent="0.25">
      <c r="A40" s="80"/>
      <c r="B40" s="81"/>
      <c r="C40" s="82"/>
      <c r="E40" s="246"/>
    </row>
    <row r="41" spans="1:5" ht="15.95" hidden="1" customHeight="1" x14ac:dyDescent="0.25">
      <c r="A41" s="52"/>
      <c r="B41" s="53"/>
      <c r="C41" s="60"/>
      <c r="E41" s="246"/>
    </row>
    <row r="42" spans="1:5" ht="26.25" customHeight="1" x14ac:dyDescent="0.25">
      <c r="A42" s="71"/>
      <c r="B42" s="67" t="s">
        <v>103</v>
      </c>
      <c r="C42" s="68">
        <v>14</v>
      </c>
      <c r="D42" s="68">
        <v>14</v>
      </c>
      <c r="E42" s="239">
        <v>14</v>
      </c>
    </row>
    <row r="43" spans="1:5" ht="15.95" customHeight="1" x14ac:dyDescent="0.25">
      <c r="A43" s="70"/>
      <c r="B43" s="66" t="s">
        <v>104</v>
      </c>
      <c r="C43" s="66">
        <v>6</v>
      </c>
      <c r="D43" s="66">
        <v>6</v>
      </c>
      <c r="E43" s="239">
        <v>6</v>
      </c>
    </row>
    <row r="44" spans="1:5" ht="15.95" customHeight="1" x14ac:dyDescent="0.25">
      <c r="A44" s="73"/>
      <c r="B44" s="21"/>
      <c r="C44" s="31"/>
      <c r="D44" s="153"/>
      <c r="E44" s="247"/>
    </row>
    <row r="45" spans="1:5" ht="15.95" customHeight="1" x14ac:dyDescent="0.25">
      <c r="A45" s="52"/>
      <c r="B45" s="53"/>
      <c r="C45" s="53"/>
    </row>
  </sheetData>
  <mergeCells count="5">
    <mergeCell ref="A11:E11"/>
    <mergeCell ref="A13:A14"/>
    <mergeCell ref="B13:B14"/>
    <mergeCell ref="A3:E3"/>
    <mergeCell ref="B2:F2"/>
  </mergeCells>
  <phoneticPr fontId="0" type="noConversion"/>
  <printOptions horizontalCentered="1"/>
  <pageMargins left="0.51181102362204722" right="0.31496062992125984" top="0.11811023622047245" bottom="0.6692913385826772" header="0.51181102362204722" footer="0.47244094488188981"/>
  <pageSetup paperSize="8" scale="95" orientation="landscape" verticalDpi="300" r:id="rId1"/>
  <headerFooter alignWithMargins="0"/>
  <rowBreaks count="1" manualBreakCount="1">
    <brk id="46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F24"/>
  <sheetViews>
    <sheetView zoomScale="83" workbookViewId="0">
      <selection activeCell="F14" sqref="F14"/>
    </sheetView>
  </sheetViews>
  <sheetFormatPr defaultColWidth="9.33203125" defaultRowHeight="12.75" x14ac:dyDescent="0.2"/>
  <cols>
    <col min="1" max="1" width="27.1640625" style="2" customWidth="1"/>
    <col min="2" max="2" width="20.1640625" style="1" customWidth="1"/>
    <col min="3" max="3" width="22.83203125" style="1" customWidth="1"/>
    <col min="4" max="4" width="28.5" style="1" customWidth="1"/>
    <col min="5" max="5" width="21.83203125" style="1" customWidth="1"/>
    <col min="6" max="6" width="26.5" style="1" customWidth="1"/>
    <col min="7" max="13" width="9.33203125" style="1"/>
    <col min="14" max="14" width="9.83203125" style="1" bestFit="1" customWidth="1"/>
    <col min="15" max="16384" width="9.33203125" style="1"/>
  </cols>
  <sheetData>
    <row r="2" spans="1:6" x14ac:dyDescent="0.2">
      <c r="F2" s="280" t="s">
        <v>237</v>
      </c>
    </row>
    <row r="3" spans="1:6" ht="39.75" customHeight="1" x14ac:dyDescent="0.2">
      <c r="A3" s="7" t="s">
        <v>238</v>
      </c>
      <c r="B3" s="6"/>
      <c r="C3" s="6"/>
      <c r="D3" s="6"/>
      <c r="E3" s="6"/>
      <c r="F3" s="6"/>
    </row>
    <row r="5" spans="1:6" ht="24" customHeight="1" x14ac:dyDescent="0.2">
      <c r="A5" s="14" t="s">
        <v>239</v>
      </c>
      <c r="B5" s="15"/>
      <c r="C5" s="15"/>
      <c r="D5" s="14" t="s">
        <v>65</v>
      </c>
      <c r="E5" s="15"/>
      <c r="F5" s="15"/>
    </row>
    <row r="6" spans="1:6" s="4" customFormat="1" ht="35.25" customHeight="1" x14ac:dyDescent="0.2">
      <c r="A6" s="8" t="s">
        <v>137</v>
      </c>
      <c r="B6" s="3" t="s">
        <v>240</v>
      </c>
      <c r="C6" s="3" t="s">
        <v>241</v>
      </c>
      <c r="D6" s="8" t="s">
        <v>137</v>
      </c>
      <c r="E6" s="3" t="s">
        <v>240</v>
      </c>
      <c r="F6" s="37" t="s">
        <v>241</v>
      </c>
    </row>
    <row r="7" spans="1:6" ht="18" customHeight="1" x14ac:dyDescent="0.2">
      <c r="A7" s="32" t="s">
        <v>242</v>
      </c>
      <c r="B7" s="154">
        <v>31897000</v>
      </c>
      <c r="C7" s="153">
        <v>26952233</v>
      </c>
      <c r="D7" s="19" t="s">
        <v>243</v>
      </c>
      <c r="E7" s="171">
        <v>41254259</v>
      </c>
      <c r="F7" s="235">
        <v>40519420</v>
      </c>
    </row>
    <row r="8" spans="1:6" ht="23.25" customHeight="1" x14ac:dyDescent="0.2">
      <c r="A8" s="33" t="s">
        <v>135</v>
      </c>
      <c r="B8" s="153">
        <v>46473535</v>
      </c>
      <c r="C8" s="231">
        <v>49356618</v>
      </c>
      <c r="D8" s="16" t="s">
        <v>244</v>
      </c>
      <c r="E8" s="155">
        <v>6941000</v>
      </c>
      <c r="F8" s="236">
        <v>6915572</v>
      </c>
    </row>
    <row r="9" spans="1:6" ht="18" customHeight="1" x14ac:dyDescent="0.2">
      <c r="A9" s="33" t="s">
        <v>245</v>
      </c>
      <c r="B9" s="153">
        <v>156081987</v>
      </c>
      <c r="C9" s="153">
        <v>156081987</v>
      </c>
      <c r="D9" s="16" t="s">
        <v>246</v>
      </c>
      <c r="E9" s="172">
        <v>77198578</v>
      </c>
      <c r="F9" s="237">
        <v>59272265</v>
      </c>
    </row>
    <row r="10" spans="1:6" ht="18" customHeight="1" x14ac:dyDescent="0.2">
      <c r="A10" s="33" t="s">
        <v>247</v>
      </c>
      <c r="B10" s="176"/>
      <c r="C10" s="177"/>
      <c r="D10" s="16" t="s">
        <v>248</v>
      </c>
      <c r="E10" s="248" t="s">
        <v>233</v>
      </c>
      <c r="F10" s="238">
        <v>8970752</v>
      </c>
    </row>
    <row r="11" spans="1:6" ht="18" customHeight="1" x14ac:dyDescent="0.2">
      <c r="A11" s="33" t="s">
        <v>249</v>
      </c>
      <c r="B11" s="176">
        <v>12185400</v>
      </c>
      <c r="C11" s="177">
        <v>18728263</v>
      </c>
      <c r="D11" s="16" t="s">
        <v>250</v>
      </c>
      <c r="E11" s="176"/>
      <c r="F11" s="177"/>
    </row>
    <row r="12" spans="1:6" ht="18" customHeight="1" x14ac:dyDescent="0.2">
      <c r="A12" s="33" t="s">
        <v>251</v>
      </c>
      <c r="B12" s="154">
        <v>5198854</v>
      </c>
      <c r="C12" s="146">
        <v>5813726</v>
      </c>
      <c r="D12" s="16" t="s">
        <v>252</v>
      </c>
      <c r="E12" s="172">
        <v>10195740</v>
      </c>
      <c r="F12" s="237">
        <v>9738148</v>
      </c>
    </row>
    <row r="13" spans="1:6" ht="26.25" customHeight="1" x14ac:dyDescent="0.2">
      <c r="A13" s="33" t="s">
        <v>253</v>
      </c>
      <c r="B13" s="146">
        <v>362547627</v>
      </c>
      <c r="C13" s="257">
        <v>362547627</v>
      </c>
      <c r="D13" s="16" t="s">
        <v>254</v>
      </c>
      <c r="E13" s="155">
        <v>1103834</v>
      </c>
      <c r="F13" s="177"/>
    </row>
    <row r="14" spans="1:6" ht="18" customHeight="1" x14ac:dyDescent="0.2">
      <c r="A14" s="17"/>
      <c r="B14" s="176"/>
      <c r="C14" s="178"/>
      <c r="D14" s="16" t="s">
        <v>255</v>
      </c>
      <c r="E14" s="146">
        <v>129114559</v>
      </c>
      <c r="F14" s="239">
        <v>122911479</v>
      </c>
    </row>
    <row r="15" spans="1:6" ht="24" customHeight="1" x14ac:dyDescent="0.2">
      <c r="A15" s="17"/>
      <c r="B15" s="176"/>
      <c r="C15" s="178"/>
      <c r="D15" s="16"/>
      <c r="E15" s="176"/>
      <c r="F15" s="177"/>
    </row>
    <row r="16" spans="1:6" ht="18" customHeight="1" x14ac:dyDescent="0.2">
      <c r="A16" s="17"/>
      <c r="B16" s="176"/>
      <c r="C16" s="176"/>
      <c r="D16" s="17"/>
      <c r="E16" s="176"/>
      <c r="F16" s="178"/>
    </row>
    <row r="17" spans="1:6" ht="18" customHeight="1" x14ac:dyDescent="0.2">
      <c r="A17" s="17"/>
      <c r="B17" s="176"/>
      <c r="C17" s="176"/>
      <c r="D17" s="18"/>
      <c r="E17" s="176"/>
      <c r="F17" s="176"/>
    </row>
    <row r="18" spans="1:6" ht="18" customHeight="1" x14ac:dyDescent="0.2">
      <c r="A18" s="17"/>
      <c r="B18" s="176"/>
      <c r="C18" s="176"/>
      <c r="D18" s="17"/>
      <c r="E18" s="176"/>
      <c r="F18" s="176"/>
    </row>
    <row r="19" spans="1:6" ht="18" hidden="1" customHeight="1" x14ac:dyDescent="0.2">
      <c r="A19" s="17"/>
      <c r="B19" s="176"/>
      <c r="C19" s="176"/>
      <c r="D19" s="17"/>
      <c r="E19" s="176"/>
      <c r="F19" s="176"/>
    </row>
    <row r="20" spans="1:6" ht="18" hidden="1" customHeight="1" x14ac:dyDescent="0.2">
      <c r="A20" s="17"/>
      <c r="B20" s="176"/>
      <c r="C20" s="176"/>
      <c r="D20" s="17"/>
      <c r="E20" s="176"/>
      <c r="F20" s="176"/>
    </row>
    <row r="21" spans="1:6" ht="18" hidden="1" customHeight="1" x14ac:dyDescent="0.2">
      <c r="A21" s="17"/>
      <c r="B21" s="176"/>
      <c r="C21" s="176"/>
      <c r="D21" s="17"/>
      <c r="E21" s="176"/>
      <c r="F21" s="176"/>
    </row>
    <row r="22" spans="1:6" ht="18" hidden="1" customHeight="1" x14ac:dyDescent="0.2">
      <c r="A22" s="34"/>
      <c r="B22" s="179"/>
      <c r="C22" s="179"/>
      <c r="D22" s="20"/>
      <c r="E22" s="179"/>
      <c r="F22" s="179"/>
    </row>
    <row r="23" spans="1:6" ht="18" customHeight="1" x14ac:dyDescent="0.2">
      <c r="A23" s="130" t="s">
        <v>256</v>
      </c>
      <c r="B23" s="180">
        <f>SUM(B7:B22)</f>
        <v>614384403</v>
      </c>
      <c r="C23" s="180">
        <f>SUM(C7:C22)</f>
        <v>619480454</v>
      </c>
      <c r="D23" s="130" t="s">
        <v>256</v>
      </c>
      <c r="E23" s="180">
        <f>SUM(E7:E22)</f>
        <v>265807970</v>
      </c>
      <c r="F23" s="180">
        <f>SUM(F7:F22)</f>
        <v>248327636</v>
      </c>
    </row>
    <row r="24" spans="1:6" ht="18" customHeight="1" x14ac:dyDescent="0.2">
      <c r="A24" s="131" t="s">
        <v>257</v>
      </c>
      <c r="B24" s="132"/>
      <c r="C24" s="132"/>
      <c r="D24" s="131" t="s">
        <v>258</v>
      </c>
      <c r="E24" s="132"/>
      <c r="F24" s="223">
        <f>C23-F23</f>
        <v>371152818</v>
      </c>
    </row>
  </sheetData>
  <phoneticPr fontId="0" type="noConversion"/>
  <printOptions horizontalCentered="1"/>
  <pageMargins left="0.98425196850393704" right="0.55118110236220474" top="0.70866141732283472" bottom="0.51181102362204722" header="0.43307086614173229" footer="0.39370078740157483"/>
  <pageSetup paperSize="9" scale="85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F22"/>
  <sheetViews>
    <sheetView topLeftCell="A4" zoomScale="85" workbookViewId="0">
      <selection activeCell="F10" sqref="F10"/>
    </sheetView>
  </sheetViews>
  <sheetFormatPr defaultColWidth="9.33203125" defaultRowHeight="12.75" x14ac:dyDescent="0.2"/>
  <cols>
    <col min="1" max="1" width="28.83203125" style="2" customWidth="1"/>
    <col min="2" max="2" width="19.5" style="1" customWidth="1"/>
    <col min="3" max="3" width="21" style="1" customWidth="1"/>
    <col min="4" max="4" width="28.5" style="1" customWidth="1"/>
    <col min="5" max="5" width="18.83203125" style="1" customWidth="1"/>
    <col min="6" max="6" width="17.83203125" style="1" customWidth="1"/>
    <col min="7" max="16384" width="9.33203125" style="1"/>
  </cols>
  <sheetData>
    <row r="2" spans="1:6" x14ac:dyDescent="0.2">
      <c r="F2" s="280" t="s">
        <v>259</v>
      </c>
    </row>
    <row r="3" spans="1:6" ht="47.25" customHeight="1" x14ac:dyDescent="0.2">
      <c r="A3" s="7" t="s">
        <v>260</v>
      </c>
      <c r="B3" s="6"/>
      <c r="C3" s="6"/>
      <c r="D3" s="6"/>
      <c r="E3" s="6"/>
      <c r="F3" s="6"/>
    </row>
    <row r="5" spans="1:6" ht="24" customHeight="1" x14ac:dyDescent="0.2">
      <c r="A5" s="258" t="s">
        <v>239</v>
      </c>
      <c r="B5" s="258"/>
      <c r="C5" s="258"/>
      <c r="D5" s="258" t="s">
        <v>65</v>
      </c>
      <c r="E5" s="258"/>
      <c r="F5" s="258"/>
    </row>
    <row r="6" spans="1:6" s="4" customFormat="1" ht="35.25" customHeight="1" x14ac:dyDescent="0.2">
      <c r="A6" s="259" t="s">
        <v>137</v>
      </c>
      <c r="B6" s="259" t="s">
        <v>240</v>
      </c>
      <c r="C6" s="259" t="s">
        <v>241</v>
      </c>
      <c r="D6" s="259" t="s">
        <v>137</v>
      </c>
      <c r="E6" s="259" t="s">
        <v>240</v>
      </c>
      <c r="F6" s="259" t="s">
        <v>241</v>
      </c>
    </row>
    <row r="7" spans="1:6" ht="29.25" customHeight="1" x14ac:dyDescent="0.2">
      <c r="A7" s="260" t="s">
        <v>261</v>
      </c>
      <c r="B7" s="137">
        <v>7874</v>
      </c>
      <c r="C7" s="137">
        <v>7874</v>
      </c>
      <c r="D7" s="260" t="s">
        <v>262</v>
      </c>
      <c r="E7" s="182">
        <v>243044449</v>
      </c>
      <c r="F7" s="241">
        <v>108708563</v>
      </c>
    </row>
    <row r="8" spans="1:6" ht="27.75" customHeight="1" x14ac:dyDescent="0.2">
      <c r="A8" s="260" t="s">
        <v>263</v>
      </c>
      <c r="B8" s="261"/>
      <c r="C8" s="261"/>
      <c r="D8" s="260" t="s">
        <v>264</v>
      </c>
      <c r="E8" s="137">
        <v>87599926</v>
      </c>
      <c r="F8" s="240">
        <v>1442600</v>
      </c>
    </row>
    <row r="9" spans="1:6" ht="27.95" customHeight="1" x14ac:dyDescent="0.2">
      <c r="A9" s="260" t="s">
        <v>265</v>
      </c>
      <c r="B9" s="261"/>
      <c r="C9" s="261"/>
      <c r="D9" s="260" t="s">
        <v>266</v>
      </c>
      <c r="E9" s="261"/>
      <c r="F9" s="261"/>
    </row>
    <row r="10" spans="1:6" ht="21" customHeight="1" x14ac:dyDescent="0.2">
      <c r="A10" s="260" t="s">
        <v>267</v>
      </c>
      <c r="B10" s="261"/>
      <c r="C10" s="261"/>
      <c r="D10" s="260" t="s">
        <v>268</v>
      </c>
      <c r="E10" s="137">
        <v>6007882</v>
      </c>
      <c r="F10" s="240">
        <v>3007882</v>
      </c>
    </row>
    <row r="11" spans="1:6" ht="24" customHeight="1" x14ac:dyDescent="0.2">
      <c r="A11" s="260" t="s">
        <v>269</v>
      </c>
      <c r="B11" s="261"/>
      <c r="C11" s="261"/>
      <c r="D11" s="267" t="s">
        <v>270</v>
      </c>
      <c r="E11" s="261"/>
      <c r="F11" s="261"/>
    </row>
    <row r="12" spans="1:6" ht="21" customHeight="1" x14ac:dyDescent="0.2">
      <c r="A12" s="260" t="s">
        <v>271</v>
      </c>
      <c r="B12" s="233">
        <v>7999444</v>
      </c>
      <c r="C12" s="233">
        <v>7999444</v>
      </c>
      <c r="D12" s="260" t="s">
        <v>272</v>
      </c>
      <c r="E12" s="261"/>
      <c r="F12" s="261"/>
    </row>
    <row r="13" spans="1:6" ht="27.95" customHeight="1" x14ac:dyDescent="0.2">
      <c r="A13" s="260" t="s">
        <v>251</v>
      </c>
      <c r="B13" s="261"/>
      <c r="C13" s="261"/>
      <c r="D13" s="260" t="s">
        <v>273</v>
      </c>
      <c r="E13" s="261"/>
      <c r="F13" s="261"/>
    </row>
    <row r="14" spans="1:6" ht="27.95" customHeight="1" x14ac:dyDescent="0.2">
      <c r="A14" s="260" t="s">
        <v>253</v>
      </c>
      <c r="B14" s="261"/>
      <c r="C14" s="261"/>
      <c r="D14" s="262" t="s">
        <v>274</v>
      </c>
      <c r="E14" s="261"/>
      <c r="F14" s="261"/>
    </row>
    <row r="15" spans="1:6" ht="21" customHeight="1" x14ac:dyDescent="0.2">
      <c r="A15" s="260"/>
      <c r="B15" s="261"/>
      <c r="C15" s="261"/>
      <c r="D15" s="262"/>
      <c r="E15" s="261"/>
      <c r="F15" s="261"/>
    </row>
    <row r="16" spans="1:6" ht="21" customHeight="1" x14ac:dyDescent="0.2">
      <c r="A16" s="260"/>
      <c r="B16" s="261"/>
      <c r="C16" s="261"/>
      <c r="D16" s="262"/>
      <c r="E16" s="261"/>
      <c r="F16" s="261"/>
    </row>
    <row r="17" spans="1:6" ht="21" customHeight="1" x14ac:dyDescent="0.2">
      <c r="A17" s="260"/>
      <c r="B17" s="261"/>
      <c r="C17" s="261"/>
      <c r="D17" s="262"/>
      <c r="E17" s="261"/>
      <c r="F17" s="261"/>
    </row>
    <row r="18" spans="1:6" ht="21" customHeight="1" x14ac:dyDescent="0.2">
      <c r="A18" s="262"/>
      <c r="B18" s="261"/>
      <c r="C18" s="261"/>
      <c r="D18" s="262"/>
      <c r="E18" s="261"/>
      <c r="F18" s="261"/>
    </row>
    <row r="19" spans="1:6" ht="24" customHeight="1" x14ac:dyDescent="0.2">
      <c r="A19" s="264" t="s">
        <v>256</v>
      </c>
      <c r="B19" s="263">
        <f>SUM(B7:B12)</f>
        <v>8007318</v>
      </c>
      <c r="C19" s="263">
        <f>SUM(C7:C12)</f>
        <v>8007318</v>
      </c>
      <c r="D19" s="264" t="s">
        <v>256</v>
      </c>
      <c r="E19" s="263">
        <f>SUM(E7:E14)</f>
        <v>336652257</v>
      </c>
      <c r="F19" s="263">
        <f>SUM(F7:F14)</f>
        <v>113159045</v>
      </c>
    </row>
    <row r="20" spans="1:6" ht="23.25" customHeight="1" x14ac:dyDescent="0.2">
      <c r="A20" s="264" t="s">
        <v>257</v>
      </c>
      <c r="B20" s="265"/>
      <c r="C20" s="266">
        <f>C19-F19</f>
        <v>-105151727</v>
      </c>
      <c r="D20" s="264" t="s">
        <v>258</v>
      </c>
      <c r="E20" s="266" t="str">
        <f>IF(((B19-E19)&gt;0),B19-E19,"----")</f>
        <v>----</v>
      </c>
      <c r="F20" s="223">
        <v>371152818</v>
      </c>
    </row>
    <row r="22" spans="1:6" ht="30.75" customHeight="1" x14ac:dyDescent="0.2">
      <c r="C22" s="268" t="s">
        <v>275</v>
      </c>
      <c r="D22" s="269">
        <f>F20-105151727</f>
        <v>266001091</v>
      </c>
    </row>
  </sheetData>
  <phoneticPr fontId="0" type="noConversion"/>
  <printOptions horizontalCentered="1"/>
  <pageMargins left="0.98425196850393704" right="0.55118110236220474" top="0.86614173228346458" bottom="0.6692913385826772" header="0.59055118110236227" footer="0.51181102362204722"/>
  <pageSetup paperSize="9" scale="95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11"/>
  <sheetViews>
    <sheetView tabSelected="1" workbookViewId="0">
      <selection activeCell="A3" sqref="A3:J3"/>
    </sheetView>
  </sheetViews>
  <sheetFormatPr defaultRowHeight="12.75" x14ac:dyDescent="0.2"/>
  <cols>
    <col min="1" max="1" width="21" customWidth="1"/>
    <col min="2" max="2" width="13.1640625" customWidth="1"/>
    <col min="3" max="4" width="13.6640625" customWidth="1"/>
    <col min="5" max="5" width="14.5" customWidth="1"/>
    <col min="6" max="6" width="12.6640625" customWidth="1"/>
    <col min="7" max="7" width="13.1640625" customWidth="1"/>
    <col min="8" max="8" width="12.83203125" customWidth="1"/>
    <col min="9" max="9" width="14.5" customWidth="1"/>
    <col min="10" max="10" width="14" customWidth="1"/>
  </cols>
  <sheetData>
    <row r="1" spans="1:16" x14ac:dyDescent="0.2">
      <c r="J1" s="281" t="s">
        <v>276</v>
      </c>
      <c r="O1" s="402"/>
      <c r="P1" s="402"/>
    </row>
    <row r="3" spans="1:16" ht="15.75" x14ac:dyDescent="0.25">
      <c r="A3" s="401" t="s">
        <v>426</v>
      </c>
      <c r="B3" s="401"/>
      <c r="C3" s="401"/>
      <c r="D3" s="401"/>
      <c r="E3" s="401"/>
      <c r="F3" s="401"/>
      <c r="G3" s="401"/>
      <c r="H3" s="401"/>
      <c r="I3" s="401"/>
      <c r="J3" s="401"/>
    </row>
    <row r="4" spans="1:16" ht="15.75" x14ac:dyDescent="0.25">
      <c r="A4" s="401" t="s">
        <v>277</v>
      </c>
      <c r="B4" s="401"/>
      <c r="C4" s="401"/>
      <c r="D4" s="401"/>
      <c r="E4" s="401"/>
      <c r="F4" s="401"/>
      <c r="G4" s="401"/>
      <c r="H4" s="401"/>
      <c r="I4" s="401"/>
      <c r="J4" s="401"/>
    </row>
    <row r="7" spans="1:16" ht="20.100000000000001" customHeight="1" x14ac:dyDescent="0.2">
      <c r="A7" s="133" t="s">
        <v>278</v>
      </c>
      <c r="B7" s="133" t="s">
        <v>279</v>
      </c>
      <c r="C7" s="133" t="s">
        <v>280</v>
      </c>
      <c r="D7" s="133" t="s">
        <v>281</v>
      </c>
      <c r="E7" s="133" t="s">
        <v>282</v>
      </c>
      <c r="F7" s="133" t="s">
        <v>283</v>
      </c>
      <c r="G7" s="133" t="s">
        <v>284</v>
      </c>
      <c r="H7" s="133" t="s">
        <v>285</v>
      </c>
      <c r="I7" s="133" t="s">
        <v>286</v>
      </c>
      <c r="J7" s="133" t="s">
        <v>8</v>
      </c>
    </row>
    <row r="8" spans="1:16" x14ac:dyDescent="0.2">
      <c r="A8" s="134" t="s">
        <v>205</v>
      </c>
      <c r="B8" s="256">
        <v>9</v>
      </c>
      <c r="C8" s="256">
        <v>9</v>
      </c>
      <c r="D8" s="256"/>
      <c r="E8" s="256">
        <v>9</v>
      </c>
      <c r="F8" s="256"/>
      <c r="G8" s="256"/>
      <c r="H8" s="256"/>
      <c r="I8" s="256"/>
      <c r="J8" s="134">
        <v>9</v>
      </c>
    </row>
    <row r="9" spans="1:16" x14ac:dyDescent="0.2">
      <c r="A9" s="134" t="s">
        <v>204</v>
      </c>
      <c r="B9" s="256">
        <v>25</v>
      </c>
      <c r="C9" s="256">
        <v>20</v>
      </c>
      <c r="D9" s="256"/>
      <c r="E9" s="256">
        <v>1</v>
      </c>
      <c r="F9" s="256">
        <v>6</v>
      </c>
      <c r="G9" s="256">
        <v>1</v>
      </c>
      <c r="H9" s="256">
        <v>6</v>
      </c>
      <c r="I9" s="256">
        <v>6</v>
      </c>
      <c r="J9" s="134">
        <v>20</v>
      </c>
    </row>
    <row r="10" spans="1:16" x14ac:dyDescent="0.2">
      <c r="A10" s="134" t="s">
        <v>207</v>
      </c>
      <c r="B10" s="256">
        <v>12</v>
      </c>
      <c r="C10" s="256">
        <v>13</v>
      </c>
      <c r="D10" s="256">
        <v>13</v>
      </c>
      <c r="E10" s="256"/>
      <c r="F10" s="256"/>
      <c r="G10" s="256"/>
      <c r="H10" s="256"/>
      <c r="I10" s="256"/>
      <c r="J10" s="134">
        <v>13</v>
      </c>
    </row>
    <row r="11" spans="1:16" x14ac:dyDescent="0.2">
      <c r="A11" s="134" t="s">
        <v>8</v>
      </c>
      <c r="B11" s="134">
        <v>42</v>
      </c>
      <c r="C11" s="134">
        <f>SUM(C8:C10)</f>
        <v>42</v>
      </c>
      <c r="D11" s="134">
        <v>11</v>
      </c>
      <c r="E11" s="134">
        <v>10</v>
      </c>
      <c r="F11" s="134">
        <v>6</v>
      </c>
      <c r="G11" s="134">
        <v>1</v>
      </c>
      <c r="H11" s="134">
        <v>6</v>
      </c>
      <c r="I11" s="134">
        <v>10</v>
      </c>
      <c r="J11" s="134">
        <f>SUM(J8:J10)</f>
        <v>42</v>
      </c>
    </row>
  </sheetData>
  <mergeCells count="3">
    <mergeCell ref="O1:P1"/>
    <mergeCell ref="A3:J3"/>
    <mergeCell ref="A4:J4"/>
  </mergeCells>
  <phoneticPr fontId="28" type="noConversion"/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91"/>
  <sheetViews>
    <sheetView workbookViewId="0">
      <selection activeCell="D69" sqref="D69"/>
    </sheetView>
  </sheetViews>
  <sheetFormatPr defaultRowHeight="12.75" x14ac:dyDescent="0.2"/>
  <cols>
    <col min="1" max="1" width="46.83203125" customWidth="1"/>
    <col min="2" max="2" width="17.6640625" customWidth="1"/>
    <col min="3" max="3" width="46.33203125" customWidth="1"/>
    <col min="4" max="4" width="24.83203125" customWidth="1"/>
    <col min="5" max="5" width="15.33203125" customWidth="1"/>
  </cols>
  <sheetData>
    <row r="1" spans="1:5" ht="26.25" customHeight="1" x14ac:dyDescent="0.2">
      <c r="A1" s="409" t="s">
        <v>287</v>
      </c>
      <c r="B1" s="409"/>
      <c r="C1" s="409"/>
      <c r="D1" s="409"/>
      <c r="E1" s="409"/>
    </row>
    <row r="2" spans="1:5" ht="26.25" customHeight="1" x14ac:dyDescent="0.2">
      <c r="A2" s="283"/>
      <c r="B2" s="284"/>
      <c r="C2" s="284"/>
      <c r="D2" s="284"/>
      <c r="E2" s="284"/>
    </row>
    <row r="3" spans="1:5" ht="26.25" customHeight="1" x14ac:dyDescent="0.25">
      <c r="A3" s="285"/>
      <c r="B3" s="286"/>
      <c r="C3" s="410" t="s">
        <v>288</v>
      </c>
      <c r="D3" s="410"/>
      <c r="E3" s="410"/>
    </row>
    <row r="4" spans="1:5" ht="26.25" customHeight="1" x14ac:dyDescent="0.2">
      <c r="A4" s="411" t="s">
        <v>289</v>
      </c>
      <c r="B4" s="407" t="s">
        <v>290</v>
      </c>
      <c r="C4" s="412" t="s">
        <v>291</v>
      </c>
      <c r="D4" s="412" t="s">
        <v>292</v>
      </c>
      <c r="E4" s="413" t="s">
        <v>293</v>
      </c>
    </row>
    <row r="5" spans="1:5" ht="26.25" customHeight="1" x14ac:dyDescent="0.2">
      <c r="A5" s="411"/>
      <c r="B5" s="407"/>
      <c r="C5" s="412"/>
      <c r="D5" s="412"/>
      <c r="E5" s="413"/>
    </row>
    <row r="6" spans="1:5" ht="26.25" customHeight="1" x14ac:dyDescent="0.2">
      <c r="A6" s="411"/>
      <c r="B6" s="407"/>
      <c r="C6" s="414" t="s">
        <v>294</v>
      </c>
      <c r="D6" s="414"/>
      <c r="E6" s="414"/>
    </row>
    <row r="7" spans="1:5" ht="26.25" customHeight="1" x14ac:dyDescent="0.2">
      <c r="A7" s="287" t="s">
        <v>295</v>
      </c>
      <c r="B7" s="288" t="s">
        <v>296</v>
      </c>
      <c r="C7" s="288" t="s">
        <v>297</v>
      </c>
      <c r="D7" s="288" t="s">
        <v>298</v>
      </c>
      <c r="E7" s="289" t="s">
        <v>299</v>
      </c>
    </row>
    <row r="8" spans="1:5" ht="26.25" customHeight="1" x14ac:dyDescent="0.2">
      <c r="A8" s="290" t="s">
        <v>300</v>
      </c>
      <c r="B8" s="291" t="s">
        <v>301</v>
      </c>
      <c r="C8" s="292"/>
      <c r="D8" s="292">
        <v>330342</v>
      </c>
      <c r="E8" s="293"/>
    </row>
    <row r="9" spans="1:5" ht="26.25" customHeight="1" x14ac:dyDescent="0.2">
      <c r="A9" s="294" t="s">
        <v>302</v>
      </c>
      <c r="B9" s="295" t="s">
        <v>303</v>
      </c>
      <c r="C9" s="296">
        <f>+C10+C15+C20+C25+C30</f>
        <v>0</v>
      </c>
      <c r="D9" s="296">
        <v>964254603</v>
      </c>
      <c r="E9" s="297">
        <f>+E10+E15+E20+E25+E30</f>
        <v>0</v>
      </c>
    </row>
    <row r="10" spans="1:5" ht="26.25" customHeight="1" x14ac:dyDescent="0.2">
      <c r="A10" s="294" t="s">
        <v>304</v>
      </c>
      <c r="B10" s="295" t="s">
        <v>305</v>
      </c>
      <c r="C10" s="296">
        <f>+C11+C12+C13+C14</f>
        <v>0</v>
      </c>
      <c r="D10" s="296">
        <v>873422051</v>
      </c>
      <c r="E10" s="297">
        <f>+E11+E12+E13+E14</f>
        <v>0</v>
      </c>
    </row>
    <row r="11" spans="1:5" ht="26.25" customHeight="1" x14ac:dyDescent="0.2">
      <c r="A11" s="298" t="s">
        <v>306</v>
      </c>
      <c r="B11" s="299" t="s">
        <v>307</v>
      </c>
      <c r="C11" s="300"/>
      <c r="D11" s="300"/>
      <c r="E11" s="301"/>
    </row>
    <row r="12" spans="1:5" ht="26.25" customHeight="1" x14ac:dyDescent="0.2">
      <c r="A12" s="298" t="s">
        <v>308</v>
      </c>
      <c r="B12" s="299" t="s">
        <v>309</v>
      </c>
      <c r="C12" s="302"/>
      <c r="D12" s="302"/>
      <c r="E12" s="303"/>
    </row>
    <row r="13" spans="1:5" ht="26.25" customHeight="1" x14ac:dyDescent="0.2">
      <c r="A13" s="298" t="s">
        <v>310</v>
      </c>
      <c r="B13" s="299" t="s">
        <v>311</v>
      </c>
      <c r="C13" s="302"/>
      <c r="D13" s="302"/>
      <c r="E13" s="303"/>
    </row>
    <row r="14" spans="1:5" ht="26.25" customHeight="1" x14ac:dyDescent="0.2">
      <c r="A14" s="298" t="s">
        <v>312</v>
      </c>
      <c r="B14" s="299" t="s">
        <v>313</v>
      </c>
      <c r="C14" s="302"/>
      <c r="D14" s="302"/>
      <c r="E14" s="303"/>
    </row>
    <row r="15" spans="1:5" ht="26.25" customHeight="1" x14ac:dyDescent="0.2">
      <c r="A15" s="294" t="s">
        <v>314</v>
      </c>
      <c r="B15" s="295" t="s">
        <v>315</v>
      </c>
      <c r="C15" s="296">
        <f>+C16+C17+C18+C19</f>
        <v>0</v>
      </c>
      <c r="D15" s="296">
        <v>7273713</v>
      </c>
      <c r="E15" s="297">
        <f>+E16+E17+E18+E19</f>
        <v>0</v>
      </c>
    </row>
    <row r="16" spans="1:5" ht="26.25" customHeight="1" x14ac:dyDescent="0.2">
      <c r="A16" s="298" t="s">
        <v>316</v>
      </c>
      <c r="B16" s="299" t="s">
        <v>317</v>
      </c>
      <c r="C16" s="302"/>
      <c r="D16" s="302"/>
      <c r="E16" s="303"/>
    </row>
    <row r="17" spans="1:5" ht="26.25" customHeight="1" x14ac:dyDescent="0.2">
      <c r="A17" s="298" t="s">
        <v>318</v>
      </c>
      <c r="B17" s="299" t="s">
        <v>27</v>
      </c>
      <c r="C17" s="302"/>
      <c r="D17" s="302"/>
      <c r="E17" s="303"/>
    </row>
    <row r="18" spans="1:5" ht="26.25" customHeight="1" x14ac:dyDescent="0.2">
      <c r="A18" s="298" t="s">
        <v>319</v>
      </c>
      <c r="B18" s="299" t="s">
        <v>29</v>
      </c>
      <c r="C18" s="302"/>
      <c r="D18" s="302"/>
      <c r="E18" s="303"/>
    </row>
    <row r="19" spans="1:5" ht="26.25" customHeight="1" x14ac:dyDescent="0.2">
      <c r="A19" s="298" t="s">
        <v>320</v>
      </c>
      <c r="B19" s="299" t="s">
        <v>31</v>
      </c>
      <c r="C19" s="302"/>
      <c r="D19" s="302"/>
      <c r="E19" s="303"/>
    </row>
    <row r="20" spans="1:5" ht="26.25" customHeight="1" x14ac:dyDescent="0.2">
      <c r="A20" s="294" t="s">
        <v>321</v>
      </c>
      <c r="B20" s="295" t="s">
        <v>33</v>
      </c>
      <c r="C20" s="296">
        <f>+C21+C22+C23+C24</f>
        <v>0</v>
      </c>
      <c r="D20" s="296"/>
      <c r="E20" s="297">
        <f>+E21+E22+E23+E24</f>
        <v>0</v>
      </c>
    </row>
    <row r="21" spans="1:5" ht="26.25" customHeight="1" x14ac:dyDescent="0.2">
      <c r="A21" s="298" t="s">
        <v>322</v>
      </c>
      <c r="B21" s="299" t="s">
        <v>35</v>
      </c>
      <c r="C21" s="302"/>
      <c r="D21" s="302"/>
      <c r="E21" s="303"/>
    </row>
    <row r="22" spans="1:5" ht="26.25" customHeight="1" x14ac:dyDescent="0.2">
      <c r="A22" s="298" t="s">
        <v>323</v>
      </c>
      <c r="B22" s="299" t="s">
        <v>37</v>
      </c>
      <c r="C22" s="302"/>
      <c r="D22" s="302"/>
      <c r="E22" s="303"/>
    </row>
    <row r="23" spans="1:5" ht="26.25" customHeight="1" x14ac:dyDescent="0.2">
      <c r="A23" s="298" t="s">
        <v>324</v>
      </c>
      <c r="B23" s="299" t="s">
        <v>39</v>
      </c>
      <c r="C23" s="302"/>
      <c r="D23" s="302"/>
      <c r="E23" s="303"/>
    </row>
    <row r="24" spans="1:5" ht="26.25" customHeight="1" x14ac:dyDescent="0.2">
      <c r="A24" s="298" t="s">
        <v>325</v>
      </c>
      <c r="B24" s="299" t="s">
        <v>41</v>
      </c>
      <c r="C24" s="302"/>
      <c r="D24" s="302"/>
      <c r="E24" s="303"/>
    </row>
    <row r="25" spans="1:5" ht="26.25" customHeight="1" x14ac:dyDescent="0.2">
      <c r="A25" s="294" t="s">
        <v>326</v>
      </c>
      <c r="B25" s="295" t="s">
        <v>43</v>
      </c>
      <c r="C25" s="296">
        <f>+C26+C27+C28+C29</f>
        <v>0</v>
      </c>
      <c r="D25" s="296">
        <v>83558839</v>
      </c>
      <c r="E25" s="297">
        <f>+E26+E27+E28+E29</f>
        <v>0</v>
      </c>
    </row>
    <row r="26" spans="1:5" ht="26.25" customHeight="1" x14ac:dyDescent="0.2">
      <c r="A26" s="298" t="s">
        <v>327</v>
      </c>
      <c r="B26" s="299" t="s">
        <v>45</v>
      </c>
      <c r="C26" s="302"/>
      <c r="D26" s="302"/>
      <c r="E26" s="303"/>
    </row>
    <row r="27" spans="1:5" ht="26.25" customHeight="1" x14ac:dyDescent="0.2">
      <c r="A27" s="298" t="s">
        <v>328</v>
      </c>
      <c r="B27" s="299" t="s">
        <v>47</v>
      </c>
      <c r="C27" s="302"/>
      <c r="D27" s="302"/>
      <c r="E27" s="303"/>
    </row>
    <row r="28" spans="1:5" ht="26.25" customHeight="1" x14ac:dyDescent="0.2">
      <c r="A28" s="298" t="s">
        <v>329</v>
      </c>
      <c r="B28" s="299" t="s">
        <v>49</v>
      </c>
      <c r="C28" s="302"/>
      <c r="D28" s="302"/>
      <c r="E28" s="303"/>
    </row>
    <row r="29" spans="1:5" ht="26.25" customHeight="1" x14ac:dyDescent="0.2">
      <c r="A29" s="298" t="s">
        <v>330</v>
      </c>
      <c r="B29" s="299" t="s">
        <v>51</v>
      </c>
      <c r="C29" s="302"/>
      <c r="D29" s="302"/>
      <c r="E29" s="303"/>
    </row>
    <row r="30" spans="1:5" ht="26.25" customHeight="1" x14ac:dyDescent="0.2">
      <c r="A30" s="294" t="s">
        <v>331</v>
      </c>
      <c r="B30" s="295" t="s">
        <v>53</v>
      </c>
      <c r="C30" s="296">
        <f>+C31+C32+C33+C34</f>
        <v>0</v>
      </c>
      <c r="D30" s="296"/>
      <c r="E30" s="297">
        <f>+E31+E32+E33+E34</f>
        <v>0</v>
      </c>
    </row>
    <row r="31" spans="1:5" ht="26.25" customHeight="1" x14ac:dyDescent="0.2">
      <c r="A31" s="298" t="s">
        <v>332</v>
      </c>
      <c r="B31" s="299" t="s">
        <v>55</v>
      </c>
      <c r="C31" s="302"/>
      <c r="D31" s="302"/>
      <c r="E31" s="303"/>
    </row>
    <row r="32" spans="1:5" ht="26.25" customHeight="1" x14ac:dyDescent="0.2">
      <c r="A32" s="298" t="s">
        <v>333</v>
      </c>
      <c r="B32" s="299" t="s">
        <v>57</v>
      </c>
      <c r="C32" s="302"/>
      <c r="D32" s="302"/>
      <c r="E32" s="303"/>
    </row>
    <row r="33" spans="1:5" ht="26.25" customHeight="1" x14ac:dyDescent="0.2">
      <c r="A33" s="298" t="s">
        <v>334</v>
      </c>
      <c r="B33" s="299" t="s">
        <v>59</v>
      </c>
      <c r="C33" s="302"/>
      <c r="D33" s="302"/>
      <c r="E33" s="303"/>
    </row>
    <row r="34" spans="1:5" ht="26.25" customHeight="1" x14ac:dyDescent="0.2">
      <c r="A34" s="298" t="s">
        <v>335</v>
      </c>
      <c r="B34" s="299" t="s">
        <v>61</v>
      </c>
      <c r="C34" s="302"/>
      <c r="D34" s="302"/>
      <c r="E34" s="303"/>
    </row>
    <row r="35" spans="1:5" ht="26.25" customHeight="1" x14ac:dyDescent="0.2">
      <c r="A35" s="294" t="s">
        <v>336</v>
      </c>
      <c r="B35" s="295" t="s">
        <v>63</v>
      </c>
      <c r="C35" s="296">
        <f>+C36+C41+C46</f>
        <v>0</v>
      </c>
      <c r="D35" s="296"/>
      <c r="E35" s="297">
        <f>+E36+E41+E46</f>
        <v>0</v>
      </c>
    </row>
    <row r="36" spans="1:5" ht="26.25" customHeight="1" x14ac:dyDescent="0.2">
      <c r="A36" s="294" t="s">
        <v>337</v>
      </c>
      <c r="B36" s="295" t="s">
        <v>338</v>
      </c>
      <c r="C36" s="296">
        <f>+C37+C38+C39+C40</f>
        <v>0</v>
      </c>
      <c r="D36" s="296">
        <v>1160000</v>
      </c>
      <c r="E36" s="297">
        <f>+E37+E38+E39+E40</f>
        <v>0</v>
      </c>
    </row>
    <row r="37" spans="1:5" ht="26.25" customHeight="1" x14ac:dyDescent="0.2">
      <c r="A37" s="298" t="s">
        <v>339</v>
      </c>
      <c r="B37" s="299" t="s">
        <v>340</v>
      </c>
      <c r="C37" s="302"/>
      <c r="D37" s="302"/>
      <c r="E37" s="303"/>
    </row>
    <row r="38" spans="1:5" ht="26.25" customHeight="1" x14ac:dyDescent="0.2">
      <c r="A38" s="298" t="s">
        <v>341</v>
      </c>
      <c r="B38" s="299" t="s">
        <v>342</v>
      </c>
      <c r="C38" s="302"/>
      <c r="D38" s="302"/>
      <c r="E38" s="303"/>
    </row>
    <row r="39" spans="1:5" ht="26.25" customHeight="1" x14ac:dyDescent="0.2">
      <c r="A39" s="298" t="s">
        <v>343</v>
      </c>
      <c r="B39" s="299" t="s">
        <v>344</v>
      </c>
      <c r="C39" s="302"/>
      <c r="D39" s="302"/>
      <c r="E39" s="303"/>
    </row>
    <row r="40" spans="1:5" ht="26.25" customHeight="1" x14ac:dyDescent="0.2">
      <c r="A40" s="298" t="s">
        <v>345</v>
      </c>
      <c r="B40" s="299" t="s">
        <v>346</v>
      </c>
      <c r="C40" s="302"/>
      <c r="D40" s="302"/>
      <c r="E40" s="303"/>
    </row>
    <row r="41" spans="1:5" ht="26.25" customHeight="1" x14ac:dyDescent="0.2">
      <c r="A41" s="294" t="s">
        <v>347</v>
      </c>
      <c r="B41" s="295" t="s">
        <v>348</v>
      </c>
      <c r="C41" s="296">
        <f>+C42+C43+C44+C45</f>
        <v>0</v>
      </c>
      <c r="D41" s="296"/>
      <c r="E41" s="297">
        <f>+E42+E43+E44+E45</f>
        <v>0</v>
      </c>
    </row>
    <row r="42" spans="1:5" ht="26.25" customHeight="1" x14ac:dyDescent="0.2">
      <c r="A42" s="298" t="s">
        <v>349</v>
      </c>
      <c r="B42" s="299" t="s">
        <v>350</v>
      </c>
      <c r="C42" s="302"/>
      <c r="D42" s="302"/>
      <c r="E42" s="303"/>
    </row>
    <row r="43" spans="1:5" ht="26.25" customHeight="1" x14ac:dyDescent="0.2">
      <c r="A43" s="298" t="s">
        <v>351</v>
      </c>
      <c r="B43" s="299" t="s">
        <v>352</v>
      </c>
      <c r="C43" s="302"/>
      <c r="D43" s="302"/>
      <c r="E43" s="303"/>
    </row>
    <row r="44" spans="1:5" ht="26.25" customHeight="1" x14ac:dyDescent="0.2">
      <c r="A44" s="298" t="s">
        <v>353</v>
      </c>
      <c r="B44" s="299" t="s">
        <v>354</v>
      </c>
      <c r="C44" s="302"/>
      <c r="D44" s="302"/>
      <c r="E44" s="303"/>
    </row>
    <row r="45" spans="1:5" ht="26.25" customHeight="1" x14ac:dyDescent="0.2">
      <c r="A45" s="298" t="s">
        <v>355</v>
      </c>
      <c r="B45" s="299" t="s">
        <v>356</v>
      </c>
      <c r="C45" s="302"/>
      <c r="D45" s="302"/>
      <c r="E45" s="303"/>
    </row>
    <row r="46" spans="1:5" ht="26.25" customHeight="1" x14ac:dyDescent="0.2">
      <c r="A46" s="294" t="s">
        <v>357</v>
      </c>
      <c r="B46" s="295" t="s">
        <v>358</v>
      </c>
      <c r="C46" s="296">
        <f>+C47+C48+C49+C50</f>
        <v>0</v>
      </c>
      <c r="D46" s="296"/>
      <c r="E46" s="297">
        <f>+E47+E48+E49+E50</f>
        <v>0</v>
      </c>
    </row>
    <row r="47" spans="1:5" ht="26.25" customHeight="1" x14ac:dyDescent="0.2">
      <c r="A47" s="298" t="s">
        <v>359</v>
      </c>
      <c r="B47" s="299" t="s">
        <v>360</v>
      </c>
      <c r="C47" s="302"/>
      <c r="D47" s="302"/>
      <c r="E47" s="303"/>
    </row>
    <row r="48" spans="1:5" ht="26.25" customHeight="1" x14ac:dyDescent="0.2">
      <c r="A48" s="298" t="s">
        <v>361</v>
      </c>
      <c r="B48" s="299" t="s">
        <v>362</v>
      </c>
      <c r="C48" s="302"/>
      <c r="D48" s="302"/>
      <c r="E48" s="303"/>
    </row>
    <row r="49" spans="1:5" ht="26.25" customHeight="1" x14ac:dyDescent="0.2">
      <c r="A49" s="298" t="s">
        <v>363</v>
      </c>
      <c r="B49" s="299" t="s">
        <v>364</v>
      </c>
      <c r="C49" s="302"/>
      <c r="D49" s="302"/>
      <c r="E49" s="303"/>
    </row>
    <row r="50" spans="1:5" ht="26.25" customHeight="1" x14ac:dyDescent="0.2">
      <c r="A50" s="298" t="s">
        <v>365</v>
      </c>
      <c r="B50" s="299" t="s">
        <v>366</v>
      </c>
      <c r="C50" s="302"/>
      <c r="D50" s="302"/>
      <c r="E50" s="303"/>
    </row>
    <row r="51" spans="1:5" ht="26.25" customHeight="1" x14ac:dyDescent="0.2">
      <c r="A51" s="294" t="s">
        <v>367</v>
      </c>
      <c r="B51" s="295" t="s">
        <v>368</v>
      </c>
      <c r="C51" s="304"/>
      <c r="D51" s="304">
        <v>386606793</v>
      </c>
      <c r="E51" s="305"/>
    </row>
    <row r="52" spans="1:5" ht="26.25" customHeight="1" x14ac:dyDescent="0.2">
      <c r="A52" s="294" t="s">
        <v>369</v>
      </c>
      <c r="B52" s="295" t="s">
        <v>370</v>
      </c>
      <c r="C52" s="296">
        <f>+C8+C9+C35+C51</f>
        <v>0</v>
      </c>
      <c r="D52" s="296"/>
      <c r="E52" s="297">
        <f>+E8+E9+E35+E51</f>
        <v>0</v>
      </c>
    </row>
    <row r="53" spans="1:5" ht="26.25" customHeight="1" x14ac:dyDescent="0.2">
      <c r="A53" s="294" t="s">
        <v>371</v>
      </c>
      <c r="B53" s="295" t="s">
        <v>372</v>
      </c>
      <c r="C53" s="304"/>
      <c r="D53" s="304"/>
      <c r="E53" s="305"/>
    </row>
    <row r="54" spans="1:5" ht="26.25" customHeight="1" x14ac:dyDescent="0.2">
      <c r="A54" s="294" t="s">
        <v>373</v>
      </c>
      <c r="B54" s="295" t="s">
        <v>374</v>
      </c>
      <c r="C54" s="304"/>
      <c r="D54" s="304"/>
      <c r="E54" s="305"/>
    </row>
    <row r="55" spans="1:5" ht="26.25" customHeight="1" x14ac:dyDescent="0.2">
      <c r="A55" s="294" t="s">
        <v>375</v>
      </c>
      <c r="B55" s="295" t="s">
        <v>376</v>
      </c>
      <c r="C55" s="296">
        <f>+C53+C54</f>
        <v>0</v>
      </c>
      <c r="D55" s="296"/>
      <c r="E55" s="297">
        <f>+E53+E54</f>
        <v>0</v>
      </c>
    </row>
    <row r="56" spans="1:5" ht="26.25" customHeight="1" x14ac:dyDescent="0.2">
      <c r="A56" s="294" t="s">
        <v>377</v>
      </c>
      <c r="B56" s="295" t="s">
        <v>378</v>
      </c>
      <c r="C56" s="304"/>
      <c r="D56" s="304"/>
      <c r="E56" s="305"/>
    </row>
    <row r="57" spans="1:5" ht="26.25" customHeight="1" x14ac:dyDescent="0.2">
      <c r="A57" s="294" t="s">
        <v>379</v>
      </c>
      <c r="B57" s="295" t="s">
        <v>380</v>
      </c>
      <c r="C57" s="304"/>
      <c r="D57" s="304">
        <v>172780</v>
      </c>
      <c r="E57" s="305"/>
    </row>
    <row r="58" spans="1:5" ht="26.25" customHeight="1" x14ac:dyDescent="0.2">
      <c r="A58" s="294" t="s">
        <v>381</v>
      </c>
      <c r="B58" s="295" t="s">
        <v>382</v>
      </c>
      <c r="C58" s="304"/>
      <c r="D58" s="304">
        <v>267542315</v>
      </c>
      <c r="E58" s="305"/>
    </row>
    <row r="59" spans="1:5" ht="26.25" customHeight="1" x14ac:dyDescent="0.2">
      <c r="A59" s="294" t="s">
        <v>383</v>
      </c>
      <c r="B59" s="295" t="s">
        <v>384</v>
      </c>
      <c r="C59" s="304"/>
      <c r="D59" s="304"/>
      <c r="E59" s="305"/>
    </row>
    <row r="60" spans="1:5" ht="26.25" customHeight="1" x14ac:dyDescent="0.2">
      <c r="A60" s="294" t="s">
        <v>385</v>
      </c>
      <c r="B60" s="295" t="s">
        <v>386</v>
      </c>
      <c r="C60" s="296">
        <f>+C56+C57+C58+C59</f>
        <v>0</v>
      </c>
      <c r="D60" s="296">
        <f>SUM(D57:D58)</f>
        <v>267715095</v>
      </c>
      <c r="E60" s="297">
        <f>+E56+E57+E58+E59</f>
        <v>0</v>
      </c>
    </row>
    <row r="61" spans="1:5" ht="26.25" customHeight="1" x14ac:dyDescent="0.2">
      <c r="A61" s="294" t="s">
        <v>387</v>
      </c>
      <c r="B61" s="295" t="s">
        <v>388</v>
      </c>
      <c r="C61" s="304"/>
      <c r="D61" s="304">
        <v>28957061</v>
      </c>
      <c r="E61" s="305"/>
    </row>
    <row r="62" spans="1:5" ht="26.25" customHeight="1" x14ac:dyDescent="0.2">
      <c r="A62" s="294" t="s">
        <v>389</v>
      </c>
      <c r="B62" s="295" t="s">
        <v>390</v>
      </c>
      <c r="C62" s="304"/>
      <c r="D62" s="304">
        <v>12807630</v>
      </c>
      <c r="E62" s="305"/>
    </row>
    <row r="63" spans="1:5" ht="26.25" customHeight="1" x14ac:dyDescent="0.2">
      <c r="A63" s="294" t="s">
        <v>391</v>
      </c>
      <c r="B63" s="295" t="s">
        <v>392</v>
      </c>
      <c r="C63" s="304"/>
      <c r="D63" s="304">
        <v>1268988</v>
      </c>
      <c r="E63" s="305"/>
    </row>
    <row r="64" spans="1:5" ht="26.25" customHeight="1" x14ac:dyDescent="0.2">
      <c r="A64" s="294" t="s">
        <v>393</v>
      </c>
      <c r="B64" s="295" t="s">
        <v>394</v>
      </c>
      <c r="C64" s="296">
        <f>+C61+C62+C63</f>
        <v>0</v>
      </c>
      <c r="D64" s="296">
        <f>SUM(D61:D63)</f>
        <v>43033679</v>
      </c>
      <c r="E64" s="297">
        <f>+E61+E62+E63</f>
        <v>0</v>
      </c>
    </row>
    <row r="65" spans="1:5" ht="26.25" customHeight="1" x14ac:dyDescent="0.2">
      <c r="A65" s="294" t="s">
        <v>395</v>
      </c>
      <c r="B65" s="295" t="s">
        <v>396</v>
      </c>
      <c r="C65" s="304"/>
      <c r="D65" s="304"/>
      <c r="E65" s="305"/>
    </row>
    <row r="66" spans="1:5" ht="26.25" customHeight="1" x14ac:dyDescent="0.2">
      <c r="A66" s="294" t="s">
        <v>397</v>
      </c>
      <c r="B66" s="295" t="s">
        <v>398</v>
      </c>
      <c r="C66" s="304"/>
      <c r="D66" s="304"/>
      <c r="E66" s="305"/>
    </row>
    <row r="67" spans="1:5" ht="26.25" customHeight="1" x14ac:dyDescent="0.2">
      <c r="A67" s="294" t="s">
        <v>399</v>
      </c>
      <c r="B67" s="295" t="s">
        <v>400</v>
      </c>
      <c r="C67" s="296">
        <f>+C65+C66</f>
        <v>0</v>
      </c>
      <c r="D67" s="296">
        <v>15300063</v>
      </c>
      <c r="E67" s="297">
        <f>+E65+E66</f>
        <v>0</v>
      </c>
    </row>
    <row r="68" spans="1:5" ht="26.25" customHeight="1" x14ac:dyDescent="0.2">
      <c r="A68" s="294" t="s">
        <v>401</v>
      </c>
      <c r="B68" s="295" t="s">
        <v>402</v>
      </c>
      <c r="C68" s="304"/>
      <c r="D68" s="304"/>
      <c r="E68" s="305"/>
    </row>
    <row r="69" spans="1:5" ht="26.25" customHeight="1" x14ac:dyDescent="0.2">
      <c r="A69" s="306" t="s">
        <v>403</v>
      </c>
      <c r="B69" s="307" t="s">
        <v>404</v>
      </c>
      <c r="C69" s="308">
        <f>+C52+C55+C60+C64+C67+C68</f>
        <v>0</v>
      </c>
      <c r="D69" s="308">
        <f>SUM(D8+D9+D36+D51+D60+D67+D64)</f>
        <v>1678400575</v>
      </c>
      <c r="E69" s="309">
        <f>+E52+E55+E60+E64+E67+E68</f>
        <v>0</v>
      </c>
    </row>
    <row r="71" spans="1:5" x14ac:dyDescent="0.2">
      <c r="A71" s="403" t="s">
        <v>405</v>
      </c>
      <c r="B71" s="403"/>
      <c r="C71" s="403"/>
    </row>
    <row r="72" spans="1:5" ht="15.75" x14ac:dyDescent="0.2">
      <c r="A72" s="404" t="s">
        <v>406</v>
      </c>
      <c r="B72" s="404"/>
      <c r="C72" s="404"/>
    </row>
    <row r="73" spans="1:5" x14ac:dyDescent="0.2">
      <c r="A73" s="310"/>
      <c r="B73" s="311"/>
      <c r="C73" s="312"/>
    </row>
    <row r="74" spans="1:5" x14ac:dyDescent="0.2">
      <c r="A74" s="310"/>
      <c r="B74" s="405" t="s">
        <v>288</v>
      </c>
      <c r="C74" s="405"/>
    </row>
    <row r="75" spans="1:5" x14ac:dyDescent="0.2">
      <c r="A75" s="406" t="s">
        <v>407</v>
      </c>
      <c r="B75" s="407" t="s">
        <v>290</v>
      </c>
      <c r="C75" s="408" t="s">
        <v>408</v>
      </c>
    </row>
    <row r="76" spans="1:5" x14ac:dyDescent="0.2">
      <c r="A76" s="406"/>
      <c r="B76" s="407"/>
      <c r="C76" s="408"/>
    </row>
    <row r="77" spans="1:5" x14ac:dyDescent="0.2">
      <c r="A77" s="313" t="s">
        <v>409</v>
      </c>
      <c r="B77" s="314" t="s">
        <v>296</v>
      </c>
      <c r="C77" s="315" t="s">
        <v>297</v>
      </c>
    </row>
    <row r="78" spans="1:5" x14ac:dyDescent="0.2">
      <c r="A78" s="294" t="s">
        <v>410</v>
      </c>
      <c r="B78" s="316" t="s">
        <v>301</v>
      </c>
      <c r="C78" s="317">
        <v>1436756126</v>
      </c>
    </row>
    <row r="79" spans="1:5" x14ac:dyDescent="0.2">
      <c r="A79" s="294" t="s">
        <v>411</v>
      </c>
      <c r="B79" s="295" t="s">
        <v>303</v>
      </c>
      <c r="C79" s="317"/>
    </row>
    <row r="80" spans="1:5" ht="21" x14ac:dyDescent="0.2">
      <c r="A80" s="294" t="s">
        <v>412</v>
      </c>
      <c r="B80" s="295" t="s">
        <v>305</v>
      </c>
      <c r="C80" s="317">
        <v>12168139</v>
      </c>
    </row>
    <row r="81" spans="1:3" x14ac:dyDescent="0.2">
      <c r="A81" s="294" t="s">
        <v>413</v>
      </c>
      <c r="B81" s="295" t="s">
        <v>307</v>
      </c>
      <c r="C81" s="318">
        <v>271667681</v>
      </c>
    </row>
    <row r="82" spans="1:3" x14ac:dyDescent="0.2">
      <c r="A82" s="294" t="s">
        <v>414</v>
      </c>
      <c r="B82" s="295" t="s">
        <v>309</v>
      </c>
      <c r="C82" s="318"/>
    </row>
    <row r="83" spans="1:3" x14ac:dyDescent="0.2">
      <c r="A83" s="294" t="s">
        <v>415</v>
      </c>
      <c r="B83" s="295" t="s">
        <v>311</v>
      </c>
      <c r="C83" s="318">
        <v>-60076981</v>
      </c>
    </row>
    <row r="84" spans="1:3" x14ac:dyDescent="0.2">
      <c r="A84" s="294" t="s">
        <v>416</v>
      </c>
      <c r="B84" s="295" t="s">
        <v>313</v>
      </c>
      <c r="C84" s="319">
        <f>SUM(C78:C83)</f>
        <v>1660514965</v>
      </c>
    </row>
    <row r="85" spans="1:3" x14ac:dyDescent="0.2">
      <c r="A85" s="294" t="s">
        <v>417</v>
      </c>
      <c r="B85" s="295" t="s">
        <v>315</v>
      </c>
      <c r="C85" s="318">
        <v>4294114</v>
      </c>
    </row>
    <row r="86" spans="1:3" ht="21" x14ac:dyDescent="0.2">
      <c r="A86" s="294" t="s">
        <v>418</v>
      </c>
      <c r="B86" s="295" t="s">
        <v>317</v>
      </c>
      <c r="C86" s="318">
        <v>5882911</v>
      </c>
    </row>
    <row r="87" spans="1:3" x14ac:dyDescent="0.2">
      <c r="A87" s="294" t="s">
        <v>419</v>
      </c>
      <c r="B87" s="295" t="s">
        <v>27</v>
      </c>
      <c r="C87" s="318">
        <v>4129071</v>
      </c>
    </row>
    <row r="88" spans="1:3" x14ac:dyDescent="0.2">
      <c r="A88" s="294" t="s">
        <v>420</v>
      </c>
      <c r="B88" s="295" t="s">
        <v>29</v>
      </c>
      <c r="C88" s="319">
        <f>SUM(C85:C87)</f>
        <v>14306096</v>
      </c>
    </row>
    <row r="89" spans="1:3" ht="21" x14ac:dyDescent="0.2">
      <c r="A89" s="294" t="s">
        <v>421</v>
      </c>
      <c r="B89" s="295" t="s">
        <v>31</v>
      </c>
      <c r="C89" s="318"/>
    </row>
    <row r="90" spans="1:3" x14ac:dyDescent="0.2">
      <c r="A90" s="294" t="s">
        <v>422</v>
      </c>
      <c r="B90" s="295" t="s">
        <v>33</v>
      </c>
      <c r="C90" s="318">
        <v>3579514</v>
      </c>
    </row>
    <row r="91" spans="1:3" x14ac:dyDescent="0.2">
      <c r="A91" s="320" t="s">
        <v>423</v>
      </c>
      <c r="B91" s="307" t="s">
        <v>35</v>
      </c>
      <c r="C91" s="321">
        <f>SUM(C84+C88+C90)</f>
        <v>1678400575</v>
      </c>
    </row>
  </sheetData>
  <mergeCells count="14">
    <mergeCell ref="A1:E1"/>
    <mergeCell ref="C3:E3"/>
    <mergeCell ref="A4:A6"/>
    <mergeCell ref="B4:B6"/>
    <mergeCell ref="C4:C5"/>
    <mergeCell ref="D4:D5"/>
    <mergeCell ref="E4:E5"/>
    <mergeCell ref="C6:E6"/>
    <mergeCell ref="A71:C71"/>
    <mergeCell ref="A72:C72"/>
    <mergeCell ref="B74:C74"/>
    <mergeCell ref="A75:A76"/>
    <mergeCell ref="B75:B76"/>
    <mergeCell ref="C75:C76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7"/>
  <sheetViews>
    <sheetView topLeftCell="A11" zoomScaleNormal="100" workbookViewId="0">
      <selection activeCell="A8" sqref="A8:E45"/>
    </sheetView>
  </sheetViews>
  <sheetFormatPr defaultRowHeight="12.75" x14ac:dyDescent="0.2"/>
  <cols>
    <col min="1" max="1" width="5.6640625" customWidth="1"/>
    <col min="2" max="2" width="35.83203125" customWidth="1"/>
    <col min="3" max="3" width="34.33203125" customWidth="1"/>
    <col min="4" max="4" width="35.33203125" customWidth="1"/>
    <col min="5" max="5" width="32.5" customWidth="1"/>
  </cols>
  <sheetData>
    <row r="1" spans="1:5" hidden="1" x14ac:dyDescent="0.2"/>
    <row r="2" spans="1:5" hidden="1" x14ac:dyDescent="0.2"/>
    <row r="3" spans="1:5" hidden="1" x14ac:dyDescent="0.2"/>
    <row r="4" spans="1:5" ht="12.75" customHeight="1" x14ac:dyDescent="0.25">
      <c r="A4" s="9"/>
      <c r="B4" s="9"/>
      <c r="C4" s="9"/>
    </row>
    <row r="5" spans="1:5" ht="12.75" hidden="1" customHeight="1" x14ac:dyDescent="0.25">
      <c r="A5" s="9"/>
      <c r="B5" s="9"/>
      <c r="C5" s="9"/>
    </row>
    <row r="6" spans="1:5" ht="21" customHeight="1" x14ac:dyDescent="0.3">
      <c r="A6" s="322" t="s">
        <v>88</v>
      </c>
      <c r="B6" s="334"/>
      <c r="C6" s="334"/>
      <c r="D6" s="323"/>
      <c r="E6" s="323"/>
    </row>
    <row r="7" spans="1:5" ht="12.75" hidden="1" customHeight="1" x14ac:dyDescent="0.25">
      <c r="A7" s="9"/>
      <c r="B7" s="9"/>
      <c r="C7" s="9"/>
    </row>
    <row r="8" spans="1:5" ht="22.5" customHeight="1" x14ac:dyDescent="0.2">
      <c r="A8" s="335" t="s">
        <v>89</v>
      </c>
      <c r="B8" s="323"/>
      <c r="C8" s="323"/>
      <c r="D8" s="323"/>
      <c r="E8" s="323"/>
    </row>
    <row r="9" spans="1:5" ht="21" customHeight="1" x14ac:dyDescent="0.2">
      <c r="A9" s="335" t="s">
        <v>2</v>
      </c>
      <c r="B9" s="323"/>
      <c r="C9" s="323"/>
      <c r="D9" s="323"/>
      <c r="E9" s="323"/>
    </row>
    <row r="10" spans="1:5" ht="12.75" customHeight="1" x14ac:dyDescent="0.2">
      <c r="A10" s="13"/>
      <c r="B10" s="13"/>
      <c r="C10" s="13"/>
    </row>
    <row r="11" spans="1:5" ht="20.100000000000001" customHeight="1" x14ac:dyDescent="0.2">
      <c r="A11" s="328" t="s">
        <v>3</v>
      </c>
      <c r="B11" s="332" t="s">
        <v>4</v>
      </c>
      <c r="C11" s="224" t="s">
        <v>5</v>
      </c>
      <c r="D11" s="224" t="s">
        <v>6</v>
      </c>
      <c r="E11" s="230" t="s">
        <v>7</v>
      </c>
    </row>
    <row r="12" spans="1:5" ht="20.100000000000001" customHeight="1" x14ac:dyDescent="0.2">
      <c r="A12" s="331"/>
      <c r="B12" s="333"/>
      <c r="C12" s="61" t="s">
        <v>8</v>
      </c>
      <c r="D12" s="61" t="s">
        <v>8</v>
      </c>
      <c r="E12" s="61" t="s">
        <v>8</v>
      </c>
    </row>
    <row r="13" spans="1:5" ht="12.75" customHeight="1" x14ac:dyDescent="0.2">
      <c r="A13" s="63"/>
      <c r="B13" s="63">
        <v>2</v>
      </c>
      <c r="C13" s="64">
        <v>3</v>
      </c>
      <c r="D13" s="64">
        <v>3</v>
      </c>
      <c r="E13" s="64">
        <v>3</v>
      </c>
    </row>
    <row r="14" spans="1:5" ht="12" customHeight="1" x14ac:dyDescent="0.2">
      <c r="A14" s="70" t="s">
        <v>9</v>
      </c>
      <c r="B14" s="65" t="s">
        <v>10</v>
      </c>
      <c r="C14" s="159">
        <v>6043384</v>
      </c>
      <c r="D14" s="159">
        <v>16665773</v>
      </c>
      <c r="E14" s="159">
        <v>12276381</v>
      </c>
    </row>
    <row r="15" spans="1:5" ht="12" customHeight="1" x14ac:dyDescent="0.2">
      <c r="A15" s="71" t="s">
        <v>11</v>
      </c>
      <c r="B15" s="67" t="s">
        <v>12</v>
      </c>
      <c r="C15" s="154"/>
      <c r="D15" s="154"/>
      <c r="E15" s="154">
        <v>546</v>
      </c>
    </row>
    <row r="16" spans="1:5" ht="12" customHeight="1" x14ac:dyDescent="0.2">
      <c r="A16" s="72" t="s">
        <v>13</v>
      </c>
      <c r="B16" s="66" t="s">
        <v>18</v>
      </c>
      <c r="C16" s="153"/>
      <c r="D16" s="153"/>
      <c r="E16" s="153"/>
    </row>
    <row r="17" spans="1:5" ht="12" customHeight="1" x14ac:dyDescent="0.2">
      <c r="A17" s="73" t="s">
        <v>15</v>
      </c>
      <c r="B17" s="21" t="s">
        <v>20</v>
      </c>
      <c r="C17" s="157"/>
      <c r="D17" s="157"/>
      <c r="E17" s="157"/>
    </row>
    <row r="18" spans="1:5" ht="12" customHeight="1" x14ac:dyDescent="0.2">
      <c r="A18" s="73" t="s">
        <v>17</v>
      </c>
      <c r="B18" s="21" t="s">
        <v>22</v>
      </c>
      <c r="C18" s="157"/>
      <c r="D18" s="157"/>
      <c r="E18" s="157"/>
    </row>
    <row r="19" spans="1:5" ht="12" hidden="1" customHeight="1" x14ac:dyDescent="0.2">
      <c r="A19" s="73"/>
      <c r="B19" s="21"/>
      <c r="C19" s="157"/>
      <c r="D19" s="157"/>
      <c r="E19" s="157"/>
    </row>
    <row r="20" spans="1:5" ht="12" hidden="1" customHeight="1" x14ac:dyDescent="0.2">
      <c r="A20" s="73"/>
      <c r="B20" s="21"/>
      <c r="C20" s="157"/>
      <c r="D20" s="157"/>
      <c r="E20" s="157"/>
    </row>
    <row r="21" spans="1:5" ht="12" customHeight="1" x14ac:dyDescent="0.2">
      <c r="A21" s="70">
        <v>7</v>
      </c>
      <c r="B21" s="66" t="s">
        <v>24</v>
      </c>
      <c r="C21" s="146"/>
      <c r="D21" s="146"/>
      <c r="E21" s="146"/>
    </row>
    <row r="22" spans="1:5" ht="12" customHeight="1" x14ac:dyDescent="0.2">
      <c r="A22" s="73">
        <v>8</v>
      </c>
      <c r="B22" s="21" t="s">
        <v>26</v>
      </c>
      <c r="C22" s="137"/>
      <c r="D22" s="137"/>
      <c r="E22" s="137"/>
    </row>
    <row r="23" spans="1:5" ht="12" hidden="1" customHeight="1" x14ac:dyDescent="0.2">
      <c r="A23" s="73"/>
      <c r="B23" s="21"/>
      <c r="C23" s="137"/>
      <c r="D23" s="137"/>
      <c r="E23" s="137"/>
    </row>
    <row r="24" spans="1:5" ht="12" hidden="1" customHeight="1" x14ac:dyDescent="0.2">
      <c r="A24" s="73"/>
      <c r="B24" s="73"/>
      <c r="C24" s="137"/>
      <c r="D24" s="137"/>
      <c r="E24" s="137"/>
    </row>
    <row r="25" spans="1:5" ht="12" customHeight="1" x14ac:dyDescent="0.2">
      <c r="A25" s="73">
        <v>9</v>
      </c>
      <c r="B25" s="69" t="s">
        <v>28</v>
      </c>
      <c r="C25" s="137"/>
      <c r="D25" s="137"/>
      <c r="E25" s="137"/>
    </row>
    <row r="26" spans="1:5" ht="12" customHeight="1" x14ac:dyDescent="0.2">
      <c r="A26" s="73">
        <v>10</v>
      </c>
      <c r="B26" s="50" t="s">
        <v>90</v>
      </c>
      <c r="C26" s="146"/>
      <c r="D26" s="146"/>
      <c r="E26" s="146"/>
    </row>
    <row r="27" spans="1:5" ht="12" customHeight="1" x14ac:dyDescent="0.2">
      <c r="A27" s="70">
        <v>11</v>
      </c>
      <c r="B27" s="66" t="s">
        <v>91</v>
      </c>
      <c r="C27" s="153"/>
      <c r="D27" s="153"/>
      <c r="E27" s="153"/>
    </row>
    <row r="28" spans="1:5" ht="12" customHeight="1" x14ac:dyDescent="0.2">
      <c r="A28" s="73">
        <v>12</v>
      </c>
      <c r="B28" s="50" t="s">
        <v>92</v>
      </c>
      <c r="C28" s="146">
        <v>3581616</v>
      </c>
      <c r="D28" s="146">
        <v>6096599</v>
      </c>
      <c r="E28" s="146">
        <v>6296599</v>
      </c>
    </row>
    <row r="29" spans="1:5" ht="12" customHeight="1" x14ac:dyDescent="0.2">
      <c r="A29" s="73">
        <v>13</v>
      </c>
      <c r="B29" s="50" t="s">
        <v>36</v>
      </c>
      <c r="C29" s="146">
        <v>55418000</v>
      </c>
      <c r="D29" s="146">
        <v>67947821</v>
      </c>
      <c r="E29" s="146">
        <v>69707640</v>
      </c>
    </row>
    <row r="30" spans="1:5" ht="12" customHeight="1" x14ac:dyDescent="0.2">
      <c r="A30" s="73">
        <v>14</v>
      </c>
      <c r="B30" s="47" t="s">
        <v>38</v>
      </c>
      <c r="C30" s="137"/>
      <c r="D30" s="137"/>
      <c r="E30" s="137"/>
    </row>
    <row r="31" spans="1:5" ht="12" customHeight="1" x14ac:dyDescent="0.2">
      <c r="A31" s="73">
        <v>15</v>
      </c>
      <c r="B31" s="47" t="s">
        <v>40</v>
      </c>
      <c r="C31" s="155">
        <v>55418000</v>
      </c>
      <c r="D31" s="155">
        <v>67947821</v>
      </c>
      <c r="E31" s="155">
        <v>69707640</v>
      </c>
    </row>
    <row r="32" spans="1:5" ht="12" hidden="1" customHeight="1" x14ac:dyDescent="0.2">
      <c r="A32" s="73">
        <v>16</v>
      </c>
      <c r="B32" s="47"/>
      <c r="C32" s="137"/>
      <c r="D32" s="137"/>
      <c r="E32" s="137"/>
    </row>
    <row r="33" spans="1:6" ht="12" customHeight="1" x14ac:dyDescent="0.2">
      <c r="A33" s="73">
        <v>17</v>
      </c>
      <c r="B33" s="51" t="s">
        <v>42</v>
      </c>
      <c r="C33" s="137"/>
      <c r="D33" s="137"/>
      <c r="E33" s="137"/>
    </row>
    <row r="34" spans="1:6" ht="12" customHeight="1" x14ac:dyDescent="0.2">
      <c r="A34" s="73">
        <v>18</v>
      </c>
      <c r="B34" s="50" t="s">
        <v>44</v>
      </c>
      <c r="C34" s="137"/>
      <c r="D34" s="137"/>
      <c r="E34" s="137"/>
    </row>
    <row r="35" spans="1:6" ht="12" customHeight="1" x14ac:dyDescent="0.2">
      <c r="A35" s="73">
        <v>19</v>
      </c>
      <c r="B35" s="47" t="s">
        <v>93</v>
      </c>
      <c r="C35" s="137"/>
      <c r="D35" s="137"/>
      <c r="E35" s="137"/>
    </row>
    <row r="36" spans="1:6" ht="12" hidden="1" customHeight="1" x14ac:dyDescent="0.2">
      <c r="A36" s="73"/>
      <c r="B36" s="47"/>
      <c r="C36" s="137"/>
      <c r="D36" s="137"/>
      <c r="E36" s="137"/>
    </row>
    <row r="37" spans="1:6" ht="12" customHeight="1" x14ac:dyDescent="0.2">
      <c r="A37" s="73">
        <v>21</v>
      </c>
      <c r="B37" s="50" t="s">
        <v>48</v>
      </c>
      <c r="C37" s="137"/>
      <c r="D37" s="137"/>
      <c r="E37" s="137"/>
    </row>
    <row r="38" spans="1:6" ht="12" customHeight="1" x14ac:dyDescent="0.2">
      <c r="A38" s="73">
        <v>22</v>
      </c>
      <c r="B38" s="47" t="s">
        <v>50</v>
      </c>
      <c r="C38" s="137"/>
      <c r="D38" s="137"/>
      <c r="E38" s="137"/>
    </row>
    <row r="39" spans="1:6" ht="12" customHeight="1" x14ac:dyDescent="0.2">
      <c r="A39" s="70">
        <v>23</v>
      </c>
      <c r="B39" s="50" t="s">
        <v>94</v>
      </c>
      <c r="C39" s="153"/>
      <c r="D39" s="153"/>
      <c r="E39" s="153"/>
    </row>
    <row r="40" spans="1:6" ht="12" customHeight="1" x14ac:dyDescent="0.2">
      <c r="A40" s="73">
        <v>24</v>
      </c>
      <c r="B40" s="66" t="s">
        <v>95</v>
      </c>
      <c r="C40" s="137"/>
      <c r="D40" s="137"/>
      <c r="E40" s="137"/>
    </row>
    <row r="41" spans="1:6" ht="12" customHeight="1" x14ac:dyDescent="0.2">
      <c r="A41" s="73">
        <v>25</v>
      </c>
      <c r="B41" s="50" t="s">
        <v>96</v>
      </c>
      <c r="C41" s="137"/>
      <c r="D41" s="137"/>
      <c r="E41" s="137"/>
    </row>
    <row r="42" spans="1:6" ht="12" customHeight="1" x14ac:dyDescent="0.2">
      <c r="A42" s="73">
        <v>26</v>
      </c>
      <c r="B42" s="50" t="s">
        <v>58</v>
      </c>
      <c r="C42" s="137"/>
      <c r="D42" s="137"/>
      <c r="E42" s="137"/>
    </row>
    <row r="43" spans="1:6" ht="12" customHeight="1" x14ac:dyDescent="0.2">
      <c r="A43" s="73">
        <v>27</v>
      </c>
      <c r="B43" s="47" t="s">
        <v>60</v>
      </c>
      <c r="C43" s="137"/>
      <c r="D43" s="137"/>
      <c r="E43" s="137"/>
    </row>
    <row r="44" spans="1:6" ht="12" customHeight="1" x14ac:dyDescent="0.2">
      <c r="A44" s="73">
        <v>28</v>
      </c>
      <c r="B44" s="48" t="s">
        <v>62</v>
      </c>
      <c r="C44" s="137"/>
      <c r="D44" s="137"/>
      <c r="E44" s="137"/>
    </row>
    <row r="45" spans="1:6" ht="18.75" customHeight="1" x14ac:dyDescent="0.2">
      <c r="A45" s="74">
        <v>29</v>
      </c>
      <c r="B45" s="75" t="s">
        <v>64</v>
      </c>
      <c r="C45" s="159">
        <f>C14+C28+C29</f>
        <v>65043000</v>
      </c>
      <c r="D45" s="159">
        <f t="shared" ref="D45" si="0">D14+D28+D29</f>
        <v>90710193</v>
      </c>
      <c r="E45" s="159">
        <f>E14+E28+E29+E15</f>
        <v>88281166</v>
      </c>
    </row>
    <row r="46" spans="1:6" ht="15.95" customHeight="1" x14ac:dyDescent="0.2">
      <c r="A46" s="55"/>
      <c r="B46" s="56"/>
      <c r="C46" s="57"/>
    </row>
    <row r="47" spans="1:6" ht="15.95" customHeight="1" x14ac:dyDescent="0.2">
      <c r="A47" s="55"/>
      <c r="B47" s="56"/>
      <c r="C47" s="57"/>
    </row>
    <row r="48" spans="1:6" ht="15.95" hidden="1" customHeight="1" x14ac:dyDescent="0.2">
      <c r="A48" s="52"/>
      <c r="B48" s="58"/>
      <c r="C48" s="58"/>
      <c r="F48" s="228"/>
    </row>
    <row r="49" spans="1:5" ht="15.95" hidden="1" customHeight="1" x14ac:dyDescent="0.2">
      <c r="A49" s="55"/>
      <c r="B49" s="56"/>
      <c r="C49" s="57"/>
    </row>
    <row r="50" spans="1:5" ht="15.95" hidden="1" customHeight="1" x14ac:dyDescent="0.2">
      <c r="A50" s="55"/>
      <c r="B50" s="56"/>
      <c r="C50" s="57"/>
    </row>
    <row r="51" spans="1:5" ht="15.95" hidden="1" customHeight="1" x14ac:dyDescent="0.2">
      <c r="A51" s="55"/>
      <c r="B51" s="56"/>
      <c r="C51" s="57"/>
    </row>
    <row r="52" spans="1:5" ht="15.95" hidden="1" customHeight="1" x14ac:dyDescent="0.2">
      <c r="A52" s="54"/>
      <c r="B52" s="59"/>
      <c r="C52" s="60"/>
    </row>
    <row r="53" spans="1:5" ht="15.95" hidden="1" customHeight="1" x14ac:dyDescent="0.2">
      <c r="A53" s="54"/>
      <c r="B53" s="59"/>
      <c r="C53" s="60"/>
    </row>
    <row r="54" spans="1:5" ht="15.95" hidden="1" customHeight="1" x14ac:dyDescent="0.2">
      <c r="A54" s="54"/>
      <c r="B54" s="59"/>
      <c r="C54" s="60"/>
    </row>
    <row r="55" spans="1:5" ht="15.95" hidden="1" customHeight="1" x14ac:dyDescent="0.2">
      <c r="A55" s="54"/>
      <c r="B55" s="59"/>
      <c r="C55" s="60"/>
    </row>
    <row r="56" spans="1:5" ht="15.95" hidden="1" customHeight="1" x14ac:dyDescent="0.2">
      <c r="A56" s="54"/>
      <c r="B56" s="53"/>
      <c r="C56" s="53"/>
    </row>
    <row r="57" spans="1:5" ht="15.95" hidden="1" customHeight="1" x14ac:dyDescent="0.2">
      <c r="A57" s="25"/>
      <c r="B57" s="26"/>
      <c r="C57" s="26"/>
    </row>
    <row r="58" spans="1:5" ht="15.95" hidden="1" customHeight="1" x14ac:dyDescent="0.2">
      <c r="A58" s="25"/>
      <c r="B58" s="26"/>
      <c r="C58" s="26"/>
    </row>
    <row r="59" spans="1:5" ht="15.95" hidden="1" customHeight="1" x14ac:dyDescent="0.25">
      <c r="A59" s="27"/>
      <c r="B59" s="27"/>
      <c r="C59" s="35"/>
    </row>
    <row r="60" spans="1:5" ht="15.95" customHeight="1" x14ac:dyDescent="0.2">
      <c r="A60" s="28"/>
      <c r="B60" s="336" t="s">
        <v>65</v>
      </c>
      <c r="C60" s="323"/>
      <c r="D60" s="323"/>
      <c r="E60" s="323"/>
    </row>
    <row r="61" spans="1:5" ht="15.95" customHeight="1" x14ac:dyDescent="0.2">
      <c r="A61" s="29"/>
      <c r="B61" s="29"/>
      <c r="C61" s="36"/>
    </row>
    <row r="62" spans="1:5" ht="15.95" customHeight="1" x14ac:dyDescent="0.2">
      <c r="A62" s="328" t="s">
        <v>3</v>
      </c>
      <c r="B62" s="326" t="s">
        <v>66</v>
      </c>
      <c r="C62" s="224" t="s">
        <v>5</v>
      </c>
      <c r="D62" s="224" t="s">
        <v>6</v>
      </c>
      <c r="E62" s="230" t="s">
        <v>7</v>
      </c>
    </row>
    <row r="63" spans="1:5" ht="20.100000000000001" customHeight="1" x14ac:dyDescent="0.2">
      <c r="A63" s="329"/>
      <c r="B63" s="327"/>
      <c r="C63" s="61" t="s">
        <v>8</v>
      </c>
      <c r="D63" s="61" t="s">
        <v>8</v>
      </c>
      <c r="E63" s="61" t="s">
        <v>8</v>
      </c>
    </row>
    <row r="64" spans="1:5" ht="18.75" customHeight="1" x14ac:dyDescent="0.2">
      <c r="A64" s="85" t="s">
        <v>9</v>
      </c>
      <c r="B64" s="86" t="s">
        <v>10</v>
      </c>
      <c r="C64" s="186">
        <f>SUM(C43:C63)</f>
        <v>65043000</v>
      </c>
      <c r="D64" s="186">
        <f>SUM(D43:D63)</f>
        <v>90710193</v>
      </c>
      <c r="E64" s="252" t="s">
        <v>97</v>
      </c>
    </row>
    <row r="65" spans="1:5" ht="12.75" customHeight="1" x14ac:dyDescent="0.2">
      <c r="A65" s="30" t="s">
        <v>11</v>
      </c>
      <c r="B65" s="76" t="s">
        <v>67</v>
      </c>
      <c r="C65" s="150">
        <v>53508000</v>
      </c>
      <c r="D65" s="150">
        <v>69903646</v>
      </c>
      <c r="E65" s="165">
        <v>66258831</v>
      </c>
    </row>
    <row r="66" spans="1:5" ht="12.75" customHeight="1" x14ac:dyDescent="0.2">
      <c r="A66" s="22" t="s">
        <v>13</v>
      </c>
      <c r="B66" s="50" t="s">
        <v>98</v>
      </c>
      <c r="C66" s="146">
        <v>9465000</v>
      </c>
      <c r="D66" s="146">
        <v>13498000</v>
      </c>
      <c r="E66" s="154">
        <v>12398093</v>
      </c>
    </row>
    <row r="67" spans="1:5" ht="12.75" customHeight="1" x14ac:dyDescent="0.2">
      <c r="A67" s="22" t="s">
        <v>15</v>
      </c>
      <c r="B67" s="50" t="s">
        <v>99</v>
      </c>
      <c r="C67" s="141">
        <v>2070000</v>
      </c>
      <c r="D67" s="141">
        <v>7308547</v>
      </c>
      <c r="E67" s="153">
        <v>4818836</v>
      </c>
    </row>
    <row r="68" spans="1:5" ht="12.75" customHeight="1" x14ac:dyDescent="0.2">
      <c r="A68" s="22" t="s">
        <v>17</v>
      </c>
      <c r="B68" s="77" t="s">
        <v>100</v>
      </c>
      <c r="C68" s="139"/>
      <c r="D68" s="139"/>
      <c r="E68" s="157"/>
    </row>
    <row r="69" spans="1:5" ht="12.75" customHeight="1" x14ac:dyDescent="0.2">
      <c r="A69" s="22" t="s">
        <v>19</v>
      </c>
      <c r="B69" s="77" t="s">
        <v>71</v>
      </c>
      <c r="C69" s="141"/>
      <c r="D69" s="141"/>
      <c r="E69" s="156"/>
    </row>
    <row r="70" spans="1:5" ht="12.75" customHeight="1" x14ac:dyDescent="0.2">
      <c r="A70" s="22" t="s">
        <v>21</v>
      </c>
      <c r="B70" s="47" t="s">
        <v>101</v>
      </c>
      <c r="C70" s="139"/>
      <c r="D70" s="139"/>
      <c r="E70" s="157"/>
    </row>
    <row r="71" spans="1:5" ht="12.75" customHeight="1" x14ac:dyDescent="0.2">
      <c r="A71" s="22" t="s">
        <v>23</v>
      </c>
      <c r="B71" s="47" t="s">
        <v>73</v>
      </c>
      <c r="C71" s="137"/>
      <c r="D71" s="137"/>
      <c r="E71" s="157"/>
    </row>
    <row r="72" spans="1:5" ht="12.75" customHeight="1" x14ac:dyDescent="0.2">
      <c r="A72" s="78">
        <v>9</v>
      </c>
      <c r="B72" s="50" t="s">
        <v>74</v>
      </c>
      <c r="C72" s="137"/>
      <c r="D72" s="137"/>
      <c r="E72" s="146"/>
    </row>
    <row r="73" spans="1:5" ht="12.75" customHeight="1" x14ac:dyDescent="0.2">
      <c r="A73" s="78">
        <v>10</v>
      </c>
      <c r="B73" s="47" t="s">
        <v>75</v>
      </c>
      <c r="C73" s="137"/>
      <c r="D73" s="137"/>
      <c r="E73" s="137"/>
    </row>
    <row r="74" spans="1:5" ht="12.75" customHeight="1" x14ac:dyDescent="0.2">
      <c r="A74" s="78">
        <v>11</v>
      </c>
      <c r="B74" s="47" t="s">
        <v>76</v>
      </c>
      <c r="C74" s="137"/>
      <c r="D74" s="137"/>
      <c r="E74" s="137"/>
    </row>
    <row r="75" spans="1:5" ht="12.75" customHeight="1" x14ac:dyDescent="0.2">
      <c r="A75" s="78">
        <v>12</v>
      </c>
      <c r="B75" s="50" t="s">
        <v>77</v>
      </c>
      <c r="C75" s="137"/>
      <c r="D75" s="137"/>
      <c r="E75" s="137"/>
    </row>
    <row r="76" spans="1:5" ht="12.75" customHeight="1" x14ac:dyDescent="0.2">
      <c r="A76" s="78">
        <v>13</v>
      </c>
      <c r="B76" s="49" t="s">
        <v>62</v>
      </c>
      <c r="C76" s="139"/>
      <c r="D76" s="139"/>
      <c r="E76" s="139"/>
    </row>
    <row r="77" spans="1:5" ht="12.75" customHeight="1" x14ac:dyDescent="0.2">
      <c r="A77" s="83">
        <v>14</v>
      </c>
      <c r="B77" s="193" t="s">
        <v>78</v>
      </c>
      <c r="C77" s="143"/>
      <c r="D77" s="143"/>
      <c r="E77" s="192"/>
    </row>
    <row r="78" spans="1:5" ht="12.75" customHeight="1" x14ac:dyDescent="0.2">
      <c r="A78" s="23">
        <v>15</v>
      </c>
      <c r="B78" s="79" t="s">
        <v>79</v>
      </c>
      <c r="C78" s="144"/>
      <c r="D78" s="144"/>
      <c r="E78" s="165"/>
    </row>
    <row r="79" spans="1:5" ht="12.75" customHeight="1" x14ac:dyDescent="0.2">
      <c r="A79" s="23">
        <v>16</v>
      </c>
      <c r="B79" s="50" t="s">
        <v>80</v>
      </c>
      <c r="C79" s="137"/>
      <c r="D79" s="146"/>
      <c r="E79" s="146"/>
    </row>
    <row r="80" spans="1:5" ht="12.75" customHeight="1" x14ac:dyDescent="0.2">
      <c r="A80" s="23">
        <v>17</v>
      </c>
      <c r="B80" s="50" t="s">
        <v>81</v>
      </c>
      <c r="C80" s="137"/>
      <c r="D80" s="137"/>
      <c r="E80" s="146"/>
    </row>
    <row r="81" spans="1:5" ht="12.75" customHeight="1" x14ac:dyDescent="0.2">
      <c r="A81" s="23">
        <v>18</v>
      </c>
      <c r="B81" s="50" t="s">
        <v>82</v>
      </c>
      <c r="C81" s="137"/>
      <c r="D81" s="137"/>
      <c r="E81" s="137"/>
    </row>
    <row r="82" spans="1:5" ht="12.75" customHeight="1" x14ac:dyDescent="0.2">
      <c r="A82" s="24">
        <v>19</v>
      </c>
      <c r="B82" s="49" t="s">
        <v>83</v>
      </c>
      <c r="C82" s="139"/>
      <c r="D82" s="139"/>
      <c r="E82" s="137"/>
    </row>
    <row r="83" spans="1:5" ht="12.75" customHeight="1" x14ac:dyDescent="0.2">
      <c r="A83" s="162">
        <v>20</v>
      </c>
      <c r="B83" s="66" t="s">
        <v>84</v>
      </c>
      <c r="C83" s="153"/>
      <c r="D83" s="153"/>
      <c r="E83" s="137"/>
    </row>
    <row r="84" spans="1:5" ht="12.75" customHeight="1" x14ac:dyDescent="0.2">
      <c r="A84" s="23">
        <v>21</v>
      </c>
      <c r="B84" s="48" t="s">
        <v>102</v>
      </c>
      <c r="C84" s="144"/>
      <c r="D84" s="144"/>
      <c r="E84" s="137"/>
    </row>
    <row r="85" spans="1:5" ht="12.75" customHeight="1" x14ac:dyDescent="0.2">
      <c r="A85" s="194">
        <v>22</v>
      </c>
      <c r="B85" s="49" t="s">
        <v>40</v>
      </c>
      <c r="C85" s="139"/>
      <c r="D85" s="139"/>
      <c r="E85" s="139"/>
    </row>
    <row r="86" spans="1:5" ht="12.75" customHeight="1" x14ac:dyDescent="0.2">
      <c r="A86" s="195">
        <v>23</v>
      </c>
      <c r="B86" s="196" t="s">
        <v>85</v>
      </c>
      <c r="C86" s="186">
        <f>SUM(C65:C85)</f>
        <v>65043000</v>
      </c>
      <c r="D86" s="186">
        <f>SUM(D65:D85)</f>
        <v>90710193</v>
      </c>
      <c r="E86" s="192">
        <f>SUM(E65:E85)</f>
        <v>83475760</v>
      </c>
    </row>
    <row r="87" spans="1:5" ht="15.95" hidden="1" customHeight="1" x14ac:dyDescent="0.2">
      <c r="A87" s="80"/>
      <c r="B87" s="81"/>
      <c r="C87" s="218">
        <f>SUM(C65:C86)</f>
        <v>130086000</v>
      </c>
      <c r="D87" s="184"/>
      <c r="E87" s="184"/>
    </row>
    <row r="88" spans="1:5" ht="15.95" customHeight="1" x14ac:dyDescent="0.2">
      <c r="A88" s="71"/>
      <c r="B88" s="67" t="s">
        <v>103</v>
      </c>
      <c r="C88" s="68">
        <v>12</v>
      </c>
      <c r="D88" s="68">
        <v>12</v>
      </c>
      <c r="E88" s="146">
        <v>12</v>
      </c>
    </row>
    <row r="89" spans="1:5" x14ac:dyDescent="0.2">
      <c r="A89" s="70"/>
      <c r="B89" s="66" t="s">
        <v>104</v>
      </c>
      <c r="C89" s="66">
        <v>0</v>
      </c>
      <c r="D89" s="66">
        <v>0</v>
      </c>
      <c r="E89" s="146">
        <v>0</v>
      </c>
    </row>
    <row r="90" spans="1:5" x14ac:dyDescent="0.2">
      <c r="A90" s="55"/>
      <c r="B90" s="56"/>
      <c r="C90" s="57"/>
      <c r="D90" s="185"/>
      <c r="E90" s="185"/>
    </row>
    <row r="91" spans="1:5" x14ac:dyDescent="0.2">
      <c r="D91" s="184"/>
      <c r="E91" s="184"/>
    </row>
    <row r="92" spans="1:5" x14ac:dyDescent="0.2">
      <c r="D92" s="184"/>
      <c r="E92" s="184"/>
    </row>
    <row r="93" spans="1:5" x14ac:dyDescent="0.2">
      <c r="D93" s="184"/>
      <c r="E93" s="184"/>
    </row>
    <row r="94" spans="1:5" x14ac:dyDescent="0.2">
      <c r="D94" s="184"/>
      <c r="E94" s="184"/>
    </row>
    <row r="95" spans="1:5" x14ac:dyDescent="0.2">
      <c r="D95" s="184"/>
      <c r="E95" s="184"/>
    </row>
    <row r="96" spans="1:5" x14ac:dyDescent="0.2">
      <c r="D96" s="185"/>
      <c r="E96" s="185"/>
    </row>
    <row r="97" spans="4:5" x14ac:dyDescent="0.2">
      <c r="D97" s="90"/>
      <c r="E97" s="90"/>
    </row>
  </sheetData>
  <mergeCells count="8">
    <mergeCell ref="A6:E6"/>
    <mergeCell ref="A8:E8"/>
    <mergeCell ref="A9:E9"/>
    <mergeCell ref="A62:A63"/>
    <mergeCell ref="B62:B63"/>
    <mergeCell ref="A11:A12"/>
    <mergeCell ref="B11:B12"/>
    <mergeCell ref="B60:E60"/>
  </mergeCells>
  <phoneticPr fontId="28" type="noConversion"/>
  <pageMargins left="0.75" right="0.75" top="1" bottom="1" header="0.5" footer="0.5"/>
  <pageSetup paperSize="9" orientation="landscape" r:id="rId1"/>
  <headerFooter alignWithMargins="0"/>
  <rowBreaks count="1" manualBreakCount="1">
    <brk id="8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48"/>
  <sheetViews>
    <sheetView zoomScale="75" workbookViewId="0">
      <selection activeCell="I24" sqref="I24"/>
    </sheetView>
  </sheetViews>
  <sheetFormatPr defaultRowHeight="12.75" x14ac:dyDescent="0.2"/>
  <cols>
    <col min="1" max="1" width="71" customWidth="1"/>
    <col min="4" max="4" width="15.5" customWidth="1"/>
    <col min="9" max="9" width="19.33203125" customWidth="1"/>
  </cols>
  <sheetData>
    <row r="1" spans="1:12" ht="24.75" customHeight="1" x14ac:dyDescent="0.3">
      <c r="A1" s="39"/>
      <c r="C1" s="364" t="s">
        <v>105</v>
      </c>
      <c r="D1" s="364"/>
    </row>
    <row r="2" spans="1:12" ht="24.75" customHeight="1" x14ac:dyDescent="0.3">
      <c r="A2" s="39"/>
    </row>
    <row r="3" spans="1:12" ht="24.75" customHeight="1" x14ac:dyDescent="0.3">
      <c r="A3" s="365" t="s">
        <v>0</v>
      </c>
      <c r="B3" s="323"/>
      <c r="C3" s="323"/>
      <c r="D3" s="323"/>
    </row>
    <row r="4" spans="1:12" ht="24.75" customHeight="1" x14ac:dyDescent="0.3">
      <c r="A4" s="365" t="s">
        <v>106</v>
      </c>
      <c r="B4" s="323"/>
      <c r="C4" s="323"/>
      <c r="D4" s="323"/>
    </row>
    <row r="5" spans="1:12" ht="24.75" customHeight="1" x14ac:dyDescent="0.3">
      <c r="A5" s="275"/>
      <c r="B5" s="273"/>
      <c r="C5" s="273"/>
      <c r="D5" s="273"/>
    </row>
    <row r="6" spans="1:12" s="41" customFormat="1" ht="27.75" customHeight="1" x14ac:dyDescent="0.2">
      <c r="A6" s="40"/>
      <c r="B6" s="89"/>
      <c r="C6" s="89"/>
      <c r="D6" s="89"/>
    </row>
    <row r="7" spans="1:12" s="42" customFormat="1" ht="24" customHeight="1" x14ac:dyDescent="0.2">
      <c r="A7" s="381" t="s">
        <v>107</v>
      </c>
      <c r="B7" s="369" t="s">
        <v>108</v>
      </c>
      <c r="C7" s="370"/>
      <c r="D7" s="371"/>
      <c r="E7" s="273"/>
      <c r="F7" s="273"/>
      <c r="G7" s="273"/>
      <c r="H7" s="273"/>
      <c r="I7" s="273"/>
      <c r="J7" s="273"/>
      <c r="K7" s="273"/>
      <c r="L7" s="273"/>
    </row>
    <row r="8" spans="1:12" s="43" customFormat="1" ht="16.5" customHeight="1" x14ac:dyDescent="0.2">
      <c r="A8" s="382"/>
      <c r="B8" s="372"/>
      <c r="C8" s="373"/>
      <c r="D8" s="374"/>
      <c r="E8" s="279"/>
      <c r="F8" s="279"/>
      <c r="G8" s="279"/>
      <c r="H8" s="279"/>
      <c r="I8" s="279"/>
      <c r="J8" s="279"/>
      <c r="K8" s="279"/>
      <c r="L8" s="279"/>
    </row>
    <row r="9" spans="1:12" s="44" customFormat="1" ht="13.5" customHeight="1" x14ac:dyDescent="0.2">
      <c r="A9" s="382"/>
      <c r="B9" s="372"/>
      <c r="C9" s="373"/>
      <c r="D9" s="374"/>
    </row>
    <row r="10" spans="1:12" s="43" customFormat="1" ht="16.5" customHeight="1" x14ac:dyDescent="0.2">
      <c r="A10" s="383"/>
      <c r="B10" s="375"/>
      <c r="C10" s="376"/>
      <c r="D10" s="377"/>
      <c r="E10" s="279"/>
      <c r="F10" s="279"/>
      <c r="G10" s="279"/>
      <c r="H10" s="279"/>
      <c r="I10" s="279"/>
      <c r="J10" s="279"/>
      <c r="K10" s="279"/>
      <c r="L10" s="279"/>
    </row>
    <row r="11" spans="1:12" s="45" customFormat="1" ht="15" customHeight="1" x14ac:dyDescent="0.2">
      <c r="A11" s="93" t="s">
        <v>109</v>
      </c>
      <c r="B11" s="378">
        <v>76958783</v>
      </c>
      <c r="C11" s="379"/>
      <c r="D11" s="380"/>
      <c r="G11" s="211"/>
      <c r="H11" s="211"/>
      <c r="I11" s="119"/>
    </row>
    <row r="12" spans="1:12" s="45" customFormat="1" ht="15" customHeight="1" x14ac:dyDescent="0.2">
      <c r="A12" s="187" t="s">
        <v>110</v>
      </c>
      <c r="B12" s="366">
        <v>55418000</v>
      </c>
      <c r="C12" s="367"/>
      <c r="D12" s="368"/>
      <c r="G12" s="225"/>
      <c r="H12" s="225"/>
      <c r="I12" s="225"/>
    </row>
    <row r="13" spans="1:12" s="46" customFormat="1" ht="20.100000000000001" customHeight="1" x14ac:dyDescent="0.25">
      <c r="A13" s="92" t="s">
        <v>111</v>
      </c>
      <c r="B13" s="387">
        <v>12137198</v>
      </c>
      <c r="C13" s="388"/>
      <c r="D13" s="389"/>
      <c r="G13" s="277"/>
      <c r="H13" s="277"/>
      <c r="I13" s="277"/>
    </row>
    <row r="14" spans="1:12" ht="15.75" x14ac:dyDescent="0.25">
      <c r="A14" s="94" t="s">
        <v>112</v>
      </c>
      <c r="B14" s="390">
        <v>3371760</v>
      </c>
      <c r="C14" s="391"/>
      <c r="D14" s="392"/>
      <c r="G14" s="277"/>
      <c r="H14" s="277"/>
      <c r="I14" s="277"/>
    </row>
    <row r="15" spans="1:12" ht="15.75" x14ac:dyDescent="0.25">
      <c r="A15" s="94" t="s">
        <v>113</v>
      </c>
      <c r="B15" s="390">
        <v>3744000</v>
      </c>
      <c r="C15" s="391"/>
      <c r="D15" s="392"/>
      <c r="G15" s="277"/>
      <c r="H15" s="277"/>
      <c r="I15" s="277"/>
    </row>
    <row r="16" spans="1:12" ht="15.75" x14ac:dyDescent="0.25">
      <c r="A16" s="94" t="s">
        <v>114</v>
      </c>
      <c r="B16" s="390">
        <v>2029578</v>
      </c>
      <c r="C16" s="391"/>
      <c r="D16" s="392"/>
      <c r="G16" s="277"/>
      <c r="H16" s="277"/>
      <c r="I16" s="277"/>
    </row>
    <row r="17" spans="1:9" ht="15.75" x14ac:dyDescent="0.25">
      <c r="A17" s="94" t="s">
        <v>115</v>
      </c>
      <c r="B17" s="390">
        <v>2991860</v>
      </c>
      <c r="C17" s="391"/>
      <c r="D17" s="392"/>
      <c r="G17" s="277"/>
      <c r="H17" s="277"/>
      <c r="I17" s="277"/>
    </row>
    <row r="18" spans="1:9" ht="15.75" x14ac:dyDescent="0.25">
      <c r="A18" s="188" t="s">
        <v>116</v>
      </c>
      <c r="B18" s="384">
        <v>6000000</v>
      </c>
      <c r="C18" s="385"/>
      <c r="D18" s="386"/>
      <c r="G18" s="226"/>
      <c r="H18" s="226"/>
      <c r="I18" s="226"/>
    </row>
    <row r="19" spans="1:9" ht="15.75" x14ac:dyDescent="0.25">
      <c r="A19" s="188" t="s">
        <v>117</v>
      </c>
      <c r="B19" s="393" t="s">
        <v>118</v>
      </c>
      <c r="C19" s="394"/>
      <c r="D19" s="395"/>
      <c r="G19" s="226"/>
      <c r="H19" s="226"/>
      <c r="I19" s="226"/>
    </row>
    <row r="20" spans="1:9" ht="15.75" x14ac:dyDescent="0.25">
      <c r="A20" s="95" t="s">
        <v>119</v>
      </c>
      <c r="B20" s="343">
        <v>42369716</v>
      </c>
      <c r="C20" s="344"/>
      <c r="D20" s="345"/>
      <c r="G20" s="277"/>
      <c r="H20" s="277"/>
      <c r="I20" s="277"/>
    </row>
    <row r="21" spans="1:9" ht="15.75" x14ac:dyDescent="0.25">
      <c r="A21" s="94" t="s">
        <v>120</v>
      </c>
      <c r="B21" s="346" t="s">
        <v>121</v>
      </c>
      <c r="C21" s="347"/>
      <c r="D21" s="348"/>
      <c r="G21" s="277"/>
      <c r="H21" s="277"/>
      <c r="I21" s="277"/>
    </row>
    <row r="22" spans="1:9" ht="15.75" x14ac:dyDescent="0.25">
      <c r="A22" s="94" t="s">
        <v>122</v>
      </c>
      <c r="B22" s="349" t="s">
        <v>123</v>
      </c>
      <c r="C22" s="350"/>
      <c r="D22" s="351"/>
      <c r="G22" s="277"/>
      <c r="H22" s="277"/>
      <c r="I22" s="277"/>
    </row>
    <row r="23" spans="1:9" ht="15.75" hidden="1" customHeight="1" x14ac:dyDescent="0.25">
      <c r="A23" s="94"/>
      <c r="B23" s="352"/>
      <c r="C23" s="353"/>
      <c r="D23" s="354"/>
      <c r="G23" s="226"/>
      <c r="H23" s="226"/>
      <c r="I23" s="226"/>
    </row>
    <row r="24" spans="1:9" ht="15.75" x14ac:dyDescent="0.25">
      <c r="A24" s="95" t="s">
        <v>124</v>
      </c>
      <c r="B24" s="343">
        <v>25845338</v>
      </c>
      <c r="C24" s="344"/>
      <c r="D24" s="345"/>
      <c r="G24" s="277"/>
      <c r="H24" s="277"/>
      <c r="I24" s="277"/>
    </row>
    <row r="25" spans="1:9" ht="15.75" x14ac:dyDescent="0.25">
      <c r="A25" s="94" t="s">
        <v>125</v>
      </c>
      <c r="B25" s="346" t="s">
        <v>126</v>
      </c>
      <c r="C25" s="347"/>
      <c r="D25" s="348"/>
      <c r="G25" s="277"/>
      <c r="H25" s="277"/>
      <c r="I25" s="277"/>
    </row>
    <row r="26" spans="1:9" ht="15.75" x14ac:dyDescent="0.25">
      <c r="A26" s="94" t="s">
        <v>127</v>
      </c>
      <c r="B26" s="349" t="s">
        <v>128</v>
      </c>
      <c r="C26" s="350"/>
      <c r="D26" s="351"/>
      <c r="G26" s="277"/>
      <c r="H26" s="277"/>
      <c r="I26" s="277"/>
    </row>
    <row r="27" spans="1:9" ht="15.75" hidden="1" customHeight="1" x14ac:dyDescent="0.25">
      <c r="A27" s="94"/>
      <c r="B27" s="276"/>
      <c r="C27" s="91"/>
      <c r="D27" s="278"/>
      <c r="G27" s="226"/>
      <c r="H27" s="226"/>
      <c r="I27" s="226"/>
    </row>
    <row r="28" spans="1:9" ht="15.75" x14ac:dyDescent="0.25">
      <c r="A28" s="95" t="s">
        <v>129</v>
      </c>
      <c r="B28" s="343">
        <v>2161880</v>
      </c>
      <c r="C28" s="344"/>
      <c r="D28" s="345"/>
      <c r="G28" s="277"/>
      <c r="H28" s="277"/>
      <c r="I28" s="277"/>
    </row>
    <row r="29" spans="1:9" ht="15.75" x14ac:dyDescent="0.25">
      <c r="A29" s="96" t="s">
        <v>130</v>
      </c>
      <c r="B29" s="361">
        <v>2161880</v>
      </c>
      <c r="C29" s="362"/>
      <c r="D29" s="363"/>
      <c r="G29" s="277"/>
      <c r="H29" s="277"/>
      <c r="I29" s="277"/>
    </row>
    <row r="30" spans="1:9" ht="15.75" x14ac:dyDescent="0.25">
      <c r="A30" s="188" t="s">
        <v>131</v>
      </c>
      <c r="B30" s="355">
        <v>8404270</v>
      </c>
      <c r="C30" s="356"/>
      <c r="D30" s="357"/>
      <c r="G30" s="226"/>
      <c r="H30" s="227"/>
      <c r="I30" s="227"/>
    </row>
    <row r="31" spans="1:9" ht="15.75" hidden="1" customHeight="1" x14ac:dyDescent="0.3">
      <c r="A31" s="94"/>
      <c r="B31" s="340">
        <v>132823735</v>
      </c>
      <c r="C31" s="341"/>
      <c r="D31" s="342"/>
      <c r="G31" s="273"/>
      <c r="H31" s="273"/>
      <c r="I31" s="273"/>
    </row>
    <row r="32" spans="1:9" ht="18.75" hidden="1" customHeight="1" x14ac:dyDescent="0.3">
      <c r="A32" s="94"/>
      <c r="B32" s="340"/>
      <c r="C32" s="341"/>
      <c r="D32" s="342"/>
      <c r="G32" s="273"/>
      <c r="H32" s="273"/>
      <c r="I32" s="273"/>
    </row>
    <row r="33" spans="1:9" ht="19.5" customHeight="1" x14ac:dyDescent="0.25">
      <c r="A33" s="188" t="s">
        <v>132</v>
      </c>
      <c r="B33" s="358">
        <v>342000</v>
      </c>
      <c r="C33" s="359"/>
      <c r="D33" s="360"/>
      <c r="G33" s="273"/>
      <c r="H33" s="273"/>
      <c r="I33" s="273"/>
    </row>
    <row r="34" spans="1:9" ht="20.100000000000001" customHeight="1" x14ac:dyDescent="0.3">
      <c r="A34" s="97" t="s">
        <v>8</v>
      </c>
      <c r="B34" s="337">
        <f>SUM(B33+B30+B28+B24+B20+B11)</f>
        <v>156081987</v>
      </c>
      <c r="C34" s="338"/>
      <c r="D34" s="339"/>
      <c r="G34" s="273"/>
      <c r="H34" s="273"/>
      <c r="I34" s="273"/>
    </row>
    <row r="35" spans="1:9" x14ac:dyDescent="0.2">
      <c r="A35" s="90"/>
      <c r="B35" s="90"/>
      <c r="C35" s="90"/>
      <c r="D35" s="90"/>
    </row>
    <row r="36" spans="1:9" x14ac:dyDescent="0.2">
      <c r="A36" s="90"/>
      <c r="B36" s="90"/>
      <c r="C36" s="90"/>
      <c r="D36" s="90"/>
    </row>
    <row r="37" spans="1:9" x14ac:dyDescent="0.2">
      <c r="A37" s="90"/>
      <c r="B37" s="90"/>
      <c r="C37" s="90"/>
      <c r="D37" s="90"/>
    </row>
    <row r="38" spans="1:9" x14ac:dyDescent="0.2">
      <c r="A38" s="90"/>
      <c r="B38" s="90"/>
      <c r="C38" s="90"/>
      <c r="D38" s="90"/>
    </row>
    <row r="39" spans="1:9" x14ac:dyDescent="0.2">
      <c r="A39" s="90"/>
      <c r="B39" s="90"/>
      <c r="C39" s="90"/>
      <c r="D39" s="90"/>
    </row>
    <row r="40" spans="1:9" x14ac:dyDescent="0.2">
      <c r="A40" s="90"/>
      <c r="B40" s="90"/>
      <c r="C40" s="90"/>
      <c r="D40" s="90"/>
    </row>
    <row r="41" spans="1:9" x14ac:dyDescent="0.2">
      <c r="A41" s="90"/>
      <c r="B41" s="90"/>
      <c r="C41" s="90"/>
      <c r="D41" s="90"/>
    </row>
    <row r="42" spans="1:9" x14ac:dyDescent="0.2">
      <c r="A42" s="90"/>
      <c r="B42" s="90"/>
      <c r="C42" s="90"/>
      <c r="D42" s="90"/>
    </row>
    <row r="43" spans="1:9" x14ac:dyDescent="0.2">
      <c r="A43" s="90"/>
      <c r="B43" s="90"/>
      <c r="C43" s="90"/>
      <c r="D43" s="90"/>
    </row>
    <row r="44" spans="1:9" x14ac:dyDescent="0.2">
      <c r="A44" s="90"/>
      <c r="B44" s="90"/>
      <c r="C44" s="90"/>
      <c r="D44" s="90"/>
    </row>
    <row r="45" spans="1:9" x14ac:dyDescent="0.2">
      <c r="A45" s="90"/>
      <c r="B45" s="90"/>
      <c r="C45" s="90"/>
      <c r="D45" s="90"/>
    </row>
    <row r="46" spans="1:9" x14ac:dyDescent="0.2">
      <c r="A46" s="90"/>
      <c r="B46" s="90"/>
      <c r="C46" s="90"/>
      <c r="D46" s="90"/>
    </row>
    <row r="47" spans="1:9" x14ac:dyDescent="0.2">
      <c r="A47" s="88"/>
    </row>
    <row r="48" spans="1:9" x14ac:dyDescent="0.2">
      <c r="A48" s="88"/>
    </row>
  </sheetData>
  <mergeCells count="28">
    <mergeCell ref="B18:D18"/>
    <mergeCell ref="B20:D20"/>
    <mergeCell ref="B13:D13"/>
    <mergeCell ref="B14:D14"/>
    <mergeCell ref="B15:D15"/>
    <mergeCell ref="B16:D16"/>
    <mergeCell ref="B17:D17"/>
    <mergeCell ref="B19:D19"/>
    <mergeCell ref="C1:D1"/>
    <mergeCell ref="A3:D3"/>
    <mergeCell ref="A4:D4"/>
    <mergeCell ref="B12:D12"/>
    <mergeCell ref="B7:D10"/>
    <mergeCell ref="B11:D11"/>
    <mergeCell ref="A7:A10"/>
    <mergeCell ref="B34:D34"/>
    <mergeCell ref="B32:D32"/>
    <mergeCell ref="B28:D28"/>
    <mergeCell ref="B31:D31"/>
    <mergeCell ref="B21:D21"/>
    <mergeCell ref="B22:D22"/>
    <mergeCell ref="B24:D24"/>
    <mergeCell ref="B25:D25"/>
    <mergeCell ref="B23:D23"/>
    <mergeCell ref="B30:D30"/>
    <mergeCell ref="B33:D33"/>
    <mergeCell ref="B26:D26"/>
    <mergeCell ref="B29:D29"/>
  </mergeCells>
  <phoneticPr fontId="0" type="noConversion"/>
  <printOptions horizontalCentered="1"/>
  <pageMargins left="0.74803149606299213" right="0.74803149606299213" top="0.85" bottom="0.64" header="0.56999999999999995" footer="0.51181102362204722"/>
  <pageSetup paperSize="9" scale="69" orientation="landscape" verticalDpi="300" r:id="rId1"/>
  <headerFooter alignWithMargins="0">
    <oddHeader>&amp;R&amp;"Times New Roman CE,Félkövér dőlt"&amp;12 3.sz. melléklet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4"/>
  <sheetViews>
    <sheetView zoomScaleNormal="100" workbookViewId="0">
      <selection activeCell="H18" sqref="H18"/>
    </sheetView>
  </sheetViews>
  <sheetFormatPr defaultColWidth="9.33203125" defaultRowHeight="12.75" x14ac:dyDescent="0.2"/>
  <cols>
    <col min="1" max="1" width="0.33203125" style="5" customWidth="1"/>
    <col min="2" max="2" width="37.1640625" style="1" customWidth="1"/>
    <col min="3" max="4" width="17" style="1" customWidth="1"/>
    <col min="5" max="5" width="18.5" style="1" customWidth="1"/>
    <col min="6" max="16384" width="9.33203125" style="1"/>
  </cols>
  <sheetData>
    <row r="1" spans="1:10" x14ac:dyDescent="0.2">
      <c r="C1" s="99"/>
      <c r="E1" s="398" t="s">
        <v>133</v>
      </c>
      <c r="F1" s="397"/>
    </row>
    <row r="2" spans="1:10" x14ac:dyDescent="0.2">
      <c r="C2" s="99"/>
    </row>
    <row r="3" spans="1:10" x14ac:dyDescent="0.2">
      <c r="C3" s="99"/>
    </row>
    <row r="5" spans="1:10" ht="18.75" x14ac:dyDescent="0.2">
      <c r="A5" s="396" t="s">
        <v>134</v>
      </c>
      <c r="B5" s="397"/>
      <c r="C5" s="397"/>
      <c r="D5" s="397"/>
      <c r="E5" s="397"/>
      <c r="F5" s="279"/>
      <c r="G5" s="279"/>
      <c r="H5" s="279"/>
      <c r="I5" s="279"/>
      <c r="J5" s="279"/>
    </row>
    <row r="6" spans="1:10" x14ac:dyDescent="0.2">
      <c r="A6" s="98"/>
      <c r="B6" s="279"/>
      <c r="C6" s="279"/>
      <c r="D6" s="279"/>
      <c r="E6" s="279"/>
      <c r="F6" s="279"/>
      <c r="G6" s="279"/>
      <c r="H6" s="279"/>
      <c r="I6" s="279"/>
      <c r="J6" s="279"/>
    </row>
    <row r="7" spans="1:10" x14ac:dyDescent="0.2">
      <c r="A7" s="98"/>
      <c r="B7" s="279"/>
      <c r="C7" s="279"/>
      <c r="D7" s="279"/>
      <c r="E7" s="279"/>
      <c r="F7" s="279"/>
      <c r="G7" s="279"/>
      <c r="H7" s="279"/>
      <c r="I7" s="279"/>
      <c r="J7" s="279"/>
    </row>
    <row r="8" spans="1:10" ht="18.75" x14ac:dyDescent="0.2">
      <c r="A8" s="396" t="s">
        <v>135</v>
      </c>
      <c r="B8" s="397"/>
      <c r="C8" s="397"/>
      <c r="D8" s="397"/>
      <c r="E8" s="397"/>
      <c r="F8" s="279"/>
      <c r="G8" s="279"/>
      <c r="H8" s="279"/>
      <c r="I8" s="279"/>
      <c r="J8" s="279"/>
    </row>
    <row r="9" spans="1:10" x14ac:dyDescent="0.2">
      <c r="A9" s="98"/>
      <c r="B9" s="279"/>
      <c r="C9" s="279"/>
      <c r="D9" s="279"/>
      <c r="E9" s="279"/>
      <c r="F9" s="279"/>
      <c r="G9" s="279"/>
      <c r="H9" s="279"/>
      <c r="I9" s="279"/>
      <c r="J9" s="279"/>
    </row>
    <row r="10" spans="1:10" x14ac:dyDescent="0.2">
      <c r="A10" s="98"/>
      <c r="B10" s="279"/>
      <c r="C10" s="279"/>
      <c r="D10" s="279"/>
      <c r="E10" s="279"/>
      <c r="F10" s="279"/>
      <c r="G10" s="279"/>
      <c r="H10" s="279"/>
      <c r="I10" s="279"/>
      <c r="J10" s="279"/>
    </row>
    <row r="11" spans="1:10" x14ac:dyDescent="0.2">
      <c r="A11" s="98"/>
      <c r="B11" s="279"/>
      <c r="C11" s="279"/>
      <c r="D11" s="279"/>
      <c r="E11" s="279"/>
      <c r="F11" s="279"/>
      <c r="G11" s="279"/>
      <c r="H11" s="279"/>
      <c r="I11" s="279"/>
      <c r="J11" s="279"/>
    </row>
    <row r="12" spans="1:10" ht="13.5" x14ac:dyDescent="0.2">
      <c r="A12" s="98"/>
      <c r="B12" s="279"/>
      <c r="C12" s="280"/>
      <c r="D12" s="279"/>
      <c r="E12" s="197" t="s">
        <v>136</v>
      </c>
      <c r="F12" s="279"/>
      <c r="G12" s="279"/>
      <c r="H12" s="279"/>
      <c r="I12" s="279"/>
      <c r="J12" s="279"/>
    </row>
    <row r="13" spans="1:10" ht="50.1" customHeight="1" x14ac:dyDescent="0.2">
      <c r="A13" s="98"/>
      <c r="B13" s="101" t="s">
        <v>137</v>
      </c>
      <c r="C13" s="125" t="s">
        <v>138</v>
      </c>
      <c r="D13" s="125" t="s">
        <v>139</v>
      </c>
      <c r="E13" s="101" t="s">
        <v>140</v>
      </c>
      <c r="F13" s="279"/>
      <c r="G13" s="279"/>
      <c r="H13" s="279"/>
      <c r="I13" s="279"/>
      <c r="J13" s="279"/>
    </row>
    <row r="14" spans="1:10" x14ac:dyDescent="0.2">
      <c r="A14" s="98"/>
      <c r="B14" s="100" t="s">
        <v>141</v>
      </c>
      <c r="C14" s="103">
        <v>6000000</v>
      </c>
      <c r="D14" s="189">
        <v>6000000</v>
      </c>
      <c r="E14" s="103">
        <v>5898167</v>
      </c>
      <c r="F14" s="279"/>
      <c r="G14" s="279"/>
      <c r="H14" s="279"/>
      <c r="I14" s="279"/>
      <c r="J14" s="279"/>
    </row>
    <row r="15" spans="1:10" x14ac:dyDescent="0.2">
      <c r="A15" s="98"/>
      <c r="B15" s="100" t="s">
        <v>142</v>
      </c>
      <c r="C15" s="103">
        <v>25000000</v>
      </c>
      <c r="D15" s="189">
        <v>32473535</v>
      </c>
      <c r="E15" s="103">
        <v>34455704</v>
      </c>
      <c r="F15" s="279"/>
      <c r="G15" s="279"/>
      <c r="H15" s="279"/>
      <c r="I15" s="279"/>
      <c r="J15" s="279"/>
    </row>
    <row r="16" spans="1:10" x14ac:dyDescent="0.2">
      <c r="A16" s="98"/>
      <c r="B16" s="102" t="s">
        <v>143</v>
      </c>
      <c r="C16" s="104">
        <f>SUM(C14:C15)</f>
        <v>31000000</v>
      </c>
      <c r="D16" s="104">
        <f>SUM(D14:D15)</f>
        <v>38473535</v>
      </c>
      <c r="E16" s="104">
        <f>SUM(E14:E15)</f>
        <v>40353871</v>
      </c>
      <c r="F16" s="279"/>
      <c r="G16" s="279"/>
      <c r="H16" s="279"/>
      <c r="I16" s="279"/>
      <c r="J16" s="279"/>
    </row>
    <row r="17" spans="1:10" x14ac:dyDescent="0.2">
      <c r="A17" s="98"/>
      <c r="B17" s="100" t="s">
        <v>144</v>
      </c>
      <c r="C17" s="103">
        <v>7000000</v>
      </c>
      <c r="D17" s="189">
        <v>7000000</v>
      </c>
      <c r="E17" s="103">
        <v>8674195</v>
      </c>
      <c r="F17" s="279"/>
      <c r="G17" s="279"/>
      <c r="H17" s="279"/>
      <c r="I17" s="279"/>
      <c r="J17" s="279"/>
    </row>
    <row r="18" spans="1:10" x14ac:dyDescent="0.2">
      <c r="A18" s="98"/>
      <c r="B18" s="100" t="s">
        <v>145</v>
      </c>
      <c r="C18" s="104"/>
      <c r="D18" s="189"/>
      <c r="E18" s="103">
        <v>328552</v>
      </c>
      <c r="F18" s="279"/>
      <c r="G18" s="279"/>
      <c r="H18" s="279"/>
      <c r="I18" s="279"/>
      <c r="J18" s="279"/>
    </row>
    <row r="19" spans="1:10" x14ac:dyDescent="0.2">
      <c r="A19" s="98"/>
      <c r="B19" s="102" t="s">
        <v>146</v>
      </c>
      <c r="C19" s="104">
        <f>SUM(C16:C18)</f>
        <v>38000000</v>
      </c>
      <c r="D19" s="104">
        <f>SUM(D16:D18)</f>
        <v>45473535</v>
      </c>
      <c r="E19" s="104">
        <f>SUM(E16:E18)</f>
        <v>49356618</v>
      </c>
      <c r="F19" s="279"/>
      <c r="G19" s="279"/>
      <c r="H19" s="279"/>
      <c r="I19" s="279"/>
      <c r="J19" s="279"/>
    </row>
    <row r="20" spans="1:10" x14ac:dyDescent="0.2">
      <c r="A20" s="98"/>
      <c r="B20" s="279"/>
      <c r="C20" s="279"/>
      <c r="D20" s="279"/>
      <c r="E20" s="279"/>
      <c r="F20" s="279"/>
      <c r="G20" s="279"/>
      <c r="H20" s="279"/>
      <c r="I20" s="279"/>
      <c r="J20" s="279"/>
    </row>
    <row r="21" spans="1:10" x14ac:dyDescent="0.2">
      <c r="A21" s="98"/>
      <c r="B21" s="279"/>
      <c r="C21" s="279"/>
      <c r="D21" s="279"/>
      <c r="E21" s="279"/>
      <c r="F21" s="279"/>
      <c r="G21" s="279"/>
      <c r="H21" s="279"/>
      <c r="I21" s="279"/>
      <c r="J21" s="279"/>
    </row>
    <row r="22" spans="1:10" x14ac:dyDescent="0.2">
      <c r="A22" s="98"/>
      <c r="B22" s="279"/>
      <c r="C22" s="279"/>
      <c r="D22" s="279"/>
      <c r="E22" s="279"/>
      <c r="F22" s="279"/>
      <c r="G22" s="279"/>
      <c r="H22" s="279"/>
      <c r="I22" s="279"/>
      <c r="J22" s="279"/>
    </row>
    <row r="23" spans="1:10" x14ac:dyDescent="0.2">
      <c r="A23" s="98"/>
      <c r="B23" s="279"/>
      <c r="C23" s="279"/>
      <c r="D23" s="279"/>
      <c r="E23" s="279"/>
      <c r="F23" s="279"/>
      <c r="G23" s="279"/>
      <c r="H23" s="279"/>
      <c r="I23" s="279"/>
      <c r="J23" s="279"/>
    </row>
    <row r="24" spans="1:10" x14ac:dyDescent="0.2">
      <c r="A24" s="98"/>
      <c r="B24" s="279"/>
      <c r="C24" s="279"/>
      <c r="D24" s="279"/>
      <c r="E24" s="279"/>
      <c r="F24" s="279"/>
      <c r="G24" s="279"/>
      <c r="H24" s="279"/>
      <c r="I24" s="279"/>
      <c r="J24" s="279"/>
    </row>
  </sheetData>
  <mergeCells count="3">
    <mergeCell ref="A8:E8"/>
    <mergeCell ref="A5:E5"/>
    <mergeCell ref="E1:F1"/>
  </mergeCells>
  <phoneticPr fontId="0" type="noConversion"/>
  <printOptions horizontalCentered="1"/>
  <pageMargins left="0.34" right="0.34" top="0.91" bottom="0.88" header="0.57999999999999996" footer="0.62"/>
  <pageSetup paperSize="9" scale="108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9"/>
  <sheetViews>
    <sheetView zoomScaleNormal="100" workbookViewId="0">
      <selection activeCell="J18" sqref="J18"/>
    </sheetView>
  </sheetViews>
  <sheetFormatPr defaultColWidth="9.33203125" defaultRowHeight="12.75" x14ac:dyDescent="0.2"/>
  <cols>
    <col min="1" max="1" width="1.6640625" style="5" customWidth="1"/>
    <col min="2" max="2" width="37.1640625" style="1" customWidth="1"/>
    <col min="3" max="3" width="17" style="1" customWidth="1"/>
    <col min="4" max="4" width="17.1640625" style="1" customWidth="1"/>
    <col min="5" max="5" width="20" style="1" customWidth="1"/>
    <col min="6" max="16384" width="9.33203125" style="1"/>
  </cols>
  <sheetData>
    <row r="1" spans="1:10" x14ac:dyDescent="0.2">
      <c r="C1" s="99"/>
    </row>
    <row r="2" spans="1:10" x14ac:dyDescent="0.2">
      <c r="C2" s="99"/>
      <c r="E2" s="99" t="s">
        <v>147</v>
      </c>
    </row>
    <row r="3" spans="1:10" x14ac:dyDescent="0.2">
      <c r="C3" s="99"/>
    </row>
    <row r="4" spans="1:10" x14ac:dyDescent="0.2">
      <c r="C4" s="113"/>
    </row>
    <row r="5" spans="1:10" x14ac:dyDescent="0.2">
      <c r="C5" s="99"/>
    </row>
    <row r="7" spans="1:10" ht="18.75" x14ac:dyDescent="0.2">
      <c r="A7" s="396" t="s">
        <v>134</v>
      </c>
      <c r="B7" s="397"/>
      <c r="C7" s="397"/>
      <c r="D7" s="397"/>
      <c r="E7" s="397"/>
      <c r="F7" s="279"/>
      <c r="G7" s="279"/>
      <c r="H7" s="279"/>
      <c r="I7" s="279"/>
      <c r="J7" s="279"/>
    </row>
    <row r="8" spans="1:10" x14ac:dyDescent="0.2">
      <c r="A8" s="98"/>
      <c r="B8" s="279"/>
      <c r="C8" s="279"/>
      <c r="D8" s="279"/>
      <c r="E8" s="279"/>
      <c r="F8" s="279"/>
      <c r="G8" s="279"/>
      <c r="H8" s="279"/>
      <c r="I8" s="279"/>
      <c r="J8" s="279"/>
    </row>
    <row r="9" spans="1:10" x14ac:dyDescent="0.2">
      <c r="A9" s="98"/>
      <c r="B9" s="279"/>
      <c r="C9" s="279"/>
      <c r="D9" s="279"/>
      <c r="E9" s="279"/>
      <c r="F9" s="279"/>
      <c r="G9" s="279"/>
      <c r="H9" s="279"/>
      <c r="I9" s="279"/>
      <c r="J9" s="279"/>
    </row>
    <row r="10" spans="1:10" ht="18.75" x14ac:dyDescent="0.2">
      <c r="A10" s="396" t="s">
        <v>148</v>
      </c>
      <c r="B10" s="397"/>
      <c r="C10" s="397"/>
      <c r="D10" s="397"/>
      <c r="E10" s="397"/>
      <c r="F10" s="279"/>
      <c r="G10" s="279"/>
      <c r="H10" s="279"/>
      <c r="I10" s="279"/>
      <c r="J10" s="279"/>
    </row>
    <row r="11" spans="1:10" x14ac:dyDescent="0.2">
      <c r="A11" s="98"/>
      <c r="B11" s="279"/>
      <c r="C11" s="279"/>
      <c r="D11" s="279"/>
      <c r="E11" s="279"/>
      <c r="F11" s="279"/>
      <c r="G11" s="279"/>
      <c r="H11" s="279"/>
      <c r="I11" s="279"/>
      <c r="J11" s="279"/>
    </row>
    <row r="12" spans="1:10" x14ac:dyDescent="0.2">
      <c r="A12" s="98"/>
      <c r="B12" s="279"/>
      <c r="C12" s="279"/>
      <c r="D12" s="279"/>
      <c r="E12" s="279"/>
      <c r="F12" s="279"/>
      <c r="G12" s="279"/>
      <c r="H12" s="279"/>
      <c r="I12" s="279"/>
      <c r="J12" s="279"/>
    </row>
    <row r="13" spans="1:10" x14ac:dyDescent="0.2">
      <c r="A13" s="98"/>
      <c r="B13" s="279"/>
      <c r="C13" s="279"/>
      <c r="D13" s="279"/>
      <c r="E13" s="279"/>
      <c r="F13" s="279"/>
      <c r="G13" s="279"/>
      <c r="H13" s="279"/>
      <c r="I13" s="279"/>
      <c r="J13" s="279"/>
    </row>
    <row r="14" spans="1:10" ht="13.5" x14ac:dyDescent="0.2">
      <c r="A14" s="98"/>
      <c r="B14" s="279"/>
      <c r="C14" s="280"/>
      <c r="D14" s="279"/>
      <c r="E14" s="197" t="s">
        <v>136</v>
      </c>
      <c r="F14" s="279"/>
      <c r="G14" s="279"/>
      <c r="H14" s="279"/>
      <c r="I14" s="279"/>
      <c r="J14" s="279"/>
    </row>
    <row r="15" spans="1:10" ht="50.1" customHeight="1" x14ac:dyDescent="0.2">
      <c r="A15" s="105"/>
      <c r="B15" s="101" t="s">
        <v>137</v>
      </c>
      <c r="C15" s="125" t="s">
        <v>5</v>
      </c>
      <c r="D15" s="125" t="s">
        <v>149</v>
      </c>
      <c r="E15" s="125" t="s">
        <v>7</v>
      </c>
      <c r="F15" s="279"/>
      <c r="G15" s="279"/>
      <c r="H15" s="279"/>
      <c r="I15" s="279"/>
      <c r="J15" s="279"/>
    </row>
    <row r="16" spans="1:10" ht="15.75" x14ac:dyDescent="0.2">
      <c r="A16" s="105"/>
      <c r="B16" s="109" t="s">
        <v>150</v>
      </c>
      <c r="C16" s="103"/>
      <c r="D16" s="103"/>
      <c r="E16" s="103"/>
      <c r="F16" s="279"/>
      <c r="G16" s="279"/>
      <c r="H16" s="279"/>
      <c r="I16" s="279"/>
      <c r="J16" s="279"/>
    </row>
    <row r="17" spans="1:10" ht="15.75" x14ac:dyDescent="0.2">
      <c r="A17" s="105"/>
      <c r="B17" s="110" t="s">
        <v>151</v>
      </c>
      <c r="C17" s="111"/>
      <c r="D17" s="111"/>
      <c r="E17" s="111">
        <v>4288300</v>
      </c>
      <c r="F17" s="279"/>
      <c r="G17" s="279"/>
      <c r="H17" s="279"/>
      <c r="I17" s="279"/>
      <c r="J17" s="279"/>
    </row>
    <row r="18" spans="1:10" ht="15.75" x14ac:dyDescent="0.2">
      <c r="A18" s="105"/>
      <c r="B18" s="110"/>
      <c r="C18" s="111"/>
      <c r="D18" s="111"/>
      <c r="E18" s="111">
        <v>96000</v>
      </c>
      <c r="F18" s="279"/>
      <c r="G18" s="279"/>
      <c r="H18" s="279"/>
      <c r="I18" s="279"/>
      <c r="J18" s="279"/>
    </row>
    <row r="19" spans="1:10" ht="15.75" x14ac:dyDescent="0.2">
      <c r="A19" s="105"/>
      <c r="B19" s="110"/>
      <c r="C19" s="111"/>
      <c r="D19" s="111"/>
      <c r="E19" s="111">
        <v>2351138</v>
      </c>
      <c r="F19" s="279"/>
      <c r="G19" s="279"/>
      <c r="H19" s="279"/>
      <c r="I19" s="279"/>
      <c r="J19" s="279"/>
    </row>
    <row r="20" spans="1:10" ht="15.75" x14ac:dyDescent="0.2">
      <c r="A20" s="105"/>
      <c r="B20" s="110"/>
      <c r="C20" s="111"/>
      <c r="D20" s="111"/>
      <c r="E20" s="111">
        <v>4271573</v>
      </c>
      <c r="F20" s="279"/>
      <c r="G20" s="279"/>
      <c r="H20" s="279"/>
      <c r="I20" s="279"/>
      <c r="J20" s="279"/>
    </row>
    <row r="21" spans="1:10" ht="15.75" x14ac:dyDescent="0.2">
      <c r="A21" s="105"/>
      <c r="B21" s="110" t="s">
        <v>152</v>
      </c>
      <c r="C21" s="112"/>
      <c r="D21" s="111"/>
      <c r="E21" s="111">
        <v>6843747</v>
      </c>
      <c r="F21" s="279"/>
      <c r="G21" s="279"/>
      <c r="H21" s="279"/>
      <c r="I21" s="279"/>
      <c r="J21" s="279"/>
    </row>
    <row r="22" spans="1:10" ht="15.75" hidden="1" x14ac:dyDescent="0.2">
      <c r="A22" s="105"/>
      <c r="B22" s="110"/>
      <c r="C22" s="112"/>
      <c r="D22" s="111"/>
      <c r="E22" s="111"/>
      <c r="F22" s="279"/>
      <c r="G22" s="279"/>
      <c r="H22" s="279"/>
      <c r="I22" s="279"/>
      <c r="J22" s="279"/>
    </row>
    <row r="23" spans="1:10" ht="15.75" x14ac:dyDescent="0.2">
      <c r="A23" s="105"/>
      <c r="B23" s="109" t="s">
        <v>153</v>
      </c>
      <c r="C23" s="112">
        <v>4910000</v>
      </c>
      <c r="D23" s="112">
        <v>11307895</v>
      </c>
      <c r="E23" s="112">
        <v>17850758</v>
      </c>
      <c r="F23" s="279"/>
      <c r="G23" s="279"/>
      <c r="H23" s="279"/>
      <c r="I23" s="279"/>
      <c r="J23" s="279"/>
    </row>
    <row r="24" spans="1:10" ht="15.75" x14ac:dyDescent="0.2">
      <c r="A24" s="105"/>
      <c r="B24" s="116"/>
      <c r="C24" s="119"/>
      <c r="D24" s="117"/>
      <c r="E24" s="117"/>
      <c r="F24" s="279"/>
      <c r="G24" s="279"/>
      <c r="H24" s="279"/>
      <c r="I24" s="279"/>
      <c r="J24" s="279"/>
    </row>
    <row r="25" spans="1:10" ht="15.75" x14ac:dyDescent="0.2">
      <c r="A25" s="98"/>
      <c r="B25" s="118"/>
      <c r="C25" s="119"/>
      <c r="D25" s="119"/>
      <c r="E25" s="119"/>
      <c r="F25" s="279"/>
      <c r="G25" s="279"/>
      <c r="H25" s="279"/>
      <c r="I25" s="279"/>
      <c r="J25" s="279"/>
    </row>
    <row r="26" spans="1:10" x14ac:dyDescent="0.2">
      <c r="A26" s="98"/>
      <c r="B26" s="279"/>
      <c r="C26" s="279"/>
      <c r="D26" s="279"/>
      <c r="E26" s="279"/>
      <c r="F26" s="279"/>
      <c r="G26" s="279"/>
      <c r="H26" s="279"/>
      <c r="I26" s="279"/>
      <c r="J26" s="279"/>
    </row>
    <row r="27" spans="1:10" x14ac:dyDescent="0.2">
      <c r="A27" s="98"/>
      <c r="B27" s="279"/>
      <c r="C27" s="279"/>
      <c r="D27" s="279"/>
      <c r="E27" s="279"/>
      <c r="F27" s="279"/>
      <c r="G27" s="279"/>
      <c r="H27" s="279"/>
      <c r="I27" s="279"/>
      <c r="J27" s="279"/>
    </row>
    <row r="28" spans="1:10" x14ac:dyDescent="0.2">
      <c r="A28" s="98"/>
      <c r="B28" s="279"/>
      <c r="C28" s="279"/>
      <c r="D28" s="279"/>
      <c r="E28" s="279"/>
      <c r="F28" s="279"/>
      <c r="G28" s="279"/>
      <c r="H28" s="279"/>
      <c r="I28" s="279"/>
      <c r="J28" s="279"/>
    </row>
    <row r="29" spans="1:10" x14ac:dyDescent="0.2">
      <c r="A29" s="98"/>
      <c r="B29" s="279"/>
      <c r="C29" s="279"/>
      <c r="D29" s="279"/>
      <c r="E29" s="279"/>
      <c r="F29" s="279"/>
      <c r="G29" s="279"/>
      <c r="H29" s="279"/>
      <c r="I29" s="279"/>
      <c r="J29" s="279"/>
    </row>
  </sheetData>
  <mergeCells count="2">
    <mergeCell ref="A7:E7"/>
    <mergeCell ref="A10:E10"/>
  </mergeCells>
  <phoneticPr fontId="0" type="noConversion"/>
  <printOptions horizontalCentered="1"/>
  <pageMargins left="0.35433070866141736" right="0.35433070866141736" top="0.31496062992125984" bottom="7.874015748031496E-2" header="0.59055118110236227" footer="0.62992125984251968"/>
  <pageSetup paperSize="9" scale="108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9"/>
  <sheetViews>
    <sheetView zoomScaleNormal="100" workbookViewId="0">
      <selection activeCell="I17" sqref="I17"/>
    </sheetView>
  </sheetViews>
  <sheetFormatPr defaultColWidth="9.33203125" defaultRowHeight="12.75" x14ac:dyDescent="0.2"/>
  <cols>
    <col min="1" max="1" width="1.5" style="5" customWidth="1"/>
    <col min="2" max="2" width="38.83203125" style="1" customWidth="1"/>
    <col min="3" max="4" width="16.83203125" style="1" customWidth="1"/>
    <col min="5" max="5" width="19.33203125" style="1" customWidth="1"/>
    <col min="6" max="16384" width="9.33203125" style="1"/>
  </cols>
  <sheetData>
    <row r="1" spans="1:10" x14ac:dyDescent="0.2">
      <c r="C1" s="99"/>
    </row>
    <row r="2" spans="1:10" x14ac:dyDescent="0.2">
      <c r="C2" s="99"/>
    </row>
    <row r="3" spans="1:10" x14ac:dyDescent="0.2">
      <c r="C3" s="99"/>
    </row>
    <row r="4" spans="1:10" x14ac:dyDescent="0.2">
      <c r="C4" s="113"/>
      <c r="E4" s="113" t="s">
        <v>154</v>
      </c>
    </row>
    <row r="5" spans="1:10" x14ac:dyDescent="0.2">
      <c r="C5" s="99"/>
    </row>
    <row r="7" spans="1:10" ht="18.75" x14ac:dyDescent="0.2">
      <c r="A7" s="396" t="s">
        <v>155</v>
      </c>
      <c r="B7" s="397"/>
      <c r="C7" s="397"/>
      <c r="D7" s="397"/>
      <c r="E7" s="397"/>
      <c r="F7" s="279"/>
      <c r="G7" s="279"/>
      <c r="H7" s="279"/>
      <c r="I7" s="279"/>
      <c r="J7" s="279"/>
    </row>
    <row r="8" spans="1:10" x14ac:dyDescent="0.2">
      <c r="A8" s="98"/>
      <c r="B8" s="279"/>
      <c r="C8" s="279"/>
      <c r="D8" s="279"/>
      <c r="E8" s="279"/>
      <c r="F8" s="279"/>
      <c r="G8" s="279"/>
      <c r="H8" s="279"/>
      <c r="I8" s="279"/>
      <c r="J8" s="279"/>
    </row>
    <row r="9" spans="1:10" x14ac:dyDescent="0.2">
      <c r="A9" s="98"/>
      <c r="B9" s="279"/>
      <c r="C9" s="279"/>
      <c r="D9" s="279"/>
      <c r="E9" s="279"/>
      <c r="F9" s="279"/>
      <c r="G9" s="279"/>
      <c r="H9" s="279"/>
      <c r="I9" s="279"/>
      <c r="J9" s="279"/>
    </row>
    <row r="10" spans="1:10" ht="18.75" x14ac:dyDescent="0.2">
      <c r="A10" s="396" t="s">
        <v>156</v>
      </c>
      <c r="B10" s="397"/>
      <c r="C10" s="397"/>
      <c r="D10" s="397"/>
      <c r="E10" s="397"/>
      <c r="F10" s="279"/>
      <c r="G10" s="279"/>
      <c r="H10" s="279"/>
      <c r="I10" s="279"/>
      <c r="J10" s="279"/>
    </row>
    <row r="11" spans="1:10" x14ac:dyDescent="0.2">
      <c r="A11" s="98"/>
      <c r="B11" s="279"/>
      <c r="C11" s="279"/>
      <c r="D11" s="279"/>
      <c r="E11" s="279"/>
      <c r="F11" s="279"/>
      <c r="G11" s="279"/>
      <c r="H11" s="279"/>
      <c r="I11" s="279"/>
      <c r="J11" s="279"/>
    </row>
    <row r="12" spans="1:10" x14ac:dyDescent="0.2">
      <c r="A12" s="98"/>
      <c r="B12" s="279"/>
      <c r="C12" s="279"/>
      <c r="D12" s="279"/>
      <c r="E12" s="279"/>
      <c r="F12" s="279"/>
      <c r="G12" s="279"/>
      <c r="H12" s="279"/>
      <c r="I12" s="279"/>
      <c r="J12" s="279"/>
    </row>
    <row r="13" spans="1:10" x14ac:dyDescent="0.2">
      <c r="A13" s="98"/>
      <c r="B13" s="279"/>
      <c r="C13" s="279"/>
      <c r="D13" s="279"/>
      <c r="E13" s="279"/>
      <c r="F13" s="279"/>
      <c r="G13" s="279"/>
      <c r="H13" s="279"/>
      <c r="I13" s="279"/>
      <c r="J13" s="279"/>
    </row>
    <row r="14" spans="1:10" x14ac:dyDescent="0.2">
      <c r="A14" s="98"/>
      <c r="B14" s="107"/>
      <c r="C14" s="167"/>
      <c r="D14" s="279"/>
      <c r="E14" s="167" t="s">
        <v>136</v>
      </c>
      <c r="F14" s="279"/>
      <c r="G14" s="279"/>
      <c r="H14" s="279"/>
      <c r="I14" s="279"/>
      <c r="J14" s="279"/>
    </row>
    <row r="15" spans="1:10" ht="50.1" customHeight="1" x14ac:dyDescent="0.2">
      <c r="A15" s="105"/>
      <c r="B15" s="101" t="s">
        <v>137</v>
      </c>
      <c r="C15" s="125" t="s">
        <v>5</v>
      </c>
      <c r="D15" s="169" t="s">
        <v>157</v>
      </c>
      <c r="E15" s="125" t="s">
        <v>7</v>
      </c>
      <c r="F15" s="279"/>
      <c r="G15" s="279"/>
      <c r="H15" s="279"/>
      <c r="I15" s="279"/>
      <c r="J15" s="279"/>
    </row>
    <row r="16" spans="1:10" ht="50.1" customHeight="1" x14ac:dyDescent="0.2">
      <c r="A16" s="105"/>
      <c r="B16" s="101" t="s">
        <v>158</v>
      </c>
      <c r="C16" s="125"/>
      <c r="D16" s="212">
        <v>7999444</v>
      </c>
      <c r="E16" s="213">
        <v>7999444</v>
      </c>
      <c r="F16" s="279"/>
      <c r="G16" s="279"/>
      <c r="H16" s="279"/>
      <c r="I16" s="279"/>
      <c r="J16" s="279"/>
    </row>
    <row r="17" spans="1:10" ht="50.1" customHeight="1" x14ac:dyDescent="0.2">
      <c r="A17" s="105"/>
      <c r="B17" s="190" t="s">
        <v>159</v>
      </c>
      <c r="C17" s="191"/>
      <c r="D17" s="202"/>
      <c r="E17" s="221"/>
      <c r="F17" s="279"/>
      <c r="G17" s="279"/>
      <c r="H17" s="279"/>
      <c r="I17" s="279"/>
      <c r="J17" s="279"/>
    </row>
    <row r="18" spans="1:10" ht="50.1" hidden="1" customHeight="1" x14ac:dyDescent="0.2">
      <c r="A18" s="105"/>
      <c r="B18" s="190"/>
      <c r="C18" s="191"/>
      <c r="D18" s="202"/>
      <c r="E18" s="203"/>
      <c r="F18" s="279"/>
      <c r="G18" s="279"/>
      <c r="H18" s="279"/>
      <c r="I18" s="279"/>
      <c r="J18" s="279"/>
    </row>
    <row r="19" spans="1:10" ht="39.950000000000003" hidden="1" customHeight="1" x14ac:dyDescent="0.2">
      <c r="A19" s="105"/>
      <c r="B19" s="110"/>
      <c r="C19" s="103"/>
      <c r="D19" s="170"/>
      <c r="E19" s="111"/>
      <c r="F19" s="279"/>
      <c r="G19" s="279"/>
      <c r="H19" s="279"/>
      <c r="I19" s="279"/>
      <c r="J19" s="279"/>
    </row>
    <row r="20" spans="1:10" ht="39.950000000000003" hidden="1" customHeight="1" x14ac:dyDescent="0.2">
      <c r="A20" s="105"/>
      <c r="B20" s="114"/>
      <c r="C20" s="111"/>
      <c r="D20" s="170"/>
      <c r="E20" s="111"/>
      <c r="F20" s="279"/>
      <c r="G20" s="279"/>
      <c r="H20" s="279"/>
      <c r="I20" s="279"/>
      <c r="J20" s="279"/>
    </row>
    <row r="21" spans="1:10" ht="39.950000000000003" customHeight="1" x14ac:dyDescent="0.2">
      <c r="A21" s="105"/>
      <c r="B21" s="168" t="s">
        <v>160</v>
      </c>
      <c r="C21" s="112">
        <v>0</v>
      </c>
      <c r="D21" s="253">
        <v>7999444</v>
      </c>
      <c r="E21" s="222">
        <f>SUM(E16:E20)</f>
        <v>7999444</v>
      </c>
      <c r="F21" s="279"/>
      <c r="G21" s="279"/>
      <c r="H21" s="279"/>
      <c r="I21" s="279"/>
      <c r="J21" s="279"/>
    </row>
    <row r="22" spans="1:10" ht="15.75" x14ac:dyDescent="0.2">
      <c r="A22" s="105"/>
      <c r="B22" s="116"/>
      <c r="C22" s="117"/>
      <c r="D22" s="279"/>
      <c r="E22" s="279"/>
      <c r="F22" s="279"/>
      <c r="G22" s="279"/>
      <c r="H22" s="279"/>
      <c r="I22" s="279"/>
      <c r="J22" s="279"/>
    </row>
    <row r="23" spans="1:10" ht="15.75" x14ac:dyDescent="0.2">
      <c r="A23" s="105"/>
      <c r="B23" s="118"/>
      <c r="C23" s="119"/>
      <c r="D23" s="279"/>
      <c r="E23" s="279"/>
      <c r="F23" s="279"/>
      <c r="G23" s="279"/>
      <c r="H23" s="279"/>
      <c r="I23" s="279"/>
      <c r="J23" s="279"/>
    </row>
    <row r="24" spans="1:10" ht="15.75" x14ac:dyDescent="0.2">
      <c r="A24" s="105"/>
      <c r="B24" s="116"/>
      <c r="C24" s="117"/>
      <c r="D24" s="279"/>
      <c r="E24" s="279"/>
      <c r="F24" s="279"/>
      <c r="G24" s="279"/>
      <c r="H24" s="279"/>
      <c r="I24" s="279"/>
      <c r="J24" s="279"/>
    </row>
    <row r="25" spans="1:10" ht="15.75" x14ac:dyDescent="0.2">
      <c r="A25" s="98"/>
      <c r="B25" s="118"/>
      <c r="C25" s="119"/>
      <c r="D25" s="279"/>
      <c r="E25" s="279"/>
      <c r="F25" s="279"/>
      <c r="G25" s="279"/>
      <c r="H25" s="279"/>
      <c r="I25" s="279"/>
      <c r="J25" s="279"/>
    </row>
    <row r="26" spans="1:10" x14ac:dyDescent="0.2">
      <c r="A26" s="98"/>
      <c r="B26" s="279"/>
      <c r="C26" s="279"/>
      <c r="D26" s="279"/>
      <c r="E26" s="279"/>
      <c r="F26" s="279"/>
      <c r="G26" s="279"/>
      <c r="H26" s="279"/>
      <c r="I26" s="279"/>
      <c r="J26" s="279"/>
    </row>
    <row r="27" spans="1:10" x14ac:dyDescent="0.2">
      <c r="A27" s="98"/>
      <c r="B27" s="279"/>
      <c r="C27" s="279"/>
      <c r="D27" s="279"/>
      <c r="E27" s="279"/>
      <c r="F27" s="279"/>
      <c r="G27" s="279"/>
      <c r="H27" s="279"/>
      <c r="I27" s="279"/>
      <c r="J27" s="279"/>
    </row>
    <row r="28" spans="1:10" x14ac:dyDescent="0.2">
      <c r="A28" s="98"/>
      <c r="B28" s="279"/>
      <c r="C28" s="279"/>
      <c r="D28" s="279"/>
      <c r="E28" s="279"/>
      <c r="F28" s="279"/>
      <c r="G28" s="279"/>
      <c r="H28" s="279"/>
      <c r="I28" s="279"/>
      <c r="J28" s="279"/>
    </row>
    <row r="29" spans="1:10" x14ac:dyDescent="0.2">
      <c r="A29" s="98"/>
      <c r="B29" s="279"/>
      <c r="C29" s="279"/>
      <c r="D29" s="279"/>
      <c r="E29" s="279"/>
      <c r="F29" s="279"/>
      <c r="G29" s="279"/>
      <c r="H29" s="279"/>
      <c r="I29" s="279"/>
      <c r="J29" s="279"/>
    </row>
  </sheetData>
  <mergeCells count="2">
    <mergeCell ref="A7:E7"/>
    <mergeCell ref="A10:E10"/>
  </mergeCells>
  <phoneticPr fontId="0" type="noConversion"/>
  <printOptions horizontalCentered="1"/>
  <pageMargins left="0.34" right="0.34" top="0.91" bottom="0.88" header="0.57999999999999996" footer="0.62"/>
  <pageSetup paperSize="9" scale="108" orientation="portrait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9"/>
  <sheetViews>
    <sheetView topLeftCell="A3" zoomScaleNormal="100" workbookViewId="0">
      <selection activeCell="D29" sqref="D29"/>
    </sheetView>
  </sheetViews>
  <sheetFormatPr defaultColWidth="9.33203125" defaultRowHeight="12.75" x14ac:dyDescent="0.2"/>
  <cols>
    <col min="1" max="1" width="1.1640625" style="5" customWidth="1"/>
    <col min="2" max="2" width="39.83203125" style="1" customWidth="1"/>
    <col min="3" max="3" width="17" style="1" customWidth="1"/>
    <col min="4" max="4" width="17.5" style="1" customWidth="1"/>
    <col min="5" max="5" width="16.83203125" style="1" customWidth="1"/>
    <col min="6" max="16384" width="9.33203125" style="1"/>
  </cols>
  <sheetData>
    <row r="1" spans="1:10" x14ac:dyDescent="0.2">
      <c r="C1" s="99"/>
    </row>
    <row r="2" spans="1:10" x14ac:dyDescent="0.2">
      <c r="C2" s="99"/>
    </row>
    <row r="3" spans="1:10" x14ac:dyDescent="0.2">
      <c r="C3" s="99"/>
    </row>
    <row r="4" spans="1:10" x14ac:dyDescent="0.2">
      <c r="C4" s="113"/>
      <c r="E4" s="113" t="s">
        <v>161</v>
      </c>
    </row>
    <row r="5" spans="1:10" x14ac:dyDescent="0.2">
      <c r="C5" s="99"/>
    </row>
    <row r="7" spans="1:10" ht="18.75" x14ac:dyDescent="0.2">
      <c r="A7" s="396" t="s">
        <v>155</v>
      </c>
      <c r="B7" s="397"/>
      <c r="C7" s="397"/>
      <c r="D7" s="397"/>
      <c r="E7" s="397"/>
      <c r="F7" s="279"/>
      <c r="G7" s="279"/>
      <c r="H7" s="279"/>
      <c r="I7" s="279"/>
      <c r="J7" s="279"/>
    </row>
    <row r="8" spans="1:10" x14ac:dyDescent="0.2">
      <c r="A8" s="98"/>
      <c r="B8" s="279"/>
      <c r="C8" s="279"/>
      <c r="D8" s="279"/>
      <c r="E8" s="279"/>
      <c r="F8" s="279"/>
      <c r="G8" s="279"/>
      <c r="H8" s="279"/>
      <c r="I8" s="279"/>
      <c r="J8" s="279"/>
    </row>
    <row r="9" spans="1:10" x14ac:dyDescent="0.2">
      <c r="A9" s="98"/>
      <c r="B9" s="279"/>
      <c r="C9" s="279"/>
      <c r="D9" s="279"/>
      <c r="E9" s="279"/>
      <c r="F9" s="279"/>
      <c r="G9" s="279"/>
      <c r="H9" s="279"/>
      <c r="I9" s="279"/>
      <c r="J9" s="279"/>
    </row>
    <row r="10" spans="1:10" ht="18.75" x14ac:dyDescent="0.2">
      <c r="A10" s="396" t="s">
        <v>162</v>
      </c>
      <c r="B10" s="397"/>
      <c r="C10" s="397"/>
      <c r="D10" s="397"/>
      <c r="E10" s="397"/>
      <c r="F10" s="279"/>
      <c r="G10" s="279"/>
      <c r="H10" s="279"/>
      <c r="I10" s="279"/>
      <c r="J10" s="279"/>
    </row>
    <row r="11" spans="1:10" x14ac:dyDescent="0.2">
      <c r="A11" s="98"/>
      <c r="B11" s="279"/>
      <c r="C11" s="279"/>
      <c r="D11" s="279"/>
      <c r="E11" s="279"/>
      <c r="F11" s="279"/>
      <c r="G11" s="279"/>
      <c r="H11" s="279"/>
      <c r="I11" s="279"/>
      <c r="J11" s="279"/>
    </row>
    <row r="12" spans="1:10" x14ac:dyDescent="0.2">
      <c r="A12" s="98"/>
      <c r="B12" s="279"/>
      <c r="C12" s="279"/>
      <c r="D12" s="279"/>
      <c r="E12" s="279"/>
      <c r="F12" s="279"/>
      <c r="G12" s="279"/>
      <c r="H12" s="279"/>
      <c r="I12" s="279"/>
      <c r="J12" s="279"/>
    </row>
    <row r="13" spans="1:10" x14ac:dyDescent="0.2">
      <c r="A13" s="98"/>
      <c r="B13" s="279"/>
      <c r="C13" s="279"/>
      <c r="D13" s="279"/>
      <c r="E13" s="279"/>
      <c r="F13" s="279"/>
      <c r="G13" s="279"/>
      <c r="H13" s="279"/>
      <c r="I13" s="279"/>
      <c r="J13" s="279"/>
    </row>
    <row r="14" spans="1:10" x14ac:dyDescent="0.2">
      <c r="A14" s="98"/>
      <c r="B14" s="107"/>
      <c r="C14" s="167"/>
      <c r="D14" s="279"/>
      <c r="E14" s="167" t="s">
        <v>136</v>
      </c>
      <c r="F14" s="279"/>
      <c r="G14" s="279"/>
      <c r="H14" s="279"/>
      <c r="I14" s="279"/>
      <c r="J14" s="279"/>
    </row>
    <row r="15" spans="1:10" ht="50.1" customHeight="1" x14ac:dyDescent="0.2">
      <c r="A15" s="105"/>
      <c r="B15" s="101" t="s">
        <v>137</v>
      </c>
      <c r="C15" s="125" t="s">
        <v>5</v>
      </c>
      <c r="D15" s="125" t="s">
        <v>157</v>
      </c>
      <c r="E15" s="125" t="s">
        <v>7</v>
      </c>
      <c r="F15" s="279"/>
      <c r="G15" s="279"/>
      <c r="H15" s="279"/>
      <c r="I15" s="279"/>
      <c r="J15" s="279"/>
    </row>
    <row r="16" spans="1:10" ht="15.75" hidden="1" x14ac:dyDescent="0.2">
      <c r="A16" s="105"/>
      <c r="B16" s="109"/>
      <c r="C16" s="103"/>
      <c r="D16" s="103"/>
      <c r="E16" s="103"/>
      <c r="F16" s="279"/>
      <c r="G16" s="279"/>
      <c r="H16" s="279"/>
      <c r="I16" s="279"/>
      <c r="J16" s="279"/>
    </row>
    <row r="17" spans="1:10" ht="15.75" hidden="1" x14ac:dyDescent="0.2">
      <c r="A17" s="105"/>
      <c r="B17" s="110"/>
      <c r="C17" s="111"/>
      <c r="D17" s="111"/>
      <c r="E17" s="111"/>
      <c r="F17" s="279"/>
      <c r="G17" s="279"/>
      <c r="H17" s="279"/>
      <c r="I17" s="279"/>
      <c r="J17" s="279"/>
    </row>
    <row r="18" spans="1:10" ht="15.75" x14ac:dyDescent="0.2">
      <c r="A18" s="105"/>
      <c r="B18" s="109" t="s">
        <v>163</v>
      </c>
      <c r="C18" s="111"/>
      <c r="D18" s="111"/>
      <c r="E18" s="111">
        <v>5674869</v>
      </c>
      <c r="F18" s="279"/>
      <c r="G18" s="279"/>
      <c r="H18" s="279"/>
      <c r="I18" s="279"/>
      <c r="J18" s="279"/>
    </row>
    <row r="19" spans="1:10" ht="15.75" x14ac:dyDescent="0.2">
      <c r="A19" s="105"/>
      <c r="B19" s="110" t="s">
        <v>164</v>
      </c>
      <c r="C19" s="111"/>
      <c r="D19" s="111"/>
      <c r="E19" s="111">
        <v>1224000</v>
      </c>
      <c r="F19" s="279"/>
      <c r="G19" s="279"/>
      <c r="H19" s="279"/>
      <c r="I19" s="279"/>
      <c r="J19" s="279"/>
    </row>
    <row r="20" spans="1:10" ht="15.75" x14ac:dyDescent="0.2">
      <c r="A20" s="105"/>
      <c r="B20" s="110" t="s">
        <v>165</v>
      </c>
      <c r="C20" s="111"/>
      <c r="D20" s="111"/>
      <c r="E20" s="111">
        <v>829440</v>
      </c>
      <c r="F20" s="279"/>
      <c r="G20" s="279"/>
      <c r="H20" s="279"/>
      <c r="I20" s="279"/>
      <c r="J20" s="279"/>
    </row>
    <row r="21" spans="1:10" ht="15.75" x14ac:dyDescent="0.2">
      <c r="A21" s="105"/>
      <c r="B21" s="110" t="s">
        <v>166</v>
      </c>
      <c r="C21" s="111"/>
      <c r="D21" s="111"/>
      <c r="E21" s="111">
        <v>250000</v>
      </c>
      <c r="F21" s="279"/>
      <c r="G21" s="279"/>
      <c r="H21" s="279"/>
      <c r="I21" s="279"/>
      <c r="J21" s="279"/>
    </row>
    <row r="22" spans="1:10" ht="15.75" x14ac:dyDescent="0.2">
      <c r="A22" s="105"/>
      <c r="B22" s="110" t="s">
        <v>167</v>
      </c>
      <c r="C22" s="111"/>
      <c r="D22" s="111"/>
      <c r="E22" s="111">
        <v>992443</v>
      </c>
      <c r="F22" s="279"/>
      <c r="G22" s="279"/>
      <c r="H22" s="279"/>
      <c r="I22" s="279"/>
      <c r="J22" s="279"/>
    </row>
    <row r="23" spans="1:10" ht="15.75" x14ac:dyDescent="0.2">
      <c r="A23" s="105"/>
      <c r="B23" s="109" t="s">
        <v>168</v>
      </c>
      <c r="C23" s="112">
        <v>5648000</v>
      </c>
      <c r="D23" s="112">
        <v>11150503</v>
      </c>
      <c r="E23" s="112">
        <v>8970752</v>
      </c>
      <c r="F23" s="279"/>
      <c r="G23" s="279"/>
      <c r="H23" s="279"/>
      <c r="I23" s="279"/>
      <c r="J23" s="279"/>
    </row>
    <row r="24" spans="1:10" ht="15.75" hidden="1" x14ac:dyDescent="0.2">
      <c r="A24" s="105"/>
      <c r="B24" s="128"/>
      <c r="C24" s="115"/>
      <c r="D24" s="115"/>
      <c r="E24" s="115"/>
      <c r="F24" s="279"/>
      <c r="G24" s="279"/>
      <c r="H24" s="279"/>
      <c r="I24" s="279"/>
      <c r="J24" s="279"/>
    </row>
    <row r="25" spans="1:10" ht="15.75" x14ac:dyDescent="0.2">
      <c r="A25" s="98"/>
      <c r="B25" s="118"/>
      <c r="C25" s="119"/>
      <c r="D25" s="119"/>
      <c r="E25" s="119"/>
      <c r="F25" s="279"/>
      <c r="G25" s="279"/>
      <c r="H25" s="279"/>
      <c r="I25" s="279"/>
      <c r="J25" s="279"/>
    </row>
    <row r="26" spans="1:10" x14ac:dyDescent="0.2">
      <c r="A26" s="98"/>
      <c r="B26" s="279"/>
      <c r="C26" s="279"/>
      <c r="D26" s="279"/>
      <c r="E26" s="279"/>
      <c r="F26" s="279"/>
      <c r="G26" s="279"/>
      <c r="H26" s="279"/>
      <c r="I26" s="279"/>
      <c r="J26" s="279"/>
    </row>
    <row r="27" spans="1:10" x14ac:dyDescent="0.2">
      <c r="A27" s="98"/>
      <c r="B27" s="279"/>
      <c r="C27" s="279"/>
      <c r="D27" s="279"/>
      <c r="E27" s="279"/>
      <c r="F27" s="279"/>
      <c r="G27" s="279"/>
      <c r="H27" s="279"/>
      <c r="I27" s="279"/>
      <c r="J27" s="279"/>
    </row>
    <row r="28" spans="1:10" x14ac:dyDescent="0.2">
      <c r="A28" s="98"/>
      <c r="B28" s="279"/>
      <c r="C28" s="279"/>
      <c r="D28" s="279"/>
      <c r="E28" s="279"/>
      <c r="F28" s="279"/>
      <c r="G28" s="279"/>
      <c r="H28" s="279"/>
      <c r="I28" s="279"/>
      <c r="J28" s="279"/>
    </row>
    <row r="29" spans="1:10" x14ac:dyDescent="0.2">
      <c r="A29" s="98"/>
      <c r="B29" s="279"/>
      <c r="C29" s="279"/>
      <c r="D29" s="279"/>
      <c r="E29" s="279"/>
      <c r="F29" s="279"/>
      <c r="G29" s="279"/>
      <c r="H29" s="279"/>
      <c r="I29" s="279"/>
      <c r="J29" s="279"/>
    </row>
  </sheetData>
  <mergeCells count="2">
    <mergeCell ref="A7:E7"/>
    <mergeCell ref="A10:E10"/>
  </mergeCells>
  <phoneticPr fontId="0" type="noConversion"/>
  <printOptions horizontalCentered="1"/>
  <pageMargins left="0.34" right="0.34" top="0.91" bottom="0.88" header="0.57999999999999996" footer="0.62"/>
  <pageSetup paperSize="9" scale="108" orientation="portrait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7"/>
  <sheetViews>
    <sheetView topLeftCell="A2" zoomScaleNormal="100" workbookViewId="0">
      <selection activeCell="E41" sqref="E41"/>
    </sheetView>
  </sheetViews>
  <sheetFormatPr defaultColWidth="9.33203125" defaultRowHeight="12.75" x14ac:dyDescent="0.2"/>
  <cols>
    <col min="1" max="1" width="3.1640625" style="5" customWidth="1"/>
    <col min="2" max="2" width="72" style="1" customWidth="1"/>
    <col min="3" max="3" width="17.6640625" style="1" customWidth="1"/>
    <col min="4" max="4" width="17.33203125" style="1" customWidth="1"/>
    <col min="5" max="5" width="17.5" style="1" customWidth="1"/>
    <col min="6" max="16384" width="9.33203125" style="1"/>
  </cols>
  <sheetData>
    <row r="1" spans="1:10" x14ac:dyDescent="0.2">
      <c r="C1" s="99"/>
    </row>
    <row r="2" spans="1:10" x14ac:dyDescent="0.2">
      <c r="C2" s="113"/>
      <c r="E2" s="113" t="s">
        <v>169</v>
      </c>
    </row>
    <row r="3" spans="1:10" x14ac:dyDescent="0.2">
      <c r="C3" s="99"/>
    </row>
    <row r="4" spans="1:10" x14ac:dyDescent="0.2">
      <c r="C4" s="113"/>
    </row>
    <row r="5" spans="1:10" x14ac:dyDescent="0.2">
      <c r="C5" s="99"/>
    </row>
    <row r="7" spans="1:10" ht="18.75" x14ac:dyDescent="0.2">
      <c r="A7" s="396" t="s">
        <v>155</v>
      </c>
      <c r="B7" s="397"/>
      <c r="C7" s="397"/>
      <c r="D7" s="397"/>
      <c r="E7" s="397"/>
      <c r="F7" s="279"/>
      <c r="G7" s="279"/>
      <c r="H7" s="279"/>
      <c r="I7" s="279"/>
      <c r="J7" s="279"/>
    </row>
    <row r="8" spans="1:10" x14ac:dyDescent="0.2">
      <c r="A8" s="98"/>
      <c r="B8" s="279"/>
      <c r="C8" s="279"/>
      <c r="D8" s="279"/>
      <c r="E8" s="279"/>
      <c r="F8" s="279"/>
      <c r="G8" s="279"/>
      <c r="H8" s="279"/>
      <c r="I8" s="279"/>
      <c r="J8" s="279"/>
    </row>
    <row r="9" spans="1:10" x14ac:dyDescent="0.2">
      <c r="A9" s="98"/>
      <c r="B9" s="279"/>
      <c r="C9" s="279"/>
      <c r="D9" s="279"/>
      <c r="E9" s="279"/>
      <c r="F9" s="279"/>
      <c r="G9" s="279"/>
      <c r="H9" s="279"/>
      <c r="I9" s="279"/>
      <c r="J9" s="279"/>
    </row>
    <row r="10" spans="1:10" ht="18.75" x14ac:dyDescent="0.2">
      <c r="A10" s="396" t="s">
        <v>170</v>
      </c>
      <c r="B10" s="397"/>
      <c r="C10" s="397"/>
      <c r="D10" s="397"/>
      <c r="E10" s="397"/>
      <c r="F10" s="279"/>
      <c r="G10" s="279"/>
      <c r="H10" s="279"/>
      <c r="I10" s="279"/>
      <c r="J10" s="279"/>
    </row>
    <row r="11" spans="1:10" x14ac:dyDescent="0.2">
      <c r="A11" s="98"/>
      <c r="B11" s="279"/>
      <c r="C11" s="279"/>
      <c r="D11" s="279"/>
      <c r="E11" s="279"/>
      <c r="F11" s="279"/>
      <c r="G11" s="279"/>
      <c r="H11" s="279"/>
      <c r="I11" s="279"/>
      <c r="J11" s="279"/>
    </row>
    <row r="12" spans="1:10" x14ac:dyDescent="0.2">
      <c r="A12" s="98"/>
      <c r="B12" s="279"/>
      <c r="C12" s="279"/>
      <c r="D12" s="279"/>
      <c r="E12" s="279"/>
      <c r="F12" s="279"/>
      <c r="G12" s="279"/>
      <c r="H12" s="279"/>
      <c r="I12" s="279"/>
      <c r="J12" s="279"/>
    </row>
    <row r="13" spans="1:10" x14ac:dyDescent="0.2">
      <c r="A13" s="98"/>
      <c r="B13" s="279"/>
      <c r="C13" s="279"/>
      <c r="D13" s="279"/>
      <c r="E13" s="279"/>
      <c r="F13" s="279"/>
      <c r="G13" s="279"/>
      <c r="H13" s="279"/>
      <c r="I13" s="279"/>
      <c r="J13" s="279"/>
    </row>
    <row r="14" spans="1:10" x14ac:dyDescent="0.2">
      <c r="A14" s="98"/>
      <c r="B14" s="107"/>
      <c r="C14" s="167"/>
      <c r="D14" s="279"/>
      <c r="E14" s="167" t="s">
        <v>136</v>
      </c>
      <c r="F14" s="279"/>
      <c r="G14" s="279"/>
      <c r="H14" s="279"/>
      <c r="I14" s="279"/>
      <c r="J14" s="279"/>
    </row>
    <row r="15" spans="1:10" ht="50.1" customHeight="1" x14ac:dyDescent="0.2">
      <c r="A15" s="105"/>
      <c r="B15" s="101" t="s">
        <v>171</v>
      </c>
      <c r="C15" s="125" t="s">
        <v>5</v>
      </c>
      <c r="D15" s="125" t="s">
        <v>157</v>
      </c>
      <c r="E15" s="125" t="s">
        <v>7</v>
      </c>
      <c r="F15" s="279"/>
      <c r="G15" s="279"/>
      <c r="H15" s="279"/>
      <c r="I15" s="279"/>
      <c r="J15" s="279"/>
    </row>
    <row r="16" spans="1:10" ht="15.75" hidden="1" x14ac:dyDescent="0.2">
      <c r="A16" s="105"/>
      <c r="B16" s="109"/>
      <c r="C16" s="103"/>
      <c r="D16" s="103"/>
      <c r="E16" s="103"/>
      <c r="F16" s="279"/>
      <c r="G16" s="279"/>
      <c r="H16" s="279"/>
      <c r="I16" s="279"/>
      <c r="J16" s="279"/>
    </row>
    <row r="17" spans="1:10" ht="15.75" x14ac:dyDescent="0.2">
      <c r="A17" s="105"/>
      <c r="B17" s="110" t="s">
        <v>172</v>
      </c>
      <c r="C17" s="112"/>
      <c r="D17" s="111"/>
      <c r="E17" s="111">
        <v>1676250</v>
      </c>
      <c r="F17" s="279"/>
      <c r="G17" s="279"/>
      <c r="H17" s="279"/>
      <c r="I17" s="279"/>
      <c r="J17" s="279"/>
    </row>
    <row r="18" spans="1:10" ht="15.75" x14ac:dyDescent="0.2">
      <c r="A18" s="105"/>
      <c r="B18" s="110" t="s">
        <v>173</v>
      </c>
      <c r="C18" s="112"/>
      <c r="D18" s="111"/>
      <c r="E18" s="111">
        <v>306083</v>
      </c>
      <c r="F18" s="279"/>
      <c r="G18" s="279"/>
      <c r="H18" s="279"/>
      <c r="I18" s="279"/>
      <c r="J18" s="279"/>
    </row>
    <row r="19" spans="1:10" ht="15.75" hidden="1" x14ac:dyDescent="0.2">
      <c r="A19" s="105"/>
      <c r="B19" s="110" t="s">
        <v>174</v>
      </c>
      <c r="C19" s="112"/>
      <c r="D19" s="111"/>
      <c r="E19" s="111">
        <v>400000</v>
      </c>
      <c r="F19" s="279"/>
      <c r="G19" s="279"/>
      <c r="H19" s="279"/>
      <c r="I19" s="279"/>
      <c r="J19" s="279"/>
    </row>
    <row r="20" spans="1:10" ht="15.75" x14ac:dyDescent="0.2">
      <c r="A20" s="105"/>
      <c r="B20" s="110" t="s">
        <v>175</v>
      </c>
      <c r="C20" s="112"/>
      <c r="D20" s="111"/>
      <c r="E20" s="111">
        <v>3279528</v>
      </c>
      <c r="F20" s="279"/>
      <c r="G20" s="279"/>
      <c r="H20" s="279"/>
      <c r="I20" s="279"/>
      <c r="J20" s="279"/>
    </row>
    <row r="21" spans="1:10" ht="15.75" x14ac:dyDescent="0.2">
      <c r="A21" s="105"/>
      <c r="B21" s="110" t="s">
        <v>176</v>
      </c>
      <c r="C21" s="112"/>
      <c r="D21" s="111"/>
      <c r="E21" s="111">
        <v>20825000</v>
      </c>
      <c r="F21" s="279"/>
      <c r="G21" s="279"/>
      <c r="H21" s="279"/>
      <c r="I21" s="279"/>
      <c r="J21" s="279"/>
    </row>
    <row r="22" spans="1:10" ht="15.75" x14ac:dyDescent="0.2">
      <c r="A22" s="105"/>
      <c r="B22" s="110" t="s">
        <v>177</v>
      </c>
      <c r="C22" s="112"/>
      <c r="D22" s="111"/>
      <c r="E22" s="111">
        <v>20825000</v>
      </c>
      <c r="F22" s="279"/>
      <c r="G22" s="279"/>
      <c r="H22" s="279"/>
      <c r="I22" s="279"/>
      <c r="J22" s="279"/>
    </row>
    <row r="23" spans="1:10" ht="15.75" x14ac:dyDescent="0.2">
      <c r="A23" s="105"/>
      <c r="B23" s="110" t="s">
        <v>178</v>
      </c>
      <c r="C23" s="112"/>
      <c r="D23" s="111"/>
      <c r="E23" s="111">
        <v>19185236</v>
      </c>
      <c r="F23" s="279"/>
      <c r="G23" s="279"/>
      <c r="H23" s="279"/>
      <c r="I23" s="279"/>
      <c r="J23" s="279"/>
    </row>
    <row r="24" spans="1:10" ht="15.75" x14ac:dyDescent="0.2">
      <c r="A24" s="105"/>
      <c r="B24" s="110" t="s">
        <v>179</v>
      </c>
      <c r="C24" s="112"/>
      <c r="D24" s="111"/>
      <c r="E24" s="111">
        <v>19185236</v>
      </c>
      <c r="F24" s="279"/>
      <c r="G24" s="279"/>
      <c r="H24" s="279"/>
      <c r="I24" s="279"/>
      <c r="J24" s="279"/>
    </row>
    <row r="25" spans="1:10" ht="15.75" x14ac:dyDescent="0.2">
      <c r="A25" s="105"/>
      <c r="B25" s="110"/>
      <c r="C25" s="112"/>
      <c r="D25" s="111"/>
      <c r="E25" s="112">
        <f>SUM(E17:E24)</f>
        <v>85682333</v>
      </c>
      <c r="F25" s="279"/>
      <c r="G25" s="279"/>
      <c r="H25" s="279"/>
      <c r="I25" s="279"/>
      <c r="J25" s="279"/>
    </row>
    <row r="26" spans="1:10" ht="15.75" x14ac:dyDescent="0.2">
      <c r="A26" s="105"/>
      <c r="B26" s="101" t="s">
        <v>180</v>
      </c>
      <c r="C26" s="112"/>
      <c r="D26" s="111"/>
      <c r="E26" s="111"/>
      <c r="F26" s="279"/>
      <c r="G26" s="279"/>
      <c r="H26" s="279"/>
      <c r="I26" s="279"/>
      <c r="J26" s="279"/>
    </row>
    <row r="27" spans="1:10" ht="15.75" x14ac:dyDescent="0.2">
      <c r="A27" s="105"/>
      <c r="B27" s="110"/>
      <c r="C27" s="112"/>
      <c r="D27" s="111"/>
      <c r="E27" s="111"/>
      <c r="F27" s="279"/>
      <c r="G27" s="279"/>
      <c r="H27" s="279"/>
      <c r="I27" s="279"/>
      <c r="J27" s="279"/>
    </row>
    <row r="28" spans="1:10" ht="15.75" x14ac:dyDescent="0.2">
      <c r="A28" s="105"/>
      <c r="B28" s="110" t="s">
        <v>181</v>
      </c>
      <c r="C28" s="112"/>
      <c r="D28" s="111"/>
      <c r="E28" s="111">
        <v>380000</v>
      </c>
      <c r="F28" s="279"/>
      <c r="G28" s="279"/>
      <c r="H28" s="279"/>
      <c r="I28" s="279"/>
      <c r="J28" s="279"/>
    </row>
    <row r="29" spans="1:10" ht="15.75" x14ac:dyDescent="0.2">
      <c r="A29" s="105"/>
      <c r="B29" s="110" t="s">
        <v>182</v>
      </c>
      <c r="C29" s="112"/>
      <c r="D29" s="111"/>
      <c r="E29" s="111">
        <v>960000</v>
      </c>
      <c r="F29" s="279"/>
      <c r="G29" s="279"/>
      <c r="H29" s="279"/>
      <c r="I29" s="279"/>
      <c r="J29" s="279"/>
    </row>
    <row r="30" spans="1:10" ht="15.75" x14ac:dyDescent="0.2">
      <c r="A30" s="105"/>
      <c r="B30" s="110"/>
      <c r="C30" s="112"/>
      <c r="D30" s="111"/>
      <c r="E30" s="112">
        <f>SUM(E28:E29)</f>
        <v>1340000</v>
      </c>
      <c r="F30" s="279"/>
      <c r="G30" s="279"/>
      <c r="H30" s="279"/>
      <c r="I30" s="279"/>
      <c r="J30" s="279"/>
    </row>
    <row r="31" spans="1:10" ht="15.75" x14ac:dyDescent="0.2">
      <c r="A31" s="105"/>
      <c r="B31" s="110"/>
      <c r="C31" s="112"/>
      <c r="D31" s="111"/>
      <c r="E31" s="111"/>
      <c r="F31" s="279"/>
      <c r="G31" s="279"/>
      <c r="H31" s="279"/>
      <c r="I31" s="279"/>
      <c r="J31" s="279"/>
    </row>
    <row r="32" spans="1:10" ht="15.75" x14ac:dyDescent="0.2">
      <c r="A32" s="105"/>
      <c r="B32" s="110"/>
      <c r="C32" s="112"/>
      <c r="D32" s="111"/>
      <c r="E32" s="111"/>
      <c r="F32" s="279"/>
      <c r="G32" s="279"/>
      <c r="H32" s="279"/>
      <c r="I32" s="279"/>
      <c r="J32" s="279"/>
    </row>
    <row r="33" spans="1:10" ht="15.75" x14ac:dyDescent="0.2">
      <c r="A33" s="105"/>
      <c r="B33" s="110"/>
      <c r="C33" s="112"/>
      <c r="D33" s="111"/>
      <c r="E33" s="111"/>
      <c r="F33" s="279"/>
      <c r="G33" s="279"/>
      <c r="H33" s="279"/>
      <c r="I33" s="279"/>
      <c r="J33" s="279"/>
    </row>
    <row r="34" spans="1:10" ht="15.75" x14ac:dyDescent="0.2">
      <c r="A34" s="105"/>
      <c r="B34" s="110"/>
      <c r="C34" s="112"/>
      <c r="D34" s="111"/>
      <c r="E34" s="111"/>
      <c r="F34" s="279"/>
      <c r="G34" s="279"/>
      <c r="H34" s="279"/>
      <c r="I34" s="279"/>
      <c r="J34" s="279"/>
    </row>
    <row r="35" spans="1:10" ht="15.75" x14ac:dyDescent="0.2">
      <c r="A35" s="105"/>
      <c r="B35" s="110"/>
      <c r="C35" s="112"/>
      <c r="D35" s="111"/>
      <c r="E35" s="111"/>
      <c r="F35" s="279"/>
      <c r="G35" s="279"/>
      <c r="H35" s="279"/>
      <c r="I35" s="279"/>
      <c r="J35" s="279"/>
    </row>
    <row r="36" spans="1:10" ht="15.75" x14ac:dyDescent="0.2">
      <c r="A36" s="105"/>
      <c r="B36" s="110"/>
      <c r="C36" s="112"/>
      <c r="D36" s="111"/>
      <c r="E36" s="111"/>
      <c r="F36" s="279"/>
      <c r="G36" s="279"/>
      <c r="H36" s="279"/>
      <c r="I36" s="279"/>
      <c r="J36" s="279"/>
    </row>
    <row r="37" spans="1:10" ht="15.75" x14ac:dyDescent="0.2">
      <c r="A37" s="105"/>
      <c r="B37" s="110"/>
      <c r="C37" s="112"/>
      <c r="D37" s="111"/>
      <c r="E37" s="111"/>
      <c r="F37" s="279"/>
      <c r="G37" s="279"/>
      <c r="H37" s="279"/>
      <c r="I37" s="279"/>
      <c r="J37" s="279"/>
    </row>
    <row r="38" spans="1:10" ht="15.75" x14ac:dyDescent="0.2">
      <c r="A38" s="105"/>
      <c r="B38" s="110"/>
      <c r="C38" s="112"/>
      <c r="D38" s="111"/>
      <c r="E38" s="111"/>
      <c r="F38" s="279"/>
      <c r="G38" s="279"/>
      <c r="H38" s="279"/>
      <c r="I38" s="279"/>
      <c r="J38" s="279"/>
    </row>
    <row r="39" spans="1:10" ht="15.75" x14ac:dyDescent="0.2">
      <c r="A39" s="105"/>
      <c r="B39" s="110"/>
      <c r="C39" s="112"/>
      <c r="D39" s="111"/>
      <c r="E39" s="111"/>
      <c r="F39" s="279"/>
      <c r="G39" s="279"/>
      <c r="H39" s="279"/>
      <c r="I39" s="279"/>
      <c r="J39" s="279"/>
    </row>
    <row r="40" spans="1:10" ht="15.75" x14ac:dyDescent="0.2">
      <c r="A40" s="105"/>
      <c r="B40" s="109" t="s">
        <v>8</v>
      </c>
      <c r="C40" s="112"/>
      <c r="D40" s="112"/>
      <c r="E40" s="112">
        <f>SUM(E25+E30)</f>
        <v>87022333</v>
      </c>
      <c r="F40" s="279"/>
      <c r="G40" s="279"/>
      <c r="H40" s="279"/>
      <c r="I40" s="279"/>
      <c r="J40" s="279"/>
    </row>
    <row r="41" spans="1:10" ht="15.75" x14ac:dyDescent="0.2">
      <c r="A41" s="105"/>
      <c r="B41" s="118"/>
      <c r="C41" s="119"/>
      <c r="D41" s="279"/>
      <c r="E41" s="279"/>
      <c r="F41" s="279"/>
      <c r="G41" s="279"/>
      <c r="H41" s="279"/>
      <c r="I41" s="279"/>
      <c r="J41" s="279"/>
    </row>
    <row r="42" spans="1:10" ht="15.75" x14ac:dyDescent="0.2">
      <c r="A42" s="105"/>
      <c r="B42" s="116"/>
      <c r="C42" s="117"/>
      <c r="D42" s="279"/>
      <c r="E42" s="279"/>
      <c r="F42" s="279"/>
      <c r="G42" s="279"/>
      <c r="H42" s="279"/>
      <c r="I42" s="279"/>
      <c r="J42" s="279"/>
    </row>
    <row r="43" spans="1:10" ht="15.75" x14ac:dyDescent="0.2">
      <c r="A43" s="98"/>
      <c r="B43" s="118"/>
      <c r="C43" s="119"/>
      <c r="D43" s="279"/>
      <c r="E43" s="279"/>
      <c r="F43" s="279"/>
      <c r="G43" s="279"/>
      <c r="H43" s="279"/>
      <c r="I43" s="279"/>
      <c r="J43" s="279"/>
    </row>
    <row r="44" spans="1:10" x14ac:dyDescent="0.2">
      <c r="A44" s="98"/>
      <c r="B44" s="107"/>
      <c r="C44" s="107"/>
      <c r="D44" s="279"/>
      <c r="E44" s="279"/>
      <c r="F44" s="279"/>
      <c r="G44" s="279"/>
      <c r="H44" s="279"/>
      <c r="I44" s="279"/>
      <c r="J44" s="279"/>
    </row>
    <row r="45" spans="1:10" x14ac:dyDescent="0.2">
      <c r="A45" s="98"/>
      <c r="B45" s="279"/>
      <c r="C45" s="279"/>
      <c r="D45" s="279"/>
      <c r="E45" s="279"/>
      <c r="F45" s="279"/>
      <c r="G45" s="279"/>
      <c r="H45" s="279"/>
      <c r="I45" s="279"/>
      <c r="J45" s="279"/>
    </row>
    <row r="46" spans="1:10" x14ac:dyDescent="0.2">
      <c r="A46" s="98"/>
      <c r="B46" s="279"/>
      <c r="C46" s="279"/>
      <c r="D46" s="279"/>
      <c r="E46" s="279"/>
      <c r="F46" s="279"/>
      <c r="G46" s="279"/>
      <c r="H46" s="279"/>
      <c r="I46" s="279"/>
      <c r="J46" s="279"/>
    </row>
    <row r="47" spans="1:10" x14ac:dyDescent="0.2">
      <c r="A47" s="98"/>
      <c r="B47" s="279"/>
      <c r="C47" s="279"/>
      <c r="D47" s="279"/>
      <c r="E47" s="279"/>
      <c r="F47" s="279"/>
      <c r="G47" s="279"/>
      <c r="H47" s="279"/>
      <c r="I47" s="279"/>
      <c r="J47" s="279"/>
    </row>
  </sheetData>
  <mergeCells count="2">
    <mergeCell ref="A7:E7"/>
    <mergeCell ref="A10:E10"/>
  </mergeCells>
  <phoneticPr fontId="0" type="noConversion"/>
  <printOptions horizontalCentered="1"/>
  <pageMargins left="0.35433070866141736" right="0.35433070866141736" top="0.9055118110236221" bottom="0.86614173228346458" header="0.59055118110236227" footer="0.62992125984251968"/>
  <pageSetup paperSize="9" scale="70" orientation="landscape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33"/>
  <sheetViews>
    <sheetView zoomScaleNormal="100" workbookViewId="0">
      <selection activeCell="H18" sqref="H18"/>
    </sheetView>
  </sheetViews>
  <sheetFormatPr defaultColWidth="9.33203125" defaultRowHeight="12.75" x14ac:dyDescent="0.2"/>
  <cols>
    <col min="1" max="1" width="1" style="5" customWidth="1"/>
    <col min="2" max="2" width="43" style="1" customWidth="1"/>
    <col min="3" max="3" width="17.33203125" style="1" customWidth="1"/>
    <col min="4" max="5" width="17.5" style="1" customWidth="1"/>
    <col min="6" max="16384" width="9.33203125" style="1"/>
  </cols>
  <sheetData>
    <row r="1" spans="1:10" x14ac:dyDescent="0.2">
      <c r="C1" s="99"/>
      <c r="E1" s="99" t="s">
        <v>183</v>
      </c>
    </row>
    <row r="2" spans="1:10" x14ac:dyDescent="0.2">
      <c r="C2" s="99"/>
    </row>
    <row r="3" spans="1:10" x14ac:dyDescent="0.2">
      <c r="C3" s="99"/>
    </row>
    <row r="5" spans="1:10" ht="18.75" x14ac:dyDescent="0.2">
      <c r="A5" s="396" t="s">
        <v>155</v>
      </c>
      <c r="B5" s="397"/>
      <c r="C5" s="397"/>
      <c r="D5" s="397"/>
      <c r="E5" s="397"/>
      <c r="F5" s="279"/>
      <c r="G5" s="279"/>
      <c r="H5" s="279"/>
      <c r="I5" s="279"/>
      <c r="J5" s="279"/>
    </row>
    <row r="6" spans="1:10" x14ac:dyDescent="0.2">
      <c r="A6" s="98"/>
      <c r="B6" s="279"/>
      <c r="C6" s="279"/>
      <c r="D6" s="279"/>
      <c r="E6" s="279"/>
      <c r="F6" s="279"/>
      <c r="G6" s="279"/>
      <c r="H6" s="279"/>
      <c r="I6" s="279"/>
      <c r="J6" s="279"/>
    </row>
    <row r="7" spans="1:10" x14ac:dyDescent="0.2">
      <c r="A7" s="98"/>
      <c r="B7" s="279"/>
      <c r="C7" s="279"/>
      <c r="D7" s="279"/>
      <c r="E7" s="279"/>
      <c r="F7" s="279"/>
      <c r="G7" s="279"/>
      <c r="H7" s="279"/>
      <c r="I7" s="279"/>
      <c r="J7" s="279"/>
    </row>
    <row r="8" spans="1:10" ht="18.75" x14ac:dyDescent="0.2">
      <c r="A8" s="396" t="s">
        <v>184</v>
      </c>
      <c r="B8" s="397"/>
      <c r="C8" s="397"/>
      <c r="D8" s="397"/>
      <c r="E8" s="397"/>
      <c r="F8" s="279"/>
      <c r="G8" s="279"/>
      <c r="H8" s="279"/>
      <c r="I8" s="279"/>
      <c r="J8" s="279"/>
    </row>
    <row r="9" spans="1:10" x14ac:dyDescent="0.2">
      <c r="A9" s="98"/>
      <c r="B9" s="279"/>
      <c r="C9" s="279"/>
      <c r="D9" s="279"/>
      <c r="E9" s="279"/>
      <c r="F9" s="279"/>
      <c r="G9" s="279"/>
      <c r="H9" s="279"/>
      <c r="I9" s="279"/>
      <c r="J9" s="279"/>
    </row>
    <row r="10" spans="1:10" x14ac:dyDescent="0.2">
      <c r="A10" s="98"/>
      <c r="B10" s="279"/>
      <c r="C10" s="279"/>
      <c r="D10" s="279"/>
      <c r="E10" s="279"/>
      <c r="F10" s="279"/>
      <c r="G10" s="279"/>
      <c r="H10" s="279"/>
      <c r="I10" s="279"/>
      <c r="J10" s="279"/>
    </row>
    <row r="11" spans="1:10" x14ac:dyDescent="0.2">
      <c r="A11" s="98"/>
      <c r="B11" s="279"/>
      <c r="C11" s="279"/>
      <c r="D11" s="279"/>
      <c r="E11" s="279"/>
      <c r="F11" s="279"/>
      <c r="G11" s="279"/>
      <c r="H11" s="279"/>
      <c r="I11" s="279"/>
      <c r="J11" s="279"/>
    </row>
    <row r="12" spans="1:10" x14ac:dyDescent="0.2">
      <c r="A12" s="98"/>
      <c r="B12" s="279"/>
      <c r="C12" s="280"/>
      <c r="D12" s="279"/>
      <c r="E12" s="280" t="s">
        <v>136</v>
      </c>
      <c r="F12" s="279"/>
      <c r="G12" s="279"/>
      <c r="H12" s="279"/>
      <c r="I12" s="279"/>
      <c r="J12" s="279"/>
    </row>
    <row r="13" spans="1:10" ht="50.1" customHeight="1" x14ac:dyDescent="0.2">
      <c r="A13" s="98"/>
      <c r="B13" s="101" t="s">
        <v>137</v>
      </c>
      <c r="C13" s="125" t="s">
        <v>5</v>
      </c>
      <c r="D13" s="125" t="s">
        <v>157</v>
      </c>
      <c r="E13" s="125" t="s">
        <v>7</v>
      </c>
      <c r="F13" s="279"/>
      <c r="G13" s="279"/>
      <c r="H13" s="279"/>
      <c r="I13" s="279"/>
      <c r="J13" s="279"/>
    </row>
    <row r="14" spans="1:10" x14ac:dyDescent="0.2">
      <c r="A14" s="98"/>
      <c r="B14" s="100" t="s">
        <v>185</v>
      </c>
      <c r="C14" s="103"/>
      <c r="D14" s="103"/>
      <c r="E14" s="103"/>
      <c r="F14" s="279"/>
      <c r="G14" s="279"/>
      <c r="H14" s="279"/>
      <c r="I14" s="279"/>
      <c r="J14" s="279"/>
    </row>
    <row r="15" spans="1:10" x14ac:dyDescent="0.2">
      <c r="A15" s="98"/>
      <c r="B15" s="100" t="s">
        <v>186</v>
      </c>
      <c r="C15" s="103"/>
      <c r="D15" s="103"/>
      <c r="E15" s="103"/>
      <c r="F15" s="279"/>
      <c r="G15" s="279"/>
      <c r="H15" s="279"/>
      <c r="I15" s="279"/>
      <c r="J15" s="279"/>
    </row>
    <row r="16" spans="1:10" x14ac:dyDescent="0.2">
      <c r="A16" s="98"/>
      <c r="B16" s="108" t="s">
        <v>187</v>
      </c>
      <c r="C16" s="104"/>
      <c r="D16" s="104"/>
      <c r="E16" s="104"/>
      <c r="F16" s="279"/>
      <c r="G16" s="279"/>
      <c r="H16" s="279"/>
      <c r="I16" s="279"/>
      <c r="J16" s="279"/>
    </row>
    <row r="17" spans="1:10" x14ac:dyDescent="0.2">
      <c r="A17" s="98"/>
      <c r="B17" s="102" t="s">
        <v>188</v>
      </c>
      <c r="C17" s="103"/>
      <c r="D17" s="104"/>
      <c r="E17" s="104"/>
      <c r="F17" s="279"/>
      <c r="G17" s="279"/>
      <c r="H17" s="279"/>
      <c r="I17" s="279"/>
      <c r="J17" s="279"/>
    </row>
    <row r="18" spans="1:10" x14ac:dyDescent="0.2">
      <c r="A18" s="98"/>
      <c r="B18" s="108" t="s">
        <v>189</v>
      </c>
      <c r="C18" s="104"/>
      <c r="D18" s="189"/>
      <c r="E18" s="189"/>
      <c r="F18" s="279"/>
      <c r="G18" s="279"/>
      <c r="H18" s="279"/>
      <c r="I18" s="279"/>
      <c r="J18" s="279"/>
    </row>
    <row r="19" spans="1:10" ht="25.5" x14ac:dyDescent="0.2">
      <c r="A19" s="98"/>
      <c r="B19" s="124" t="s">
        <v>190</v>
      </c>
      <c r="C19" s="104"/>
      <c r="D19" s="104"/>
      <c r="E19" s="104"/>
      <c r="F19" s="279"/>
      <c r="G19" s="279"/>
      <c r="H19" s="279"/>
      <c r="I19" s="279"/>
      <c r="J19" s="279"/>
    </row>
    <row r="20" spans="1:10" x14ac:dyDescent="0.2">
      <c r="A20" s="98"/>
      <c r="B20" s="100" t="s">
        <v>191</v>
      </c>
      <c r="C20" s="103"/>
      <c r="D20" s="103"/>
      <c r="E20" s="103"/>
      <c r="F20" s="279"/>
      <c r="G20" s="279"/>
      <c r="H20" s="279"/>
      <c r="I20" s="279"/>
      <c r="J20" s="279"/>
    </row>
    <row r="21" spans="1:10" x14ac:dyDescent="0.2">
      <c r="A21" s="98"/>
      <c r="B21" s="102" t="s">
        <v>192</v>
      </c>
      <c r="C21" s="104"/>
      <c r="D21" s="104"/>
      <c r="E21" s="104"/>
      <c r="F21" s="279"/>
      <c r="G21" s="279"/>
      <c r="H21" s="279"/>
      <c r="I21" s="279"/>
      <c r="J21" s="279"/>
    </row>
    <row r="22" spans="1:10" x14ac:dyDescent="0.2">
      <c r="A22" s="98"/>
      <c r="B22" s="100" t="s">
        <v>193</v>
      </c>
      <c r="C22" s="103"/>
      <c r="D22" s="103"/>
      <c r="E22" s="103"/>
      <c r="F22" s="279"/>
      <c r="G22" s="279"/>
      <c r="H22" s="279"/>
      <c r="I22" s="279"/>
      <c r="J22" s="279"/>
    </row>
    <row r="23" spans="1:10" x14ac:dyDescent="0.2">
      <c r="A23" s="98"/>
      <c r="B23" s="100" t="s">
        <v>194</v>
      </c>
      <c r="C23" s="103"/>
      <c r="D23" s="103"/>
      <c r="E23" s="103"/>
      <c r="F23" s="279"/>
      <c r="G23" s="279"/>
      <c r="H23" s="279"/>
      <c r="I23" s="279"/>
      <c r="J23" s="279"/>
    </row>
    <row r="24" spans="1:10" x14ac:dyDescent="0.2">
      <c r="A24" s="98"/>
      <c r="B24" s="102" t="s">
        <v>195</v>
      </c>
      <c r="C24" s="103"/>
      <c r="D24" s="104"/>
      <c r="E24" s="104"/>
      <c r="F24" s="279"/>
      <c r="G24" s="279"/>
      <c r="H24" s="279"/>
      <c r="I24" s="279"/>
      <c r="J24" s="279"/>
    </row>
    <row r="25" spans="1:10" x14ac:dyDescent="0.2">
      <c r="B25" s="124" t="s">
        <v>196</v>
      </c>
      <c r="C25" s="126">
        <v>8370000</v>
      </c>
      <c r="D25" s="126">
        <v>10105740</v>
      </c>
      <c r="E25" s="126">
        <v>9648148</v>
      </c>
    </row>
    <row r="26" spans="1:10" x14ac:dyDescent="0.2">
      <c r="B26" s="200" t="s">
        <v>197</v>
      </c>
      <c r="C26" s="127"/>
      <c r="D26" s="127"/>
      <c r="E26" s="282">
        <v>7699383</v>
      </c>
    </row>
    <row r="27" spans="1:10" x14ac:dyDescent="0.2">
      <c r="B27" s="38" t="s">
        <v>198</v>
      </c>
      <c r="C27" s="127"/>
      <c r="D27" s="127"/>
      <c r="E27" s="127">
        <v>15000</v>
      </c>
    </row>
    <row r="28" spans="1:10" x14ac:dyDescent="0.2">
      <c r="B28" s="38" t="s">
        <v>199</v>
      </c>
      <c r="C28" s="127"/>
      <c r="D28" s="127"/>
      <c r="E28" s="127">
        <v>1933765</v>
      </c>
    </row>
    <row r="29" spans="1:10" x14ac:dyDescent="0.2">
      <c r="B29" s="38"/>
      <c r="C29" s="127"/>
      <c r="D29" s="127"/>
      <c r="E29" s="127"/>
    </row>
    <row r="30" spans="1:10" x14ac:dyDescent="0.2">
      <c r="B30" s="38"/>
      <c r="C30" s="127"/>
      <c r="D30" s="127"/>
      <c r="E30" s="127"/>
    </row>
    <row r="31" spans="1:10" x14ac:dyDescent="0.2">
      <c r="B31" s="38"/>
      <c r="C31" s="127"/>
      <c r="D31" s="127"/>
      <c r="E31" s="127"/>
    </row>
    <row r="32" spans="1:10" ht="31.5" x14ac:dyDescent="0.2">
      <c r="B32" s="125" t="s">
        <v>200</v>
      </c>
      <c r="C32" s="254">
        <v>8370000</v>
      </c>
      <c r="D32" s="254">
        <v>10105740</v>
      </c>
      <c r="E32" s="126">
        <v>9648148</v>
      </c>
    </row>
    <row r="33" spans="3:5" x14ac:dyDescent="0.2">
      <c r="C33" s="255"/>
      <c r="D33" s="255"/>
      <c r="E33" s="201"/>
    </row>
  </sheetData>
  <mergeCells count="2">
    <mergeCell ref="A5:E5"/>
    <mergeCell ref="A8:E8"/>
  </mergeCells>
  <phoneticPr fontId="0" type="noConversion"/>
  <printOptions horizontalCentered="1"/>
  <pageMargins left="0.34" right="0.34" top="0.91" bottom="0.88" header="0.57999999999999996" footer="0.62"/>
  <pageSetup paperSize="9" scale="108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3</vt:i4>
      </vt:variant>
    </vt:vector>
  </HeadingPairs>
  <TitlesOfParts>
    <vt:vector size="19" baseType="lpstr">
      <vt:lpstr>2.A.sz. mell.</vt:lpstr>
      <vt:lpstr>2.B.sz.mell.</vt:lpstr>
      <vt:lpstr>3.sz.mell</vt:lpstr>
      <vt:lpstr>4. sz. mell.</vt:lpstr>
      <vt:lpstr>5. sz. mell.</vt:lpstr>
      <vt:lpstr>6. sz. mell.</vt:lpstr>
      <vt:lpstr>7. sz. mell.</vt:lpstr>
      <vt:lpstr>9. sz. mell.</vt:lpstr>
      <vt:lpstr>8.sz. mell.</vt:lpstr>
      <vt:lpstr>10.sz. mell.</vt:lpstr>
      <vt:lpstr>1A.sz. mell.</vt:lpstr>
      <vt:lpstr>1.B sz. mell</vt:lpstr>
      <vt:lpstr>11Asz. mell.</vt:lpstr>
      <vt:lpstr>11.B. sz. mell.</vt:lpstr>
      <vt:lpstr>12. sz. mell.</vt:lpstr>
      <vt:lpstr>14. sz. mell.</vt:lpstr>
      <vt:lpstr>'1.B sz. mell'!Nyomtatási_terület</vt:lpstr>
      <vt:lpstr>'1A.sz. mell.'!Nyomtatási_terület</vt:lpstr>
      <vt:lpstr>'2.A.sz. mell.'!Nyomtatási_terület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Makranczi László</dc:creator>
  <cp:keywords/>
  <dc:description/>
  <cp:lastModifiedBy>Felhasználó</cp:lastModifiedBy>
  <cp:revision/>
  <cp:lastPrinted>2020-07-14T08:20:58Z</cp:lastPrinted>
  <dcterms:created xsi:type="dcterms:W3CDTF">1999-10-30T10:30:45Z</dcterms:created>
  <dcterms:modified xsi:type="dcterms:W3CDTF">2020-07-23T11:34:51Z</dcterms:modified>
  <cp:category/>
  <cp:contentStatus/>
</cp:coreProperties>
</file>