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zekér Andrea 2020\Testületi_ülések_anyagai\06.15\"/>
    </mc:Choice>
  </mc:AlternateContent>
  <bookViews>
    <workbookView xWindow="0" yWindow="0" windowWidth="28800" windowHeight="12300" tabRatio="890" firstSheet="11" activeTab="25"/>
  </bookViews>
  <sheets>
    <sheet name="Címrend" sheetId="1" r:id="rId1"/>
    <sheet name="Összesen bevétel és kiadás" sheetId="2" r:id="rId2"/>
    <sheet name="Önkormányzat bevételei" sheetId="17" r:id="rId3"/>
    <sheet name="Önk. bevételi COFOGOn-ként" sheetId="18" r:id="rId4"/>
    <sheet name=" Önkormányzat kiadásai" sheetId="3" r:id="rId5"/>
    <sheet name="Önk. kiadásai COFOGOn-ként" sheetId="19" r:id="rId6"/>
    <sheet name="Óvoda" sheetId="4" r:id="rId7"/>
    <sheet name="Óvoda kiad. és bev. COFOG" sheetId="20" r:id="rId8"/>
    <sheet name="Felhalmozási kiadások" sheetId="5" r:id="rId9"/>
    <sheet name="EU" sheetId="7" r:id="rId10"/>
    <sheet name="Létszám" sheetId="6" r:id="rId11"/>
    <sheet name="Hitel" sheetId="8" r:id="rId12"/>
    <sheet name="Munka2" sheetId="27" r:id="rId13"/>
    <sheet name="Munka1" sheetId="26" r:id="rId14"/>
    <sheet name="Közvetett támogatás" sheetId="9" r:id="rId15"/>
    <sheet name="Többéves" sheetId="25" r:id="rId16"/>
    <sheet name="Követelések" sheetId="12" r:id="rId17"/>
    <sheet name="Kötelezettségek" sheetId="13" r:id="rId18"/>
    <sheet name="Pénzmaradvány" sheetId="14" r:id="rId19"/>
    <sheet name="Pénzkészlet" sheetId="22" r:id="rId20"/>
    <sheet name="Mérleg" sheetId="15" r:id="rId21"/>
    <sheet name="Eredménykimutatás" sheetId="21" r:id="rId22"/>
    <sheet name="Vagyonkimutatás" sheetId="16" r:id="rId23"/>
    <sheet name="Többévesmm" sheetId="11" r:id="rId24"/>
    <sheet name="Munka3" sheetId="28" r:id="rId25"/>
    <sheet name="Munka4" sheetId="29" r:id="rId26"/>
  </sheets>
  <definedNames>
    <definedName name="_xlnm._FilterDatabase" localSheetId="16" hidden="1">Követelések!$A$6:$F$14</definedName>
    <definedName name="_xlnm.Print_Area" localSheetId="14">'Közvetett támogatás'!$A$1:$I$18</definedName>
    <definedName name="_xlnm.Print_Area" localSheetId="2">'Önkormányzat bevételei'!$A$1:$E$44</definedName>
    <definedName name="_xlnm.Print_Area" localSheetId="1">'Összesen bevétel és kiadás'!$A$1:$E$127</definedName>
    <definedName name="_xlnm.Print_Area" localSheetId="19">Pénzkészlet!$A$1:$H$20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1" l="1"/>
  <c r="C11" i="7" l="1"/>
  <c r="D11" i="7"/>
  <c r="E11" i="7"/>
  <c r="F11" i="7"/>
  <c r="G11" i="7"/>
  <c r="B11" i="7"/>
  <c r="D25" i="5"/>
  <c r="E25" i="5"/>
  <c r="E28" i="5" s="1"/>
  <c r="F25" i="5"/>
  <c r="F28" i="5" s="1"/>
  <c r="D28" i="5"/>
  <c r="C25" i="5"/>
  <c r="C28" i="5" s="1"/>
  <c r="D34" i="5"/>
  <c r="C34" i="5"/>
  <c r="F11" i="5"/>
  <c r="F14" i="5"/>
  <c r="F15" i="5"/>
  <c r="F18" i="5"/>
  <c r="F20" i="5"/>
  <c r="F21" i="5"/>
  <c r="F22" i="5"/>
  <c r="F23" i="5"/>
  <c r="F24" i="5"/>
  <c r="F10" i="5"/>
  <c r="E8" i="12"/>
  <c r="E9" i="12"/>
  <c r="E10" i="12"/>
  <c r="E11" i="12"/>
  <c r="E12" i="12"/>
  <c r="E13" i="12"/>
  <c r="E14" i="12"/>
  <c r="E7" i="12"/>
  <c r="D14" i="12"/>
  <c r="C20" i="13"/>
  <c r="D119" i="2"/>
  <c r="E119" i="2"/>
  <c r="C119" i="2"/>
  <c r="D118" i="2"/>
  <c r="E118" i="2"/>
  <c r="C118" i="2"/>
  <c r="D127" i="2"/>
  <c r="E127" i="2"/>
  <c r="C127" i="2"/>
  <c r="D126" i="2"/>
  <c r="E126" i="2"/>
  <c r="C126" i="2"/>
  <c r="D124" i="2"/>
  <c r="E124" i="2"/>
  <c r="C124" i="2"/>
  <c r="C131" i="2"/>
  <c r="F27" i="5" l="1"/>
  <c r="D132" i="2" l="1"/>
  <c r="E132" i="2"/>
  <c r="C132" i="2"/>
  <c r="D131" i="2"/>
  <c r="E131" i="2"/>
  <c r="I254" i="16" l="1"/>
  <c r="H254" i="16"/>
  <c r="E24" i="11" l="1"/>
  <c r="C23" i="11"/>
  <c r="E22" i="11"/>
  <c r="D21" i="11"/>
  <c r="E21" i="11" s="1"/>
  <c r="E20" i="11"/>
  <c r="E19" i="11"/>
  <c r="E18" i="11"/>
  <c r="C15" i="11"/>
  <c r="E13" i="11"/>
  <c r="E12" i="11"/>
  <c r="E11" i="11"/>
  <c r="E10" i="11"/>
  <c r="E9" i="11"/>
  <c r="D15" i="11"/>
  <c r="E7" i="11"/>
  <c r="E8" i="11" l="1"/>
  <c r="E15" i="11" s="1"/>
  <c r="D23" i="11"/>
  <c r="E16" i="11"/>
  <c r="E23" i="11" s="1"/>
  <c r="J16" i="8"/>
  <c r="H18" i="9"/>
  <c r="G18" i="9"/>
  <c r="F18" i="9"/>
  <c r="E18" i="9"/>
  <c r="D18" i="9"/>
  <c r="C18" i="9"/>
  <c r="I12" i="9"/>
  <c r="I11" i="9"/>
  <c r="I10" i="9"/>
  <c r="I18" i="9" s="1"/>
  <c r="F35" i="5"/>
  <c r="E11" i="6"/>
  <c r="D11" i="6"/>
  <c r="C11" i="6"/>
  <c r="B11" i="6"/>
  <c r="E10" i="6"/>
  <c r="E9" i="6"/>
  <c r="E8" i="6"/>
  <c r="F37" i="5" l="1"/>
  <c r="C28" i="13"/>
  <c r="C14" i="12"/>
  <c r="E35" i="5" l="1"/>
  <c r="D35" i="5"/>
  <c r="C35" i="5"/>
  <c r="H19" i="22"/>
  <c r="H11" i="22"/>
  <c r="C37" i="5" l="1"/>
  <c r="D37" i="5"/>
  <c r="E37" i="5"/>
</calcChain>
</file>

<file path=xl/sharedStrings.xml><?xml version="1.0" encoding="utf-8"?>
<sst xmlns="http://schemas.openxmlformats.org/spreadsheetml/2006/main" count="2660" uniqueCount="931">
  <si>
    <t>Cím</t>
  </si>
  <si>
    <t>Alcím</t>
  </si>
  <si>
    <t>Megnevezés</t>
  </si>
  <si>
    <t>1.</t>
  </si>
  <si>
    <t>2.</t>
  </si>
  <si>
    <t>Napsugár Óvoda</t>
  </si>
  <si>
    <t>3.</t>
  </si>
  <si>
    <t>Beruházás, fejlesztés</t>
  </si>
  <si>
    <t>Költségvetési kiadások</t>
  </si>
  <si>
    <t>S.szám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</si>
  <si>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</si>
  <si>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</si>
  <si>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</si>
  <si>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</si>
  <si>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</si>
  <si>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</si>
  <si>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</si>
  <si>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</si>
  <si>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</si>
  <si>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</si>
  <si>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</si>
  <si>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</si>
  <si>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</si>
  <si>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</si>
  <si>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</si>
  <si>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</si>
  <si>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</si>
  <si>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</si>
  <si>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</si>
  <si>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</si>
  <si>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</si>
  <si>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</si>
  <si>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</si>
  <si>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</si>
  <si>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</si>
  <si>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</si>
  <si>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</si>
  <si>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</si>
  <si>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</si>
  <si>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</si>
  <si>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</si>
  <si>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</si>
  <si>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</si>
  <si>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</si>
  <si>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</si>
  <si>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</si>
  <si>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</si>
  <si>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</si>
  <si>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</si>
  <si>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</si>
  <si>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</si>
  <si>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</si>
  <si>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</si>
  <si>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</si>
  <si>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</si>
  <si>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</si>
  <si>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39</t>
  </si>
  <si>
    <t>Karbantartási, kisjavítási szolgáltatások (K334)</t>
  </si>
  <si>
    <t>40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</si>
  <si>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</si>
  <si>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</si>
  <si>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</si>
  <si>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</si>
  <si>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</si>
  <si>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</si>
  <si>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</si>
  <si>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</si>
  <si>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</si>
  <si>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</si>
  <si>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</si>
  <si>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</si>
  <si>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</si>
  <si>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</si>
  <si>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</si>
  <si>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</si>
  <si>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</si>
  <si>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</si>
  <si>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</si>
  <si>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</si>
  <si>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</si>
  <si>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</si>
  <si>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Egyéb nem intézményi ellátások (&gt;=99+…+117) (K48)</t>
  </si>
  <si>
    <t>ebből: egyéb, az önkormányzat rendeletében megállapított juttatás (K48)</t>
  </si>
  <si>
    <t>115</t>
  </si>
  <si>
    <t>ebből: települési támogatás [Szoctv. 45. §], (K48)</t>
  </si>
  <si>
    <t>ebből: önkormányzat által saját hatáskörben (nem szociális és gyermekvédelmi előírások alapján) adott más ellátás (K48)</t>
  </si>
  <si>
    <t>118</t>
  </si>
  <si>
    <t>A helyi önkormányzatok előző évi elszámolásából származó kiadások (K5021)</t>
  </si>
  <si>
    <t>ebből: helyi önkormányzatok és költségvetési szerveik (K506)</t>
  </si>
  <si>
    <t>176</t>
  </si>
  <si>
    <t>177</t>
  </si>
  <si>
    <t>179</t>
  </si>
  <si>
    <t>ebből: egyéb civil szervezetek (K512)</t>
  </si>
  <si>
    <t>184</t>
  </si>
  <si>
    <t>ebből: egyéb vállalkozások (K512)</t>
  </si>
  <si>
    <t>187</t>
  </si>
  <si>
    <t>Tartalékok (K513)</t>
  </si>
  <si>
    <t>188</t>
  </si>
  <si>
    <t>192</t>
  </si>
  <si>
    <t>Informatikai eszközök beszerzése, létesítése (K63)</t>
  </si>
  <si>
    <t>193</t>
  </si>
  <si>
    <t>Egyéb tárgyi eszközök beszerzése, létesítése (K64)</t>
  </si>
  <si>
    <t>Beruházási célú előzetesen felszámított általános forgalmi adó (K67)</t>
  </si>
  <si>
    <t>197</t>
  </si>
  <si>
    <t>198</t>
  </si>
  <si>
    <t>Ingatlanok felújítása (K71)</t>
  </si>
  <si>
    <t>Felújítási célú előzetesen felszámított általános forgalmi adó (K74)</t>
  </si>
  <si>
    <t>202</t>
  </si>
  <si>
    <t xml:space="preserve">Ordacsehi Község Önkormányzatának  költségvetési kiadásai </t>
  </si>
  <si>
    <t>Ft-ban</t>
  </si>
  <si>
    <t>Teljesített kiadások kormányzati funkciónként</t>
  </si>
  <si>
    <t>Összesen</t>
  </si>
  <si>
    <t>011130 Önkormányzatok és önkormányzati hivatalok jogalkotó és általános igazgatási tevékenysége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</si>
  <si>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</si>
  <si>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</si>
  <si>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</si>
  <si>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</si>
  <si>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</si>
  <si>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</si>
  <si>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</si>
  <si>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072112 Háziorvosi ügyeleti ellátás</t>
  </si>
  <si>
    <t>072311 Fogorvosi alapellátás</t>
  </si>
  <si>
    <t>082044 Könyvtári szolgáltatások</t>
  </si>
  <si>
    <t>082091 Közművelődés - közösségi és társadalmi részvétel fejlesztése</t>
  </si>
  <si>
    <t>107060 Egyéb szociális pénzbeli és természetbeni ellátások, támogatások</t>
  </si>
  <si>
    <t>Egyéb szolgáltatások (&gt;=44)  (K337)</t>
  </si>
  <si>
    <t>Államháztartáson belüli megelőlegezések visszafizetése (K914)</t>
  </si>
  <si>
    <t>287</t>
  </si>
  <si>
    <t>Központi, irányító szervi támogatások folyósítása (K915)</t>
  </si>
  <si>
    <t>294</t>
  </si>
  <si>
    <t>305</t>
  </si>
  <si>
    <t>306</t>
  </si>
  <si>
    <t>Ordacsehi Község Önkormányzatának teljesített költségvetési kiadások  kormánzati funkciónként</t>
  </si>
  <si>
    <t xml:space="preserve"> Költségvetési bevételek előirányzatának teljesítéséről</t>
  </si>
  <si>
    <t>#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</si>
  <si>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</si>
  <si>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</si>
  <si>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</si>
  <si>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</si>
  <si>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</si>
  <si>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</si>
  <si>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</si>
  <si>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</si>
  <si>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</si>
  <si>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</si>
  <si>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</si>
  <si>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36</t>
  </si>
  <si>
    <t>37</t>
  </si>
  <si>
    <t>ebből: társadalombiztosítás pénzügyi alapjai (B16)</t>
  </si>
  <si>
    <t>38</t>
  </si>
  <si>
    <t>ebből: elkülönített állami pénzalapok (B16)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</si>
  <si>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</si>
  <si>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</si>
  <si>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</si>
  <si>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78</t>
  </si>
  <si>
    <t>79</t>
  </si>
  <si>
    <t>Felhalmozási célú támogatások államháztartáson belülről (=44+45+46+57+68) (B2)</t>
  </si>
  <si>
    <t>109</t>
  </si>
  <si>
    <t>ebből: építményadó  (B34)</t>
  </si>
  <si>
    <t>ebből: telekadó (B34)</t>
  </si>
  <si>
    <t>116</t>
  </si>
  <si>
    <t>ebből: állandó jelleggel végzett iparűzési tevékenység után fizetett helyi iparűzési adó (B351)</t>
  </si>
  <si>
    <t>144</t>
  </si>
  <si>
    <t>ebből: belföldi gépjárművek adójának a helyi önkormányzatot megillető része (B354)</t>
  </si>
  <si>
    <t>149</t>
  </si>
  <si>
    <t>ebből: tartózkodás után fizetett idegenforgalmi adó  (B355)</t>
  </si>
  <si>
    <t>168</t>
  </si>
  <si>
    <t>171</t>
  </si>
  <si>
    <t>180</t>
  </si>
  <si>
    <t>186</t>
  </si>
  <si>
    <t>189</t>
  </si>
  <si>
    <t>ebből:tárgyi eszközök bérbeadásából származó bevétel (B402)</t>
  </si>
  <si>
    <t>191</t>
  </si>
  <si>
    <t>ebből: önkormányzati vagyon üzemeltetéséből, koncesszióból származó bevétel (B404)</t>
  </si>
  <si>
    <t>209</t>
  </si>
  <si>
    <t>222</t>
  </si>
  <si>
    <t>225</t>
  </si>
  <si>
    <t>Ordacsehi Község Önkormányzatának  költségvetési bevételek</t>
  </si>
  <si>
    <t>Teljesített bevételek kormányzati funkciónként</t>
  </si>
  <si>
    <t>900020 Önkormányzatok funkcióra nem sorolható bevételei államháztartáson kívülről</t>
  </si>
  <si>
    <t>296</t>
  </si>
  <si>
    <t>Előző év költségvetési maradványának igénybevétele (B8131)</t>
  </si>
  <si>
    <t>299</t>
  </si>
  <si>
    <t>Államháztartáson belüli megelőlegezések (B814)</t>
  </si>
  <si>
    <t>307</t>
  </si>
  <si>
    <t>Ordacsehi Község Önkormányzatának  teljesített költségvetési bevételek kormányzati funkciónként</t>
  </si>
  <si>
    <t>Sorszám</t>
  </si>
  <si>
    <t>Közlekedési költségtérítés (K1109)</t>
  </si>
  <si>
    <t>Vásárolt élelmezés (K332)</t>
  </si>
  <si>
    <t>Költségvetési bevételek előirányzatának teljesítéséről</t>
  </si>
  <si>
    <t>Általános forgalmi adó visszatérítése (B407)</t>
  </si>
  <si>
    <t>Központi, irányító szervi támogatás (B816)</t>
  </si>
  <si>
    <t xml:space="preserve"> Finanszírozási bevételek</t>
  </si>
  <si>
    <t>Ordacsehi Napsugár Óvoda  költségvetési kiadásai és bevételei</t>
  </si>
  <si>
    <t>091110 Óvodai nevelés, ellátás szakmai feladatai</t>
  </si>
  <si>
    <t>096015 Gyermekétkeztetés köznevelési intézményben</t>
  </si>
  <si>
    <t>09</t>
  </si>
  <si>
    <t>Ordacsehi Napsugár Óvoda  költségvetési kiadásai és bevételei kormányzati funkcióként</t>
  </si>
  <si>
    <t xml:space="preserve"> Teljesített bevételek kormányzati funkciónként</t>
  </si>
  <si>
    <t>06</t>
  </si>
  <si>
    <t>08</t>
  </si>
  <si>
    <t>11</t>
  </si>
  <si>
    <t>12</t>
  </si>
  <si>
    <t>14</t>
  </si>
  <si>
    <t>23</t>
  </si>
  <si>
    <t>26</t>
  </si>
  <si>
    <t>Ordacsehi Község Önkormányzat</t>
  </si>
  <si>
    <t>Intézmény</t>
  </si>
  <si>
    <t>Létszám</t>
  </si>
  <si>
    <t>Köztisztviselő</t>
  </si>
  <si>
    <t>Közalkalmazott</t>
  </si>
  <si>
    <t>Munka törvénykönyv</t>
  </si>
  <si>
    <t>Önkormányzat</t>
  </si>
  <si>
    <t>Közfoglalkoztatás</t>
  </si>
  <si>
    <t>Összesen:</t>
  </si>
  <si>
    <t>Ordacsehi Község Önkormányzata</t>
  </si>
  <si>
    <t>EU támogatással megvalósuló programok, projektek</t>
  </si>
  <si>
    <t>Bevétel</t>
  </si>
  <si>
    <t>Kiadás</t>
  </si>
  <si>
    <t>Ordacsehi Község Önkormányzatának azon fejlesztési céljai,</t>
  </si>
  <si>
    <t>melyek megvalósításához adósságot keletkeztető ügylet megkötése szükséges</t>
  </si>
  <si>
    <t>Az adósságot keletkeztető ügylet megnevezése</t>
  </si>
  <si>
    <t>Fejlesztés cél megnevezése</t>
  </si>
  <si>
    <t>hitel, kölcsön felvétele, átvállalása a folyósítás napjától a végtörlesztés napjáig</t>
  </si>
  <si>
    <t>a számvitelről szóló törvény szerinti hitelviszonyt meg-testesítő értékpapír forgalomba hozatala a forgalomba hozatal napjától a beváltás napjáig</t>
  </si>
  <si>
    <t>váltó kibocsátása a kibocsátás napjától a beváltás napjáig</t>
  </si>
  <si>
    <t>4.</t>
  </si>
  <si>
    <t>az Szt. szerint pénzügyi lízing lízingbevevői félként történő megkötése a lízing futamideje alatt</t>
  </si>
  <si>
    <t>5.</t>
  </si>
  <si>
    <t>a visszavásárlási kötelezettség kikötésével megkötött adásvételi szerződés eladói félként történő megkötése
– ideértve az Szt. szerinti valódi penziós és óvadéki repóügyleteket is – a visszavásárlásig</t>
  </si>
  <si>
    <t>6.</t>
  </si>
  <si>
    <t>a szerződésben kapott, legalább háromszázhatvanöt nap időtartamú halasztott fizetés, részletfizetés</t>
  </si>
  <si>
    <t>7.</t>
  </si>
  <si>
    <t>külföldi hitelintézetek által, származékos műveletek különbözeteként az ÁKK Zrt.-nél elhelyezett fedezeti betétek</t>
  </si>
  <si>
    <t>Ssz.</t>
  </si>
  <si>
    <t>Kedvezmény</t>
  </si>
  <si>
    <t>Mentesség</t>
  </si>
  <si>
    <t>Egyéb -méltányosság</t>
  </si>
  <si>
    <t>db</t>
  </si>
  <si>
    <t>Ellátottak térítési díjának, illetve kártérérítésének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</si>
  <si>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</si>
  <si>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</si>
  <si>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Gépjárműadó</t>
  </si>
  <si>
    <t>Építményadó</t>
  </si>
  <si>
    <t>Talajterhelési díj</t>
  </si>
  <si>
    <t>Helyiségek, eszközök hasznosításából származó bevételből nyújtott kedvezmény, mentesség összege</t>
  </si>
  <si>
    <t>Egyéb nyújtott kedvezmény vagy elengedés összege</t>
  </si>
  <si>
    <t>A többéves kihatással járó döntések számszerűsítését évenkénti bontásban és összesítve</t>
  </si>
  <si>
    <t>Ordacsehi Község Önkormányzatának  és költségvetési szevének pénzmaradványa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</si>
  <si>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</si>
  <si>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</si>
  <si>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</si>
  <si>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</si>
  <si>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</si>
  <si>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</si>
  <si>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</si>
  <si>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</si>
  <si>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</si>
  <si>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</si>
  <si>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Óvoda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</si>
  <si>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</si>
  <si>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</si>
  <si>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</si>
  <si>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</si>
  <si>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</si>
  <si>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</si>
  <si>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</si>
  <si>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</si>
  <si>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</si>
  <si>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</si>
  <si>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</si>
  <si>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</si>
  <si>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</si>
  <si>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C/II/1 Forintpénztár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</si>
  <si>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</si>
  <si>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</si>
  <si>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</si>
  <si>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</si>
  <si>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</si>
  <si>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</si>
  <si>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</si>
  <si>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</si>
  <si>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</si>
  <si>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</si>
  <si>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</si>
  <si>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</si>
  <si>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</si>
  <si>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</si>
  <si>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</si>
  <si>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D/I/4i - ebből: költségvetési évben esedékes követelések egyéb működési bevételekre</t>
  </si>
  <si>
    <t>101</t>
  </si>
  <si>
    <t>D/I Költségvetési évben esedékes követelések (=D/I/1+…+D/I/8)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</si>
  <si>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</si>
  <si>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</si>
  <si>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</si>
  <si>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</si>
  <si>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</si>
  <si>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</si>
  <si>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E/III/1 December havi illetmények, munkabérek elszámolása</t>
  </si>
  <si>
    <t>170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</si>
  <si>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</si>
  <si>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</si>
  <si>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</si>
  <si>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</si>
  <si>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</si>
  <si>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</si>
  <si>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182</t>
  </si>
  <si>
    <t>G/VI Mérleg szerinti eredmény</t>
  </si>
  <si>
    <t>183</t>
  </si>
  <si>
    <t>G/ SAJÁT TŐKE  (= G/I+…+G/VI)</t>
  </si>
  <si>
    <t>H/I/3 Költségvetési évben esedékes kötelezettségek dologi kiadásokra</t>
  </si>
  <si>
    <t>H/I/5 Költségvetési évben esedékes kötelezettségek egyéb működési célú kiadásokra (&gt;=H/I/5a+H/I/5b)</t>
  </si>
  <si>
    <t>H/I/7 Költségvetési évben esedékes kötelezettségek felújításokra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</si>
  <si>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</si>
  <si>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</si>
  <si>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</si>
  <si>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</si>
  <si>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</si>
  <si>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</si>
  <si>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</si>
  <si>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</si>
  <si>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</si>
  <si>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</si>
  <si>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</si>
  <si>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</si>
  <si>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</si>
  <si>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</si>
  <si>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</si>
  <si>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</si>
  <si>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</si>
  <si>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</si>
  <si>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</si>
  <si>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</si>
  <si>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</si>
  <si>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</si>
  <si>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H/I/1 Költségvetési évben esedékes kötelezettségek személyi juttatásokra</t>
  </si>
  <si>
    <t>Ordacsehi Község Önkormányzatának  és költségvetési szervének mérlege</t>
  </si>
  <si>
    <t>Belföldi finanszírozás kiadásai (=06+19+…+25+28) (K91)</t>
  </si>
  <si>
    <t>Finanszírozási kiadások (=29+37+38+39) (K9)</t>
  </si>
  <si>
    <t>Maradvány igénybevétele (=12+13) (B813)</t>
  </si>
  <si>
    <t>Belföldi finanszírozás bevételei (=04+11+14+…+19+22) (B81)</t>
  </si>
  <si>
    <t>Finanszírozási bevételek (=23+29+30+31) (B8)</t>
  </si>
  <si>
    <t xml:space="preserve"> Költségvetési kiadások</t>
  </si>
  <si>
    <t xml:space="preserve"> Finanszírozási kiadások</t>
  </si>
  <si>
    <t>Finanszírozási bevételek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</si>
  <si>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</si>
  <si>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</si>
  <si>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</si>
  <si>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</si>
  <si>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</si>
  <si>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</si>
  <si>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</si>
  <si>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</si>
  <si>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</si>
  <si>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</si>
  <si>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</si>
  <si>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</si>
  <si>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</si>
  <si>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</si>
  <si>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</si>
  <si>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</si>
  <si>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</si>
  <si>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</si>
  <si>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</si>
  <si>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</si>
  <si>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</si>
  <si>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</si>
  <si>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</si>
  <si>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 xml:space="preserve"> Eredménykimutatás</t>
  </si>
  <si>
    <t>Ordacsehi Község Önkormányzatának  és költségvetési szervének eredménykimutatása</t>
  </si>
  <si>
    <t>Nyitó egyenleg</t>
  </si>
  <si>
    <t>Záró egyenleg</t>
  </si>
  <si>
    <t>Ordacsehi Napsugár  Óvoda</t>
  </si>
  <si>
    <t>Beruházás célja</t>
  </si>
  <si>
    <t xml:space="preserve"> Önkormányzat</t>
  </si>
  <si>
    <t>Felújítás célja</t>
  </si>
  <si>
    <t>Adósság állománnyal az Önkormányza nem rendelkezik.</t>
  </si>
  <si>
    <t>Bizonylat száma</t>
  </si>
  <si>
    <t>Partner neve</t>
  </si>
  <si>
    <t>Fennálló követelés/ 
 kötelezettség</t>
  </si>
  <si>
    <t>Fizetési határidő</t>
  </si>
  <si>
    <t>Makai 2008 Kft</t>
  </si>
  <si>
    <t>Tulezi László</t>
  </si>
  <si>
    <t>CP3SA0661720</t>
  </si>
  <si>
    <t>VS Liget Kft</t>
  </si>
  <si>
    <t>2017-10-18</t>
  </si>
  <si>
    <t>NKM Földgázszolgáltató Zrt.</t>
  </si>
  <si>
    <t>Építményadó alanyai</t>
  </si>
  <si>
    <t>Telekadó alanyai</t>
  </si>
  <si>
    <t>HIPA alanyai</t>
  </si>
  <si>
    <t>Gépjárműadó alanyai</t>
  </si>
  <si>
    <t>IFA alanyai</t>
  </si>
  <si>
    <t>Egyéb közhatalmi bevétel alanyai</t>
  </si>
  <si>
    <t>Öszesen</t>
  </si>
  <si>
    <t>Elszámolásból származó bevételek (B116)</t>
  </si>
  <si>
    <t>74</t>
  </si>
  <si>
    <t>ebből: elkülönített állami pénzalapok (B25)</t>
  </si>
  <si>
    <t>108</t>
  </si>
  <si>
    <t>Vagyoni tipusú adók (=109+…+114) (B34)</t>
  </si>
  <si>
    <t>111</t>
  </si>
  <si>
    <t>Értékesítési és forgalmi adók (=116+…+136) (B351)</t>
  </si>
  <si>
    <t>122</t>
  </si>
  <si>
    <t>142</t>
  </si>
  <si>
    <t>Gépjárműadók (=143+…+146) (B354)</t>
  </si>
  <si>
    <t>147</t>
  </si>
  <si>
    <t>Egyéb áruhasználati és szolgáltatási adók  (=148+…+163) (B355)</t>
  </si>
  <si>
    <t>154</t>
  </si>
  <si>
    <t>164</t>
  </si>
  <si>
    <t>Termékek és szolgáltatások adói (=115+137+141+142+147)  (B35)</t>
  </si>
  <si>
    <t>165</t>
  </si>
  <si>
    <t>Egyéb közhatalmi bevételek (&gt;=166+…+183) (B36)</t>
  </si>
  <si>
    <t>Közhatalmi bevételek (=92+93+103+108+164+165) (B3)</t>
  </si>
  <si>
    <t>Szolgáltatások ellenértéke (&gt;=187+188) (B402)</t>
  </si>
  <si>
    <t>Közvetített szolgáltatások ellenértéke  (&gt;=190) (B403)</t>
  </si>
  <si>
    <t>Tulajdonosi bevételek (&gt;=192+…+197) (B404)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</si>
  <si>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</si>
  <si>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</si>
  <si>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</si>
  <si>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</si>
  <si>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</si>
  <si>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</si>
  <si>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</si>
  <si>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</si>
  <si>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Egyéb tárgyi eszközök értékesítése (B53)</t>
  </si>
  <si>
    <t>229</t>
  </si>
  <si>
    <t>Felhalmozási bevételek (=221+223+225+226+228) (B5)</t>
  </si>
  <si>
    <t>282</t>
  </si>
  <si>
    <t>Költségvetési bevételek (=43+79+184+220+229+255+281) (B1-B7)</t>
  </si>
  <si>
    <t>062020 Településfejlesztési projektek és támogatásuk</t>
  </si>
  <si>
    <t>Maradvány igénybevétele (=294+295) (B813)</t>
  </si>
  <si>
    <t>297</t>
  </si>
  <si>
    <t>Belföldi finanszírozás bevételei (=286+293+296+…+301+304) (B81)</t>
  </si>
  <si>
    <t>314</t>
  </si>
  <si>
    <t>Finanszírozási bevételek (=305+311+312+313) (B8)</t>
  </si>
  <si>
    <t>315</t>
  </si>
  <si>
    <t>Bevételek összesen (282+314) (B1-B8)</t>
  </si>
  <si>
    <t>Céljuttatás, projektprémium (K1103)</t>
  </si>
  <si>
    <t>99</t>
  </si>
  <si>
    <t>Egyéb nem intézményi ellátások (&gt;=100+…+118) (K48)</t>
  </si>
  <si>
    <t>114</t>
  </si>
  <si>
    <t>119</t>
  </si>
  <si>
    <t>Ellátottak pénzbeli juttatásai (=61+62+73+74+84+93+96+99) (K4)</t>
  </si>
  <si>
    <t>125</t>
  </si>
  <si>
    <t>Elvonások és befizetések (=122+123+124) (K502)</t>
  </si>
  <si>
    <t>Egyéb működési célú támogatások államháztartáson belülre (=150+…+159) (K506)</t>
  </si>
  <si>
    <t>156</t>
  </si>
  <si>
    <t>Egyéb működési célú támogatások államháztartáson kívülre (=178+…+187) (K512)</t>
  </si>
  <si>
    <t>185</t>
  </si>
  <si>
    <t>Egyéb működési célú kiadások (=120+125+126+127+138+149+160+162+174+175+176+177+188) (K5)</t>
  </si>
  <si>
    <t>190</t>
  </si>
  <si>
    <t>Immateriális javak beszerzése, létesítése (K61)</t>
  </si>
  <si>
    <t>Ingatlanok beszerzése, létesítése (&gt;=192) (K62)</t>
  </si>
  <si>
    <t>194</t>
  </si>
  <si>
    <t>Beruházások (=190+191+193+…+197) (K6)</t>
  </si>
  <si>
    <t>199</t>
  </si>
  <si>
    <t>203</t>
  </si>
  <si>
    <t>Felújítások (=199+...+202) (K7)</t>
  </si>
  <si>
    <t>266</t>
  </si>
  <si>
    <t>Költségvetési kiadások (=20+21+60+119+189+198+203+265) (K1-K8)</t>
  </si>
  <si>
    <t>288</t>
  </si>
  <si>
    <t>295</t>
  </si>
  <si>
    <t>Belföldi finanszírozás kiadásai (=272+285+…+291+294) (K91)</t>
  </si>
  <si>
    <t>Finanszírozási kiadások (=295+303+304+305) (K9)</t>
  </si>
  <si>
    <t>Kiadások összesen (=266+306) (K1-K9)</t>
  </si>
  <si>
    <t>308</t>
  </si>
  <si>
    <t>Átlagos statisztikai állományi létszám</t>
  </si>
  <si>
    <t>Jubileumi jutalom (K1106)</t>
  </si>
  <si>
    <t>ebből: rehabilitációs hozzájárulás (K2)</t>
  </si>
  <si>
    <t>ebből: munkaadót a foglalkoztatottak részére történő kifizetésekkel kapcsolatban terhelő más járulék jellegű kötelezettségek (K2)</t>
  </si>
  <si>
    <t>200</t>
  </si>
  <si>
    <t>Színpad építési terv</t>
  </si>
  <si>
    <t>Ravatalozó épület tervezés</t>
  </si>
  <si>
    <t>Kertépítési tervek -  Régi temet, Szabadidőpark</t>
  </si>
  <si>
    <t>Földterület vásárlás</t>
  </si>
  <si>
    <t>8.</t>
  </si>
  <si>
    <t>Fénymásoló vásáslás</t>
  </si>
  <si>
    <t>Irodabútor</t>
  </si>
  <si>
    <t>iroda bútor</t>
  </si>
  <si>
    <t>Traktor utánfutó vásárlás</t>
  </si>
  <si>
    <t>EKG vásárlás</t>
  </si>
  <si>
    <t>YANMARF7 típusú kis traktor</t>
  </si>
  <si>
    <t>Garázs vásárlás</t>
  </si>
  <si>
    <t>Traktor vásáslás</t>
  </si>
  <si>
    <t>Stihl fűrész vásárlás -MS261 40cm RSC</t>
  </si>
  <si>
    <t>Karácsonyi világítás</t>
  </si>
  <si>
    <t>Magyar Falu Program - szék</t>
  </si>
  <si>
    <t>9.</t>
  </si>
  <si>
    <t>10.</t>
  </si>
  <si>
    <t>11.</t>
  </si>
  <si>
    <t>12.</t>
  </si>
  <si>
    <t>13.</t>
  </si>
  <si>
    <t>14.</t>
  </si>
  <si>
    <t>15.</t>
  </si>
  <si>
    <t xml:space="preserve">Beruházási célú előzetesen felszámított általános forgalmi adó </t>
  </si>
  <si>
    <t>ÁFA</t>
  </si>
  <si>
    <t>Vs liget előző évi számla</t>
  </si>
  <si>
    <t xml:space="preserve">Felújítási célú előzetesen felszámított általános forgalmi adó </t>
  </si>
  <si>
    <t>Felhalmozási kiadások összesen:</t>
  </si>
  <si>
    <t xml:space="preserve">Közvetett támogatások     2019. év                </t>
  </si>
  <si>
    <t>e Ft</t>
  </si>
  <si>
    <t>e Ft-ban</t>
  </si>
  <si>
    <t>%-os teljesülés</t>
  </si>
  <si>
    <t>2019/00064</t>
  </si>
  <si>
    <t>000223/2019</t>
  </si>
  <si>
    <t>100340329525</t>
  </si>
  <si>
    <t>100340329521</t>
  </si>
  <si>
    <t>100340329520</t>
  </si>
  <si>
    <t>100340329523</t>
  </si>
  <si>
    <t>Előirányzat Eredeti 2019.</t>
  </si>
  <si>
    <t>Előirányzat Eredeti 2020.</t>
  </si>
  <si>
    <t>Előirányzat Eredeti 2021.</t>
  </si>
  <si>
    <t>Személyi juttatások összesen (=15+19)        (K1)</t>
  </si>
  <si>
    <t>Munkaadókat terhelő járulékok és szociális hozzájárulási adó (=22+…+28)                                                                                  (K2)</t>
  </si>
  <si>
    <t>Dologi kiadások (=32+35+45+48+59)        (K3)</t>
  </si>
  <si>
    <t>127</t>
  </si>
  <si>
    <t>Ellátottak pénzbeli juttatásai (=61+62+74+75+83+93+100+103)        (K4)</t>
  </si>
  <si>
    <t>Egyéb működési célú kiadások (=128+130+131+132+143+154+165+167+179+180+181+193)       (K5)</t>
  </si>
  <si>
    <t>Beruházások  (=195+196+198+…+202)      (K6)</t>
  </si>
  <si>
    <t>208</t>
  </si>
  <si>
    <t>Felújítások  (=204+...+207)    (K7)</t>
  </si>
  <si>
    <t>270</t>
  </si>
  <si>
    <t>Egyéb felhalmozási célú kiadások (=209+210+221+232+243+245+257+258)     (K8)</t>
  </si>
  <si>
    <t>271</t>
  </si>
  <si>
    <t>Költségvetési kiadások (=20+21+60+127+194+203+208+270)     (K1-K8)</t>
  </si>
  <si>
    <t>Működési célú támogatások államháztartáson belülről (=07+...+10+21+32)        (B1)</t>
  </si>
  <si>
    <t>Felhalmozási célú támogatások államháztartáson belülről (=44+45+46+57+68)        (B2)</t>
  </si>
  <si>
    <t>Közhatalmi bevételek (=93+94+104+109+165+166)       (B3)</t>
  </si>
  <si>
    <t>Működési bevételek (=180+181+184+186+193+…+196+200+205)       (B4)</t>
  </si>
  <si>
    <t>218</t>
  </si>
  <si>
    <t>Felhalmozási bevételek (=210+212+214+215+217)        (B5)</t>
  </si>
  <si>
    <t>Működési célú átvett pénzeszközök (=219+220+232)        (B6)</t>
  </si>
  <si>
    <t>Felhalmozási célú átvett pénzeszközök (=245+246+258)        (B7)</t>
  </si>
  <si>
    <t>Költségvetési bevételek (=43+79+179+209+218+244+270)        (B1-B7)</t>
  </si>
  <si>
    <t>Előző év költségvetési maradványának igénybevétele        (B8131)</t>
  </si>
  <si>
    <t>KS-397461S-2020/1</t>
  </si>
  <si>
    <t>Balatonboglári Dr. Török Sándor Egészségügyi Központ</t>
  </si>
  <si>
    <t>2020-01-06</t>
  </si>
  <si>
    <t>2020-01-08</t>
  </si>
  <si>
    <t>2020-01-14</t>
  </si>
  <si>
    <t>2020-01-23</t>
  </si>
  <si>
    <t>175/2018/1-5</t>
  </si>
  <si>
    <t>176/2018/1-3</t>
  </si>
  <si>
    <t>177/2018/1-3</t>
  </si>
  <si>
    <t>178/2018/1-9</t>
  </si>
  <si>
    <t>193/2019/2-2</t>
  </si>
  <si>
    <t>180/2018/1-4</t>
  </si>
  <si>
    <t>468/2018/1</t>
  </si>
  <si>
    <t>Pénztár korrekció</t>
  </si>
  <si>
    <t>178</t>
  </si>
  <si>
    <t>G/II Nemzeti vagyon változásai</t>
  </si>
  <si>
    <t xml:space="preserve">230/   / </t>
  </si>
  <si>
    <t>Orvosi rendelő, posta, udvar</t>
  </si>
  <si>
    <t>8635 Ordacsehi, Fő  65</t>
  </si>
  <si>
    <t>12645 HÁZIORVOSI RENDELŐ</t>
  </si>
  <si>
    <t>N</t>
  </si>
  <si>
    <t xml:space="preserve">226/   / </t>
  </si>
  <si>
    <t>Általános iskola</t>
  </si>
  <si>
    <t>8635 Ordacsehi, KOSSUTH  6</t>
  </si>
  <si>
    <t>12632 ÓVODA</t>
  </si>
  <si>
    <t xml:space="preserve">167/   / </t>
  </si>
  <si>
    <t>Temető</t>
  </si>
  <si>
    <t xml:space="preserve">8635 Ordacsehi, TEMETÖ  </t>
  </si>
  <si>
    <t>00004 TEMETŐ</t>
  </si>
  <si>
    <t xml:space="preserve">093/   / </t>
  </si>
  <si>
    <t>Dögtér</t>
  </si>
  <si>
    <t xml:space="preserve">8635 Ordacsehi, KÜLTERÜLET  </t>
  </si>
  <si>
    <t>00001 MŰVELÉS ALÁ NEM TARTOZÓ BEÉPÍTETLEN FÖLDTERÜLET</t>
  </si>
  <si>
    <t xml:space="preserve">094/   / </t>
  </si>
  <si>
    <t>Közút</t>
  </si>
  <si>
    <t>21125 KÜLTERÜLETI KÖZUTAK</t>
  </si>
  <si>
    <t xml:space="preserve">084/  4/ </t>
  </si>
  <si>
    <t xml:space="preserve">038/   / </t>
  </si>
  <si>
    <t xml:space="preserve">043/   / </t>
  </si>
  <si>
    <t>KÖZUT</t>
  </si>
  <si>
    <t xml:space="preserve">045/   / </t>
  </si>
  <si>
    <t xml:space="preserve">050/   / </t>
  </si>
  <si>
    <t xml:space="preserve">056/   / </t>
  </si>
  <si>
    <t xml:space="preserve">066/   / </t>
  </si>
  <si>
    <t xml:space="preserve">058/  1/ </t>
  </si>
  <si>
    <t xml:space="preserve">068/   / </t>
  </si>
  <si>
    <t xml:space="preserve">070/   / </t>
  </si>
  <si>
    <t xml:space="preserve">073/   / </t>
  </si>
  <si>
    <t xml:space="preserve">079/   / </t>
  </si>
  <si>
    <t xml:space="preserve">047/   / </t>
  </si>
  <si>
    <t xml:space="preserve">087/   / </t>
  </si>
  <si>
    <t xml:space="preserve">089/   / </t>
  </si>
  <si>
    <t xml:space="preserve">0131/   / </t>
  </si>
  <si>
    <t>KOZUT</t>
  </si>
  <si>
    <t>21100 UTAK</t>
  </si>
  <si>
    <t xml:space="preserve">0129/   / </t>
  </si>
  <si>
    <t xml:space="preserve">0116/   / </t>
  </si>
  <si>
    <t xml:space="preserve">097/   / </t>
  </si>
  <si>
    <t xml:space="preserve">096/   / </t>
  </si>
  <si>
    <t>Víztározó</t>
  </si>
  <si>
    <t>22124 VÍZTÁROLÓK</t>
  </si>
  <si>
    <t xml:space="preserve">054/   / </t>
  </si>
  <si>
    <t>ÁROK</t>
  </si>
  <si>
    <t>00002 VIZEK, KÖZCÉLÚ VÍZILÉTESÍTMÉNYEK TERÜLETEI</t>
  </si>
  <si>
    <t xml:space="preserve">0153/   / </t>
  </si>
  <si>
    <t xml:space="preserve">0114/   / </t>
  </si>
  <si>
    <t xml:space="preserve">028/ 27/ </t>
  </si>
  <si>
    <t>SZÁNTÓ és ÚT</t>
  </si>
  <si>
    <t>00005 TERMŐFÖLD</t>
  </si>
  <si>
    <t xml:space="preserve">028/ 30/ </t>
  </si>
  <si>
    <t>SZÁNTÓ ÉS ÚT</t>
  </si>
  <si>
    <t xml:space="preserve">028/ 34/ </t>
  </si>
  <si>
    <t xml:space="preserve">028/ 32/ </t>
  </si>
  <si>
    <t xml:space="preserve">028/  4/ </t>
  </si>
  <si>
    <t>SZÁNTÓ</t>
  </si>
  <si>
    <t xml:space="preserve">028/ 16/ </t>
  </si>
  <si>
    <t xml:space="preserve">028/ 18/ </t>
  </si>
  <si>
    <t xml:space="preserve">028/ 19/ </t>
  </si>
  <si>
    <t xml:space="preserve">028/ 23/ </t>
  </si>
  <si>
    <t xml:space="preserve">028/ 31/ </t>
  </si>
  <si>
    <t xml:space="preserve">028/ 10/ </t>
  </si>
  <si>
    <t xml:space="preserve">028/ 25/ </t>
  </si>
  <si>
    <t xml:space="preserve">028/ 33/ </t>
  </si>
  <si>
    <t xml:space="preserve">031/  4/ </t>
  </si>
  <si>
    <t xml:space="preserve">031/  8/ </t>
  </si>
  <si>
    <t xml:space="preserve">031/  9/ </t>
  </si>
  <si>
    <t xml:space="preserve">031/ 12/ </t>
  </si>
  <si>
    <t xml:space="preserve">031/ 13/ </t>
  </si>
  <si>
    <t xml:space="preserve">031/ 14/ </t>
  </si>
  <si>
    <t xml:space="preserve">031/ 19/ </t>
  </si>
  <si>
    <t xml:space="preserve">031/ 24/ </t>
  </si>
  <si>
    <t xml:space="preserve">031/ 25/ </t>
  </si>
  <si>
    <t xml:space="preserve">031/ 26/ </t>
  </si>
  <si>
    <t xml:space="preserve">031/ 36/ </t>
  </si>
  <si>
    <t xml:space="preserve">031/ 37/ </t>
  </si>
  <si>
    <t xml:space="preserve">031/ 42/ </t>
  </si>
  <si>
    <t xml:space="preserve">031/ 45/ </t>
  </si>
  <si>
    <t xml:space="preserve">035/  3/ </t>
  </si>
  <si>
    <t>RÉT</t>
  </si>
  <si>
    <t xml:space="preserve">035/  9/ </t>
  </si>
  <si>
    <t xml:space="preserve">035/ 11/ </t>
  </si>
  <si>
    <t xml:space="preserve">035/ 14/ </t>
  </si>
  <si>
    <t xml:space="preserve">035/ 15/ </t>
  </si>
  <si>
    <t xml:space="preserve">035/ 17/ </t>
  </si>
  <si>
    <t xml:space="preserve">035/ 18/ </t>
  </si>
  <si>
    <t xml:space="preserve">035/ 24/ </t>
  </si>
  <si>
    <t xml:space="preserve">035/ 26/ </t>
  </si>
  <si>
    <t xml:space="preserve">035/ 27/ </t>
  </si>
  <si>
    <t xml:space="preserve">035/ 29/ </t>
  </si>
  <si>
    <t xml:space="preserve">035/ 30/ </t>
  </si>
  <si>
    <t xml:space="preserve">035/ 31/ </t>
  </si>
  <si>
    <t xml:space="preserve">035/ 32/ </t>
  </si>
  <si>
    <t xml:space="preserve">035/ 33/ </t>
  </si>
  <si>
    <t>Rét</t>
  </si>
  <si>
    <t xml:space="preserve">035/ 37/ </t>
  </si>
  <si>
    <t xml:space="preserve">035/ 42/ </t>
  </si>
  <si>
    <t xml:space="preserve">035/ 43/ </t>
  </si>
  <si>
    <t xml:space="preserve">035/ 44/ </t>
  </si>
  <si>
    <t xml:space="preserve">035/ 47/ </t>
  </si>
  <si>
    <t xml:space="preserve">035/ 48/ </t>
  </si>
  <si>
    <t xml:space="preserve">035/ 52/ </t>
  </si>
  <si>
    <t xml:space="preserve">037/  4/ </t>
  </si>
  <si>
    <t xml:space="preserve">037/ 10/ </t>
  </si>
  <si>
    <t xml:space="preserve">037/ 12/ </t>
  </si>
  <si>
    <t xml:space="preserve">037/ 15/ </t>
  </si>
  <si>
    <t xml:space="preserve">037/ 18/ </t>
  </si>
  <si>
    <t xml:space="preserve">037/ 19/ </t>
  </si>
  <si>
    <t xml:space="preserve">037/ 25/ </t>
  </si>
  <si>
    <t xml:space="preserve">037/ 27/ </t>
  </si>
  <si>
    <t xml:space="preserve">037/ 28/ </t>
  </si>
  <si>
    <t xml:space="preserve">037/ 30/ </t>
  </si>
  <si>
    <t xml:space="preserve">037/ 31/ </t>
  </si>
  <si>
    <t xml:space="preserve">037/ 32/ </t>
  </si>
  <si>
    <t xml:space="preserve">037/ 33/ </t>
  </si>
  <si>
    <t xml:space="preserve">037/ 34/ </t>
  </si>
  <si>
    <t xml:space="preserve">037/ 59/ </t>
  </si>
  <si>
    <t xml:space="preserve">037/ 38/ </t>
  </si>
  <si>
    <t xml:space="preserve">037/ 43/ </t>
  </si>
  <si>
    <t xml:space="preserve">037/ 44/ </t>
  </si>
  <si>
    <t xml:space="preserve">037/ 45/ </t>
  </si>
  <si>
    <t xml:space="preserve">037/ 48/ </t>
  </si>
  <si>
    <t xml:space="preserve">037/ 53/ </t>
  </si>
  <si>
    <t xml:space="preserve">037/ 54/ </t>
  </si>
  <si>
    <t xml:space="preserve">037/ 56/ </t>
  </si>
  <si>
    <t xml:space="preserve">046/ 24/ </t>
  </si>
  <si>
    <t>Szántó</t>
  </si>
  <si>
    <t xml:space="preserve">046/ 25/ </t>
  </si>
  <si>
    <t xml:space="preserve">046/ 26/ </t>
  </si>
  <si>
    <t xml:space="preserve">046/ 29/ </t>
  </si>
  <si>
    <t xml:space="preserve">046/ 40/ </t>
  </si>
  <si>
    <t xml:space="preserve">046/ 44/ </t>
  </si>
  <si>
    <t xml:space="preserve">046/ 52/ </t>
  </si>
  <si>
    <t xml:space="preserve">048/  8/ </t>
  </si>
  <si>
    <t xml:space="preserve">088/  7/ </t>
  </si>
  <si>
    <t xml:space="preserve">088/ 10/ </t>
  </si>
  <si>
    <t xml:space="preserve">077/   / </t>
  </si>
  <si>
    <t xml:space="preserve">069/  6/ </t>
  </si>
  <si>
    <t xml:space="preserve">037/ 16/ </t>
  </si>
  <si>
    <t xml:space="preserve">080/   / </t>
  </si>
  <si>
    <t xml:space="preserve">0112/   / </t>
  </si>
  <si>
    <t xml:space="preserve">0107/   / </t>
  </si>
  <si>
    <t>Kőzut</t>
  </si>
  <si>
    <t xml:space="preserve">0141/  2/ </t>
  </si>
  <si>
    <t>KÖZÚT</t>
  </si>
  <si>
    <t xml:space="preserve">142/   / </t>
  </si>
  <si>
    <t>Beépítetlen terület</t>
  </si>
  <si>
    <t>8635 Ordacsehi, BAJCSY  25</t>
  </si>
  <si>
    <t xml:space="preserve">158/   / </t>
  </si>
  <si>
    <t>8635 Ordacsehi, BAJCSY  41</t>
  </si>
  <si>
    <t xml:space="preserve">168/   / </t>
  </si>
  <si>
    <t xml:space="preserve">8635 Ordacsehi, Agarászi UTCA </t>
  </si>
  <si>
    <t xml:space="preserve">287/   / </t>
  </si>
  <si>
    <t xml:space="preserve">304/   / </t>
  </si>
  <si>
    <t>8635 Ordacsehi, TEMETÖ  7</t>
  </si>
  <si>
    <t xml:space="preserve">315/   / </t>
  </si>
  <si>
    <t>8635 Ordacsehi, TEMETÖ  17</t>
  </si>
  <si>
    <t xml:space="preserve">316/   / </t>
  </si>
  <si>
    <t xml:space="preserve">0147/   / </t>
  </si>
  <si>
    <t>Sporttelep</t>
  </si>
  <si>
    <t>24111 SZABADTÉRI SPORTPÁLYÁK (PL. LABDARÚGÁS RÉSZÉRE, AUTÓ- VAGY KERÉKPÁR</t>
  </si>
  <si>
    <t xml:space="preserve">461/   / </t>
  </si>
  <si>
    <t xml:space="preserve">8635 Ordacsehi, BELTERüLET  </t>
  </si>
  <si>
    <t xml:space="preserve">227/   / </t>
  </si>
  <si>
    <t>Közterület</t>
  </si>
  <si>
    <t>21120 HELYI UTAK ÉS UTCÁK</t>
  </si>
  <si>
    <t xml:space="preserve">319/   / </t>
  </si>
  <si>
    <t>21124 BELTERÜLETI KISZOLGÁLÓ ÉS LAKÓUTAK</t>
  </si>
  <si>
    <t xml:space="preserve">343/   / </t>
  </si>
  <si>
    <t xml:space="preserve">8635 Ordacsehi, Lenin UTCA </t>
  </si>
  <si>
    <t xml:space="preserve">332/   / </t>
  </si>
  <si>
    <t xml:space="preserve">8635 Ordacsehi, TáNCSICS MIHáLY UTCA </t>
  </si>
  <si>
    <t xml:space="preserve">205/   / </t>
  </si>
  <si>
    <t xml:space="preserve">8635 Ordacsehi, Dózsa György UTCA </t>
  </si>
  <si>
    <t xml:space="preserve">183/   / </t>
  </si>
  <si>
    <t xml:space="preserve">323/   / </t>
  </si>
  <si>
    <t xml:space="preserve">8635 Ordacsehi, MéLYDűLő UTCA </t>
  </si>
  <si>
    <t xml:space="preserve">404/ 15/ </t>
  </si>
  <si>
    <t>Kis utca</t>
  </si>
  <si>
    <t xml:space="preserve">8635 Ordacsehi, Balaton UTCA </t>
  </si>
  <si>
    <t xml:space="preserve">278/   / </t>
  </si>
  <si>
    <t xml:space="preserve">8635 Ordacsehi, Akácfa UTCA </t>
  </si>
  <si>
    <t xml:space="preserve">115/   / </t>
  </si>
  <si>
    <t xml:space="preserve">8635 Ordacsehi, TIKEGYI UTCA </t>
  </si>
  <si>
    <t xml:space="preserve">457/   / </t>
  </si>
  <si>
    <t xml:space="preserve">8635 Ordacsehi, Fő UTCA </t>
  </si>
  <si>
    <t xml:space="preserve">386/   / </t>
  </si>
  <si>
    <t xml:space="preserve">358/   / </t>
  </si>
  <si>
    <t xml:space="preserve">8635 Ordacsehi, KÜKERESZTI UTCA </t>
  </si>
  <si>
    <t xml:space="preserve">353/  5/ </t>
  </si>
  <si>
    <t xml:space="preserve">8635 Ordacsehi, Farkasháti UTCA </t>
  </si>
  <si>
    <t xml:space="preserve">350/  1/ </t>
  </si>
  <si>
    <t xml:space="preserve">405/  3/ </t>
  </si>
  <si>
    <t xml:space="preserve">499/  2/ </t>
  </si>
  <si>
    <t xml:space="preserve">8635 Ordacsehi, Kossuth Lajos UTCA </t>
  </si>
  <si>
    <t xml:space="preserve">353/ 16/ </t>
  </si>
  <si>
    <t xml:space="preserve">8635 Ordacsehi, Csehivölgyi UTCA </t>
  </si>
  <si>
    <t xml:space="preserve">102/  1/ </t>
  </si>
  <si>
    <t xml:space="preserve">8635 Ordacsehi, Szabadság TÉR </t>
  </si>
  <si>
    <t xml:space="preserve">405/  2/ </t>
  </si>
  <si>
    <t>21127 GYALOGUTAK ÉS JÁRDÁK</t>
  </si>
  <si>
    <t xml:space="preserve">065/  2/ </t>
  </si>
  <si>
    <t>Közut</t>
  </si>
  <si>
    <t xml:space="preserve">0124/   / </t>
  </si>
  <si>
    <t>Árok</t>
  </si>
  <si>
    <t xml:space="preserve">02/  2/ </t>
  </si>
  <si>
    <t xml:space="preserve">4/   / </t>
  </si>
  <si>
    <t xml:space="preserve">8635 Ordacsehi, KOSSUTH  </t>
  </si>
  <si>
    <t xml:space="preserve">13/   / </t>
  </si>
  <si>
    <t>árok</t>
  </si>
  <si>
    <t xml:space="preserve">14/   / </t>
  </si>
  <si>
    <t xml:space="preserve">23/   / </t>
  </si>
  <si>
    <t xml:space="preserve">8635 Ordacsehi, Széchenyi UTCA </t>
  </si>
  <si>
    <t xml:space="preserve">56/   / </t>
  </si>
  <si>
    <t xml:space="preserve">8635 Ordacsehi, PETÖFI  </t>
  </si>
  <si>
    <t xml:space="preserve">68/   / </t>
  </si>
  <si>
    <t xml:space="preserve">87/   / </t>
  </si>
  <si>
    <t xml:space="preserve">143/   / </t>
  </si>
  <si>
    <t xml:space="preserve">8635 Ordacsehi, BAJCSY  </t>
  </si>
  <si>
    <t xml:space="preserve">166/   / </t>
  </si>
  <si>
    <t xml:space="preserve">404/  4/ </t>
  </si>
  <si>
    <t xml:space="preserve">499/  3/ </t>
  </si>
  <si>
    <t>Járda</t>
  </si>
  <si>
    <t xml:space="preserve">044/ 16/ </t>
  </si>
  <si>
    <t xml:space="preserve">05/   / </t>
  </si>
  <si>
    <t>Keleti főcsatorna</t>
  </si>
  <si>
    <t xml:space="preserve">028/ 12/ </t>
  </si>
  <si>
    <t xml:space="preserve">028/ 15/ </t>
  </si>
  <si>
    <t xml:space="preserve">031/  6/ </t>
  </si>
  <si>
    <t xml:space="preserve">031/ 11/ </t>
  </si>
  <si>
    <t xml:space="preserve">031/ 15/ </t>
  </si>
  <si>
    <t xml:space="preserve">046/  2/ </t>
  </si>
  <si>
    <t xml:space="preserve">046/ 32/ </t>
  </si>
  <si>
    <t xml:space="preserve">046/ 51/ </t>
  </si>
  <si>
    <t xml:space="preserve">065/  1/ </t>
  </si>
  <si>
    <t xml:space="preserve">0103/ 11/ </t>
  </si>
  <si>
    <t>Út</t>
  </si>
  <si>
    <t xml:space="preserve">0105/   / </t>
  </si>
  <si>
    <t xml:space="preserve">0128/   / </t>
  </si>
  <si>
    <t xml:space="preserve">0134/   / </t>
  </si>
  <si>
    <t xml:space="preserve">0170/  4/ </t>
  </si>
  <si>
    <t>Gázállomás</t>
  </si>
  <si>
    <t>22110 TÁVOLSÁGI KŐOLAJ- ÉS FÖLDGÁZVEZETÉKEK</t>
  </si>
  <si>
    <t xml:space="preserve">0137/ 20/ </t>
  </si>
  <si>
    <t xml:space="preserve">0149/   / </t>
  </si>
  <si>
    <t xml:space="preserve">0/  1/ </t>
  </si>
  <si>
    <t>Buszváró</t>
  </si>
  <si>
    <t>12743 BUSZMEGÁLLÓK</t>
  </si>
  <si>
    <t xml:space="preserve">0/  2/ </t>
  </si>
  <si>
    <t xml:space="preserve">0/  3/ </t>
  </si>
  <si>
    <t>Vízi közmű hálózat</t>
  </si>
  <si>
    <t xml:space="preserve">150/   / </t>
  </si>
  <si>
    <t xml:space="preserve">154/   / </t>
  </si>
  <si>
    <t xml:space="preserve">314/   / </t>
  </si>
  <si>
    <t xml:space="preserve">8635 Ordacsehi, TEMETő UTCA </t>
  </si>
  <si>
    <t xml:space="preserve">0151/   / </t>
  </si>
  <si>
    <t xml:space="preserve">0139/   / </t>
  </si>
  <si>
    <t xml:space="preserve">0136/   / </t>
  </si>
  <si>
    <t xml:space="preserve">0167/   / </t>
  </si>
  <si>
    <t xml:space="preserve">06/  6/ </t>
  </si>
  <si>
    <t xml:space="preserve">013/   / </t>
  </si>
  <si>
    <t xml:space="preserve">020/  5/ </t>
  </si>
  <si>
    <t xml:space="preserve">0109/   / </t>
  </si>
  <si>
    <t xml:space="preserve">074/  2/ </t>
  </si>
  <si>
    <t xml:space="preserve">0118/   / </t>
  </si>
  <si>
    <t xml:space="preserve">0171/  5/ </t>
  </si>
  <si>
    <t xml:space="preserve">0156/  1/ </t>
  </si>
  <si>
    <t xml:space="preserve">0143/  1/ </t>
  </si>
  <si>
    <t xml:space="preserve">0159/  1/ </t>
  </si>
  <si>
    <t xml:space="preserve">019/  1/ </t>
  </si>
  <si>
    <t xml:space="preserve">0145/  1/ </t>
  </si>
  <si>
    <t xml:space="preserve">0145/  3/ </t>
  </si>
  <si>
    <t xml:space="preserve">011/129/ </t>
  </si>
  <si>
    <t xml:space="preserve">011/130/ </t>
  </si>
  <si>
    <t xml:space="preserve">017/  2/ </t>
  </si>
  <si>
    <t xml:space="preserve">0171/  1/ </t>
  </si>
  <si>
    <t xml:space="preserve">0164/   / </t>
  </si>
  <si>
    <t>Nyugati főcsatorna</t>
  </si>
  <si>
    <t xml:space="preserve">046/ 38/ </t>
  </si>
  <si>
    <t xml:space="preserve">034/  2/ </t>
  </si>
  <si>
    <t xml:space="preserve">034/  1/ </t>
  </si>
  <si>
    <t xml:space="preserve">031/ 47/ </t>
  </si>
  <si>
    <t xml:space="preserve">031/ 20/ </t>
  </si>
  <si>
    <t xml:space="preserve">031/  3/ </t>
  </si>
  <si>
    <t>Gyep-rét</t>
  </si>
  <si>
    <t>00003 ZÖLDTERÜLET</t>
  </si>
  <si>
    <t xml:space="preserve">031/  2/ </t>
  </si>
  <si>
    <t>Gyep</t>
  </si>
  <si>
    <t xml:space="preserve">028/ 60/ </t>
  </si>
  <si>
    <t>Szántó és út</t>
  </si>
  <si>
    <t xml:space="preserve">028/ 21/ </t>
  </si>
  <si>
    <t xml:space="preserve">028/ 22/ </t>
  </si>
  <si>
    <t xml:space="preserve">018/  1/ </t>
  </si>
  <si>
    <t>Saját használatú út</t>
  </si>
  <si>
    <t xml:space="preserve">0170/  8/ </t>
  </si>
  <si>
    <t xml:space="preserve">159/   / </t>
  </si>
  <si>
    <t>8635 Ordacsehi, BAJCSY-ZSILINSZKY UTCA 43</t>
  </si>
  <si>
    <t xml:space="preserve">023/  1/ </t>
  </si>
  <si>
    <t xml:space="preserve">023/  2/ </t>
  </si>
  <si>
    <t xml:space="preserve">027/  1/ </t>
  </si>
  <si>
    <t xml:space="preserve">028/ 58/ </t>
  </si>
  <si>
    <t xml:space="preserve">028/ 68/ </t>
  </si>
  <si>
    <t xml:space="preserve">028/ 70/ </t>
  </si>
  <si>
    <t xml:space="preserve">028/ 72/ </t>
  </si>
  <si>
    <t xml:space="preserve">028/ 74/ </t>
  </si>
  <si>
    <t xml:space="preserve">028/ 80/ </t>
  </si>
  <si>
    <t xml:space="preserve">029/  1/ </t>
  </si>
  <si>
    <t xml:space="preserve">030/  1/ </t>
  </si>
  <si>
    <t xml:space="preserve">032/  1/ </t>
  </si>
  <si>
    <t xml:space="preserve">0170/ 10/ </t>
  </si>
  <si>
    <t>21000 KÖZLEKEDÉSI INFRASTRUKTÚRA</t>
  </si>
  <si>
    <t xml:space="preserve">035/ 20/ </t>
  </si>
  <si>
    <t xml:space="preserve">035/ 21/ </t>
  </si>
  <si>
    <t xml:space="preserve">035/ 38/ </t>
  </si>
  <si>
    <t xml:space="preserve">037/ 21/ </t>
  </si>
  <si>
    <t xml:space="preserve">037/ 22/ </t>
  </si>
  <si>
    <t xml:space="preserve">037/ 39/ </t>
  </si>
  <si>
    <t xml:space="preserve">037/ 61/ </t>
  </si>
  <si>
    <t xml:space="preserve">074/ 18/ </t>
  </si>
  <si>
    <t xml:space="preserve">129/   / </t>
  </si>
  <si>
    <t xml:space="preserve">8635 Ordacsehi, TIKHEGYI UTCA </t>
  </si>
  <si>
    <t xml:space="preserve">350/  4/ </t>
  </si>
  <si>
    <t xml:space="preserve">8635 Ordacsehi, Fő  </t>
  </si>
  <si>
    <t xml:space="preserve">0/  4/ </t>
  </si>
  <si>
    <t>Szennyvíz csatornahálózat</t>
  </si>
  <si>
    <t>22231 CSATORNAHÁLÓZATOK</t>
  </si>
  <si>
    <t>350/5</t>
  </si>
  <si>
    <t>391/1</t>
  </si>
  <si>
    <t>Egyéb épület, udvar</t>
  </si>
  <si>
    <t>12611 MŰVELŐDÉSI OTTHON, HÁZ, SZABADIDŐ KÖZPONT, KÖZÖSSÉGI HÁZ, IFJÚSÁGI H</t>
  </si>
  <si>
    <t>391/2</t>
  </si>
  <si>
    <t>Polgármesteri hivatal és építményrész, udvar</t>
  </si>
  <si>
    <t>12201 POLGÁRMESTERI HIVATALOK, KÖRJEGYZŐSÉGEK ÉPÜLETEI</t>
  </si>
  <si>
    <t>Naplószám</t>
  </si>
  <si>
    <t>Hrsz</t>
  </si>
  <si>
    <t>Ingatlanjelleg</t>
  </si>
  <si>
    <t>Törölt</t>
  </si>
  <si>
    <t>m2</t>
  </si>
  <si>
    <t>Bruttó érték</t>
  </si>
  <si>
    <t>Becsült érték</t>
  </si>
  <si>
    <t>Fennálló követelés</t>
  </si>
  <si>
    <t>Magyar falu</t>
  </si>
  <si>
    <t>2019. év</t>
  </si>
  <si>
    <t>Ordacsehi Község Önkormányzatának  2019. évének zárszámadási rendelete</t>
  </si>
  <si>
    <t>Ordacsehi Község Önkormányzatának költségvetési kiadásai és bevételei</t>
  </si>
  <si>
    <t>k</t>
  </si>
  <si>
    <t>b</t>
  </si>
  <si>
    <t>2019. évi létszám</t>
  </si>
  <si>
    <t xml:space="preserve"> Ft-ban</t>
  </si>
  <si>
    <t>2020. év</t>
  </si>
  <si>
    <t>2021. év</t>
  </si>
  <si>
    <t>2022. év</t>
  </si>
  <si>
    <t>2023. év</t>
  </si>
  <si>
    <t>Értékvesztés</t>
  </si>
  <si>
    <t>Nettó</t>
  </si>
  <si>
    <t xml:space="preserve"> </t>
  </si>
  <si>
    <t>Ordacsehi Község Önkormányzatának  és költségvetési szervének záró pénzkészlete</t>
  </si>
  <si>
    <t>1.számú melléklet a 7/2020.(VI.15.) önkormányzati rendelethez</t>
  </si>
  <si>
    <t>2.számú melléklet a 7/2020.(VI.15.) önkormányzati rendelethez</t>
  </si>
  <si>
    <t>3.számú melléklet a 7/2020.(VI.15.) önkormányzati rendelethez</t>
  </si>
  <si>
    <t>3.1. melléklet a 7/2020.(VI.15.) önkormányzati rendelethez</t>
  </si>
  <si>
    <t>4.számú melléklet a 7/2020.(VI.15.) önkormányzati rendelethez</t>
  </si>
  <si>
    <t>4.1.számú melléklet a 7/2020.(VI.15.) önkormányzati rendelethez</t>
  </si>
  <si>
    <t>5.számú melléklet a 7/2020.(VI.15.) önkormányzati rendelethez</t>
  </si>
  <si>
    <t>5.1.számú melléklet a 7/2020.(VI.15.) önkormányzati rendelethez</t>
  </si>
  <si>
    <t>6.számú melléklet a 7/2020.(VI.15.) önkormányzati rendelethez</t>
  </si>
  <si>
    <t>7.számú melléklet a 7/2020.(VI.15.) önkormányzati rendelethez</t>
  </si>
  <si>
    <t>8.számú melléklet a 7/2020.(VI.15.) önkormányzati rendelethez</t>
  </si>
  <si>
    <t>9.számú melléklet a 7/2020.(VI.15.) önkormányzati rendelethez</t>
  </si>
  <si>
    <t>10.számú melléklet a 7/2020.(VI.15.) önkormányzati rendelethez</t>
  </si>
  <si>
    <t>11.számú melléklet a 7/2020.(VI.15.) önkormányzati rendelethez</t>
  </si>
  <si>
    <t>12.számú melléklet a 7/2020.(VI.15.) önkormányzati rendelethez</t>
  </si>
  <si>
    <t>13.számú melléklet a 7/2020.(VI.15.) önkormányzati rendelethez</t>
  </si>
  <si>
    <t>15.számú melléklet a 7/2020.(VI.15.) önkormányzati rendelethez</t>
  </si>
  <si>
    <t>16.sz.melléklet a 7/2020.(VI.15.) önkormányzati rendelethez</t>
  </si>
  <si>
    <t>17.sz.melléklet a 7/2020.(VI.15.) önkormányzati rendelethez</t>
  </si>
  <si>
    <t>18.sz.melléklet a 7/2020.(VI.15.) önkormányzati rendelethez</t>
  </si>
  <si>
    <t>19.sz.melléklet a 7/2020.(VI.15.)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</si>
</sst>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 &quot;_F_t_-;_-@_-"/>
    <numFmt numFmtId="165" formatCode="_-* #,##0_-;\-* #,##0_-;_-* &quot;-&quot;??_-;_-@_-"/>
    <numFmt numFmtId="166" formatCode="_-* #,##0.00_-;\-* #,##0.00_-;_-* &quot;-&quot;??_-;_-@_-"/>
    <numFmt numFmtId="167" formatCode="_-* #,##0.00\ _F_t_-;\-* #,##0.00\ _F_t_-;_-* &quot;- &quot;_F_t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 CE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u/>
      <sz val="10"/>
      <color theme="10"/>
      <name val="Arial CE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9"/>
      <name val="Arial"/>
      <family val="2"/>
      <charset val="238"/>
    </font>
    <font>
      <b/>
      <sz val="8"/>
      <name val="Arial CE"/>
      <charset val="238"/>
    </font>
    <font>
      <b/>
      <u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indexed="31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  <xf numFmtId="0" fontId="2" fillId="0" borderId="0"/>
    <xf numFmtId="0" fontId="18" fillId="0" borderId="0"/>
    <xf numFmtId="166" fontId="19" fillId="0" borderId="0" applyFont="0" applyFill="0" applyBorder="0" applyAlignment="0" applyProtection="0"/>
    <xf numFmtId="0" fontId="2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>
      <alignment vertical="top"/>
    </xf>
    <xf numFmtId="0" fontId="21" fillId="0" borderId="0" applyNumberFormat="0" applyFill="0" applyBorder="0" applyAlignment="0" applyProtection="0"/>
    <xf numFmtId="0" fontId="20" fillId="0" borderId="0">
      <alignment vertical="top"/>
    </xf>
    <xf numFmtId="0" fontId="17" fillId="0" borderId="0"/>
    <xf numFmtId="0" fontId="17" fillId="0" borderId="0"/>
  </cellStyleXfs>
  <cellXfs count="303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5" fillId="0" borderId="0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3" fontId="16" fillId="0" borderId="2" xfId="0" applyNumberFormat="1" applyFont="1" applyBorder="1" applyAlignment="1">
      <alignment horizontal="righ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3" fontId="14" fillId="0" borderId="2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3" fontId="10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/>
    <xf numFmtId="0" fontId="10" fillId="0" borderId="2" xfId="0" applyFont="1" applyBorder="1" applyAlignment="1">
      <alignment horizontal="center" wrapText="1"/>
    </xf>
    <xf numFmtId="0" fontId="10" fillId="0" borderId="0" xfId="0" applyFont="1" applyBorder="1"/>
    <xf numFmtId="2" fontId="10" fillId="0" borderId="0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top" wrapText="1"/>
    </xf>
    <xf numFmtId="0" fontId="10" fillId="0" borderId="2" xfId="0" applyFont="1" applyBorder="1"/>
    <xf numFmtId="0" fontId="7" fillId="2" borderId="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3" fontId="5" fillId="0" borderId="16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righ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3" fontId="9" fillId="0" borderId="0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3" fontId="14" fillId="0" borderId="16" xfId="0" applyNumberFormat="1" applyFont="1" applyBorder="1" applyAlignment="1">
      <alignment horizontal="right" vertical="center" wrapText="1"/>
    </xf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left" vertical="top" wrapText="1"/>
    </xf>
    <xf numFmtId="3" fontId="16" fillId="0" borderId="16" xfId="0" applyNumberFormat="1" applyFont="1" applyBorder="1" applyAlignment="1">
      <alignment horizontal="right" vertical="top" wrapText="1"/>
    </xf>
    <xf numFmtId="3" fontId="16" fillId="0" borderId="17" xfId="0" applyNumberFormat="1" applyFont="1" applyBorder="1" applyAlignment="1">
      <alignment horizontal="right" vertical="top" wrapText="1"/>
    </xf>
    <xf numFmtId="3" fontId="14" fillId="0" borderId="17" xfId="0" applyNumberFormat="1" applyFont="1" applyBorder="1" applyAlignment="1">
      <alignment horizontal="right" vertical="top" wrapText="1"/>
    </xf>
    <xf numFmtId="3" fontId="16" fillId="0" borderId="20" xfId="0" applyNumberFormat="1" applyFont="1" applyBorder="1" applyAlignment="1">
      <alignment horizontal="right" vertical="top" wrapText="1"/>
    </xf>
    <xf numFmtId="0" fontId="4" fillId="0" borderId="0" xfId="0" applyFont="1" applyBorder="1" applyAlignment="1"/>
    <xf numFmtId="14" fontId="10" fillId="0" borderId="2" xfId="0" applyNumberFormat="1" applyFont="1" applyBorder="1"/>
    <xf numFmtId="49" fontId="10" fillId="0" borderId="2" xfId="0" applyNumberFormat="1" applyFont="1" applyBorder="1"/>
    <xf numFmtId="0" fontId="6" fillId="0" borderId="2" xfId="0" applyFont="1" applyBorder="1"/>
    <xf numFmtId="14" fontId="6" fillId="0" borderId="2" xfId="0" applyNumberFormat="1" applyFont="1" applyBorder="1"/>
    <xf numFmtId="3" fontId="23" fillId="0" borderId="2" xfId="0" applyNumberFormat="1" applyFont="1" applyBorder="1"/>
    <xf numFmtId="3" fontId="5" fillId="0" borderId="0" xfId="0" applyNumberFormat="1" applyFont="1" applyAlignment="1">
      <alignment horizontal="right" vertical="top" wrapText="1"/>
    </xf>
    <xf numFmtId="3" fontId="6" fillId="0" borderId="2" xfId="0" applyNumberFormat="1" applyFont="1" applyBorder="1"/>
    <xf numFmtId="3" fontId="5" fillId="0" borderId="2" xfId="0" applyNumberFormat="1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2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4" borderId="2" xfId="0" applyNumberFormat="1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inden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26" xfId="0" applyFont="1" applyBorder="1" applyAlignment="1"/>
    <xf numFmtId="0" fontId="6" fillId="0" borderId="26" xfId="0" applyFont="1" applyBorder="1" applyAlignment="1">
      <alignment horizontal="right"/>
    </xf>
    <xf numFmtId="0" fontId="5" fillId="5" borderId="16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4" fillId="0" borderId="17" xfId="0" applyFont="1" applyBorder="1" applyAlignment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0" fontId="6" fillId="0" borderId="2" xfId="0" applyFont="1" applyFill="1" applyBorder="1"/>
    <xf numFmtId="0" fontId="6" fillId="0" borderId="0" xfId="0" applyFont="1" applyAlignment="1">
      <alignment vertical="center" wrapText="1"/>
    </xf>
    <xf numFmtId="3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3" fontId="5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/>
    <xf numFmtId="3" fontId="6" fillId="0" borderId="0" xfId="0" applyNumberFormat="1" applyFont="1" applyAlignment="1">
      <alignment horizontal="right" vertical="center"/>
    </xf>
    <xf numFmtId="0" fontId="5" fillId="0" borderId="18" xfId="0" applyFont="1" applyBorder="1"/>
    <xf numFmtId="0" fontId="5" fillId="0" borderId="2" xfId="0" applyFont="1" applyBorder="1"/>
    <xf numFmtId="0" fontId="6" fillId="5" borderId="2" xfId="0" applyFont="1" applyFill="1" applyBorder="1"/>
    <xf numFmtId="0" fontId="4" fillId="5" borderId="6" xfId="2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vertical="center"/>
    </xf>
    <xf numFmtId="164" fontId="4" fillId="0" borderId="1" xfId="2" applyNumberFormat="1" applyFont="1" applyFill="1" applyBorder="1" applyAlignment="1">
      <alignment vertical="center"/>
    </xf>
    <xf numFmtId="164" fontId="4" fillId="0" borderId="6" xfId="2" applyNumberFormat="1" applyFont="1" applyFill="1" applyBorder="1" applyAlignment="1">
      <alignment vertical="center"/>
    </xf>
    <xf numFmtId="164" fontId="4" fillId="0" borderId="9" xfId="2" applyNumberFormat="1" applyFont="1" applyFill="1" applyBorder="1" applyAlignment="1">
      <alignment vertical="center"/>
    </xf>
    <xf numFmtId="0" fontId="4" fillId="0" borderId="8" xfId="2" applyFont="1" applyFill="1" applyBorder="1" applyAlignment="1">
      <alignment horizontal="left" vertical="center"/>
    </xf>
    <xf numFmtId="167" fontId="4" fillId="0" borderId="6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12" xfId="2" applyNumberFormat="1" applyFont="1" applyFill="1" applyBorder="1" applyAlignment="1">
      <alignment vertical="center"/>
    </xf>
    <xf numFmtId="0" fontId="5" fillId="0" borderId="13" xfId="2" applyFont="1" applyFill="1" applyBorder="1" applyAlignment="1">
      <alignment vertical="center"/>
    </xf>
    <xf numFmtId="164" fontId="5" fillId="0" borderId="14" xfId="2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3" fontId="6" fillId="0" borderId="19" xfId="0" applyNumberFormat="1" applyFont="1" applyBorder="1"/>
    <xf numFmtId="0" fontId="5" fillId="0" borderId="17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4" fillId="0" borderId="0" xfId="3" applyFont="1"/>
    <xf numFmtId="0" fontId="25" fillId="0" borderId="0" xfId="3" applyFont="1" applyAlignment="1">
      <alignment vertical="center" wrapText="1"/>
    </xf>
    <xf numFmtId="0" fontId="26" fillId="0" borderId="0" xfId="13" applyFont="1" applyAlignment="1">
      <alignment vertic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4" fillId="0" borderId="24" xfId="2" applyFont="1" applyBorder="1" applyAlignment="1">
      <alignment horizontal="center" vertical="center"/>
    </xf>
    <xf numFmtId="0" fontId="4" fillId="0" borderId="24" xfId="2" applyFont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4" fontId="4" fillId="0" borderId="24" xfId="2" applyNumberFormat="1" applyFont="1" applyBorder="1" applyAlignment="1">
      <alignment vertical="center"/>
    </xf>
    <xf numFmtId="164" fontId="5" fillId="0" borderId="24" xfId="2" applyNumberFormat="1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Fill="1" applyAlignment="1">
      <alignment vertical="center"/>
    </xf>
    <xf numFmtId="164" fontId="4" fillId="0" borderId="0" xfId="2" applyNumberFormat="1" applyFont="1" applyAlignment="1">
      <alignment vertical="center"/>
    </xf>
    <xf numFmtId="164" fontId="5" fillId="0" borderId="0" xfId="2" applyNumberFormat="1" applyFont="1" applyAlignment="1">
      <alignment vertical="center"/>
    </xf>
    <xf numFmtId="164" fontId="5" fillId="5" borderId="1" xfId="2" applyNumberFormat="1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vertical="center" wrapText="1"/>
    </xf>
    <xf numFmtId="0" fontId="4" fillId="0" borderId="1" xfId="2" applyFont="1" applyFill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0" fontId="4" fillId="0" borderId="1" xfId="2" applyFont="1" applyBorder="1" applyAlignment="1">
      <alignment vertical="center"/>
    </xf>
    <xf numFmtId="164" fontId="5" fillId="0" borderId="1" xfId="2" applyNumberFormat="1" applyFont="1" applyBorder="1" applyAlignment="1">
      <alignment vertical="center"/>
    </xf>
    <xf numFmtId="0" fontId="4" fillId="0" borderId="1" xfId="2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4" fillId="0" borderId="0" xfId="4" applyFont="1"/>
    <xf numFmtId="0" fontId="12" fillId="0" borderId="2" xfId="0" applyFont="1" applyBorder="1"/>
    <xf numFmtId="0" fontId="2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4" fillId="0" borderId="2" xfId="16" applyFont="1" applyBorder="1" applyAlignment="1">
      <alignment horizontal="center" vertical="center" wrapText="1"/>
    </xf>
    <xf numFmtId="0" fontId="4" fillId="0" borderId="2" xfId="16" applyFont="1" applyBorder="1" applyAlignment="1">
      <alignment horizontal="left" vertical="center" wrapText="1"/>
    </xf>
    <xf numFmtId="3" fontId="4" fillId="0" borderId="2" xfId="16" applyNumberFormat="1" applyFont="1" applyBorder="1" applyAlignment="1">
      <alignment horizontal="right" vertical="center" wrapText="1"/>
    </xf>
    <xf numFmtId="0" fontId="5" fillId="0" borderId="2" xfId="16" applyFont="1" applyBorder="1" applyAlignment="1">
      <alignment horizontal="center" vertical="center" wrapText="1"/>
    </xf>
    <xf numFmtId="0" fontId="5" fillId="0" borderId="2" xfId="16" applyFont="1" applyBorder="1" applyAlignment="1">
      <alignment horizontal="left" vertical="center" wrapText="1"/>
    </xf>
    <xf numFmtId="3" fontId="5" fillId="0" borderId="2" xfId="16" applyNumberFormat="1" applyFont="1" applyBorder="1" applyAlignment="1">
      <alignment horizontal="right" vertical="center" wrapText="1"/>
    </xf>
    <xf numFmtId="0" fontId="22" fillId="0" borderId="2" xfId="0" applyFont="1" applyBorder="1" applyAlignment="1">
      <alignment horizontal="center"/>
    </xf>
    <xf numFmtId="3" fontId="22" fillId="0" borderId="2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5" fillId="5" borderId="28" xfId="0" applyFont="1" applyFill="1" applyBorder="1"/>
    <xf numFmtId="0" fontId="15" fillId="5" borderId="23" xfId="0" applyFont="1" applyFill="1" applyBorder="1"/>
    <xf numFmtId="0" fontId="15" fillId="5" borderId="25" xfId="0" applyFont="1" applyFill="1" applyBorder="1"/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horizontal="right" vertical="center"/>
    </xf>
    <xf numFmtId="0" fontId="3" fillId="0" borderId="0" xfId="0" applyFont="1" applyAlignment="1"/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1" fontId="0" fillId="0" borderId="2" xfId="0" applyNumberFormat="1" applyBorder="1" applyAlignment="1">
      <alignment vertical="center"/>
    </xf>
    <xf numFmtId="3" fontId="10" fillId="0" borderId="2" xfId="0" applyNumberFormat="1" applyFont="1" applyFill="1" applyBorder="1"/>
    <xf numFmtId="3" fontId="10" fillId="0" borderId="2" xfId="0" applyNumberFormat="1" applyFont="1" applyBorder="1" applyAlignment="1">
      <alignment vertical="center"/>
    </xf>
    <xf numFmtId="1" fontId="6" fillId="0" borderId="2" xfId="0" applyNumberFormat="1" applyFont="1" applyBorder="1"/>
    <xf numFmtId="0" fontId="6" fillId="0" borderId="2" xfId="0" applyFont="1" applyBorder="1" applyAlignment="1">
      <alignment horizontal="left" wrapText="1"/>
    </xf>
    <xf numFmtId="0" fontId="13" fillId="0" borderId="2" xfId="0" applyFont="1" applyBorder="1"/>
    <xf numFmtId="3" fontId="13" fillId="0" borderId="2" xfId="0" applyNumberFormat="1" applyFont="1" applyBorder="1"/>
    <xf numFmtId="3" fontId="29" fillId="0" borderId="2" xfId="0" applyNumberFormat="1" applyFont="1" applyBorder="1"/>
    <xf numFmtId="3" fontId="15" fillId="0" borderId="2" xfId="0" applyNumberFormat="1" applyFont="1" applyBorder="1" applyAlignment="1">
      <alignment horizontal="center"/>
    </xf>
    <xf numFmtId="1" fontId="23" fillId="0" borderId="2" xfId="0" applyNumberFormat="1" applyFont="1" applyBorder="1"/>
    <xf numFmtId="0" fontId="24" fillId="0" borderId="2" xfId="0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23" fillId="0" borderId="2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0" fillId="0" borderId="2" xfId="0" applyFont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7" fillId="2" borderId="2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5" borderId="4" xfId="2" applyFont="1" applyFill="1" applyBorder="1" applyAlignment="1">
      <alignment horizontal="center" vertical="center"/>
    </xf>
    <xf numFmtId="0" fontId="4" fillId="5" borderId="5" xfId="2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5" borderId="16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/>
    </xf>
    <xf numFmtId="0" fontId="6" fillId="5" borderId="18" xfId="0" applyFont="1" applyFill="1" applyBorder="1" applyAlignment="1"/>
    <xf numFmtId="0" fontId="6" fillId="5" borderId="19" xfId="0" applyFont="1" applyFill="1" applyBorder="1" applyAlignment="1"/>
    <xf numFmtId="0" fontId="5" fillId="5" borderId="20" xfId="0" applyFont="1" applyFill="1" applyBorder="1" applyAlignment="1">
      <alignment horizontal="center"/>
    </xf>
    <xf numFmtId="0" fontId="6" fillId="5" borderId="21" xfId="0" applyFont="1" applyFill="1" applyBorder="1" applyAlignment="1"/>
    <xf numFmtId="0" fontId="6" fillId="5" borderId="22" xfId="0" applyFont="1" applyFill="1" applyBorder="1" applyAlignment="1"/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5" fillId="0" borderId="0" xfId="2" applyFont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5" fillId="0" borderId="17" xfId="0" applyFont="1" applyBorder="1" applyAlignment="1"/>
    <xf numFmtId="0" fontId="6" fillId="0" borderId="18" xfId="0" applyFont="1" applyBorder="1" applyAlignment="1"/>
    <xf numFmtId="0" fontId="6" fillId="0" borderId="19" xfId="0" applyFont="1" applyBorder="1" applyAlignment="1"/>
    <xf numFmtId="0" fontId="6" fillId="0" borderId="17" xfId="0" applyFont="1" applyBorder="1" applyAlignment="1"/>
    <xf numFmtId="0" fontId="5" fillId="0" borderId="17" xfId="0" applyFont="1" applyBorder="1" applyAlignment="1">
      <alignment horizontal="right"/>
    </xf>
    <xf numFmtId="0" fontId="6" fillId="0" borderId="2" xfId="0" applyFont="1" applyBorder="1" applyAlignment="1"/>
    <xf numFmtId="0" fontId="15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</cellXfs>
  <cellStyles count="17">
    <cellStyle name="Ezres" xfId="1" builtinId="3"/>
    <cellStyle name="Ezres 2" xfId="6"/>
    <cellStyle name="Ezres 2 2" xfId="11"/>
    <cellStyle name="Ezres 3" xfId="8"/>
    <cellStyle name="Hivatkozás" xfId="13" builtinId="8"/>
    <cellStyle name="Normál" xfId="0" builtinId="0"/>
    <cellStyle name="Normal 2" xfId="4"/>
    <cellStyle name="Normál 2" xfId="5"/>
    <cellStyle name="Normál 3" xfId="7"/>
    <cellStyle name="Normál 3 2" xfId="12"/>
    <cellStyle name="Normál 4" xfId="10"/>
    <cellStyle name="Normál 5" xfId="14"/>
    <cellStyle name="Normál 6" xfId="3"/>
    <cellStyle name="Normál 7" xfId="15"/>
    <cellStyle name="Normál 8" xfId="16"/>
    <cellStyle name="Normál_2014. évi tervezet" xfId="2"/>
    <cellStyle name="Százalék 2" xfId="9"/>
  </cellStyles>
  <dxfs count="13"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33CCC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áblázat2" displayName="Táblázat2" ref="A5:I6" insertRow="1" insertRowShift="1" totalsRowShown="0" headerRowDxfId="12" dataDxfId="10" headerRowBorderDxfId="11" tableBorderDxfId="9" dataCellStyle="Normal 2">
  <autoFilter ref="A5:I6"/>
  <tableColumns count="9">
    <tableColumn id="1" name="Naplószám" dataDxfId="8" dataCellStyle="Normal 2"/>
    <tableColumn id="2" name="Hrsz" dataDxfId="7" dataCellStyle="Normal 2"/>
    <tableColumn id="3" name="Megnevezés" dataDxfId="6" dataCellStyle="Normal 2"/>
    <tableColumn id="4" name="Cím" dataDxfId="5" dataCellStyle="Normal 2"/>
    <tableColumn id="5" name="Ingatlanjelleg" dataDxfId="4" dataCellStyle="Normal 2"/>
    <tableColumn id="6" name="Törölt" dataDxfId="3" dataCellStyle="Normal 2"/>
    <tableColumn id="7" name="m2" dataDxfId="2" dataCellStyle="Normal 2"/>
    <tableColumn id="8" name="Bruttó érték" dataDxfId="1" dataCellStyle="Normal 2"/>
    <tableColumn id="9" name="Becsült érték" dataDxfId="0" dataCellStyle="Normal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view="pageBreakPreview" zoomScale="106" zoomScaleNormal="100" zoomScaleSheetLayoutView="106" workbookViewId="0">
      <selection activeCell="A3" sqref="A3:E3"/>
    </sheetView>
  </sheetViews>
  <sheetFormatPr defaultRowHeight="15" x14ac:dyDescent="0.25"/>
  <cols>
    <col min="1" max="2" width="9.140625" style="8"/>
    <col min="3" max="3" width="14.28515625" style="8" customWidth="1"/>
    <col min="4" max="4" width="34.7109375" style="8" customWidth="1"/>
    <col min="5" max="6" width="9.140625" style="8"/>
    <col min="7" max="7" width="9.140625" style="8" customWidth="1"/>
    <col min="8" max="16384" width="9.140625" style="8"/>
  </cols>
  <sheetData>
    <row r="1" spans="1:5" x14ac:dyDescent="0.25">
      <c r="B1" s="93"/>
      <c r="C1" s="93"/>
      <c r="D1" s="94"/>
    </row>
    <row r="2" spans="1:5" x14ac:dyDescent="0.25">
      <c r="A2" s="250" t="s">
        <v>910</v>
      </c>
      <c r="B2" s="250"/>
      <c r="C2" s="250"/>
      <c r="D2" s="250"/>
      <c r="E2" s="250"/>
    </row>
    <row r="3" spans="1:5" ht="15" customHeight="1" x14ac:dyDescent="0.25">
      <c r="A3" s="249" t="s">
        <v>896</v>
      </c>
      <c r="B3" s="249"/>
      <c r="C3" s="249"/>
      <c r="D3" s="249"/>
      <c r="E3" s="249"/>
    </row>
    <row r="4" spans="1:5" x14ac:dyDescent="0.25">
      <c r="B4" s="248"/>
      <c r="C4" s="248"/>
      <c r="D4" s="248"/>
    </row>
    <row r="5" spans="1:5" x14ac:dyDescent="0.25">
      <c r="B5" s="248"/>
      <c r="C5" s="248"/>
      <c r="D5" s="248"/>
    </row>
    <row r="6" spans="1:5" x14ac:dyDescent="0.25">
      <c r="B6" s="248" t="s">
        <v>895</v>
      </c>
      <c r="C6" s="248"/>
      <c r="D6" s="248"/>
    </row>
    <row r="7" spans="1:5" x14ac:dyDescent="0.25">
      <c r="B7" s="95"/>
      <c r="C7" s="95"/>
      <c r="D7" s="95"/>
    </row>
    <row r="8" spans="1:5" x14ac:dyDescent="0.25">
      <c r="B8" s="93"/>
      <c r="C8" s="93"/>
      <c r="D8" s="93"/>
    </row>
    <row r="9" spans="1:5" x14ac:dyDescent="0.25">
      <c r="B9" s="96" t="s">
        <v>0</v>
      </c>
      <c r="C9" s="96" t="s">
        <v>1</v>
      </c>
      <c r="D9" s="96" t="s">
        <v>2</v>
      </c>
    </row>
    <row r="10" spans="1:5" x14ac:dyDescent="0.25">
      <c r="B10" s="97" t="s">
        <v>3</v>
      </c>
      <c r="C10" s="97"/>
      <c r="D10" s="98" t="s">
        <v>206</v>
      </c>
    </row>
    <row r="11" spans="1:5" x14ac:dyDescent="0.25">
      <c r="B11" s="97" t="s">
        <v>4</v>
      </c>
      <c r="C11" s="99"/>
      <c r="D11" s="241" t="s">
        <v>5</v>
      </c>
    </row>
    <row r="12" spans="1:5" x14ac:dyDescent="0.25">
      <c r="B12" s="97" t="s">
        <v>6</v>
      </c>
      <c r="C12" s="99"/>
      <c r="D12" s="98" t="s">
        <v>7</v>
      </c>
    </row>
  </sheetData>
  <mergeCells count="5">
    <mergeCell ref="B4:D4"/>
    <mergeCell ref="B5:D5"/>
    <mergeCell ref="B6:D6"/>
    <mergeCell ref="A3:E3"/>
    <mergeCell ref="A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G14"/>
  <sheetViews>
    <sheetView view="pageBreakPreview" zoomScale="96" zoomScaleNormal="100" zoomScaleSheetLayoutView="96" workbookViewId="0">
      <selection activeCell="A3" sqref="A3:G3"/>
    </sheetView>
  </sheetViews>
  <sheetFormatPr defaultRowHeight="15" x14ac:dyDescent="0.25"/>
  <cols>
    <col min="1" max="1" width="35.28515625" style="8" customWidth="1"/>
    <col min="2" max="2" width="16" style="8" customWidth="1"/>
    <col min="3" max="4" width="12.85546875" style="8" customWidth="1"/>
    <col min="5" max="5" width="12" style="8" customWidth="1"/>
    <col min="6" max="7" width="12.7109375" style="8" customWidth="1"/>
    <col min="8" max="16384" width="9.140625" style="8"/>
  </cols>
  <sheetData>
    <row r="2" spans="1:7" x14ac:dyDescent="0.25">
      <c r="A2" s="270" t="s">
        <v>920</v>
      </c>
      <c r="B2" s="270"/>
      <c r="C2" s="270"/>
      <c r="D2" s="270"/>
      <c r="E2" s="270"/>
      <c r="F2" s="270"/>
      <c r="G2" s="270"/>
    </row>
    <row r="3" spans="1:7" x14ac:dyDescent="0.25">
      <c r="A3" s="271" t="s">
        <v>215</v>
      </c>
      <c r="B3" s="271"/>
      <c r="C3" s="271"/>
      <c r="D3" s="271"/>
      <c r="E3" s="271"/>
      <c r="F3" s="271"/>
      <c r="G3" s="271"/>
    </row>
    <row r="4" spans="1:7" x14ac:dyDescent="0.25">
      <c r="A4" s="271" t="s">
        <v>216</v>
      </c>
      <c r="B4" s="271"/>
      <c r="C4" s="271"/>
      <c r="D4" s="271"/>
      <c r="E4" s="271"/>
      <c r="F4" s="271"/>
      <c r="G4" s="271"/>
    </row>
    <row r="5" spans="1:7" x14ac:dyDescent="0.25">
      <c r="B5" s="149"/>
    </row>
    <row r="6" spans="1:7" x14ac:dyDescent="0.25">
      <c r="B6" s="149"/>
      <c r="C6" s="149"/>
      <c r="G6" s="9" t="s">
        <v>901</v>
      </c>
    </row>
    <row r="7" spans="1:7" x14ac:dyDescent="0.25">
      <c r="A7" s="272" t="s">
        <v>2</v>
      </c>
      <c r="B7" s="274" t="s">
        <v>217</v>
      </c>
      <c r="C7" s="275"/>
      <c r="D7" s="276"/>
      <c r="E7" s="277" t="s">
        <v>218</v>
      </c>
      <c r="F7" s="278"/>
      <c r="G7" s="279"/>
    </row>
    <row r="8" spans="1:7" ht="30" x14ac:dyDescent="0.25">
      <c r="A8" s="273"/>
      <c r="B8" s="113" t="s">
        <v>10</v>
      </c>
      <c r="C8" s="113" t="s">
        <v>11</v>
      </c>
      <c r="D8" s="114" t="s">
        <v>12</v>
      </c>
      <c r="E8" s="113" t="s">
        <v>10</v>
      </c>
      <c r="F8" s="113" t="s">
        <v>11</v>
      </c>
      <c r="G8" s="114" t="s">
        <v>12</v>
      </c>
    </row>
    <row r="9" spans="1:7" ht="30" customHeight="1" x14ac:dyDescent="0.25">
      <c r="A9" s="204" t="s">
        <v>894</v>
      </c>
      <c r="B9" s="242">
        <v>0</v>
      </c>
      <c r="C9" s="242">
        <v>12066524</v>
      </c>
      <c r="D9" s="243">
        <v>12066524</v>
      </c>
      <c r="E9" s="242">
        <v>0</v>
      </c>
      <c r="F9" s="242">
        <v>12066524</v>
      </c>
      <c r="G9" s="242">
        <v>12030160</v>
      </c>
    </row>
    <row r="10" spans="1:7" ht="15" customHeight="1" x14ac:dyDescent="0.25">
      <c r="A10" s="150"/>
      <c r="B10" s="242"/>
      <c r="C10" s="70"/>
      <c r="D10" s="151"/>
      <c r="E10" s="70"/>
      <c r="F10" s="70"/>
      <c r="G10" s="70"/>
    </row>
    <row r="11" spans="1:7" x14ac:dyDescent="0.25">
      <c r="A11" s="152" t="s">
        <v>214</v>
      </c>
      <c r="B11" s="71">
        <f>SUM(B9:B10)</f>
        <v>0</v>
      </c>
      <c r="C11" s="71">
        <f t="shared" ref="C11:G11" si="0">SUM(C9:C10)</f>
        <v>12066524</v>
      </c>
      <c r="D11" s="71">
        <f t="shared" si="0"/>
        <v>12066524</v>
      </c>
      <c r="E11" s="71">
        <f t="shared" si="0"/>
        <v>0</v>
      </c>
      <c r="F11" s="71">
        <f t="shared" si="0"/>
        <v>12066524</v>
      </c>
      <c r="G11" s="71">
        <f t="shared" si="0"/>
        <v>12030160</v>
      </c>
    </row>
    <row r="12" spans="1:7" x14ac:dyDescent="0.25">
      <c r="A12" s="72"/>
      <c r="B12" s="70"/>
      <c r="C12" s="70"/>
      <c r="D12" s="151"/>
      <c r="E12" s="70"/>
      <c r="F12" s="70"/>
      <c r="G12" s="70"/>
    </row>
    <row r="13" spans="1:7" x14ac:dyDescent="0.25">
      <c r="A13" s="72"/>
      <c r="B13" s="70"/>
      <c r="C13" s="70"/>
      <c r="D13" s="151"/>
      <c r="E13" s="70"/>
      <c r="F13" s="70"/>
      <c r="G13" s="70"/>
    </row>
    <row r="14" spans="1:7" x14ac:dyDescent="0.25">
      <c r="A14" s="72"/>
      <c r="B14" s="70"/>
      <c r="C14" s="70"/>
      <c r="D14" s="151"/>
      <c r="E14" s="70"/>
      <c r="F14" s="70"/>
      <c r="G14" s="70"/>
    </row>
  </sheetData>
  <mergeCells count="6">
    <mergeCell ref="A2:G2"/>
    <mergeCell ref="A3:G3"/>
    <mergeCell ref="A4:G4"/>
    <mergeCell ref="A7:A8"/>
    <mergeCell ref="B7:D7"/>
    <mergeCell ref="E7:G7"/>
  </mergeCells>
  <pageMargins left="0.7" right="0.7" top="0.75" bottom="0.75" header="0.3" footer="0.3"/>
  <pageSetup paperSize="9"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E11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0.85546875" style="8" customWidth="1"/>
    <col min="2" max="2" width="18.85546875" style="8" customWidth="1"/>
    <col min="3" max="3" width="18.28515625" style="8" customWidth="1"/>
    <col min="4" max="4" width="16.42578125" style="8" customWidth="1"/>
    <col min="5" max="5" width="11.28515625" style="8" customWidth="1"/>
    <col min="6" max="16384" width="9.140625" style="8"/>
  </cols>
  <sheetData>
    <row r="2" spans="1:5" x14ac:dyDescent="0.25">
      <c r="A2" s="250" t="s">
        <v>919</v>
      </c>
      <c r="B2" s="250"/>
      <c r="C2" s="250"/>
      <c r="D2" s="250"/>
      <c r="E2" s="250"/>
    </row>
    <row r="3" spans="1:5" x14ac:dyDescent="0.25">
      <c r="A3" s="250" t="s">
        <v>206</v>
      </c>
      <c r="B3" s="250"/>
      <c r="C3" s="250"/>
      <c r="D3" s="250"/>
      <c r="E3" s="250"/>
    </row>
    <row r="5" spans="1:5" ht="15.75" thickBot="1" x14ac:dyDescent="0.3">
      <c r="A5" s="267" t="s">
        <v>900</v>
      </c>
      <c r="B5" s="267"/>
      <c r="C5" s="267"/>
      <c r="D5" s="267"/>
      <c r="E5" s="267"/>
    </row>
    <row r="6" spans="1:5" ht="15.75" thickBot="1" x14ac:dyDescent="0.3">
      <c r="A6" s="268" t="s">
        <v>207</v>
      </c>
      <c r="B6" s="269" t="s">
        <v>208</v>
      </c>
      <c r="C6" s="269"/>
      <c r="D6" s="269"/>
      <c r="E6" s="269"/>
    </row>
    <row r="7" spans="1:5" ht="25.5" x14ac:dyDescent="0.25">
      <c r="A7" s="268"/>
      <c r="B7" s="133" t="s">
        <v>209</v>
      </c>
      <c r="C7" s="134" t="s">
        <v>210</v>
      </c>
      <c r="D7" s="135" t="s">
        <v>211</v>
      </c>
      <c r="E7" s="136" t="s">
        <v>111</v>
      </c>
    </row>
    <row r="8" spans="1:5" x14ac:dyDescent="0.25">
      <c r="A8" s="137" t="s">
        <v>212</v>
      </c>
      <c r="B8" s="138">
        <v>0</v>
      </c>
      <c r="C8" s="138"/>
      <c r="D8" s="139">
        <v>5</v>
      </c>
      <c r="E8" s="140">
        <f>SUM(B8:D8)</f>
        <v>5</v>
      </c>
    </row>
    <row r="9" spans="1:5" x14ac:dyDescent="0.25">
      <c r="A9" s="141" t="s">
        <v>5</v>
      </c>
      <c r="B9" s="138"/>
      <c r="C9" s="138">
        <v>4</v>
      </c>
      <c r="D9" s="142"/>
      <c r="E9" s="140">
        <f>SUM(B9:D9)</f>
        <v>4</v>
      </c>
    </row>
    <row r="10" spans="1:5" ht="15.75" thickBot="1" x14ac:dyDescent="0.3">
      <c r="A10" s="143" t="s">
        <v>213</v>
      </c>
      <c r="B10" s="144"/>
      <c r="C10" s="144"/>
      <c r="D10" s="145">
        <v>2</v>
      </c>
      <c r="E10" s="140">
        <f>SUM(B10:D10)</f>
        <v>2</v>
      </c>
    </row>
    <row r="11" spans="1:5" ht="15.75" thickBot="1" x14ac:dyDescent="0.3">
      <c r="A11" s="146" t="s">
        <v>214</v>
      </c>
      <c r="B11" s="147">
        <f>SUM(B8:B10)</f>
        <v>0</v>
      </c>
      <c r="C11" s="147">
        <f>SUM(C8:C10)</f>
        <v>4</v>
      </c>
      <c r="D11" s="147">
        <f>SUM(D8:D10)</f>
        <v>7</v>
      </c>
      <c r="E11" s="148">
        <f>SUM(E8:E10)</f>
        <v>11</v>
      </c>
    </row>
  </sheetData>
  <mergeCells count="5">
    <mergeCell ref="A2:E2"/>
    <mergeCell ref="A3:E3"/>
    <mergeCell ref="A5:E5"/>
    <mergeCell ref="A6:A7"/>
    <mergeCell ref="B6:E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N46"/>
  <sheetViews>
    <sheetView view="pageBreakPreview" zoomScaleNormal="100" zoomScaleSheetLayoutView="100" workbookViewId="0">
      <selection activeCell="Q33" sqref="Q33"/>
    </sheetView>
  </sheetViews>
  <sheetFormatPr defaultRowHeight="15" x14ac:dyDescent="0.25"/>
  <cols>
    <col min="1" max="9" width="9.140625" style="8"/>
    <col min="10" max="10" width="14.5703125" style="8" customWidth="1"/>
    <col min="11" max="11" width="13.140625" style="8" customWidth="1"/>
    <col min="12" max="12" width="9.140625" style="8"/>
    <col min="13" max="13" width="8.7109375" style="8" customWidth="1"/>
    <col min="14" max="14" width="9.140625" style="8" hidden="1" customWidth="1"/>
    <col min="15" max="16384" width="9.140625" style="8"/>
  </cols>
  <sheetData>
    <row r="2" spans="1:14" x14ac:dyDescent="0.25">
      <c r="A2" s="250" t="s">
        <v>921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4" x14ac:dyDescent="0.25">
      <c r="A3" s="250" t="s">
        <v>219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</row>
    <row r="4" spans="1:14" x14ac:dyDescent="0.25">
      <c r="A4" s="271" t="s">
        <v>220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7" spans="1:14" x14ac:dyDescent="0.25">
      <c r="L7" s="153" t="s">
        <v>500</v>
      </c>
    </row>
    <row r="8" spans="1:14" ht="30" x14ac:dyDescent="0.25">
      <c r="A8" s="154" t="s">
        <v>186</v>
      </c>
      <c r="B8" s="282" t="s">
        <v>221</v>
      </c>
      <c r="C8" s="283"/>
      <c r="D8" s="283"/>
      <c r="E8" s="283"/>
      <c r="F8" s="283"/>
      <c r="G8" s="282" t="s">
        <v>222</v>
      </c>
      <c r="H8" s="283"/>
      <c r="I8" s="283"/>
      <c r="J8" s="113" t="s">
        <v>10</v>
      </c>
      <c r="K8" s="113" t="s">
        <v>11</v>
      </c>
      <c r="L8" s="114" t="s">
        <v>12</v>
      </c>
      <c r="M8" s="113" t="s">
        <v>501</v>
      </c>
    </row>
    <row r="9" spans="1:14" ht="28.5" customHeight="1" x14ac:dyDescent="0.25">
      <c r="A9" s="155" t="s">
        <v>3</v>
      </c>
      <c r="B9" s="284" t="s">
        <v>223</v>
      </c>
      <c r="C9" s="285"/>
      <c r="D9" s="285"/>
      <c r="E9" s="285"/>
      <c r="F9" s="285"/>
      <c r="G9" s="285"/>
      <c r="H9" s="285"/>
      <c r="I9" s="285"/>
      <c r="J9" s="66"/>
      <c r="K9" s="66"/>
      <c r="L9" s="66"/>
      <c r="M9" s="66"/>
    </row>
    <row r="10" spans="1:14" ht="15" customHeight="1" x14ac:dyDescent="0.25">
      <c r="A10" s="155" t="s">
        <v>4</v>
      </c>
      <c r="B10" s="284" t="s">
        <v>224</v>
      </c>
      <c r="C10" s="285"/>
      <c r="D10" s="285"/>
      <c r="E10" s="285"/>
      <c r="F10" s="285"/>
      <c r="G10" s="285"/>
      <c r="H10" s="285"/>
      <c r="I10" s="285"/>
      <c r="J10" s="66"/>
      <c r="K10" s="66"/>
      <c r="L10" s="66"/>
      <c r="M10" s="66"/>
    </row>
    <row r="11" spans="1:14" ht="15" customHeight="1" x14ac:dyDescent="0.25">
      <c r="A11" s="155" t="s">
        <v>6</v>
      </c>
      <c r="B11" s="284" t="s">
        <v>225</v>
      </c>
      <c r="C11" s="285"/>
      <c r="D11" s="285"/>
      <c r="E11" s="285"/>
      <c r="F11" s="285"/>
      <c r="G11" s="285"/>
      <c r="H11" s="285"/>
      <c r="I11" s="285"/>
      <c r="J11" s="66"/>
      <c r="K11" s="66"/>
      <c r="L11" s="66"/>
      <c r="M11" s="66"/>
    </row>
    <row r="12" spans="1:14" ht="15" customHeight="1" x14ac:dyDescent="0.25">
      <c r="A12" s="155" t="s">
        <v>226</v>
      </c>
      <c r="B12" s="284" t="s">
        <v>227</v>
      </c>
      <c r="C12" s="285"/>
      <c r="D12" s="285"/>
      <c r="E12" s="285"/>
      <c r="F12" s="285"/>
      <c r="G12" s="285"/>
      <c r="H12" s="285"/>
      <c r="I12" s="285"/>
      <c r="J12" s="66"/>
      <c r="K12" s="66"/>
      <c r="L12" s="66"/>
      <c r="M12" s="66"/>
    </row>
    <row r="13" spans="1:14" ht="15" customHeight="1" x14ac:dyDescent="0.25">
      <c r="A13" s="155" t="s">
        <v>228</v>
      </c>
      <c r="B13" s="284" t="s">
        <v>229</v>
      </c>
      <c r="C13" s="285"/>
      <c r="D13" s="285"/>
      <c r="E13" s="285"/>
      <c r="F13" s="285"/>
      <c r="G13" s="285"/>
      <c r="H13" s="285"/>
      <c r="I13" s="285"/>
      <c r="J13" s="66"/>
      <c r="K13" s="66"/>
      <c r="L13" s="66"/>
      <c r="M13" s="66"/>
    </row>
    <row r="14" spans="1:14" ht="15" customHeight="1" x14ac:dyDescent="0.25">
      <c r="A14" s="155" t="s">
        <v>230</v>
      </c>
      <c r="B14" s="284" t="s">
        <v>231</v>
      </c>
      <c r="C14" s="285"/>
      <c r="D14" s="285"/>
      <c r="E14" s="285"/>
      <c r="F14" s="285"/>
      <c r="G14" s="285"/>
      <c r="H14" s="285"/>
      <c r="I14" s="285"/>
      <c r="J14" s="66"/>
      <c r="K14" s="66"/>
      <c r="L14" s="66"/>
      <c r="M14" s="66"/>
    </row>
    <row r="15" spans="1:14" ht="15" customHeight="1" x14ac:dyDescent="0.25">
      <c r="A15" s="155" t="s">
        <v>232</v>
      </c>
      <c r="B15" s="284" t="s">
        <v>233</v>
      </c>
      <c r="C15" s="285"/>
      <c r="D15" s="285"/>
      <c r="E15" s="285"/>
      <c r="F15" s="285"/>
      <c r="G15" s="285"/>
      <c r="H15" s="285"/>
      <c r="I15" s="285"/>
      <c r="J15" s="66"/>
      <c r="K15" s="66"/>
      <c r="L15" s="66"/>
      <c r="M15" s="66"/>
    </row>
    <row r="16" spans="1:14" x14ac:dyDescent="0.25">
      <c r="I16" s="153" t="s">
        <v>214</v>
      </c>
      <c r="J16" s="131">
        <f>SUM(J9:J15)</f>
        <v>0</v>
      </c>
      <c r="K16" s="66"/>
      <c r="L16" s="66"/>
      <c r="M16" s="66"/>
    </row>
    <row r="18" spans="1:9" x14ac:dyDescent="0.25">
      <c r="A18" s="281" t="s">
        <v>376</v>
      </c>
      <c r="B18" s="281"/>
      <c r="C18" s="281"/>
      <c r="D18" s="281"/>
      <c r="E18" s="281"/>
      <c r="F18" s="281"/>
      <c r="G18" s="281"/>
      <c r="H18" s="281"/>
      <c r="I18" s="281"/>
    </row>
    <row r="19" spans="1:9" x14ac:dyDescent="0.25">
      <c r="A19" s="280"/>
      <c r="B19" s="280"/>
      <c r="C19" s="280"/>
      <c r="D19" s="280"/>
      <c r="E19" s="280"/>
    </row>
    <row r="21" spans="1:9" x14ac:dyDescent="0.25">
      <c r="A21" s="156"/>
      <c r="B21" s="156"/>
      <c r="C21" s="156"/>
      <c r="D21" s="156"/>
      <c r="E21" s="157"/>
    </row>
    <row r="22" spans="1:9" x14ac:dyDescent="0.25">
      <c r="A22" s="158"/>
      <c r="B22" s="158"/>
      <c r="C22" s="159"/>
      <c r="D22" s="159"/>
      <c r="E22" s="159"/>
    </row>
    <row r="23" spans="1:9" x14ac:dyDescent="0.25">
      <c r="A23" s="160"/>
      <c r="B23" s="160"/>
      <c r="C23" s="159"/>
      <c r="D23" s="159"/>
      <c r="E23" s="159"/>
    </row>
    <row r="24" spans="1:9" x14ac:dyDescent="0.25">
      <c r="A24" s="160"/>
      <c r="B24" s="160"/>
      <c r="C24" s="159"/>
      <c r="D24" s="159"/>
      <c r="E24" s="159"/>
    </row>
    <row r="25" spans="1:9" x14ac:dyDescent="0.25">
      <c r="A25" s="160"/>
      <c r="B25" s="160"/>
      <c r="C25" s="159"/>
      <c r="D25" s="159"/>
      <c r="E25" s="159"/>
    </row>
    <row r="26" spans="1:9" x14ac:dyDescent="0.25">
      <c r="A26" s="160"/>
      <c r="B26" s="160"/>
      <c r="C26" s="159"/>
      <c r="D26" s="159"/>
      <c r="E26" s="159"/>
    </row>
    <row r="27" spans="1:9" x14ac:dyDescent="0.25">
      <c r="A27" s="160"/>
      <c r="B27" s="160"/>
      <c r="C27" s="159"/>
      <c r="D27" s="159"/>
      <c r="E27" s="159"/>
    </row>
    <row r="28" spans="1:9" x14ac:dyDescent="0.25">
      <c r="A28" s="158"/>
      <c r="B28" s="158"/>
      <c r="C28" s="159"/>
      <c r="D28" s="159"/>
      <c r="E28" s="159"/>
    </row>
    <row r="29" spans="1:9" x14ac:dyDescent="0.25">
      <c r="A29" s="161"/>
      <c r="B29" s="161"/>
      <c r="C29" s="159"/>
      <c r="D29" s="159"/>
      <c r="E29" s="159"/>
    </row>
    <row r="31" spans="1:9" x14ac:dyDescent="0.25">
      <c r="A31" s="161"/>
      <c r="B31" s="161"/>
      <c r="C31" s="159"/>
      <c r="D31" s="159"/>
      <c r="E31" s="159"/>
    </row>
    <row r="33" spans="1:5" x14ac:dyDescent="0.25">
      <c r="A33" s="281"/>
      <c r="B33" s="281"/>
      <c r="C33" s="281"/>
      <c r="D33" s="281"/>
      <c r="E33" s="281"/>
    </row>
    <row r="36" spans="1:5" x14ac:dyDescent="0.25">
      <c r="A36" s="162"/>
      <c r="B36" s="162"/>
      <c r="C36" s="162"/>
      <c r="D36" s="162"/>
      <c r="E36" s="162"/>
    </row>
    <row r="37" spans="1:5" x14ac:dyDescent="0.25">
      <c r="A37" s="159"/>
      <c r="B37" s="159"/>
      <c r="C37" s="159"/>
      <c r="D37" s="159"/>
      <c r="E37" s="159"/>
    </row>
    <row r="38" spans="1:5" x14ac:dyDescent="0.25">
      <c r="A38" s="159"/>
      <c r="B38" s="159"/>
      <c r="C38" s="159"/>
      <c r="D38" s="159"/>
      <c r="E38" s="159"/>
    </row>
    <row r="39" spans="1:5" x14ac:dyDescent="0.25">
      <c r="A39" s="159"/>
      <c r="B39" s="159"/>
      <c r="C39" s="159"/>
      <c r="D39" s="159"/>
      <c r="E39" s="159"/>
    </row>
    <row r="40" spans="1:5" x14ac:dyDescent="0.25">
      <c r="A40" s="159"/>
      <c r="B40" s="159"/>
      <c r="C40" s="159"/>
      <c r="D40" s="159"/>
      <c r="E40" s="159"/>
    </row>
    <row r="41" spans="1:5" x14ac:dyDescent="0.25">
      <c r="A41" s="159"/>
      <c r="B41" s="159"/>
      <c r="C41" s="159"/>
      <c r="D41" s="159"/>
      <c r="E41" s="159"/>
    </row>
    <row r="42" spans="1:5" x14ac:dyDescent="0.25">
      <c r="A42" s="159"/>
      <c r="B42" s="159"/>
      <c r="C42" s="159"/>
      <c r="D42" s="159"/>
      <c r="E42" s="159"/>
    </row>
    <row r="43" spans="1:5" x14ac:dyDescent="0.25">
      <c r="A43" s="159"/>
      <c r="B43" s="159"/>
      <c r="C43" s="159"/>
      <c r="D43" s="159"/>
      <c r="E43" s="159"/>
    </row>
    <row r="46" spans="1:5" x14ac:dyDescent="0.25">
      <c r="A46" s="163"/>
      <c r="B46" s="159"/>
      <c r="C46" s="159"/>
      <c r="D46" s="159"/>
      <c r="E46" s="159"/>
    </row>
  </sheetData>
  <mergeCells count="22">
    <mergeCell ref="B12:F12"/>
    <mergeCell ref="G12:I12"/>
    <mergeCell ref="B13:F13"/>
    <mergeCell ref="G13:I13"/>
    <mergeCell ref="B14:F14"/>
    <mergeCell ref="G14:I14"/>
    <mergeCell ref="A2:N2"/>
    <mergeCell ref="A3:N3"/>
    <mergeCell ref="A4:N4"/>
    <mergeCell ref="A19:E19"/>
    <mergeCell ref="A33:E33"/>
    <mergeCell ref="A18:I18"/>
    <mergeCell ref="B8:F8"/>
    <mergeCell ref="G8:I8"/>
    <mergeCell ref="B9:F9"/>
    <mergeCell ref="G9:I9"/>
    <mergeCell ref="B10:F10"/>
    <mergeCell ref="G10:I10"/>
    <mergeCell ref="B11:F11"/>
    <mergeCell ref="G11:I11"/>
    <mergeCell ref="B15:F15"/>
    <mergeCell ref="G15:I15"/>
  </mergeCells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19"/>
  <sheetViews>
    <sheetView view="pageBreakPreview" zoomScale="98" zoomScaleNormal="100" zoomScaleSheetLayoutView="98" workbookViewId="0">
      <selection activeCell="A3" sqref="A3:I3"/>
    </sheetView>
  </sheetViews>
  <sheetFormatPr defaultRowHeight="15" x14ac:dyDescent="0.25"/>
  <cols>
    <col min="1" max="1" width="9.140625" style="8"/>
    <col min="2" max="2" width="41.85546875" style="8" customWidth="1"/>
    <col min="3" max="9" width="9.140625" style="8"/>
    <col min="10" max="10" width="9.140625" style="8" hidden="1" customWidth="1"/>
    <col min="11" max="16384" width="9.140625" style="8"/>
  </cols>
  <sheetData>
    <row r="2" spans="1:9" x14ac:dyDescent="0.25">
      <c r="A2" s="250" t="s">
        <v>922</v>
      </c>
      <c r="B2" s="250"/>
      <c r="C2" s="250"/>
      <c r="D2" s="250"/>
      <c r="E2" s="250"/>
      <c r="F2" s="250"/>
      <c r="G2" s="250"/>
      <c r="H2" s="250"/>
      <c r="I2" s="250"/>
    </row>
    <row r="3" spans="1:9" x14ac:dyDescent="0.25">
      <c r="A3" s="250" t="s">
        <v>215</v>
      </c>
      <c r="B3" s="250"/>
      <c r="C3" s="250"/>
      <c r="D3" s="250"/>
      <c r="E3" s="250"/>
      <c r="F3" s="250"/>
      <c r="G3" s="250"/>
      <c r="H3" s="250"/>
      <c r="I3" s="250"/>
    </row>
    <row r="4" spans="1:9" x14ac:dyDescent="0.25">
      <c r="A4" s="149"/>
      <c r="B4" s="149"/>
      <c r="C4" s="149"/>
      <c r="D4" s="149"/>
      <c r="E4" s="149"/>
      <c r="F4" s="149"/>
      <c r="G4" s="149"/>
      <c r="H4" s="149"/>
      <c r="I4" s="149"/>
    </row>
    <row r="5" spans="1:9" x14ac:dyDescent="0.25">
      <c r="A5" s="286" t="s">
        <v>498</v>
      </c>
      <c r="B5" s="286"/>
      <c r="C5" s="286"/>
      <c r="D5" s="286"/>
      <c r="E5" s="286"/>
      <c r="F5" s="286"/>
      <c r="G5" s="286"/>
      <c r="H5" s="286"/>
      <c r="I5" s="286"/>
    </row>
    <row r="6" spans="1:9" x14ac:dyDescent="0.25">
      <c r="A6" s="164"/>
      <c r="B6" s="165"/>
      <c r="C6" s="166"/>
      <c r="D6" s="167"/>
      <c r="E6" s="165"/>
      <c r="F6" s="167"/>
      <c r="G6" s="167"/>
      <c r="H6" s="167"/>
      <c r="I6" s="168"/>
    </row>
    <row r="7" spans="1:9" x14ac:dyDescent="0.25">
      <c r="A7" s="169"/>
      <c r="B7" s="170"/>
      <c r="C7" s="171"/>
      <c r="D7" s="172"/>
      <c r="E7" s="170"/>
      <c r="F7" s="172"/>
      <c r="G7" s="172"/>
      <c r="H7" s="172"/>
      <c r="I7" s="173"/>
    </row>
    <row r="8" spans="1:9" x14ac:dyDescent="0.25">
      <c r="A8" s="134" t="s">
        <v>234</v>
      </c>
      <c r="B8" s="134" t="s">
        <v>2</v>
      </c>
      <c r="C8" s="287" t="s">
        <v>235</v>
      </c>
      <c r="D8" s="287"/>
      <c r="E8" s="287" t="s">
        <v>236</v>
      </c>
      <c r="F8" s="287"/>
      <c r="G8" s="287" t="s">
        <v>237</v>
      </c>
      <c r="H8" s="287"/>
      <c r="I8" s="174" t="s">
        <v>111</v>
      </c>
    </row>
    <row r="9" spans="1:9" x14ac:dyDescent="0.25">
      <c r="A9" s="175"/>
      <c r="B9" s="175"/>
      <c r="C9" s="176" t="s">
        <v>238</v>
      </c>
      <c r="D9" s="177" t="s">
        <v>499</v>
      </c>
      <c r="E9" s="175" t="s">
        <v>238</v>
      </c>
      <c r="F9" s="177" t="s">
        <v>499</v>
      </c>
      <c r="G9" s="175"/>
      <c r="H9" s="177" t="s">
        <v>499</v>
      </c>
      <c r="I9" s="178" t="s">
        <v>499</v>
      </c>
    </row>
    <row r="10" spans="1:9" ht="39.950000000000003" customHeight="1" x14ac:dyDescent="0.25">
      <c r="A10" s="175" t="s">
        <v>3</v>
      </c>
      <c r="B10" s="179" t="s">
        <v>239</v>
      </c>
      <c r="C10" s="180"/>
      <c r="D10" s="181"/>
      <c r="E10" s="182"/>
      <c r="F10" s="181"/>
      <c r="G10" s="181"/>
      <c r="H10" s="181"/>
      <c r="I10" s="183">
        <f>+D10+F10+H10</f>
        <v>0</v>
      </c>
    </row>
    <row r="11" spans="1:9" ht="39.950000000000003" customHeight="1" x14ac:dyDescent="0.25">
      <c r="A11" s="175" t="s">
        <v>4</v>
      </c>
      <c r="B11" s="179" t="s">
        <v>240</v>
      </c>
      <c r="C11" s="180"/>
      <c r="D11" s="181"/>
      <c r="E11" s="182"/>
      <c r="F11" s="181"/>
      <c r="G11" s="181"/>
      <c r="H11" s="181"/>
      <c r="I11" s="183">
        <f>+D11+F11+H11</f>
        <v>0</v>
      </c>
    </row>
    <row r="12" spans="1:9" ht="39.950000000000003" customHeight="1" x14ac:dyDescent="0.25">
      <c r="A12" s="175" t="s">
        <v>6</v>
      </c>
      <c r="B12" s="179" t="s">
        <v>241</v>
      </c>
      <c r="C12" s="180"/>
      <c r="D12" s="181"/>
      <c r="E12" s="182"/>
      <c r="F12" s="181"/>
      <c r="G12" s="181"/>
      <c r="H12" s="181"/>
      <c r="I12" s="183">
        <f>+D12+F12+H12</f>
        <v>0</v>
      </c>
    </row>
    <row r="13" spans="1:9" ht="39.950000000000003" customHeight="1" x14ac:dyDescent="0.25">
      <c r="A13" s="175"/>
      <c r="B13" s="184" t="s">
        <v>242</v>
      </c>
      <c r="C13" s="176"/>
      <c r="D13" s="181"/>
      <c r="E13" s="185">
        <v>11</v>
      </c>
      <c r="F13" s="186">
        <v>104</v>
      </c>
      <c r="G13" s="186"/>
      <c r="H13" s="186"/>
      <c r="I13" s="187"/>
    </row>
    <row r="14" spans="1:9" ht="39.950000000000003" customHeight="1" x14ac:dyDescent="0.25">
      <c r="A14" s="175"/>
      <c r="B14" s="184" t="s">
        <v>243</v>
      </c>
      <c r="C14" s="176"/>
      <c r="D14" s="181"/>
      <c r="E14" s="185"/>
      <c r="F14" s="186"/>
      <c r="G14" s="186"/>
      <c r="H14" s="186"/>
      <c r="I14" s="187"/>
    </row>
    <row r="15" spans="1:9" ht="39.950000000000003" customHeight="1" x14ac:dyDescent="0.25">
      <c r="A15" s="175"/>
      <c r="B15" s="184" t="s">
        <v>244</v>
      </c>
      <c r="C15" s="176"/>
      <c r="D15" s="181"/>
      <c r="E15" s="185"/>
      <c r="F15" s="186"/>
      <c r="G15" s="186"/>
      <c r="H15" s="186"/>
      <c r="I15" s="187"/>
    </row>
    <row r="16" spans="1:9" ht="39.950000000000003" customHeight="1" x14ac:dyDescent="0.25">
      <c r="A16" s="175" t="s">
        <v>226</v>
      </c>
      <c r="B16" s="179" t="s">
        <v>245</v>
      </c>
      <c r="C16" s="180"/>
      <c r="D16" s="181"/>
      <c r="E16" s="182"/>
      <c r="F16" s="181"/>
      <c r="G16" s="181"/>
      <c r="H16" s="181"/>
      <c r="I16" s="183"/>
    </row>
    <row r="17" spans="1:9" ht="39.950000000000003" customHeight="1" x14ac:dyDescent="0.25">
      <c r="A17" s="175" t="s">
        <v>228</v>
      </c>
      <c r="B17" s="179" t="s">
        <v>246</v>
      </c>
      <c r="C17" s="180"/>
      <c r="D17" s="181"/>
      <c r="E17" s="182"/>
      <c r="F17" s="181"/>
      <c r="G17" s="181"/>
      <c r="H17" s="181"/>
      <c r="I17" s="183"/>
    </row>
    <row r="18" spans="1:9" ht="39.950000000000003" customHeight="1" x14ac:dyDescent="0.25">
      <c r="A18" s="188"/>
      <c r="B18" s="189" t="s">
        <v>214</v>
      </c>
      <c r="C18" s="190">
        <f t="shared" ref="C18:I18" si="0">SUM(C10:C17)</f>
        <v>0</v>
      </c>
      <c r="D18" s="183">
        <f t="shared" si="0"/>
        <v>0</v>
      </c>
      <c r="E18" s="183">
        <f t="shared" si="0"/>
        <v>11</v>
      </c>
      <c r="F18" s="183">
        <f t="shared" si="0"/>
        <v>104</v>
      </c>
      <c r="G18" s="183">
        <f t="shared" si="0"/>
        <v>0</v>
      </c>
      <c r="H18" s="183">
        <f t="shared" si="0"/>
        <v>0</v>
      </c>
      <c r="I18" s="183">
        <f t="shared" si="0"/>
        <v>0</v>
      </c>
    </row>
    <row r="19" spans="1:9" ht="39.950000000000003" customHeight="1" x14ac:dyDescent="0.25"/>
  </sheetData>
  <mergeCells count="6">
    <mergeCell ref="A2:I2"/>
    <mergeCell ref="A3:I3"/>
    <mergeCell ref="A5:I5"/>
    <mergeCell ref="C8:D8"/>
    <mergeCell ref="E8:F8"/>
    <mergeCell ref="G8:H8"/>
  </mergeCells>
  <pageMargins left="0.7" right="0.7" top="0.75" bottom="0.75" header="0.3" footer="0.3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"/>
  <sheetViews>
    <sheetView view="pageBreakPreview" zoomScaleNormal="100" zoomScaleSheetLayoutView="100" workbookViewId="0">
      <selection activeCell="A3" sqref="A3:G3"/>
    </sheetView>
  </sheetViews>
  <sheetFormatPr defaultRowHeight="15" x14ac:dyDescent="0.25"/>
  <cols>
    <col min="1" max="1" width="17.7109375" customWidth="1"/>
    <col min="2" max="2" width="13.140625" customWidth="1"/>
  </cols>
  <sheetData>
    <row r="1" spans="1:9" x14ac:dyDescent="0.25">
      <c r="A1" s="223"/>
      <c r="B1" s="223"/>
      <c r="C1" s="1"/>
      <c r="D1" s="1"/>
      <c r="E1" s="1"/>
      <c r="F1" s="1"/>
      <c r="G1" s="224"/>
    </row>
    <row r="2" spans="1:9" x14ac:dyDescent="0.25">
      <c r="A2" s="256" t="s">
        <v>923</v>
      </c>
      <c r="B2" s="256"/>
      <c r="C2" s="256"/>
      <c r="D2" s="256"/>
      <c r="E2" s="256"/>
      <c r="F2" s="256"/>
      <c r="G2" s="256"/>
      <c r="H2" s="225"/>
      <c r="I2" s="225"/>
    </row>
    <row r="3" spans="1:9" x14ac:dyDescent="0.25">
      <c r="A3" s="256" t="s">
        <v>215</v>
      </c>
      <c r="B3" s="256"/>
      <c r="C3" s="256"/>
      <c r="D3" s="256"/>
      <c r="E3" s="256"/>
      <c r="F3" s="256"/>
      <c r="G3" s="256"/>
      <c r="H3" s="225"/>
      <c r="I3" s="225"/>
    </row>
    <row r="4" spans="1:9" ht="26.25" customHeight="1" x14ac:dyDescent="0.25">
      <c r="A4" s="288" t="s">
        <v>247</v>
      </c>
      <c r="B4" s="288"/>
      <c r="C4" s="288"/>
      <c r="D4" s="288"/>
      <c r="E4" s="288"/>
      <c r="F4" s="288"/>
      <c r="G4" s="288"/>
    </row>
    <row r="5" spans="1:9" x14ac:dyDescent="0.25">
      <c r="A5" s="223"/>
      <c r="B5" s="223"/>
      <c r="C5" s="223"/>
      <c r="D5" s="223"/>
      <c r="E5" s="223"/>
      <c r="F5" s="223"/>
      <c r="G5" s="223"/>
    </row>
    <row r="6" spans="1:9" x14ac:dyDescent="0.25">
      <c r="A6" s="226" t="s">
        <v>2</v>
      </c>
      <c r="B6" s="227" t="s">
        <v>895</v>
      </c>
      <c r="C6" s="227" t="s">
        <v>902</v>
      </c>
      <c r="D6" s="227" t="s">
        <v>903</v>
      </c>
      <c r="E6" s="227" t="s">
        <v>904</v>
      </c>
      <c r="F6" s="227" t="s">
        <v>905</v>
      </c>
    </row>
    <row r="7" spans="1:9" x14ac:dyDescent="0.25">
      <c r="A7" s="228"/>
      <c r="B7" s="229"/>
      <c r="C7" s="229"/>
      <c r="D7" s="229"/>
      <c r="E7" s="229"/>
      <c r="F7" s="229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F14"/>
  <sheetViews>
    <sheetView view="pageBreakPreview" zoomScale="130" zoomScaleNormal="100" zoomScaleSheetLayoutView="130" workbookViewId="0">
      <selection activeCell="A3" sqref="A3:F3"/>
    </sheetView>
  </sheetViews>
  <sheetFormatPr defaultRowHeight="15" x14ac:dyDescent="0.25"/>
  <cols>
    <col min="1" max="1" width="12.42578125" style="8" customWidth="1"/>
    <col min="2" max="2" width="27.28515625" style="8" customWidth="1"/>
    <col min="3" max="3" width="17.85546875" style="8" customWidth="1"/>
    <col min="4" max="4" width="13.7109375" style="8" customWidth="1"/>
    <col min="5" max="5" width="11.5703125" style="8" customWidth="1"/>
    <col min="6" max="6" width="0.140625" style="8" customWidth="1"/>
    <col min="7" max="16384" width="9.140625" style="8"/>
  </cols>
  <sheetData>
    <row r="2" spans="1:6" x14ac:dyDescent="0.25">
      <c r="A2" s="250" t="s">
        <v>924</v>
      </c>
      <c r="B2" s="250"/>
      <c r="C2" s="250"/>
      <c r="D2" s="250"/>
      <c r="E2" s="250"/>
      <c r="F2" s="250"/>
    </row>
    <row r="3" spans="1:6" x14ac:dyDescent="0.25">
      <c r="A3" s="250" t="s">
        <v>206</v>
      </c>
      <c r="B3" s="250"/>
      <c r="C3" s="250"/>
      <c r="D3" s="250"/>
      <c r="E3" s="250"/>
      <c r="F3" s="250"/>
    </row>
    <row r="5" spans="1:6" x14ac:dyDescent="0.25">
      <c r="C5" s="9" t="s">
        <v>109</v>
      </c>
      <c r="D5" s="9"/>
      <c r="E5" s="9"/>
    </row>
    <row r="6" spans="1:6" s="193" customFormat="1" ht="31.5" x14ac:dyDescent="0.25">
      <c r="A6" s="80" t="s">
        <v>377</v>
      </c>
      <c r="B6" s="79" t="s">
        <v>378</v>
      </c>
      <c r="C6" s="80" t="s">
        <v>893</v>
      </c>
      <c r="D6" s="80" t="s">
        <v>906</v>
      </c>
      <c r="E6" s="80" t="s">
        <v>907</v>
      </c>
      <c r="F6" s="80"/>
    </row>
    <row r="7" spans="1:6" x14ac:dyDescent="0.25">
      <c r="A7" s="66" t="s">
        <v>540</v>
      </c>
      <c r="B7" s="66" t="s">
        <v>387</v>
      </c>
      <c r="C7" s="25">
        <v>2519725</v>
      </c>
      <c r="D7" s="8">
        <v>0</v>
      </c>
      <c r="E7" s="25">
        <f>C7-D7</f>
        <v>2519725</v>
      </c>
      <c r="F7" s="64"/>
    </row>
    <row r="8" spans="1:6" x14ac:dyDescent="0.25">
      <c r="A8" s="66" t="s">
        <v>541</v>
      </c>
      <c r="B8" s="66" t="s">
        <v>388</v>
      </c>
      <c r="C8" s="25">
        <v>4345398</v>
      </c>
      <c r="D8" s="231">
        <v>4117847</v>
      </c>
      <c r="E8" s="25">
        <f t="shared" ref="E8:E14" si="0">C8-D8</f>
        <v>227551</v>
      </c>
      <c r="F8" s="64"/>
    </row>
    <row r="9" spans="1:6" x14ac:dyDescent="0.25">
      <c r="A9" s="66" t="s">
        <v>542</v>
      </c>
      <c r="B9" s="66" t="s">
        <v>389</v>
      </c>
      <c r="C9" s="25">
        <v>10588769</v>
      </c>
      <c r="D9" s="25">
        <v>109765</v>
      </c>
      <c r="E9" s="25">
        <f t="shared" si="0"/>
        <v>10479004</v>
      </c>
      <c r="F9" s="64"/>
    </row>
    <row r="10" spans="1:6" x14ac:dyDescent="0.25">
      <c r="A10" s="66" t="s">
        <v>543</v>
      </c>
      <c r="B10" s="66" t="s">
        <v>390</v>
      </c>
      <c r="C10" s="25">
        <v>2468846</v>
      </c>
      <c r="D10" s="25">
        <v>332311</v>
      </c>
      <c r="E10" s="25">
        <f t="shared" si="0"/>
        <v>2136535</v>
      </c>
      <c r="F10" s="64"/>
    </row>
    <row r="11" spans="1:6" x14ac:dyDescent="0.25">
      <c r="A11" s="66" t="s">
        <v>544</v>
      </c>
      <c r="B11" s="66" t="s">
        <v>391</v>
      </c>
      <c r="C11" s="25">
        <v>12000</v>
      </c>
      <c r="D11" s="25"/>
      <c r="E11" s="25">
        <f t="shared" si="0"/>
        <v>12000</v>
      </c>
      <c r="F11" s="64"/>
    </row>
    <row r="12" spans="1:6" x14ac:dyDescent="0.25">
      <c r="A12" s="66" t="s">
        <v>545</v>
      </c>
      <c r="B12" s="66" t="s">
        <v>392</v>
      </c>
      <c r="C12" s="25">
        <v>1096155</v>
      </c>
      <c r="D12" s="25">
        <v>847098</v>
      </c>
      <c r="E12" s="25">
        <f t="shared" si="0"/>
        <v>249057</v>
      </c>
      <c r="F12" s="64"/>
    </row>
    <row r="13" spans="1:6" x14ac:dyDescent="0.25">
      <c r="A13" s="66" t="s">
        <v>546</v>
      </c>
      <c r="B13" s="66" t="s">
        <v>547</v>
      </c>
      <c r="C13" s="25">
        <v>1</v>
      </c>
      <c r="D13" s="25"/>
      <c r="E13" s="25">
        <f t="shared" si="0"/>
        <v>1</v>
      </c>
      <c r="F13" s="64"/>
    </row>
    <row r="14" spans="1:6" x14ac:dyDescent="0.25">
      <c r="A14" s="234"/>
      <c r="B14" s="234" t="s">
        <v>393</v>
      </c>
      <c r="C14" s="235">
        <f>SUM(C7:C13)</f>
        <v>21030894</v>
      </c>
      <c r="D14" s="235">
        <f>SUM(D8:D13)</f>
        <v>5407021</v>
      </c>
      <c r="E14" s="236">
        <f t="shared" si="0"/>
        <v>15623873</v>
      </c>
      <c r="F14" s="33"/>
    </row>
  </sheetData>
  <autoFilter ref="A6:F14"/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E28"/>
  <sheetViews>
    <sheetView view="pageBreakPreview" zoomScale="142" zoomScaleNormal="100" zoomScaleSheetLayoutView="142" workbookViewId="0">
      <selection activeCell="A3" sqref="A3:D3"/>
    </sheetView>
  </sheetViews>
  <sheetFormatPr defaultRowHeight="15" x14ac:dyDescent="0.25"/>
  <cols>
    <col min="1" max="1" width="15.42578125" style="8" customWidth="1"/>
    <col min="2" max="2" width="42" style="8" customWidth="1"/>
    <col min="3" max="3" width="13.42578125" style="8" customWidth="1"/>
    <col min="4" max="4" width="10.42578125" style="125" customWidth="1"/>
    <col min="5" max="5" width="1.28515625" style="8" customWidth="1"/>
    <col min="6" max="16384" width="9.140625" style="8"/>
  </cols>
  <sheetData>
    <row r="2" spans="1:5" x14ac:dyDescent="0.25">
      <c r="A2" s="253" t="s">
        <v>925</v>
      </c>
      <c r="B2" s="254"/>
      <c r="C2" s="254"/>
      <c r="D2" s="255"/>
    </row>
    <row r="3" spans="1:5" x14ac:dyDescent="0.25">
      <c r="A3" s="253" t="s">
        <v>206</v>
      </c>
      <c r="B3" s="254"/>
      <c r="C3" s="254"/>
      <c r="D3" s="255"/>
    </row>
    <row r="5" spans="1:5" x14ac:dyDescent="0.25">
      <c r="A5" s="28" t="s">
        <v>212</v>
      </c>
    </row>
    <row r="6" spans="1:5" ht="38.25" x14ac:dyDescent="0.25">
      <c r="A6" s="77" t="s">
        <v>377</v>
      </c>
      <c r="B6" s="77" t="s">
        <v>378</v>
      </c>
      <c r="C6" s="78" t="s">
        <v>379</v>
      </c>
      <c r="D6" s="76" t="s">
        <v>380</v>
      </c>
      <c r="E6" s="31"/>
    </row>
    <row r="7" spans="1:5" x14ac:dyDescent="0.25">
      <c r="A7" s="65" t="s">
        <v>383</v>
      </c>
      <c r="B7" s="33" t="s">
        <v>384</v>
      </c>
      <c r="C7" s="230">
        <v>1772864</v>
      </c>
      <c r="D7" s="26" t="s">
        <v>385</v>
      </c>
      <c r="E7" s="30"/>
    </row>
    <row r="8" spans="1:5" x14ac:dyDescent="0.25">
      <c r="A8" s="65" t="s">
        <v>383</v>
      </c>
      <c r="B8" s="33" t="s">
        <v>384</v>
      </c>
      <c r="C8" s="230">
        <v>478673</v>
      </c>
      <c r="D8" s="26" t="s">
        <v>385</v>
      </c>
      <c r="E8" s="30"/>
    </row>
    <row r="9" spans="1:5" x14ac:dyDescent="0.25">
      <c r="A9" s="33" t="s">
        <v>503</v>
      </c>
      <c r="B9" s="33" t="s">
        <v>381</v>
      </c>
      <c r="C9" s="25">
        <v>20320</v>
      </c>
      <c r="D9" s="26" t="s">
        <v>536</v>
      </c>
      <c r="E9" s="30"/>
    </row>
    <row r="10" spans="1:5" x14ac:dyDescent="0.25">
      <c r="A10" s="33" t="s">
        <v>502</v>
      </c>
      <c r="B10" s="33" t="s">
        <v>382</v>
      </c>
      <c r="C10" s="25">
        <v>15000</v>
      </c>
      <c r="D10" s="26" t="s">
        <v>537</v>
      </c>
      <c r="E10" s="30"/>
    </row>
    <row r="11" spans="1:5" x14ac:dyDescent="0.25">
      <c r="A11" s="33" t="s">
        <v>506</v>
      </c>
      <c r="B11" s="33" t="s">
        <v>386</v>
      </c>
      <c r="C11" s="25">
        <v>73511</v>
      </c>
      <c r="D11" s="26" t="s">
        <v>538</v>
      </c>
      <c r="E11" s="30"/>
    </row>
    <row r="12" spans="1:5" x14ac:dyDescent="0.25">
      <c r="A12" s="33" t="s">
        <v>505</v>
      </c>
      <c r="B12" s="33" t="s">
        <v>386</v>
      </c>
      <c r="C12" s="25">
        <v>65677</v>
      </c>
      <c r="D12" s="26" t="s">
        <v>538</v>
      </c>
      <c r="E12" s="30"/>
    </row>
    <row r="13" spans="1:5" x14ac:dyDescent="0.25">
      <c r="A13" s="33" t="s">
        <v>507</v>
      </c>
      <c r="B13" s="33" t="s">
        <v>386</v>
      </c>
      <c r="C13" s="25">
        <v>36889</v>
      </c>
      <c r="D13" s="26" t="s">
        <v>538</v>
      </c>
      <c r="E13" s="30"/>
    </row>
    <row r="14" spans="1:5" x14ac:dyDescent="0.25">
      <c r="A14" s="33" t="s">
        <v>504</v>
      </c>
      <c r="B14" s="33" t="s">
        <v>386</v>
      </c>
      <c r="C14" s="25">
        <v>20402</v>
      </c>
      <c r="D14" s="26" t="s">
        <v>538</v>
      </c>
      <c r="E14" s="30"/>
    </row>
    <row r="15" spans="1:5" x14ac:dyDescent="0.25">
      <c r="A15" s="33" t="s">
        <v>506</v>
      </c>
      <c r="B15" s="33" t="s">
        <v>386</v>
      </c>
      <c r="C15" s="25">
        <v>19848</v>
      </c>
      <c r="D15" s="26" t="s">
        <v>538</v>
      </c>
      <c r="E15" s="30"/>
    </row>
    <row r="16" spans="1:5" x14ac:dyDescent="0.25">
      <c r="A16" s="33" t="s">
        <v>505</v>
      </c>
      <c r="B16" s="33" t="s">
        <v>386</v>
      </c>
      <c r="C16" s="25">
        <v>17732</v>
      </c>
      <c r="D16" s="26" t="s">
        <v>538</v>
      </c>
      <c r="E16" s="30"/>
    </row>
    <row r="17" spans="1:5" x14ac:dyDescent="0.25">
      <c r="A17" s="33" t="s">
        <v>507</v>
      </c>
      <c r="B17" s="33" t="s">
        <v>386</v>
      </c>
      <c r="C17" s="25">
        <v>9960</v>
      </c>
      <c r="D17" s="26" t="s">
        <v>538</v>
      </c>
      <c r="E17" s="30"/>
    </row>
    <row r="18" spans="1:5" x14ac:dyDescent="0.25">
      <c r="A18" s="33" t="s">
        <v>504</v>
      </c>
      <c r="B18" s="33" t="s">
        <v>386</v>
      </c>
      <c r="C18" s="25">
        <v>5508</v>
      </c>
      <c r="D18" s="26" t="s">
        <v>538</v>
      </c>
      <c r="E18" s="30"/>
    </row>
    <row r="19" spans="1:5" x14ac:dyDescent="0.25">
      <c r="A19" s="33" t="s">
        <v>534</v>
      </c>
      <c r="B19" s="33" t="s">
        <v>535</v>
      </c>
      <c r="C19" s="25">
        <v>90000</v>
      </c>
      <c r="D19" s="26" t="s">
        <v>539</v>
      </c>
      <c r="E19" s="30"/>
    </row>
    <row r="20" spans="1:5" x14ac:dyDescent="0.25">
      <c r="A20" s="33"/>
      <c r="B20" s="33" t="s">
        <v>111</v>
      </c>
      <c r="C20" s="25">
        <f>SUM(C7:C19)</f>
        <v>2626384</v>
      </c>
      <c r="D20" s="26"/>
      <c r="E20" s="30"/>
    </row>
    <row r="22" spans="1:5" x14ac:dyDescent="0.25">
      <c r="A22" s="27" t="s">
        <v>259</v>
      </c>
    </row>
    <row r="23" spans="1:5" ht="39" x14ac:dyDescent="0.25">
      <c r="A23" s="33" t="s">
        <v>377</v>
      </c>
      <c r="B23" s="26" t="s">
        <v>378</v>
      </c>
      <c r="C23" s="29" t="s">
        <v>379</v>
      </c>
      <c r="D23" s="29" t="s">
        <v>380</v>
      </c>
    </row>
    <row r="24" spans="1:5" x14ac:dyDescent="0.25">
      <c r="A24" s="33"/>
      <c r="B24" s="33"/>
      <c r="C24" s="25"/>
      <c r="D24" s="26"/>
    </row>
    <row r="25" spans="1:5" x14ac:dyDescent="0.25">
      <c r="A25" s="33"/>
      <c r="B25" s="33"/>
      <c r="C25" s="25"/>
      <c r="D25" s="26"/>
    </row>
    <row r="26" spans="1:5" x14ac:dyDescent="0.25">
      <c r="A26" s="33"/>
      <c r="B26" s="33"/>
      <c r="C26" s="25"/>
      <c r="D26" s="26"/>
    </row>
    <row r="27" spans="1:5" x14ac:dyDescent="0.25">
      <c r="A27" s="33"/>
      <c r="B27" s="33"/>
      <c r="C27" s="25"/>
      <c r="D27" s="26"/>
    </row>
    <row r="28" spans="1:5" x14ac:dyDescent="0.25">
      <c r="A28" s="33"/>
      <c r="B28" s="33" t="s">
        <v>111</v>
      </c>
      <c r="C28" s="25">
        <f>SUM(C24:C26)</f>
        <v>0</v>
      </c>
      <c r="D28" s="26"/>
    </row>
  </sheetData>
  <mergeCells count="2">
    <mergeCell ref="A2:D2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Q29"/>
  <sheetViews>
    <sheetView view="pageBreakPreview" zoomScale="112" zoomScaleNormal="100" zoomScaleSheetLayoutView="112" workbookViewId="0">
      <selection activeCell="C25" sqref="C25"/>
    </sheetView>
  </sheetViews>
  <sheetFormatPr defaultRowHeight="15" x14ac:dyDescent="0.25"/>
  <cols>
    <col min="1" max="1" width="9.140625" style="8"/>
    <col min="2" max="2" width="45.140625" style="8" customWidth="1"/>
    <col min="3" max="3" width="19.5703125" style="8" customWidth="1"/>
    <col min="4" max="16384" width="9.140625" style="8"/>
  </cols>
  <sheetData>
    <row r="2" spans="1:17" x14ac:dyDescent="0.25">
      <c r="A2" s="253" t="s">
        <v>908</v>
      </c>
      <c r="B2" s="254"/>
      <c r="C2" s="255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x14ac:dyDescent="0.25">
      <c r="A3" s="253" t="s">
        <v>248</v>
      </c>
      <c r="B3" s="254"/>
      <c r="C3" s="255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x14ac:dyDescent="0.25">
      <c r="B4" s="103"/>
      <c r="C4" s="103"/>
      <c r="D4" s="103"/>
    </row>
    <row r="5" spans="1:17" ht="15.75" x14ac:dyDescent="0.25">
      <c r="A5" s="13" t="s">
        <v>212</v>
      </c>
      <c r="B5" s="12"/>
    </row>
    <row r="6" spans="1:17" ht="15.75" x14ac:dyDescent="0.25">
      <c r="A6" s="12"/>
      <c r="B6" s="12"/>
      <c r="C6" s="9" t="s">
        <v>109</v>
      </c>
    </row>
    <row r="7" spans="1:17" x14ac:dyDescent="0.25">
      <c r="A7" s="32" t="s">
        <v>9</v>
      </c>
      <c r="B7" s="32" t="s">
        <v>2</v>
      </c>
      <c r="C7" s="32" t="s">
        <v>249</v>
      </c>
    </row>
    <row r="8" spans="1:17" ht="24.95" customHeight="1" x14ac:dyDescent="0.25">
      <c r="A8" s="200" t="s">
        <v>13</v>
      </c>
      <c r="B8" s="206" t="s">
        <v>250</v>
      </c>
      <c r="C8" s="207">
        <v>118115734</v>
      </c>
    </row>
    <row r="9" spans="1:17" ht="24.95" customHeight="1" x14ac:dyDescent="0.25">
      <c r="A9" s="200" t="s">
        <v>136</v>
      </c>
      <c r="B9" s="206" t="s">
        <v>251</v>
      </c>
      <c r="C9" s="207">
        <v>104254129</v>
      </c>
    </row>
    <row r="10" spans="1:17" ht="24.95" customHeight="1" x14ac:dyDescent="0.25">
      <c r="A10" s="87" t="s">
        <v>138</v>
      </c>
      <c r="B10" s="88" t="s">
        <v>252</v>
      </c>
      <c r="C10" s="208">
        <v>13861605</v>
      </c>
    </row>
    <row r="11" spans="1:17" ht="24.95" customHeight="1" x14ac:dyDescent="0.25">
      <c r="A11" s="200" t="s">
        <v>140</v>
      </c>
      <c r="B11" s="206" t="s">
        <v>253</v>
      </c>
      <c r="C11" s="207">
        <v>47665511</v>
      </c>
    </row>
    <row r="12" spans="1:17" ht="24.95" customHeight="1" x14ac:dyDescent="0.25">
      <c r="A12" s="200" t="s">
        <v>142</v>
      </c>
      <c r="B12" s="206" t="s">
        <v>254</v>
      </c>
      <c r="C12" s="207">
        <v>28357770</v>
      </c>
    </row>
    <row r="13" spans="1:17" ht="24.95" customHeight="1" x14ac:dyDescent="0.25">
      <c r="A13" s="87" t="s">
        <v>199</v>
      </c>
      <c r="B13" s="88" t="s">
        <v>255</v>
      </c>
      <c r="C13" s="208">
        <v>19307741</v>
      </c>
    </row>
    <row r="14" spans="1:17" ht="24.95" customHeight="1" x14ac:dyDescent="0.25">
      <c r="A14" s="87" t="s">
        <v>15</v>
      </c>
      <c r="B14" s="88" t="s">
        <v>256</v>
      </c>
      <c r="C14" s="208">
        <v>33169346</v>
      </c>
    </row>
    <row r="15" spans="1:17" ht="24.95" customHeight="1" x14ac:dyDescent="0.25">
      <c r="A15" s="87" t="s">
        <v>21</v>
      </c>
      <c r="B15" s="88" t="s">
        <v>257</v>
      </c>
      <c r="C15" s="208">
        <v>33169346</v>
      </c>
    </row>
    <row r="16" spans="1:17" ht="24.95" customHeight="1" x14ac:dyDescent="0.25">
      <c r="A16" s="87" t="s">
        <v>25</v>
      </c>
      <c r="B16" s="88" t="s">
        <v>258</v>
      </c>
      <c r="C16" s="208">
        <v>33169346</v>
      </c>
    </row>
    <row r="19" spans="1:3" ht="15.75" x14ac:dyDescent="0.25">
      <c r="A19" s="14" t="s">
        <v>259</v>
      </c>
    </row>
    <row r="20" spans="1:3" x14ac:dyDescent="0.25">
      <c r="C20" s="9" t="s">
        <v>109</v>
      </c>
    </row>
    <row r="21" spans="1:3" ht="15.75" x14ac:dyDescent="0.25">
      <c r="A21" s="34" t="s">
        <v>9</v>
      </c>
      <c r="B21" s="34" t="s">
        <v>2</v>
      </c>
      <c r="C21" s="34" t="s">
        <v>249</v>
      </c>
    </row>
    <row r="22" spans="1:3" x14ac:dyDescent="0.25">
      <c r="A22" s="209" t="s">
        <v>13</v>
      </c>
      <c r="B22" s="210" t="s">
        <v>250</v>
      </c>
      <c r="C22" s="211">
        <v>1241283</v>
      </c>
    </row>
    <row r="23" spans="1:3" x14ac:dyDescent="0.25">
      <c r="A23" s="209" t="s">
        <v>136</v>
      </c>
      <c r="B23" s="210" t="s">
        <v>251</v>
      </c>
      <c r="C23" s="211">
        <v>28728100</v>
      </c>
    </row>
    <row r="24" spans="1:3" ht="25.5" x14ac:dyDescent="0.25">
      <c r="A24" s="212" t="s">
        <v>138</v>
      </c>
      <c r="B24" s="213" t="s">
        <v>252</v>
      </c>
      <c r="C24" s="214">
        <v>-27486817</v>
      </c>
    </row>
    <row r="25" spans="1:3" x14ac:dyDescent="0.25">
      <c r="A25" s="209" t="s">
        <v>140</v>
      </c>
      <c r="B25" s="210" t="s">
        <v>253</v>
      </c>
      <c r="C25" s="211">
        <v>28081306</v>
      </c>
    </row>
    <row r="26" spans="1:3" ht="25.5" x14ac:dyDescent="0.25">
      <c r="A26" s="212" t="s">
        <v>199</v>
      </c>
      <c r="B26" s="213" t="s">
        <v>255</v>
      </c>
      <c r="C26" s="214">
        <v>28081306</v>
      </c>
    </row>
    <row r="27" spans="1:3" x14ac:dyDescent="0.25">
      <c r="A27" s="212" t="s">
        <v>15</v>
      </c>
      <c r="B27" s="213" t="s">
        <v>256</v>
      </c>
      <c r="C27" s="214">
        <v>594489</v>
      </c>
    </row>
    <row r="28" spans="1:3" x14ac:dyDescent="0.25">
      <c r="A28" s="212" t="s">
        <v>21</v>
      </c>
      <c r="B28" s="213" t="s">
        <v>257</v>
      </c>
      <c r="C28" s="214">
        <v>594489</v>
      </c>
    </row>
    <row r="29" spans="1:3" x14ac:dyDescent="0.25">
      <c r="A29" s="212" t="s">
        <v>25</v>
      </c>
      <c r="B29" s="213" t="s">
        <v>258</v>
      </c>
      <c r="C29" s="214">
        <v>594489</v>
      </c>
    </row>
  </sheetData>
  <mergeCells count="2">
    <mergeCell ref="A2:C2"/>
    <mergeCell ref="A3:C3"/>
  </mergeCells>
  <pageMargins left="1.83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E132"/>
  <sheetViews>
    <sheetView view="pageBreakPreview" zoomScale="98" zoomScaleNormal="100" zoomScaleSheetLayoutView="98" workbookViewId="0">
      <selection activeCell="A3" sqref="A3:E3"/>
    </sheetView>
  </sheetViews>
  <sheetFormatPr defaultRowHeight="15" x14ac:dyDescent="0.25"/>
  <cols>
    <col min="1" max="1" width="9.140625" style="8"/>
    <col min="2" max="2" width="41" style="8" customWidth="1"/>
    <col min="3" max="3" width="16.7109375" style="8" customWidth="1"/>
    <col min="4" max="4" width="14.85546875" style="8" customWidth="1"/>
    <col min="5" max="5" width="19.42578125" style="8" customWidth="1"/>
    <col min="6" max="16384" width="9.140625" style="8"/>
  </cols>
  <sheetData>
    <row r="2" spans="1:5" x14ac:dyDescent="0.25">
      <c r="A2" s="250" t="s">
        <v>911</v>
      </c>
      <c r="B2" s="250"/>
      <c r="C2" s="250"/>
      <c r="D2" s="250"/>
      <c r="E2" s="250"/>
    </row>
    <row r="3" spans="1:5" x14ac:dyDescent="0.25">
      <c r="A3" s="253" t="s">
        <v>897</v>
      </c>
      <c r="B3" s="254"/>
      <c r="C3" s="254"/>
      <c r="D3" s="254"/>
      <c r="E3" s="255"/>
    </row>
    <row r="5" spans="1:5" x14ac:dyDescent="0.25">
      <c r="E5" s="9" t="s">
        <v>109</v>
      </c>
    </row>
    <row r="6" spans="1:5" s="11" customFormat="1" ht="12.75" x14ac:dyDescent="0.2">
      <c r="A6" s="251" t="s">
        <v>342</v>
      </c>
      <c r="B6" s="252"/>
      <c r="C6" s="252"/>
      <c r="D6" s="252"/>
      <c r="E6" s="252"/>
    </row>
    <row r="7" spans="1:5" s="102" customFormat="1" ht="25.5" x14ac:dyDescent="0.25">
      <c r="A7" s="101" t="s">
        <v>9</v>
      </c>
      <c r="B7" s="101" t="s">
        <v>2</v>
      </c>
      <c r="C7" s="101" t="s">
        <v>10</v>
      </c>
      <c r="D7" s="101" t="s">
        <v>11</v>
      </c>
      <c r="E7" s="101" t="s">
        <v>12</v>
      </c>
    </row>
    <row r="8" spans="1:5" s="11" customFormat="1" ht="25.5" customHeight="1" x14ac:dyDescent="0.2">
      <c r="A8" s="200" t="s">
        <v>13</v>
      </c>
      <c r="B8" s="206" t="s">
        <v>14</v>
      </c>
      <c r="C8" s="207">
        <v>24551000</v>
      </c>
      <c r="D8" s="207">
        <v>25609313</v>
      </c>
      <c r="E8" s="207">
        <v>22750779</v>
      </c>
    </row>
    <row r="9" spans="1:5" s="11" customFormat="1" ht="25.5" customHeight="1" x14ac:dyDescent="0.2">
      <c r="A9" s="200" t="s">
        <v>138</v>
      </c>
      <c r="B9" s="206" t="s">
        <v>436</v>
      </c>
      <c r="C9" s="207">
        <v>350000</v>
      </c>
      <c r="D9" s="207">
        <v>270675</v>
      </c>
      <c r="E9" s="207">
        <v>270675</v>
      </c>
    </row>
    <row r="10" spans="1:5" s="11" customFormat="1" ht="25.5" customHeight="1" x14ac:dyDescent="0.2">
      <c r="A10" s="200" t="s">
        <v>199</v>
      </c>
      <c r="B10" s="206" t="s">
        <v>466</v>
      </c>
      <c r="C10" s="207">
        <v>1906000</v>
      </c>
      <c r="D10" s="207">
        <v>2264000</v>
      </c>
      <c r="E10" s="207">
        <v>2256236</v>
      </c>
    </row>
    <row r="11" spans="1:5" s="11" customFormat="1" ht="25.5" customHeight="1" x14ac:dyDescent="0.2">
      <c r="A11" s="200" t="s">
        <v>15</v>
      </c>
      <c r="B11" s="206" t="s">
        <v>16</v>
      </c>
      <c r="C11" s="207">
        <v>984000</v>
      </c>
      <c r="D11" s="207">
        <v>988000</v>
      </c>
      <c r="E11" s="207">
        <v>941000</v>
      </c>
    </row>
    <row r="12" spans="1:5" s="11" customFormat="1" ht="25.5" customHeight="1" x14ac:dyDescent="0.2">
      <c r="A12" s="200" t="s">
        <v>196</v>
      </c>
      <c r="B12" s="206" t="s">
        <v>187</v>
      </c>
      <c r="C12" s="207">
        <v>100000</v>
      </c>
      <c r="D12" s="207">
        <v>129240</v>
      </c>
      <c r="E12" s="207">
        <v>129240</v>
      </c>
    </row>
    <row r="13" spans="1:5" s="11" customFormat="1" ht="25.5" customHeight="1" x14ac:dyDescent="0.2">
      <c r="A13" s="200" t="s">
        <v>17</v>
      </c>
      <c r="B13" s="206" t="s">
        <v>18</v>
      </c>
      <c r="C13" s="207">
        <v>0</v>
      </c>
      <c r="D13" s="207">
        <v>48000</v>
      </c>
      <c r="E13" s="207">
        <v>48000</v>
      </c>
    </row>
    <row r="14" spans="1:5" s="11" customFormat="1" ht="25.5" customHeight="1" x14ac:dyDescent="0.2">
      <c r="A14" s="200" t="s">
        <v>19</v>
      </c>
      <c r="B14" s="206" t="s">
        <v>20</v>
      </c>
      <c r="C14" s="207">
        <v>390000</v>
      </c>
      <c r="D14" s="207">
        <v>564176</v>
      </c>
      <c r="E14" s="207">
        <v>561394</v>
      </c>
    </row>
    <row r="15" spans="1:5" s="11" customFormat="1" ht="25.5" customHeight="1" x14ac:dyDescent="0.2">
      <c r="A15" s="200" t="s">
        <v>21</v>
      </c>
      <c r="B15" s="206" t="s">
        <v>22</v>
      </c>
      <c r="C15" s="207">
        <v>28281000</v>
      </c>
      <c r="D15" s="207">
        <v>29873404</v>
      </c>
      <c r="E15" s="207">
        <v>26957324</v>
      </c>
    </row>
    <row r="16" spans="1:5" s="11" customFormat="1" ht="25.5" customHeight="1" x14ac:dyDescent="0.2">
      <c r="A16" s="200" t="s">
        <v>23</v>
      </c>
      <c r="B16" s="206" t="s">
        <v>24</v>
      </c>
      <c r="C16" s="207">
        <v>7874000</v>
      </c>
      <c r="D16" s="207">
        <v>8049000</v>
      </c>
      <c r="E16" s="207">
        <v>8044452</v>
      </c>
    </row>
    <row r="17" spans="1:5" s="11" customFormat="1" ht="25.5" customHeight="1" x14ac:dyDescent="0.2">
      <c r="A17" s="200" t="s">
        <v>25</v>
      </c>
      <c r="B17" s="206" t="s">
        <v>26</v>
      </c>
      <c r="C17" s="207">
        <v>420000</v>
      </c>
      <c r="D17" s="207">
        <v>2240275</v>
      </c>
      <c r="E17" s="207">
        <v>1914275</v>
      </c>
    </row>
    <row r="18" spans="1:5" s="11" customFormat="1" ht="25.5" customHeight="1" x14ac:dyDescent="0.2">
      <c r="A18" s="200" t="s">
        <v>27</v>
      </c>
      <c r="B18" s="206" t="s">
        <v>28</v>
      </c>
      <c r="C18" s="207">
        <v>0</v>
      </c>
      <c r="D18" s="207">
        <v>1024644</v>
      </c>
      <c r="E18" s="207">
        <v>380764</v>
      </c>
    </row>
    <row r="19" spans="1:5" s="11" customFormat="1" ht="25.5" customHeight="1" x14ac:dyDescent="0.2">
      <c r="A19" s="200" t="s">
        <v>29</v>
      </c>
      <c r="B19" s="206" t="s">
        <v>30</v>
      </c>
      <c r="C19" s="207">
        <v>8294000</v>
      </c>
      <c r="D19" s="207">
        <v>11313919</v>
      </c>
      <c r="E19" s="207">
        <v>10339491</v>
      </c>
    </row>
    <row r="20" spans="1:5" s="11" customFormat="1" ht="25.5" customHeight="1" x14ac:dyDescent="0.2">
      <c r="A20" s="87" t="s">
        <v>31</v>
      </c>
      <c r="B20" s="88" t="s">
        <v>32</v>
      </c>
      <c r="C20" s="208">
        <v>36575000</v>
      </c>
      <c r="D20" s="208">
        <v>41187323</v>
      </c>
      <c r="E20" s="208">
        <v>37296815</v>
      </c>
    </row>
    <row r="21" spans="1:5" s="11" customFormat="1" ht="25.5" customHeight="1" x14ac:dyDescent="0.2">
      <c r="A21" s="87" t="s">
        <v>33</v>
      </c>
      <c r="B21" s="88" t="s">
        <v>34</v>
      </c>
      <c r="C21" s="208">
        <v>10008000</v>
      </c>
      <c r="D21" s="208">
        <v>10174000</v>
      </c>
      <c r="E21" s="208">
        <v>7268154</v>
      </c>
    </row>
    <row r="22" spans="1:5" s="11" customFormat="1" ht="25.5" customHeight="1" x14ac:dyDescent="0.2">
      <c r="A22" s="200" t="s">
        <v>35</v>
      </c>
      <c r="B22" s="206" t="s">
        <v>36</v>
      </c>
      <c r="C22" s="207">
        <v>0</v>
      </c>
      <c r="D22" s="207">
        <v>0</v>
      </c>
      <c r="E22" s="207">
        <v>6466688</v>
      </c>
    </row>
    <row r="23" spans="1:5" s="11" customFormat="1" ht="25.5" customHeight="1" x14ac:dyDescent="0.2">
      <c r="A23" s="200" t="s">
        <v>204</v>
      </c>
      <c r="B23" s="206" t="s">
        <v>467</v>
      </c>
      <c r="C23" s="207">
        <v>0</v>
      </c>
      <c r="D23" s="207">
        <v>0</v>
      </c>
      <c r="E23" s="207">
        <v>339101</v>
      </c>
    </row>
    <row r="24" spans="1:5" s="11" customFormat="1" ht="25.5" customHeight="1" x14ac:dyDescent="0.2">
      <c r="A24" s="200" t="s">
        <v>38</v>
      </c>
      <c r="B24" s="206" t="s">
        <v>39</v>
      </c>
      <c r="C24" s="207">
        <v>0</v>
      </c>
      <c r="D24" s="207">
        <v>0</v>
      </c>
      <c r="E24" s="207">
        <v>261907</v>
      </c>
    </row>
    <row r="25" spans="1:5" s="11" customFormat="1" ht="25.5" customHeight="1" x14ac:dyDescent="0.2">
      <c r="A25" s="200" t="s">
        <v>205</v>
      </c>
      <c r="B25" s="206" t="s">
        <v>468</v>
      </c>
      <c r="C25" s="207">
        <v>0</v>
      </c>
      <c r="D25" s="207">
        <v>0</v>
      </c>
      <c r="E25" s="207">
        <v>64800</v>
      </c>
    </row>
    <row r="26" spans="1:5" s="11" customFormat="1" ht="25.5" customHeight="1" x14ac:dyDescent="0.2">
      <c r="A26" s="200" t="s">
        <v>40</v>
      </c>
      <c r="B26" s="206" t="s">
        <v>41</v>
      </c>
      <c r="C26" s="207">
        <v>0</v>
      </c>
      <c r="D26" s="207">
        <v>0</v>
      </c>
      <c r="E26" s="207">
        <v>135658</v>
      </c>
    </row>
    <row r="27" spans="1:5" s="11" customFormat="1" ht="25.5" customHeight="1" x14ac:dyDescent="0.2">
      <c r="A27" s="200" t="s">
        <v>42</v>
      </c>
      <c r="B27" s="206" t="s">
        <v>43</v>
      </c>
      <c r="C27" s="207">
        <v>160000</v>
      </c>
      <c r="D27" s="207">
        <v>130000</v>
      </c>
      <c r="E27" s="207">
        <v>54180</v>
      </c>
    </row>
    <row r="28" spans="1:5" s="11" customFormat="1" ht="25.5" customHeight="1" x14ac:dyDescent="0.2">
      <c r="A28" s="200" t="s">
        <v>44</v>
      </c>
      <c r="B28" s="206" t="s">
        <v>45</v>
      </c>
      <c r="C28" s="207">
        <v>3949000</v>
      </c>
      <c r="D28" s="207">
        <v>2719000</v>
      </c>
      <c r="E28" s="207">
        <v>2709051</v>
      </c>
    </row>
    <row r="29" spans="1:5" s="11" customFormat="1" ht="25.5" customHeight="1" x14ac:dyDescent="0.2">
      <c r="A29" s="200" t="s">
        <v>46</v>
      </c>
      <c r="B29" s="206" t="s">
        <v>47</v>
      </c>
      <c r="C29" s="207">
        <v>4109000</v>
      </c>
      <c r="D29" s="207">
        <v>2849000</v>
      </c>
      <c r="E29" s="207">
        <v>2763231</v>
      </c>
    </row>
    <row r="30" spans="1:5" s="11" customFormat="1" ht="25.5" customHeight="1" x14ac:dyDescent="0.2">
      <c r="A30" s="200" t="s">
        <v>48</v>
      </c>
      <c r="B30" s="206" t="s">
        <v>49</v>
      </c>
      <c r="C30" s="207">
        <v>597000</v>
      </c>
      <c r="D30" s="207">
        <v>122000</v>
      </c>
      <c r="E30" s="207">
        <v>88726</v>
      </c>
    </row>
    <row r="31" spans="1:5" s="11" customFormat="1" ht="25.5" customHeight="1" x14ac:dyDescent="0.2">
      <c r="A31" s="200" t="s">
        <v>50</v>
      </c>
      <c r="B31" s="206" t="s">
        <v>51</v>
      </c>
      <c r="C31" s="207">
        <v>450000</v>
      </c>
      <c r="D31" s="207">
        <v>415000</v>
      </c>
      <c r="E31" s="207">
        <v>333658</v>
      </c>
    </row>
    <row r="32" spans="1:5" s="11" customFormat="1" ht="25.5" customHeight="1" x14ac:dyDescent="0.2">
      <c r="A32" s="200" t="s">
        <v>52</v>
      </c>
      <c r="B32" s="206" t="s">
        <v>53</v>
      </c>
      <c r="C32" s="207">
        <v>1047000</v>
      </c>
      <c r="D32" s="207">
        <v>537000</v>
      </c>
      <c r="E32" s="207">
        <v>422384</v>
      </c>
    </row>
    <row r="33" spans="1:5" s="11" customFormat="1" ht="25.5" customHeight="1" x14ac:dyDescent="0.2">
      <c r="A33" s="200" t="s">
        <v>54</v>
      </c>
      <c r="B33" s="206" t="s">
        <v>55</v>
      </c>
      <c r="C33" s="207">
        <v>7950000</v>
      </c>
      <c r="D33" s="207">
        <v>11761994</v>
      </c>
      <c r="E33" s="207">
        <v>8233239</v>
      </c>
    </row>
    <row r="34" spans="1:5" s="11" customFormat="1" ht="25.5" customHeight="1" x14ac:dyDescent="0.2">
      <c r="A34" s="200" t="s">
        <v>146</v>
      </c>
      <c r="B34" s="206" t="s">
        <v>188</v>
      </c>
      <c r="C34" s="207">
        <v>1500000</v>
      </c>
      <c r="D34" s="207">
        <v>1755500</v>
      </c>
      <c r="E34" s="207">
        <v>1633492</v>
      </c>
    </row>
    <row r="35" spans="1:5" s="11" customFormat="1" ht="25.5" customHeight="1" x14ac:dyDescent="0.2">
      <c r="A35" s="200" t="s">
        <v>56</v>
      </c>
      <c r="B35" s="206" t="s">
        <v>57</v>
      </c>
      <c r="C35" s="207">
        <v>3864000</v>
      </c>
      <c r="D35" s="207">
        <v>1672000</v>
      </c>
      <c r="E35" s="207">
        <v>1246535</v>
      </c>
    </row>
    <row r="36" spans="1:5" s="11" customFormat="1" ht="25.5" customHeight="1" x14ac:dyDescent="0.2">
      <c r="A36" s="200" t="s">
        <v>59</v>
      </c>
      <c r="B36" s="206" t="s">
        <v>60</v>
      </c>
      <c r="C36" s="207">
        <v>15900000</v>
      </c>
      <c r="D36" s="207">
        <v>16318820</v>
      </c>
      <c r="E36" s="207">
        <v>16150420</v>
      </c>
    </row>
    <row r="37" spans="1:5" s="11" customFormat="1" ht="25.5" customHeight="1" x14ac:dyDescent="0.2">
      <c r="A37" s="200" t="s">
        <v>61</v>
      </c>
      <c r="B37" s="206" t="s">
        <v>62</v>
      </c>
      <c r="C37" s="207">
        <v>2776000</v>
      </c>
      <c r="D37" s="207">
        <v>4316000</v>
      </c>
      <c r="E37" s="207">
        <v>4029247</v>
      </c>
    </row>
    <row r="38" spans="1:5" s="11" customFormat="1" ht="25.5" customHeight="1" x14ac:dyDescent="0.2">
      <c r="A38" s="200" t="s">
        <v>63</v>
      </c>
      <c r="B38" s="206" t="s">
        <v>64</v>
      </c>
      <c r="C38" s="207">
        <v>0</v>
      </c>
      <c r="D38" s="207">
        <v>0</v>
      </c>
      <c r="E38" s="207">
        <v>481185</v>
      </c>
    </row>
    <row r="39" spans="1:5" s="11" customFormat="1" ht="25.5" customHeight="1" x14ac:dyDescent="0.2">
      <c r="A39" s="200" t="s">
        <v>65</v>
      </c>
      <c r="B39" s="206" t="s">
        <v>66</v>
      </c>
      <c r="C39" s="207">
        <v>31990000</v>
      </c>
      <c r="D39" s="207">
        <v>35824314</v>
      </c>
      <c r="E39" s="207">
        <v>31292933</v>
      </c>
    </row>
    <row r="40" spans="1:5" s="11" customFormat="1" ht="25.5" customHeight="1" x14ac:dyDescent="0.2">
      <c r="A40" s="200" t="s">
        <v>67</v>
      </c>
      <c r="B40" s="206" t="s">
        <v>68</v>
      </c>
      <c r="C40" s="207">
        <v>1500000</v>
      </c>
      <c r="D40" s="207">
        <v>1780000</v>
      </c>
      <c r="E40" s="207">
        <v>1779257</v>
      </c>
    </row>
    <row r="41" spans="1:5" s="11" customFormat="1" ht="25.5" customHeight="1" x14ac:dyDescent="0.2">
      <c r="A41" s="200" t="s">
        <v>69</v>
      </c>
      <c r="B41" s="206" t="s">
        <v>70</v>
      </c>
      <c r="C41" s="207">
        <v>1500000</v>
      </c>
      <c r="D41" s="207">
        <v>1780000</v>
      </c>
      <c r="E41" s="207">
        <v>1779257</v>
      </c>
    </row>
    <row r="42" spans="1:5" s="11" customFormat="1" ht="25.5" customHeight="1" x14ac:dyDescent="0.2">
      <c r="A42" s="200" t="s">
        <v>71</v>
      </c>
      <c r="B42" s="206" t="s">
        <v>72</v>
      </c>
      <c r="C42" s="207">
        <v>5506000</v>
      </c>
      <c r="D42" s="207">
        <v>5984763</v>
      </c>
      <c r="E42" s="207">
        <v>4829958</v>
      </c>
    </row>
    <row r="43" spans="1:5" s="11" customFormat="1" ht="25.5" customHeight="1" x14ac:dyDescent="0.2">
      <c r="A43" s="200" t="s">
        <v>74</v>
      </c>
      <c r="B43" s="206" t="s">
        <v>75</v>
      </c>
      <c r="C43" s="207">
        <v>750000</v>
      </c>
      <c r="D43" s="207">
        <v>1517068</v>
      </c>
      <c r="E43" s="207">
        <v>1408821</v>
      </c>
    </row>
    <row r="44" spans="1:5" s="11" customFormat="1" ht="25.5" customHeight="1" x14ac:dyDescent="0.2">
      <c r="A44" s="200" t="s">
        <v>76</v>
      </c>
      <c r="B44" s="206" t="s">
        <v>77</v>
      </c>
      <c r="C44" s="207">
        <v>6256000</v>
      </c>
      <c r="D44" s="207">
        <v>7501831</v>
      </c>
      <c r="E44" s="207">
        <v>6238779</v>
      </c>
    </row>
    <row r="45" spans="1:5" s="11" customFormat="1" ht="25.5" customHeight="1" x14ac:dyDescent="0.2">
      <c r="A45" s="87" t="s">
        <v>78</v>
      </c>
      <c r="B45" s="88" t="s">
        <v>79</v>
      </c>
      <c r="C45" s="208">
        <v>44902000</v>
      </c>
      <c r="D45" s="208">
        <v>48492145</v>
      </c>
      <c r="E45" s="208">
        <v>42496584</v>
      </c>
    </row>
    <row r="46" spans="1:5" s="11" customFormat="1" ht="25.5" customHeight="1" x14ac:dyDescent="0.2">
      <c r="A46" s="200" t="s">
        <v>437</v>
      </c>
      <c r="B46" s="206" t="s">
        <v>438</v>
      </c>
      <c r="C46" s="207">
        <v>3000000</v>
      </c>
      <c r="D46" s="207">
        <v>4292000</v>
      </c>
      <c r="E46" s="207">
        <v>4246730</v>
      </c>
    </row>
    <row r="47" spans="1:5" s="11" customFormat="1" ht="25.5" customHeight="1" x14ac:dyDescent="0.2">
      <c r="A47" s="200" t="s">
        <v>439</v>
      </c>
      <c r="B47" s="206" t="s">
        <v>82</v>
      </c>
      <c r="C47" s="207">
        <v>0</v>
      </c>
      <c r="D47" s="207">
        <v>0</v>
      </c>
      <c r="E47" s="207">
        <v>260000</v>
      </c>
    </row>
    <row r="48" spans="1:5" s="11" customFormat="1" ht="25.5" customHeight="1" x14ac:dyDescent="0.2">
      <c r="A48" s="200" t="s">
        <v>160</v>
      </c>
      <c r="B48" s="206" t="s">
        <v>84</v>
      </c>
      <c r="C48" s="207">
        <v>0</v>
      </c>
      <c r="D48" s="207">
        <v>0</v>
      </c>
      <c r="E48" s="207">
        <v>2637850</v>
      </c>
    </row>
    <row r="49" spans="1:5" s="11" customFormat="1" ht="25.5" customHeight="1" x14ac:dyDescent="0.2">
      <c r="A49" s="200" t="s">
        <v>86</v>
      </c>
      <c r="B49" s="206" t="s">
        <v>85</v>
      </c>
      <c r="C49" s="207">
        <v>0</v>
      </c>
      <c r="D49" s="207">
        <v>0</v>
      </c>
      <c r="E49" s="207">
        <v>736880</v>
      </c>
    </row>
    <row r="50" spans="1:5" s="11" customFormat="1" ht="25.5" customHeight="1" x14ac:dyDescent="0.2">
      <c r="A50" s="87" t="s">
        <v>440</v>
      </c>
      <c r="B50" s="88" t="s">
        <v>441</v>
      </c>
      <c r="C50" s="208">
        <v>3000000</v>
      </c>
      <c r="D50" s="208">
        <v>4292000</v>
      </c>
      <c r="E50" s="208">
        <v>4246730</v>
      </c>
    </row>
    <row r="51" spans="1:5" s="11" customFormat="1" ht="25.5" customHeight="1" x14ac:dyDescent="0.2">
      <c r="A51" s="200" t="s">
        <v>401</v>
      </c>
      <c r="B51" s="206" t="s">
        <v>87</v>
      </c>
      <c r="C51" s="207">
        <v>0</v>
      </c>
      <c r="D51" s="207">
        <v>1726876</v>
      </c>
      <c r="E51" s="207">
        <v>1726876</v>
      </c>
    </row>
    <row r="52" spans="1:5" s="11" customFormat="1" ht="25.5" customHeight="1" x14ac:dyDescent="0.2">
      <c r="A52" s="200" t="s">
        <v>442</v>
      </c>
      <c r="B52" s="206" t="s">
        <v>443</v>
      </c>
      <c r="C52" s="207">
        <v>0</v>
      </c>
      <c r="D52" s="207">
        <v>1726876</v>
      </c>
      <c r="E52" s="207">
        <v>1726876</v>
      </c>
    </row>
    <row r="53" spans="1:5" s="11" customFormat="1" ht="25.5" customHeight="1" x14ac:dyDescent="0.2">
      <c r="A53" s="200" t="s">
        <v>164</v>
      </c>
      <c r="B53" s="206" t="s">
        <v>444</v>
      </c>
      <c r="C53" s="207">
        <v>9220000</v>
      </c>
      <c r="D53" s="207">
        <v>11240000</v>
      </c>
      <c r="E53" s="207">
        <v>11207972</v>
      </c>
    </row>
    <row r="54" spans="1:5" s="11" customFormat="1" ht="25.5" customHeight="1" x14ac:dyDescent="0.2">
      <c r="A54" s="200" t="s">
        <v>445</v>
      </c>
      <c r="B54" s="206" t="s">
        <v>88</v>
      </c>
      <c r="C54" s="207">
        <v>0</v>
      </c>
      <c r="D54" s="207">
        <v>0</v>
      </c>
      <c r="E54" s="207">
        <v>11207972</v>
      </c>
    </row>
    <row r="55" spans="1:5" s="11" customFormat="1" ht="25.5" customHeight="1" x14ac:dyDescent="0.2">
      <c r="A55" s="200" t="s">
        <v>90</v>
      </c>
      <c r="B55" s="206" t="s">
        <v>446</v>
      </c>
      <c r="C55" s="207">
        <v>1992000</v>
      </c>
      <c r="D55" s="207">
        <v>10567000</v>
      </c>
      <c r="E55" s="207">
        <v>8597920</v>
      </c>
    </row>
    <row r="56" spans="1:5" s="11" customFormat="1" ht="25.5" customHeight="1" x14ac:dyDescent="0.2">
      <c r="A56" s="200" t="s">
        <v>168</v>
      </c>
      <c r="B56" s="206" t="s">
        <v>92</v>
      </c>
      <c r="C56" s="207">
        <v>0</v>
      </c>
      <c r="D56" s="207">
        <v>0</v>
      </c>
      <c r="E56" s="207">
        <v>22920</v>
      </c>
    </row>
    <row r="57" spans="1:5" s="11" customFormat="1" ht="25.5" customHeight="1" x14ac:dyDescent="0.2">
      <c r="A57" s="200" t="s">
        <v>447</v>
      </c>
      <c r="B57" s="206" t="s">
        <v>94</v>
      </c>
      <c r="C57" s="207">
        <v>0</v>
      </c>
      <c r="D57" s="207">
        <v>0</v>
      </c>
      <c r="E57" s="207">
        <v>8575000</v>
      </c>
    </row>
    <row r="58" spans="1:5" s="11" customFormat="1" ht="25.5" customHeight="1" x14ac:dyDescent="0.2">
      <c r="A58" s="200" t="s">
        <v>97</v>
      </c>
      <c r="B58" s="206" t="s">
        <v>96</v>
      </c>
      <c r="C58" s="207">
        <v>21140398</v>
      </c>
      <c r="D58" s="207">
        <v>12317042</v>
      </c>
      <c r="E58" s="207">
        <v>0</v>
      </c>
    </row>
    <row r="59" spans="1:5" s="11" customFormat="1" ht="25.5" customHeight="1" x14ac:dyDescent="0.2">
      <c r="A59" s="87" t="s">
        <v>170</v>
      </c>
      <c r="B59" s="88" t="s">
        <v>448</v>
      </c>
      <c r="C59" s="208">
        <v>32352398</v>
      </c>
      <c r="D59" s="208">
        <v>35850918</v>
      </c>
      <c r="E59" s="208">
        <v>21532768</v>
      </c>
    </row>
    <row r="60" spans="1:5" s="11" customFormat="1" ht="25.5" customHeight="1" x14ac:dyDescent="0.2">
      <c r="A60" s="200" t="s">
        <v>449</v>
      </c>
      <c r="B60" s="206" t="s">
        <v>450</v>
      </c>
      <c r="C60" s="207">
        <v>0</v>
      </c>
      <c r="D60" s="207">
        <v>1620000</v>
      </c>
      <c r="E60" s="207">
        <v>1620000</v>
      </c>
    </row>
    <row r="61" spans="1:5" s="11" customFormat="1" ht="25.5" customHeight="1" x14ac:dyDescent="0.2">
      <c r="A61" s="200" t="s">
        <v>172</v>
      </c>
      <c r="B61" s="206" t="s">
        <v>451</v>
      </c>
      <c r="C61" s="207">
        <v>0</v>
      </c>
      <c r="D61" s="207">
        <v>400000</v>
      </c>
      <c r="E61" s="207">
        <v>400000</v>
      </c>
    </row>
    <row r="62" spans="1:5" s="11" customFormat="1" ht="25.5" customHeight="1" x14ac:dyDescent="0.2">
      <c r="A62" s="200" t="s">
        <v>100</v>
      </c>
      <c r="B62" s="206" t="s">
        <v>99</v>
      </c>
      <c r="C62" s="207">
        <v>0</v>
      </c>
      <c r="D62" s="207">
        <v>314000</v>
      </c>
      <c r="E62" s="207">
        <v>314000</v>
      </c>
    </row>
    <row r="63" spans="1:5" s="11" customFormat="1" ht="25.5" customHeight="1" x14ac:dyDescent="0.2">
      <c r="A63" s="200" t="s">
        <v>452</v>
      </c>
      <c r="B63" s="206" t="s">
        <v>101</v>
      </c>
      <c r="C63" s="207">
        <v>1575000</v>
      </c>
      <c r="D63" s="207">
        <v>13982023</v>
      </c>
      <c r="E63" s="207">
        <v>13980157</v>
      </c>
    </row>
    <row r="64" spans="1:5" s="11" customFormat="1" ht="25.5" customHeight="1" x14ac:dyDescent="0.2">
      <c r="A64" s="200" t="s">
        <v>103</v>
      </c>
      <c r="B64" s="206" t="s">
        <v>102</v>
      </c>
      <c r="C64" s="207">
        <v>425000</v>
      </c>
      <c r="D64" s="207">
        <v>3828775</v>
      </c>
      <c r="E64" s="207">
        <v>3827021</v>
      </c>
    </row>
    <row r="65" spans="1:5" s="11" customFormat="1" ht="25.5" customHeight="1" x14ac:dyDescent="0.2">
      <c r="A65" s="87" t="s">
        <v>104</v>
      </c>
      <c r="B65" s="88" t="s">
        <v>453</v>
      </c>
      <c r="C65" s="208">
        <v>2000000</v>
      </c>
      <c r="D65" s="208">
        <v>20144798</v>
      </c>
      <c r="E65" s="208">
        <v>20141178</v>
      </c>
    </row>
    <row r="66" spans="1:5" s="11" customFormat="1" ht="25.5" customHeight="1" x14ac:dyDescent="0.2">
      <c r="A66" s="200" t="s">
        <v>454</v>
      </c>
      <c r="B66" s="206" t="s">
        <v>105</v>
      </c>
      <c r="C66" s="207">
        <v>0</v>
      </c>
      <c r="D66" s="207">
        <v>1772864</v>
      </c>
      <c r="E66" s="207">
        <v>0</v>
      </c>
    </row>
    <row r="67" spans="1:5" s="11" customFormat="1" ht="25.5" customHeight="1" x14ac:dyDescent="0.2">
      <c r="A67" s="200" t="s">
        <v>107</v>
      </c>
      <c r="B67" s="206" t="s">
        <v>106</v>
      </c>
      <c r="C67" s="207">
        <v>0</v>
      </c>
      <c r="D67" s="207">
        <v>478673</v>
      </c>
      <c r="E67" s="207">
        <v>0</v>
      </c>
    </row>
    <row r="68" spans="1:5" s="11" customFormat="1" ht="25.5" customHeight="1" x14ac:dyDescent="0.2">
      <c r="A68" s="87" t="s">
        <v>455</v>
      </c>
      <c r="B68" s="88" t="s">
        <v>456</v>
      </c>
      <c r="C68" s="208">
        <v>0</v>
      </c>
      <c r="D68" s="208">
        <v>2251537</v>
      </c>
      <c r="E68" s="208">
        <v>0</v>
      </c>
    </row>
    <row r="69" spans="1:5" s="11" customFormat="1" ht="25.5" customHeight="1" x14ac:dyDescent="0.2">
      <c r="A69" s="87" t="s">
        <v>457</v>
      </c>
      <c r="B69" s="88" t="s">
        <v>458</v>
      </c>
      <c r="C69" s="208">
        <v>128837398</v>
      </c>
      <c r="D69" s="208">
        <v>162392721</v>
      </c>
      <c r="E69" s="208">
        <v>132982229</v>
      </c>
    </row>
    <row r="70" spans="1:5" s="11" customFormat="1" ht="25.5" customHeight="1" x14ac:dyDescent="0.2">
      <c r="A70" s="21"/>
      <c r="B70" s="22"/>
      <c r="C70" s="23"/>
      <c r="D70" s="23"/>
      <c r="E70" s="23"/>
    </row>
    <row r="71" spans="1:5" s="11" customFormat="1" ht="25.5" customHeight="1" x14ac:dyDescent="0.25">
      <c r="E71" s="100" t="s">
        <v>109</v>
      </c>
    </row>
    <row r="72" spans="1:5" s="11" customFormat="1" ht="25.5" customHeight="1" x14ac:dyDescent="0.2">
      <c r="A72" s="251" t="s">
        <v>189</v>
      </c>
      <c r="B72" s="252"/>
      <c r="C72" s="252"/>
      <c r="D72" s="252"/>
      <c r="E72" s="252"/>
    </row>
    <row r="73" spans="1:5" s="11" customFormat="1" ht="25.5" customHeight="1" x14ac:dyDescent="0.2">
      <c r="A73" s="32" t="s">
        <v>9</v>
      </c>
      <c r="B73" s="32" t="s">
        <v>2</v>
      </c>
      <c r="C73" s="32" t="s">
        <v>10</v>
      </c>
      <c r="D73" s="32" t="s">
        <v>11</v>
      </c>
      <c r="E73" s="32" t="s">
        <v>12</v>
      </c>
    </row>
    <row r="74" spans="1:5" s="11" customFormat="1" ht="25.5" customHeight="1" x14ac:dyDescent="0.2">
      <c r="A74" s="200" t="s">
        <v>13</v>
      </c>
      <c r="B74" s="206" t="s">
        <v>135</v>
      </c>
      <c r="C74" s="207">
        <v>13073693</v>
      </c>
      <c r="D74" s="207">
        <v>13587521</v>
      </c>
      <c r="E74" s="207">
        <v>13587521</v>
      </c>
    </row>
    <row r="75" spans="1:5" s="11" customFormat="1" ht="25.5" customHeight="1" x14ac:dyDescent="0.2">
      <c r="A75" s="200" t="s">
        <v>136</v>
      </c>
      <c r="B75" s="206" t="s">
        <v>137</v>
      </c>
      <c r="C75" s="207">
        <v>10764900</v>
      </c>
      <c r="D75" s="207">
        <v>10959900</v>
      </c>
      <c r="E75" s="207">
        <v>10959900</v>
      </c>
    </row>
    <row r="76" spans="1:5" s="11" customFormat="1" ht="25.5" customHeight="1" x14ac:dyDescent="0.2">
      <c r="A76" s="200" t="s">
        <v>138</v>
      </c>
      <c r="B76" s="206" t="s">
        <v>139</v>
      </c>
      <c r="C76" s="207">
        <v>8725805</v>
      </c>
      <c r="D76" s="207">
        <v>8798786</v>
      </c>
      <c r="E76" s="207">
        <v>8798786</v>
      </c>
    </row>
    <row r="77" spans="1:5" s="11" customFormat="1" ht="25.5" customHeight="1" x14ac:dyDescent="0.2">
      <c r="A77" s="200" t="s">
        <v>140</v>
      </c>
      <c r="B77" s="206" t="s">
        <v>141</v>
      </c>
      <c r="C77" s="207">
        <v>1800000</v>
      </c>
      <c r="D77" s="207">
        <v>1800000</v>
      </c>
      <c r="E77" s="207">
        <v>1800000</v>
      </c>
    </row>
    <row r="78" spans="1:5" s="11" customFormat="1" ht="25.5" customHeight="1" x14ac:dyDescent="0.2">
      <c r="A78" s="200" t="s">
        <v>142</v>
      </c>
      <c r="B78" s="206" t="s">
        <v>143</v>
      </c>
      <c r="C78" s="207">
        <v>0</v>
      </c>
      <c r="D78" s="207">
        <v>9697680</v>
      </c>
      <c r="E78" s="207">
        <v>9697680</v>
      </c>
    </row>
    <row r="79" spans="1:5" s="11" customFormat="1" ht="25.5" customHeight="1" x14ac:dyDescent="0.2">
      <c r="A79" s="200" t="s">
        <v>199</v>
      </c>
      <c r="B79" s="206" t="s">
        <v>394</v>
      </c>
      <c r="C79" s="207">
        <v>0</v>
      </c>
      <c r="D79" s="207">
        <v>40151</v>
      </c>
      <c r="E79" s="207">
        <v>40151</v>
      </c>
    </row>
    <row r="80" spans="1:5" s="11" customFormat="1" ht="25.5" customHeight="1" x14ac:dyDescent="0.2">
      <c r="A80" s="200" t="s">
        <v>15</v>
      </c>
      <c r="B80" s="206" t="s">
        <v>144</v>
      </c>
      <c r="C80" s="207">
        <v>34364398</v>
      </c>
      <c r="D80" s="207">
        <v>44884038</v>
      </c>
      <c r="E80" s="207">
        <v>44884038</v>
      </c>
    </row>
    <row r="81" spans="1:5" s="11" customFormat="1" ht="25.5" customHeight="1" x14ac:dyDescent="0.2">
      <c r="A81" s="200" t="s">
        <v>48</v>
      </c>
      <c r="B81" s="206" t="s">
        <v>145</v>
      </c>
      <c r="C81" s="207">
        <v>14000000</v>
      </c>
      <c r="D81" s="207">
        <v>15701217</v>
      </c>
      <c r="E81" s="207">
        <v>15335423</v>
      </c>
    </row>
    <row r="82" spans="1:5" s="11" customFormat="1" ht="25.5" customHeight="1" x14ac:dyDescent="0.2">
      <c r="A82" s="200" t="s">
        <v>147</v>
      </c>
      <c r="B82" s="206" t="s">
        <v>148</v>
      </c>
      <c r="C82" s="207">
        <v>0</v>
      </c>
      <c r="D82" s="207">
        <v>0</v>
      </c>
      <c r="E82" s="207">
        <v>13018400</v>
      </c>
    </row>
    <row r="83" spans="1:5" s="11" customFormat="1" ht="25.5" customHeight="1" x14ac:dyDescent="0.2">
      <c r="A83" s="200" t="s">
        <v>149</v>
      </c>
      <c r="B83" s="206" t="s">
        <v>150</v>
      </c>
      <c r="C83" s="207">
        <v>0</v>
      </c>
      <c r="D83" s="207">
        <v>0</v>
      </c>
      <c r="E83" s="207">
        <v>2317023</v>
      </c>
    </row>
    <row r="84" spans="1:5" s="11" customFormat="1" ht="25.5" customHeight="1" x14ac:dyDescent="0.2">
      <c r="A84" s="87" t="s">
        <v>61</v>
      </c>
      <c r="B84" s="88" t="s">
        <v>151</v>
      </c>
      <c r="C84" s="208">
        <v>48364398</v>
      </c>
      <c r="D84" s="208">
        <v>60585255</v>
      </c>
      <c r="E84" s="208">
        <v>60219461</v>
      </c>
    </row>
    <row r="85" spans="1:5" s="11" customFormat="1" ht="25.5" customHeight="1" x14ac:dyDescent="0.2">
      <c r="A85" s="200" t="s">
        <v>152</v>
      </c>
      <c r="B85" s="206" t="s">
        <v>153</v>
      </c>
      <c r="C85" s="207">
        <v>0</v>
      </c>
      <c r="D85" s="207">
        <v>12066524</v>
      </c>
      <c r="E85" s="207">
        <v>12066524</v>
      </c>
    </row>
    <row r="86" spans="1:5" s="11" customFormat="1" ht="25.5" customHeight="1" x14ac:dyDescent="0.2">
      <c r="A86" s="200" t="s">
        <v>395</v>
      </c>
      <c r="B86" s="206" t="s">
        <v>396</v>
      </c>
      <c r="C86" s="207">
        <v>0</v>
      </c>
      <c r="D86" s="207">
        <v>0</v>
      </c>
      <c r="E86" s="207">
        <v>12066524</v>
      </c>
    </row>
    <row r="87" spans="1:5" s="11" customFormat="1" ht="25.5" customHeight="1" x14ac:dyDescent="0.2">
      <c r="A87" s="87" t="s">
        <v>155</v>
      </c>
      <c r="B87" s="88" t="s">
        <v>156</v>
      </c>
      <c r="C87" s="208">
        <v>0</v>
      </c>
      <c r="D87" s="208">
        <v>12066524</v>
      </c>
      <c r="E87" s="208">
        <v>12066524</v>
      </c>
    </row>
    <row r="88" spans="1:5" s="11" customFormat="1" ht="25.5" customHeight="1" x14ac:dyDescent="0.2">
      <c r="A88" s="200" t="s">
        <v>397</v>
      </c>
      <c r="B88" s="206" t="s">
        <v>398</v>
      </c>
      <c r="C88" s="207">
        <v>13000000</v>
      </c>
      <c r="D88" s="207">
        <v>13000000</v>
      </c>
      <c r="E88" s="207">
        <v>14570340</v>
      </c>
    </row>
    <row r="89" spans="1:5" s="11" customFormat="1" ht="25.5" customHeight="1" x14ac:dyDescent="0.2">
      <c r="A89" s="200" t="s">
        <v>157</v>
      </c>
      <c r="B89" s="206" t="s">
        <v>158</v>
      </c>
      <c r="C89" s="207">
        <v>0</v>
      </c>
      <c r="D89" s="207">
        <v>0</v>
      </c>
      <c r="E89" s="207">
        <v>8360341</v>
      </c>
    </row>
    <row r="90" spans="1:5" s="11" customFormat="1" ht="25.5" customHeight="1" x14ac:dyDescent="0.2">
      <c r="A90" s="200" t="s">
        <v>399</v>
      </c>
      <c r="B90" s="206" t="s">
        <v>159</v>
      </c>
      <c r="C90" s="207">
        <v>0</v>
      </c>
      <c r="D90" s="207">
        <v>0</v>
      </c>
      <c r="E90" s="207">
        <v>6209999</v>
      </c>
    </row>
    <row r="91" spans="1:5" s="11" customFormat="1" ht="25.5" customHeight="1" x14ac:dyDescent="0.2">
      <c r="A91" s="200" t="s">
        <v>83</v>
      </c>
      <c r="B91" s="206" t="s">
        <v>400</v>
      </c>
      <c r="C91" s="207">
        <v>14000000</v>
      </c>
      <c r="D91" s="207">
        <v>14000000</v>
      </c>
      <c r="E91" s="207">
        <v>17645466</v>
      </c>
    </row>
    <row r="92" spans="1:5" s="11" customFormat="1" ht="25.5" customHeight="1" x14ac:dyDescent="0.2">
      <c r="A92" s="200" t="s">
        <v>401</v>
      </c>
      <c r="B92" s="206" t="s">
        <v>161</v>
      </c>
      <c r="C92" s="207">
        <v>0</v>
      </c>
      <c r="D92" s="207">
        <v>0</v>
      </c>
      <c r="E92" s="207">
        <v>17645466</v>
      </c>
    </row>
    <row r="93" spans="1:5" s="11" customFormat="1" ht="25.5" customHeight="1" x14ac:dyDescent="0.2">
      <c r="A93" s="200" t="s">
        <v>402</v>
      </c>
      <c r="B93" s="206" t="s">
        <v>403</v>
      </c>
      <c r="C93" s="207">
        <v>3800000</v>
      </c>
      <c r="D93" s="207">
        <v>3800000</v>
      </c>
      <c r="E93" s="207">
        <v>3501860</v>
      </c>
    </row>
    <row r="94" spans="1:5" s="11" customFormat="1" ht="25.5" customHeight="1" x14ac:dyDescent="0.2">
      <c r="A94" s="200" t="s">
        <v>162</v>
      </c>
      <c r="B94" s="206" t="s">
        <v>163</v>
      </c>
      <c r="C94" s="207">
        <v>0</v>
      </c>
      <c r="D94" s="207">
        <v>0</v>
      </c>
      <c r="E94" s="207">
        <v>3501860</v>
      </c>
    </row>
    <row r="95" spans="1:5" s="11" customFormat="1" ht="25.5" customHeight="1" x14ac:dyDescent="0.2">
      <c r="A95" s="200" t="s">
        <v>404</v>
      </c>
      <c r="B95" s="206" t="s">
        <v>405</v>
      </c>
      <c r="C95" s="207">
        <v>100000</v>
      </c>
      <c r="D95" s="207">
        <v>159000</v>
      </c>
      <c r="E95" s="207">
        <v>181200</v>
      </c>
    </row>
    <row r="96" spans="1:5" s="11" customFormat="1" ht="25.5" customHeight="1" x14ac:dyDescent="0.2">
      <c r="A96" s="200" t="s">
        <v>406</v>
      </c>
      <c r="B96" s="206" t="s">
        <v>165</v>
      </c>
      <c r="C96" s="207">
        <v>0</v>
      </c>
      <c r="D96" s="207">
        <v>0</v>
      </c>
      <c r="E96" s="207">
        <v>181200</v>
      </c>
    </row>
    <row r="97" spans="1:5" s="11" customFormat="1" ht="25.5" customHeight="1" x14ac:dyDescent="0.2">
      <c r="A97" s="200" t="s">
        <v>407</v>
      </c>
      <c r="B97" s="206" t="s">
        <v>408</v>
      </c>
      <c r="C97" s="207">
        <v>17900000</v>
      </c>
      <c r="D97" s="207">
        <v>17959000</v>
      </c>
      <c r="E97" s="207">
        <v>21328526</v>
      </c>
    </row>
    <row r="98" spans="1:5" s="11" customFormat="1" ht="25.5" customHeight="1" x14ac:dyDescent="0.2">
      <c r="A98" s="200" t="s">
        <v>409</v>
      </c>
      <c r="B98" s="206" t="s">
        <v>410</v>
      </c>
      <c r="C98" s="207">
        <v>100000</v>
      </c>
      <c r="D98" s="207">
        <v>500000</v>
      </c>
      <c r="E98" s="207">
        <v>487413</v>
      </c>
    </row>
    <row r="99" spans="1:5" s="11" customFormat="1" ht="25.5" customHeight="1" x14ac:dyDescent="0.2">
      <c r="A99" s="87" t="s">
        <v>93</v>
      </c>
      <c r="B99" s="88" t="s">
        <v>411</v>
      </c>
      <c r="C99" s="208">
        <v>31000000</v>
      </c>
      <c r="D99" s="208">
        <v>31459000</v>
      </c>
      <c r="E99" s="208">
        <v>36386279</v>
      </c>
    </row>
    <row r="100" spans="1:5" s="11" customFormat="1" ht="25.5" customHeight="1" x14ac:dyDescent="0.2">
      <c r="A100" s="200" t="s">
        <v>169</v>
      </c>
      <c r="B100" s="206" t="s">
        <v>412</v>
      </c>
      <c r="C100" s="207">
        <v>1500000</v>
      </c>
      <c r="D100" s="207">
        <v>4897000</v>
      </c>
      <c r="E100" s="207">
        <v>4900893</v>
      </c>
    </row>
    <row r="101" spans="1:5" s="11" customFormat="1" ht="25.5" customHeight="1" x14ac:dyDescent="0.2">
      <c r="A101" s="200" t="s">
        <v>95</v>
      </c>
      <c r="B101" s="206" t="s">
        <v>171</v>
      </c>
      <c r="C101" s="207">
        <v>0</v>
      </c>
      <c r="D101" s="207">
        <v>0</v>
      </c>
      <c r="E101" s="207">
        <v>3685135</v>
      </c>
    </row>
    <row r="102" spans="1:5" s="11" customFormat="1" ht="25.5" customHeight="1" x14ac:dyDescent="0.2">
      <c r="A102" s="200" t="s">
        <v>170</v>
      </c>
      <c r="B102" s="206" t="s">
        <v>413</v>
      </c>
      <c r="C102" s="207">
        <v>1750000</v>
      </c>
      <c r="D102" s="207">
        <v>2140000</v>
      </c>
      <c r="E102" s="207">
        <v>2141245</v>
      </c>
    </row>
    <row r="103" spans="1:5" s="11" customFormat="1" ht="25.5" customHeight="1" x14ac:dyDescent="0.2">
      <c r="A103" s="200" t="s">
        <v>172</v>
      </c>
      <c r="B103" s="206" t="s">
        <v>414</v>
      </c>
      <c r="C103" s="207">
        <v>500000</v>
      </c>
      <c r="D103" s="207">
        <v>1188528</v>
      </c>
      <c r="E103" s="207">
        <v>1188528</v>
      </c>
    </row>
    <row r="104" spans="1:5" s="11" customFormat="1" ht="25.5" customHeight="1" x14ac:dyDescent="0.2">
      <c r="A104" s="200" t="s">
        <v>100</v>
      </c>
      <c r="B104" s="206" t="s">
        <v>173</v>
      </c>
      <c r="C104" s="207">
        <v>0</v>
      </c>
      <c r="D104" s="207">
        <v>0</v>
      </c>
      <c r="E104" s="207">
        <v>507885</v>
      </c>
    </row>
    <row r="105" spans="1:5" s="11" customFormat="1" ht="25.5" customHeight="1" x14ac:dyDescent="0.2">
      <c r="A105" s="200" t="s">
        <v>469</v>
      </c>
      <c r="B105" s="206" t="s">
        <v>190</v>
      </c>
      <c r="C105" s="207">
        <v>0</v>
      </c>
      <c r="D105" s="207">
        <v>151000</v>
      </c>
      <c r="E105" s="207">
        <v>151000</v>
      </c>
    </row>
    <row r="106" spans="1:5" s="11" customFormat="1" ht="25.5" customHeight="1" x14ac:dyDescent="0.2">
      <c r="A106" s="200" t="s">
        <v>415</v>
      </c>
      <c r="B106" s="206" t="s">
        <v>416</v>
      </c>
      <c r="C106" s="207">
        <v>0</v>
      </c>
      <c r="D106" s="207">
        <v>110</v>
      </c>
      <c r="E106" s="207">
        <v>306</v>
      </c>
    </row>
    <row r="107" spans="1:5" s="11" customFormat="1" ht="25.5" customHeight="1" x14ac:dyDescent="0.2">
      <c r="A107" s="200" t="s">
        <v>417</v>
      </c>
      <c r="B107" s="206" t="s">
        <v>418</v>
      </c>
      <c r="C107" s="207">
        <v>0</v>
      </c>
      <c r="D107" s="207">
        <v>110</v>
      </c>
      <c r="E107" s="207">
        <v>306</v>
      </c>
    </row>
    <row r="108" spans="1:5" s="11" customFormat="1" ht="25.5" customHeight="1" x14ac:dyDescent="0.2">
      <c r="A108" s="200" t="s">
        <v>419</v>
      </c>
      <c r="B108" s="206" t="s">
        <v>420</v>
      </c>
      <c r="C108" s="207">
        <v>0</v>
      </c>
      <c r="D108" s="207">
        <v>1496257</v>
      </c>
      <c r="E108" s="207">
        <v>1582781</v>
      </c>
    </row>
    <row r="109" spans="1:5" s="11" customFormat="1" ht="25.5" customHeight="1" x14ac:dyDescent="0.2">
      <c r="A109" s="87" t="s">
        <v>421</v>
      </c>
      <c r="B109" s="88" t="s">
        <v>422</v>
      </c>
      <c r="C109" s="208">
        <v>3750000</v>
      </c>
      <c r="D109" s="208">
        <v>9872895</v>
      </c>
      <c r="E109" s="208">
        <v>9964753</v>
      </c>
    </row>
    <row r="110" spans="1:5" s="11" customFormat="1" ht="25.5" customHeight="1" x14ac:dyDescent="0.2">
      <c r="A110" s="200" t="s">
        <v>176</v>
      </c>
      <c r="B110" s="206" t="s">
        <v>423</v>
      </c>
      <c r="C110" s="207">
        <v>0</v>
      </c>
      <c r="D110" s="207">
        <v>1020000</v>
      </c>
      <c r="E110" s="207">
        <v>720000</v>
      </c>
    </row>
    <row r="111" spans="1:5" s="11" customFormat="1" ht="25.5" customHeight="1" x14ac:dyDescent="0.2">
      <c r="A111" s="87" t="s">
        <v>424</v>
      </c>
      <c r="B111" s="88" t="s">
        <v>425</v>
      </c>
      <c r="C111" s="208">
        <v>0</v>
      </c>
      <c r="D111" s="208">
        <v>1020000</v>
      </c>
      <c r="E111" s="208">
        <v>720000</v>
      </c>
    </row>
    <row r="112" spans="1:5" s="11" customFormat="1" ht="25.5" customHeight="1" x14ac:dyDescent="0.2">
      <c r="A112" s="87" t="s">
        <v>426</v>
      </c>
      <c r="B112" s="88" t="s">
        <v>427</v>
      </c>
      <c r="C112" s="208">
        <v>83114398</v>
      </c>
      <c r="D112" s="208">
        <v>115003674</v>
      </c>
      <c r="E112" s="208">
        <v>119357017</v>
      </c>
    </row>
    <row r="114" spans="1:5" x14ac:dyDescent="0.25">
      <c r="E114" s="9" t="s">
        <v>109</v>
      </c>
    </row>
    <row r="115" spans="1:5" x14ac:dyDescent="0.25">
      <c r="A115" s="251" t="s">
        <v>343</v>
      </c>
      <c r="B115" s="252"/>
      <c r="C115" s="252"/>
      <c r="D115" s="252"/>
      <c r="E115" s="252"/>
    </row>
    <row r="116" spans="1:5" ht="25.5" x14ac:dyDescent="0.25">
      <c r="A116" s="32" t="s">
        <v>9</v>
      </c>
      <c r="B116" s="32" t="s">
        <v>2</v>
      </c>
      <c r="C116" s="32" t="s">
        <v>10</v>
      </c>
      <c r="D116" s="32" t="s">
        <v>11</v>
      </c>
      <c r="E116" s="32" t="s">
        <v>12</v>
      </c>
    </row>
    <row r="117" spans="1:5" ht="25.5" x14ac:dyDescent="0.25">
      <c r="A117" s="200" t="s">
        <v>33</v>
      </c>
      <c r="B117" s="206" t="s">
        <v>126</v>
      </c>
      <c r="C117" s="207">
        <v>1206000</v>
      </c>
      <c r="D117" s="207">
        <v>1206211</v>
      </c>
      <c r="E117" s="207">
        <v>1206211</v>
      </c>
    </row>
    <row r="118" spans="1:5" ht="25.5" x14ac:dyDescent="0.25">
      <c r="A118" s="200" t="s">
        <v>44</v>
      </c>
      <c r="B118" s="206" t="s">
        <v>337</v>
      </c>
      <c r="C118" s="207">
        <f>SUM(C117)</f>
        <v>1206000</v>
      </c>
      <c r="D118" s="207">
        <f t="shared" ref="D118:E118" si="0">SUM(D117)</f>
        <v>1206211</v>
      </c>
      <c r="E118" s="207">
        <f t="shared" si="0"/>
        <v>1206211</v>
      </c>
    </row>
    <row r="119" spans="1:5" x14ac:dyDescent="0.25">
      <c r="A119" s="87" t="s">
        <v>58</v>
      </c>
      <c r="B119" s="88" t="s">
        <v>338</v>
      </c>
      <c r="C119" s="208">
        <f>+C118</f>
        <v>1206000</v>
      </c>
      <c r="D119" s="208">
        <f t="shared" ref="D119:E119" si="1">+D118</f>
        <v>1206211</v>
      </c>
      <c r="E119" s="208">
        <f t="shared" si="1"/>
        <v>1206211</v>
      </c>
    </row>
    <row r="120" spans="1:5" x14ac:dyDescent="0.25">
      <c r="A120" s="11"/>
      <c r="B120" s="11"/>
      <c r="C120" s="11"/>
      <c r="D120" s="11"/>
      <c r="E120" s="9" t="s">
        <v>109</v>
      </c>
    </row>
    <row r="121" spans="1:5" x14ac:dyDescent="0.25">
      <c r="A121" s="251" t="s">
        <v>344</v>
      </c>
      <c r="B121" s="252"/>
      <c r="C121" s="252"/>
      <c r="D121" s="252"/>
      <c r="E121" s="252"/>
    </row>
    <row r="122" spans="1:5" ht="25.5" x14ac:dyDescent="0.25">
      <c r="A122" s="32" t="s">
        <v>9</v>
      </c>
      <c r="B122" s="32" t="s">
        <v>2</v>
      </c>
      <c r="C122" s="32" t="s">
        <v>10</v>
      </c>
      <c r="D122" s="32" t="s">
        <v>11</v>
      </c>
      <c r="E122" s="32" t="s">
        <v>12</v>
      </c>
    </row>
    <row r="123" spans="1:5" ht="25.5" x14ac:dyDescent="0.25">
      <c r="A123" s="200" t="s">
        <v>202</v>
      </c>
      <c r="B123" s="206" t="s">
        <v>181</v>
      </c>
      <c r="C123" s="207">
        <v>46929000</v>
      </c>
      <c r="D123" s="207">
        <v>47046542</v>
      </c>
      <c r="E123" s="207">
        <v>47046542</v>
      </c>
    </row>
    <row r="124" spans="1:5" x14ac:dyDescent="0.25">
      <c r="A124" s="200" t="s">
        <v>203</v>
      </c>
      <c r="B124" s="206" t="s">
        <v>339</v>
      </c>
      <c r="C124" s="207">
        <f>SUM(C123)</f>
        <v>46929000</v>
      </c>
      <c r="D124" s="207">
        <f t="shared" ref="D124:E124" si="2">SUM(D123)</f>
        <v>47046542</v>
      </c>
      <c r="E124" s="207">
        <f t="shared" si="2"/>
        <v>47046542</v>
      </c>
    </row>
    <row r="125" spans="1:5" x14ac:dyDescent="0.25">
      <c r="A125" s="200" t="s">
        <v>21</v>
      </c>
      <c r="B125" s="206" t="s">
        <v>183</v>
      </c>
      <c r="C125" s="207">
        <v>0</v>
      </c>
      <c r="D125" s="207">
        <v>1548716</v>
      </c>
      <c r="E125" s="207">
        <v>1548716</v>
      </c>
    </row>
    <row r="126" spans="1:5" ht="25.5" x14ac:dyDescent="0.25">
      <c r="A126" s="200" t="s">
        <v>204</v>
      </c>
      <c r="B126" s="206" t="s">
        <v>340</v>
      </c>
      <c r="C126" s="207">
        <f>SUM(C124:C125)</f>
        <v>46929000</v>
      </c>
      <c r="D126" s="207">
        <f t="shared" ref="D126:E126" si="3">SUM(D124:D125)</f>
        <v>48595258</v>
      </c>
      <c r="E126" s="207">
        <f t="shared" si="3"/>
        <v>48595258</v>
      </c>
    </row>
    <row r="127" spans="1:5" x14ac:dyDescent="0.25">
      <c r="A127" s="87" t="s">
        <v>48</v>
      </c>
      <c r="B127" s="88" t="s">
        <v>341</v>
      </c>
      <c r="C127" s="208">
        <f>+C126</f>
        <v>46929000</v>
      </c>
      <c r="D127" s="208">
        <f t="shared" ref="D127:E127" si="4">+D126</f>
        <v>48595258</v>
      </c>
      <c r="E127" s="208">
        <f t="shared" si="4"/>
        <v>48595258</v>
      </c>
    </row>
    <row r="131" spans="2:5" x14ac:dyDescent="0.25">
      <c r="B131" s="8" t="s">
        <v>898</v>
      </c>
      <c r="C131" s="128">
        <f>+C69+C119</f>
        <v>130043398</v>
      </c>
      <c r="D131" s="128">
        <f>+D69+D119</f>
        <v>163598932</v>
      </c>
      <c r="E131" s="128">
        <f>+E69+E119</f>
        <v>134188440</v>
      </c>
    </row>
    <row r="132" spans="2:5" x14ac:dyDescent="0.25">
      <c r="B132" s="8" t="s">
        <v>899</v>
      </c>
      <c r="C132" s="128">
        <f>+C112+C127</f>
        <v>130043398</v>
      </c>
      <c r="D132" s="128">
        <f>+D112+D127</f>
        <v>163598932</v>
      </c>
      <c r="E132" s="128">
        <f>+E112+E127</f>
        <v>167952275</v>
      </c>
    </row>
  </sheetData>
  <mergeCells count="6">
    <mergeCell ref="A2:E2"/>
    <mergeCell ref="A6:E6"/>
    <mergeCell ref="A72:E72"/>
    <mergeCell ref="A115:E115"/>
    <mergeCell ref="A121:E121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rowBreaks count="1" manualBreakCount="1">
    <brk id="7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I20"/>
  <sheetViews>
    <sheetView view="pageBreakPreview" zoomScale="154" zoomScaleNormal="100" zoomScaleSheetLayoutView="154" workbookViewId="0">
      <selection activeCell="A3" sqref="A3:H3"/>
    </sheetView>
  </sheetViews>
  <sheetFormatPr defaultRowHeight="15" x14ac:dyDescent="0.25"/>
  <cols>
    <col min="1" max="1" width="9.140625" style="8"/>
    <col min="2" max="2" width="9.140625" style="8" customWidth="1"/>
    <col min="3" max="4" width="9.140625" style="8"/>
    <col min="5" max="5" width="15.28515625" style="8" customWidth="1"/>
    <col min="6" max="6" width="9.140625" style="8"/>
    <col min="7" max="7" width="9.140625" style="8" customWidth="1"/>
    <col min="8" max="8" width="14.7109375" style="8" customWidth="1"/>
    <col min="9" max="9" width="10.140625" style="8" bestFit="1" customWidth="1"/>
    <col min="10" max="16384" width="9.140625" style="8"/>
  </cols>
  <sheetData>
    <row r="2" spans="1:8" x14ac:dyDescent="0.25">
      <c r="A2" s="250" t="s">
        <v>926</v>
      </c>
      <c r="B2" s="250"/>
      <c r="C2" s="250"/>
      <c r="D2" s="250"/>
      <c r="E2" s="250"/>
      <c r="F2" s="250"/>
      <c r="G2" s="250"/>
      <c r="H2" s="250"/>
    </row>
    <row r="3" spans="1:8" x14ac:dyDescent="0.25">
      <c r="A3" s="250" t="s">
        <v>909</v>
      </c>
      <c r="B3" s="250"/>
      <c r="C3" s="250"/>
      <c r="D3" s="250"/>
      <c r="E3" s="250"/>
      <c r="F3" s="250"/>
      <c r="G3" s="250"/>
      <c r="H3" s="250"/>
    </row>
    <row r="4" spans="1:8" x14ac:dyDescent="0.25">
      <c r="A4" s="149"/>
      <c r="B4" s="149"/>
      <c r="C4" s="149"/>
      <c r="D4" s="149"/>
      <c r="E4" s="149"/>
    </row>
    <row r="5" spans="1:8" x14ac:dyDescent="0.25">
      <c r="H5" s="9" t="s">
        <v>109</v>
      </c>
    </row>
    <row r="6" spans="1:8" x14ac:dyDescent="0.25">
      <c r="A6" s="289" t="s">
        <v>370</v>
      </c>
      <c r="B6" s="290"/>
      <c r="C6" s="290"/>
      <c r="D6" s="291"/>
      <c r="E6" s="67">
        <v>43466</v>
      </c>
      <c r="F6" s="292"/>
      <c r="G6" s="290"/>
      <c r="H6" s="291"/>
    </row>
    <row r="7" spans="1:8" x14ac:dyDescent="0.25">
      <c r="A7" s="292"/>
      <c r="B7" s="290"/>
      <c r="C7" s="290"/>
      <c r="D7" s="290"/>
      <c r="E7" s="290"/>
      <c r="F7" s="290"/>
      <c r="G7" s="290"/>
      <c r="H7" s="291"/>
    </row>
    <row r="8" spans="1:8" x14ac:dyDescent="0.25">
      <c r="A8" s="66"/>
      <c r="B8" s="294" t="s">
        <v>372</v>
      </c>
      <c r="C8" s="294"/>
      <c r="D8" s="294"/>
      <c r="E8" s="294"/>
      <c r="F8" s="294"/>
      <c r="G8" s="294"/>
      <c r="H8" s="68">
        <v>476203</v>
      </c>
    </row>
    <row r="9" spans="1:8" x14ac:dyDescent="0.25">
      <c r="A9" s="66"/>
      <c r="B9" s="292" t="s">
        <v>206</v>
      </c>
      <c r="C9" s="290"/>
      <c r="D9" s="290"/>
      <c r="E9" s="290"/>
      <c r="F9" s="290"/>
      <c r="G9" s="291"/>
      <c r="H9" s="69">
        <v>49427799</v>
      </c>
    </row>
    <row r="10" spans="1:8" x14ac:dyDescent="0.25">
      <c r="A10" s="66"/>
      <c r="B10" s="292"/>
      <c r="C10" s="290"/>
      <c r="D10" s="290"/>
      <c r="E10" s="290"/>
      <c r="F10" s="290"/>
      <c r="G10" s="291"/>
      <c r="H10" s="70"/>
    </row>
    <row r="11" spans="1:8" x14ac:dyDescent="0.25">
      <c r="A11" s="66"/>
      <c r="B11" s="293" t="s">
        <v>214</v>
      </c>
      <c r="C11" s="290"/>
      <c r="D11" s="290"/>
      <c r="E11" s="290"/>
      <c r="F11" s="290"/>
      <c r="G11" s="291"/>
      <c r="H11" s="71">
        <f>SUM(H8:H9)</f>
        <v>49904002</v>
      </c>
    </row>
    <row r="12" spans="1:8" x14ac:dyDescent="0.25">
      <c r="A12" s="292"/>
      <c r="B12" s="290"/>
      <c r="C12" s="290"/>
      <c r="D12" s="290"/>
      <c r="E12" s="290"/>
      <c r="F12" s="290"/>
      <c r="G12" s="290"/>
      <c r="H12" s="291"/>
    </row>
    <row r="13" spans="1:8" x14ac:dyDescent="0.25">
      <c r="A13" s="292"/>
      <c r="B13" s="290"/>
      <c r="C13" s="290"/>
      <c r="D13" s="290"/>
      <c r="E13" s="290"/>
      <c r="F13" s="290"/>
      <c r="G13" s="290"/>
      <c r="H13" s="291"/>
    </row>
    <row r="14" spans="1:8" x14ac:dyDescent="0.25">
      <c r="A14" s="289" t="s">
        <v>371</v>
      </c>
      <c r="B14" s="290"/>
      <c r="C14" s="290"/>
      <c r="D14" s="291"/>
      <c r="E14" s="67">
        <v>43830</v>
      </c>
      <c r="F14" s="292"/>
      <c r="G14" s="290"/>
      <c r="H14" s="291"/>
    </row>
    <row r="15" spans="1:8" x14ac:dyDescent="0.25">
      <c r="A15" s="292"/>
      <c r="B15" s="290"/>
      <c r="C15" s="290"/>
      <c r="D15" s="290"/>
      <c r="E15" s="290"/>
      <c r="F15" s="290"/>
      <c r="G15" s="290"/>
      <c r="H15" s="291"/>
    </row>
    <row r="16" spans="1:8" x14ac:dyDescent="0.25">
      <c r="A16" s="66"/>
      <c r="B16" s="294" t="s">
        <v>372</v>
      </c>
      <c r="C16" s="294"/>
      <c r="D16" s="294"/>
      <c r="E16" s="294"/>
      <c r="F16" s="294"/>
      <c r="G16" s="294"/>
      <c r="H16" s="69">
        <v>109035</v>
      </c>
    </row>
    <row r="17" spans="1:9" x14ac:dyDescent="0.25">
      <c r="A17" s="66"/>
      <c r="B17" s="292" t="s">
        <v>206</v>
      </c>
      <c r="C17" s="290"/>
      <c r="D17" s="290"/>
      <c r="E17" s="290"/>
      <c r="F17" s="290"/>
      <c r="G17" s="291"/>
      <c r="H17" s="69">
        <v>40268498</v>
      </c>
    </row>
    <row r="18" spans="1:9" x14ac:dyDescent="0.25">
      <c r="A18" s="66"/>
      <c r="B18" s="292"/>
      <c r="C18" s="290"/>
      <c r="D18" s="290"/>
      <c r="E18" s="290"/>
      <c r="F18" s="290"/>
      <c r="G18" s="291"/>
      <c r="H18" s="70"/>
    </row>
    <row r="19" spans="1:9" x14ac:dyDescent="0.25">
      <c r="A19" s="66"/>
      <c r="B19" s="293" t="s">
        <v>214</v>
      </c>
      <c r="C19" s="290"/>
      <c r="D19" s="290"/>
      <c r="E19" s="290"/>
      <c r="F19" s="290"/>
      <c r="G19" s="291"/>
      <c r="H19" s="71">
        <f>SUM(H16:H17)</f>
        <v>40377533</v>
      </c>
      <c r="I19" s="128"/>
    </row>
    <row r="20" spans="1:9" x14ac:dyDescent="0.25">
      <c r="A20" s="292"/>
      <c r="B20" s="290"/>
      <c r="C20" s="290"/>
      <c r="D20" s="290"/>
      <c r="E20" s="290"/>
      <c r="F20" s="290"/>
      <c r="G20" s="290"/>
      <c r="H20" s="291"/>
    </row>
  </sheetData>
  <mergeCells count="19">
    <mergeCell ref="B18:G18"/>
    <mergeCell ref="B19:G19"/>
    <mergeCell ref="A20:H20"/>
    <mergeCell ref="B16:G16"/>
    <mergeCell ref="B17:G17"/>
    <mergeCell ref="A2:H2"/>
    <mergeCell ref="A3:H3"/>
    <mergeCell ref="A14:D14"/>
    <mergeCell ref="F14:H14"/>
    <mergeCell ref="A15:H15"/>
    <mergeCell ref="B9:G9"/>
    <mergeCell ref="B10:G10"/>
    <mergeCell ref="B11:G11"/>
    <mergeCell ref="A12:H12"/>
    <mergeCell ref="A13:H13"/>
    <mergeCell ref="A6:D6"/>
    <mergeCell ref="F6:H6"/>
    <mergeCell ref="A7:H7"/>
    <mergeCell ref="B8:G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2:E58"/>
  <sheetViews>
    <sheetView view="pageBreakPreview" zoomScale="148" zoomScaleNormal="100" zoomScaleSheetLayoutView="148" workbookViewId="0">
      <selection activeCell="A3" sqref="A3:E3"/>
    </sheetView>
  </sheetViews>
  <sheetFormatPr defaultRowHeight="15" x14ac:dyDescent="0.25"/>
  <cols>
    <col min="1" max="1" width="9.140625" style="93"/>
    <col min="2" max="2" width="40.28515625" style="93" customWidth="1"/>
    <col min="3" max="3" width="14.42578125" style="93" customWidth="1"/>
    <col min="4" max="4" width="17.7109375" style="93" customWidth="1"/>
    <col min="5" max="5" width="15" style="93" customWidth="1"/>
    <col min="6" max="16384" width="9.140625" style="93"/>
  </cols>
  <sheetData>
    <row r="2" spans="1:5" x14ac:dyDescent="0.25">
      <c r="A2" s="262" t="s">
        <v>927</v>
      </c>
      <c r="B2" s="262"/>
      <c r="C2" s="262"/>
      <c r="D2" s="262"/>
      <c r="E2" s="262"/>
    </row>
    <row r="3" spans="1:5" x14ac:dyDescent="0.25">
      <c r="A3" s="262" t="s">
        <v>336</v>
      </c>
      <c r="B3" s="262"/>
      <c r="C3" s="262"/>
      <c r="D3" s="262"/>
      <c r="E3" s="262"/>
    </row>
    <row r="4" spans="1:5" x14ac:dyDescent="0.25">
      <c r="A4" s="104"/>
      <c r="B4" s="104"/>
      <c r="C4" s="104"/>
      <c r="D4" s="104"/>
      <c r="E4" s="104"/>
    </row>
    <row r="5" spans="1:5" x14ac:dyDescent="0.25">
      <c r="E5" s="93" t="s">
        <v>109</v>
      </c>
    </row>
    <row r="6" spans="1:5" ht="15" customHeight="1" x14ac:dyDescent="0.25">
      <c r="A6" s="201" t="s">
        <v>134</v>
      </c>
      <c r="B6" s="202" t="s">
        <v>2</v>
      </c>
      <c r="C6" s="201" t="s">
        <v>260</v>
      </c>
      <c r="D6" s="201" t="s">
        <v>261</v>
      </c>
      <c r="E6" s="201" t="s">
        <v>262</v>
      </c>
    </row>
    <row r="7" spans="1:5" x14ac:dyDescent="0.25">
      <c r="A7" s="150" t="s">
        <v>13</v>
      </c>
      <c r="B7" s="150" t="s">
        <v>263</v>
      </c>
      <c r="C7" s="203">
        <v>134019</v>
      </c>
      <c r="D7" s="203">
        <v>0</v>
      </c>
      <c r="E7" s="203">
        <v>1330837</v>
      </c>
    </row>
    <row r="8" spans="1:5" ht="30" customHeight="1" x14ac:dyDescent="0.25">
      <c r="A8" s="150" t="s">
        <v>136</v>
      </c>
      <c r="B8" s="150" t="s">
        <v>264</v>
      </c>
      <c r="C8" s="203">
        <v>688578</v>
      </c>
      <c r="D8" s="203">
        <v>0</v>
      </c>
      <c r="E8" s="203">
        <v>478969</v>
      </c>
    </row>
    <row r="9" spans="1:5" ht="30" customHeight="1" x14ac:dyDescent="0.25">
      <c r="A9" s="204" t="s">
        <v>140</v>
      </c>
      <c r="B9" s="204" t="s">
        <v>265</v>
      </c>
      <c r="C9" s="205">
        <v>822597</v>
      </c>
      <c r="D9" s="205">
        <v>0</v>
      </c>
      <c r="E9" s="205">
        <v>1809806</v>
      </c>
    </row>
    <row r="10" spans="1:5" ht="30" customHeight="1" x14ac:dyDescent="0.25">
      <c r="A10" s="150" t="s">
        <v>142</v>
      </c>
      <c r="B10" s="150" t="s">
        <v>266</v>
      </c>
      <c r="C10" s="203">
        <v>1211768646</v>
      </c>
      <c r="D10" s="203">
        <v>0</v>
      </c>
      <c r="E10" s="203">
        <v>1186743743</v>
      </c>
    </row>
    <row r="11" spans="1:5" ht="30" customHeight="1" x14ac:dyDescent="0.25">
      <c r="A11" s="150" t="s">
        <v>199</v>
      </c>
      <c r="B11" s="150" t="s">
        <v>267</v>
      </c>
      <c r="C11" s="203">
        <v>288978</v>
      </c>
      <c r="D11" s="203">
        <v>0</v>
      </c>
      <c r="E11" s="203">
        <v>14250720</v>
      </c>
    </row>
    <row r="12" spans="1:5" ht="30" customHeight="1" x14ac:dyDescent="0.25">
      <c r="A12" s="204" t="s">
        <v>17</v>
      </c>
      <c r="B12" s="204" t="s">
        <v>268</v>
      </c>
      <c r="C12" s="205">
        <v>1212057624</v>
      </c>
      <c r="D12" s="205">
        <v>0</v>
      </c>
      <c r="E12" s="205">
        <v>1200994463</v>
      </c>
    </row>
    <row r="13" spans="1:5" ht="30" customHeight="1" x14ac:dyDescent="0.25">
      <c r="A13" s="150" t="s">
        <v>201</v>
      </c>
      <c r="B13" s="150" t="s">
        <v>269</v>
      </c>
      <c r="C13" s="203">
        <v>1082129</v>
      </c>
      <c r="D13" s="203">
        <v>0</v>
      </c>
      <c r="E13" s="203">
        <v>1082129</v>
      </c>
    </row>
    <row r="14" spans="1:5" ht="30" customHeight="1" x14ac:dyDescent="0.25">
      <c r="A14" s="150" t="s">
        <v>23</v>
      </c>
      <c r="B14" s="150" t="s">
        <v>270</v>
      </c>
      <c r="C14" s="203">
        <v>1082129</v>
      </c>
      <c r="D14" s="203">
        <v>0</v>
      </c>
      <c r="E14" s="203">
        <v>1082129</v>
      </c>
    </row>
    <row r="15" spans="1:5" ht="30" customHeight="1" x14ac:dyDescent="0.25">
      <c r="A15" s="204" t="s">
        <v>33</v>
      </c>
      <c r="B15" s="204" t="s">
        <v>271</v>
      </c>
      <c r="C15" s="205">
        <v>1082129</v>
      </c>
      <c r="D15" s="205">
        <v>0</v>
      </c>
      <c r="E15" s="205">
        <v>1082129</v>
      </c>
    </row>
    <row r="16" spans="1:5" ht="33.75" customHeight="1" x14ac:dyDescent="0.25">
      <c r="A16" s="204" t="s">
        <v>42</v>
      </c>
      <c r="B16" s="204" t="s">
        <v>272</v>
      </c>
      <c r="C16" s="205">
        <v>1213962350</v>
      </c>
      <c r="D16" s="205">
        <v>0</v>
      </c>
      <c r="E16" s="205">
        <v>1203886398</v>
      </c>
    </row>
    <row r="17" spans="1:5" ht="30" customHeight="1" x14ac:dyDescent="0.25">
      <c r="A17" s="150" t="s">
        <v>67</v>
      </c>
      <c r="B17" s="150" t="s">
        <v>273</v>
      </c>
      <c r="C17" s="203">
        <v>129890</v>
      </c>
      <c r="D17" s="203">
        <v>0</v>
      </c>
      <c r="E17" s="203">
        <v>42055</v>
      </c>
    </row>
    <row r="18" spans="1:5" ht="30" customHeight="1" x14ac:dyDescent="0.25">
      <c r="A18" s="204" t="s">
        <v>73</v>
      </c>
      <c r="B18" s="204" t="s">
        <v>274</v>
      </c>
      <c r="C18" s="205">
        <v>129890</v>
      </c>
      <c r="D18" s="205">
        <v>0</v>
      </c>
      <c r="E18" s="205">
        <v>42055</v>
      </c>
    </row>
    <row r="19" spans="1:5" ht="30" customHeight="1" x14ac:dyDescent="0.25">
      <c r="A19" s="150" t="s">
        <v>275</v>
      </c>
      <c r="B19" s="150" t="s">
        <v>276</v>
      </c>
      <c r="C19" s="203">
        <v>49774692</v>
      </c>
      <c r="D19" s="203">
        <v>0</v>
      </c>
      <c r="E19" s="203">
        <v>40335478</v>
      </c>
    </row>
    <row r="20" spans="1:5" ht="30" customHeight="1" x14ac:dyDescent="0.25">
      <c r="A20" s="204" t="s">
        <v>277</v>
      </c>
      <c r="B20" s="204" t="s">
        <v>278</v>
      </c>
      <c r="C20" s="205">
        <v>49774692</v>
      </c>
      <c r="D20" s="205">
        <v>0</v>
      </c>
      <c r="E20" s="205">
        <v>40335478</v>
      </c>
    </row>
    <row r="21" spans="1:5" ht="30" customHeight="1" x14ac:dyDescent="0.25">
      <c r="A21" s="204" t="s">
        <v>279</v>
      </c>
      <c r="B21" s="204" t="s">
        <v>280</v>
      </c>
      <c r="C21" s="205">
        <v>49904582</v>
      </c>
      <c r="D21" s="205">
        <v>0</v>
      </c>
      <c r="E21" s="205">
        <v>40377533</v>
      </c>
    </row>
    <row r="22" spans="1:5" ht="30" customHeight="1" x14ac:dyDescent="0.25">
      <c r="A22" s="150" t="s">
        <v>80</v>
      </c>
      <c r="B22" s="150" t="s">
        <v>281</v>
      </c>
      <c r="C22" s="203">
        <v>14440735</v>
      </c>
      <c r="D22" s="203">
        <v>0</v>
      </c>
      <c r="E22" s="203">
        <v>15623872</v>
      </c>
    </row>
    <row r="23" spans="1:5" ht="30" customHeight="1" x14ac:dyDescent="0.25">
      <c r="A23" s="150" t="s">
        <v>282</v>
      </c>
      <c r="B23" s="150" t="s">
        <v>283</v>
      </c>
      <c r="C23" s="203">
        <v>3406134</v>
      </c>
      <c r="D23" s="203">
        <v>0</v>
      </c>
      <c r="E23" s="203">
        <v>2747276</v>
      </c>
    </row>
    <row r="24" spans="1:5" ht="30" customHeight="1" x14ac:dyDescent="0.25">
      <c r="A24" s="150" t="s">
        <v>284</v>
      </c>
      <c r="B24" s="150" t="s">
        <v>285</v>
      </c>
      <c r="C24" s="203">
        <v>10811279</v>
      </c>
      <c r="D24" s="203">
        <v>0</v>
      </c>
      <c r="E24" s="203">
        <v>12627539</v>
      </c>
    </row>
    <row r="25" spans="1:5" ht="30" customHeight="1" x14ac:dyDescent="0.25">
      <c r="A25" s="150" t="s">
        <v>152</v>
      </c>
      <c r="B25" s="150" t="s">
        <v>286</v>
      </c>
      <c r="C25" s="203">
        <v>223322</v>
      </c>
      <c r="D25" s="203">
        <v>0</v>
      </c>
      <c r="E25" s="203">
        <v>249057</v>
      </c>
    </row>
    <row r="26" spans="1:5" ht="30" customHeight="1" x14ac:dyDescent="0.25">
      <c r="A26" s="150" t="s">
        <v>287</v>
      </c>
      <c r="B26" s="150" t="s">
        <v>288</v>
      </c>
      <c r="C26" s="203">
        <v>1</v>
      </c>
      <c r="D26" s="203">
        <v>0</v>
      </c>
      <c r="E26" s="203">
        <v>1</v>
      </c>
    </row>
    <row r="27" spans="1:5" ht="37.5" customHeight="1" x14ac:dyDescent="0.25">
      <c r="A27" s="150" t="s">
        <v>154</v>
      </c>
      <c r="B27" s="150" t="s">
        <v>289</v>
      </c>
      <c r="C27" s="203">
        <v>1</v>
      </c>
      <c r="D27" s="203">
        <v>0</v>
      </c>
      <c r="E27" s="203">
        <v>1</v>
      </c>
    </row>
    <row r="28" spans="1:5" ht="30" customHeight="1" x14ac:dyDescent="0.25">
      <c r="A28" s="204" t="s">
        <v>290</v>
      </c>
      <c r="B28" s="204" t="s">
        <v>291</v>
      </c>
      <c r="C28" s="205">
        <v>14440736</v>
      </c>
      <c r="D28" s="205">
        <v>0</v>
      </c>
      <c r="E28" s="205">
        <v>15623873</v>
      </c>
    </row>
    <row r="29" spans="1:5" ht="30" customHeight="1" x14ac:dyDescent="0.25">
      <c r="A29" s="150" t="s">
        <v>292</v>
      </c>
      <c r="B29" s="150" t="s">
        <v>293</v>
      </c>
      <c r="C29" s="203">
        <v>20000</v>
      </c>
      <c r="D29" s="203">
        <v>0</v>
      </c>
      <c r="E29" s="203">
        <v>20000</v>
      </c>
    </row>
    <row r="30" spans="1:5" ht="30" customHeight="1" x14ac:dyDescent="0.25">
      <c r="A30" s="204" t="s">
        <v>294</v>
      </c>
      <c r="B30" s="204" t="s">
        <v>295</v>
      </c>
      <c r="C30" s="205">
        <v>20000</v>
      </c>
      <c r="D30" s="205">
        <v>0</v>
      </c>
      <c r="E30" s="205">
        <v>20000</v>
      </c>
    </row>
    <row r="31" spans="1:5" ht="30" customHeight="1" x14ac:dyDescent="0.25">
      <c r="A31" s="204" t="s">
        <v>296</v>
      </c>
      <c r="B31" s="204" t="s">
        <v>297</v>
      </c>
      <c r="C31" s="205">
        <v>14460736</v>
      </c>
      <c r="D31" s="205">
        <v>0</v>
      </c>
      <c r="E31" s="205">
        <v>15643873</v>
      </c>
    </row>
    <row r="32" spans="1:5" ht="30" customHeight="1" x14ac:dyDescent="0.25">
      <c r="A32" s="150" t="s">
        <v>166</v>
      </c>
      <c r="B32" s="150" t="s">
        <v>298</v>
      </c>
      <c r="C32" s="203">
        <v>136758</v>
      </c>
      <c r="D32" s="203">
        <v>0</v>
      </c>
      <c r="E32" s="203">
        <v>256345</v>
      </c>
    </row>
    <row r="33" spans="1:5" ht="30" customHeight="1" x14ac:dyDescent="0.25">
      <c r="A33" s="204" t="s">
        <v>299</v>
      </c>
      <c r="B33" s="204" t="s">
        <v>300</v>
      </c>
      <c r="C33" s="205">
        <v>136758</v>
      </c>
      <c r="D33" s="205">
        <v>0</v>
      </c>
      <c r="E33" s="205">
        <v>256345</v>
      </c>
    </row>
    <row r="34" spans="1:5" ht="30" customHeight="1" x14ac:dyDescent="0.25">
      <c r="A34" s="204" t="s">
        <v>167</v>
      </c>
      <c r="B34" s="204" t="s">
        <v>301</v>
      </c>
      <c r="C34" s="205">
        <v>136758</v>
      </c>
      <c r="D34" s="205">
        <v>0</v>
      </c>
      <c r="E34" s="205">
        <v>256345</v>
      </c>
    </row>
    <row r="35" spans="1:5" ht="30" customHeight="1" x14ac:dyDescent="0.25">
      <c r="A35" s="204" t="s">
        <v>89</v>
      </c>
      <c r="B35" s="204" t="s">
        <v>302</v>
      </c>
      <c r="C35" s="205">
        <v>1278464426</v>
      </c>
      <c r="D35" s="205">
        <v>0</v>
      </c>
      <c r="E35" s="205">
        <v>1260164149</v>
      </c>
    </row>
    <row r="36" spans="1:5" ht="30" customHeight="1" x14ac:dyDescent="0.25">
      <c r="A36" s="150" t="s">
        <v>90</v>
      </c>
      <c r="B36" s="150" t="s">
        <v>303</v>
      </c>
      <c r="C36" s="203">
        <v>827511351</v>
      </c>
      <c r="D36" s="203">
        <v>0</v>
      </c>
      <c r="E36" s="203">
        <v>827511351</v>
      </c>
    </row>
    <row r="37" spans="1:5" ht="30" customHeight="1" x14ac:dyDescent="0.25">
      <c r="A37" s="150" t="s">
        <v>548</v>
      </c>
      <c r="B37" s="150" t="s">
        <v>549</v>
      </c>
      <c r="C37" s="203">
        <v>0</v>
      </c>
      <c r="D37" s="203">
        <v>0</v>
      </c>
      <c r="E37" s="203">
        <v>3265801</v>
      </c>
    </row>
    <row r="38" spans="1:5" ht="30" customHeight="1" x14ac:dyDescent="0.25">
      <c r="A38" s="150" t="s">
        <v>91</v>
      </c>
      <c r="B38" s="150" t="s">
        <v>304</v>
      </c>
      <c r="C38" s="203">
        <v>2380160</v>
      </c>
      <c r="D38" s="203">
        <v>0</v>
      </c>
      <c r="E38" s="203">
        <v>2380160</v>
      </c>
    </row>
    <row r="39" spans="1:5" ht="30" customHeight="1" x14ac:dyDescent="0.25">
      <c r="A39" s="150" t="s">
        <v>168</v>
      </c>
      <c r="B39" s="150" t="s">
        <v>305</v>
      </c>
      <c r="C39" s="203">
        <v>-161984962</v>
      </c>
      <c r="D39" s="203">
        <v>0</v>
      </c>
      <c r="E39" s="203">
        <v>-144749367</v>
      </c>
    </row>
    <row r="40" spans="1:5" ht="30" customHeight="1" x14ac:dyDescent="0.25">
      <c r="A40" s="150" t="s">
        <v>306</v>
      </c>
      <c r="B40" s="150" t="s">
        <v>307</v>
      </c>
      <c r="C40" s="203">
        <v>10753109</v>
      </c>
      <c r="D40" s="203">
        <v>0</v>
      </c>
      <c r="E40" s="203">
        <v>-30476062</v>
      </c>
    </row>
    <row r="41" spans="1:5" ht="30" customHeight="1" x14ac:dyDescent="0.25">
      <c r="A41" s="204" t="s">
        <v>308</v>
      </c>
      <c r="B41" s="204" t="s">
        <v>309</v>
      </c>
      <c r="C41" s="205">
        <v>678659658</v>
      </c>
      <c r="D41" s="205">
        <v>0</v>
      </c>
      <c r="E41" s="205">
        <v>657931883</v>
      </c>
    </row>
    <row r="42" spans="1:5" ht="30" customHeight="1" x14ac:dyDescent="0.25">
      <c r="A42" s="150" t="s">
        <v>93</v>
      </c>
      <c r="B42" s="150" t="s">
        <v>335</v>
      </c>
      <c r="C42" s="203">
        <v>18906</v>
      </c>
      <c r="D42" s="203">
        <v>0</v>
      </c>
      <c r="E42" s="203">
        <v>0</v>
      </c>
    </row>
    <row r="43" spans="1:5" ht="25.5" x14ac:dyDescent="0.25">
      <c r="A43" s="150" t="s">
        <v>169</v>
      </c>
      <c r="B43" s="150" t="s">
        <v>310</v>
      </c>
      <c r="C43" s="203">
        <v>1871972</v>
      </c>
      <c r="D43" s="203">
        <v>0</v>
      </c>
      <c r="E43" s="203">
        <v>374848</v>
      </c>
    </row>
    <row r="44" spans="1:5" ht="30" customHeight="1" x14ac:dyDescent="0.25">
      <c r="A44" s="150" t="s">
        <v>97</v>
      </c>
      <c r="B44" s="150" t="s">
        <v>311</v>
      </c>
      <c r="C44" s="203">
        <v>700000</v>
      </c>
      <c r="D44" s="203">
        <v>0</v>
      </c>
      <c r="E44" s="203">
        <v>0</v>
      </c>
    </row>
    <row r="45" spans="1:5" ht="32.25" customHeight="1" x14ac:dyDescent="0.25">
      <c r="A45" s="150" t="s">
        <v>98</v>
      </c>
      <c r="B45" s="150" t="s">
        <v>312</v>
      </c>
      <c r="C45" s="203">
        <v>2251537</v>
      </c>
      <c r="D45" s="203">
        <v>0</v>
      </c>
      <c r="E45" s="203">
        <v>2251537</v>
      </c>
    </row>
    <row r="46" spans="1:5" ht="30" customHeight="1" x14ac:dyDescent="0.25">
      <c r="A46" s="204" t="s">
        <v>174</v>
      </c>
      <c r="B46" s="204" t="s">
        <v>313</v>
      </c>
      <c r="C46" s="205">
        <v>4842415</v>
      </c>
      <c r="D46" s="205">
        <v>0</v>
      </c>
      <c r="E46" s="205">
        <v>2626385</v>
      </c>
    </row>
    <row r="47" spans="1:5" ht="30" customHeight="1" x14ac:dyDescent="0.25">
      <c r="A47" s="150" t="s">
        <v>175</v>
      </c>
      <c r="B47" s="150" t="s">
        <v>314</v>
      </c>
      <c r="C47" s="203">
        <v>1206211</v>
      </c>
      <c r="D47" s="203">
        <v>0</v>
      </c>
      <c r="E47" s="203">
        <v>1548716</v>
      </c>
    </row>
    <row r="48" spans="1:5" ht="39" customHeight="1" x14ac:dyDescent="0.25">
      <c r="A48" s="150" t="s">
        <v>315</v>
      </c>
      <c r="B48" s="150" t="s">
        <v>316</v>
      </c>
      <c r="C48" s="203">
        <v>1206211</v>
      </c>
      <c r="D48" s="203">
        <v>0</v>
      </c>
      <c r="E48" s="203">
        <v>1548716</v>
      </c>
    </row>
    <row r="49" spans="1:5" ht="41.25" customHeight="1" x14ac:dyDescent="0.25">
      <c r="A49" s="204" t="s">
        <v>317</v>
      </c>
      <c r="B49" s="204" t="s">
        <v>318</v>
      </c>
      <c r="C49" s="205">
        <v>1206211</v>
      </c>
      <c r="D49" s="205">
        <v>0</v>
      </c>
      <c r="E49" s="205">
        <v>1548716</v>
      </c>
    </row>
    <row r="50" spans="1:5" ht="30" customHeight="1" x14ac:dyDescent="0.25">
      <c r="A50" s="150" t="s">
        <v>319</v>
      </c>
      <c r="B50" s="150" t="s">
        <v>320</v>
      </c>
      <c r="C50" s="203">
        <v>2484856</v>
      </c>
      <c r="D50" s="203">
        <v>0</v>
      </c>
      <c r="E50" s="203">
        <v>6257990</v>
      </c>
    </row>
    <row r="51" spans="1:5" ht="30" customHeight="1" x14ac:dyDescent="0.25">
      <c r="A51" s="150" t="s">
        <v>321</v>
      </c>
      <c r="B51" s="150" t="s">
        <v>322</v>
      </c>
      <c r="C51" s="203">
        <v>54674</v>
      </c>
      <c r="D51" s="203">
        <v>0</v>
      </c>
      <c r="E51" s="203">
        <v>156785</v>
      </c>
    </row>
    <row r="52" spans="1:5" ht="30" customHeight="1" x14ac:dyDescent="0.25">
      <c r="A52" s="204" t="s">
        <v>323</v>
      </c>
      <c r="B52" s="204" t="s">
        <v>324</v>
      </c>
      <c r="C52" s="205">
        <v>2539530</v>
      </c>
      <c r="D52" s="205">
        <v>0</v>
      </c>
      <c r="E52" s="205">
        <v>6414775</v>
      </c>
    </row>
    <row r="53" spans="1:5" ht="30" customHeight="1" x14ac:dyDescent="0.25">
      <c r="A53" s="204" t="s">
        <v>325</v>
      </c>
      <c r="B53" s="204" t="s">
        <v>326</v>
      </c>
      <c r="C53" s="205">
        <v>8588156</v>
      </c>
      <c r="D53" s="205">
        <v>0</v>
      </c>
      <c r="E53" s="205">
        <v>10589876</v>
      </c>
    </row>
    <row r="54" spans="1:5" ht="30" customHeight="1" x14ac:dyDescent="0.25">
      <c r="A54" s="150" t="s">
        <v>327</v>
      </c>
      <c r="B54" s="150" t="s">
        <v>328</v>
      </c>
      <c r="C54" s="203">
        <v>3038747</v>
      </c>
      <c r="D54" s="203">
        <v>0</v>
      </c>
      <c r="E54" s="203">
        <v>3464525</v>
      </c>
    </row>
    <row r="55" spans="1:5" ht="30" customHeight="1" x14ac:dyDescent="0.25">
      <c r="A55" s="150" t="s">
        <v>329</v>
      </c>
      <c r="B55" s="150" t="s">
        <v>330</v>
      </c>
      <c r="C55" s="203">
        <v>588177865</v>
      </c>
      <c r="D55" s="203">
        <v>0</v>
      </c>
      <c r="E55" s="203">
        <v>588177865</v>
      </c>
    </row>
    <row r="56" spans="1:5" ht="30" customHeight="1" x14ac:dyDescent="0.25">
      <c r="A56" s="204" t="s">
        <v>331</v>
      </c>
      <c r="B56" s="204" t="s">
        <v>332</v>
      </c>
      <c r="C56" s="205">
        <v>591216612</v>
      </c>
      <c r="D56" s="205">
        <v>0</v>
      </c>
      <c r="E56" s="205">
        <v>591642390</v>
      </c>
    </row>
    <row r="57" spans="1:5" ht="30" customHeight="1" x14ac:dyDescent="0.25">
      <c r="A57" s="204" t="s">
        <v>333</v>
      </c>
      <c r="B57" s="204" t="s">
        <v>334</v>
      </c>
      <c r="C57" s="205">
        <v>1278464426</v>
      </c>
      <c r="D57" s="205">
        <v>0</v>
      </c>
      <c r="E57" s="205">
        <v>1260164149</v>
      </c>
    </row>
    <row r="58" spans="1:5" ht="30" customHeight="1" x14ac:dyDescent="0.25"/>
  </sheetData>
  <mergeCells count="2">
    <mergeCell ref="A2:E2"/>
    <mergeCell ref="A3:E3"/>
  </mergeCells>
  <pageMargins left="2.4500000000000002" right="0.7" top="0.75" bottom="0.75" header="0.3" footer="0.3"/>
  <pageSetup paperSize="9" scale="46" orientation="portrait" r:id="rId1"/>
  <rowBreaks count="1" manualBreakCount="1">
    <brk id="3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E30"/>
  <sheetViews>
    <sheetView view="pageBreakPreview" zoomScale="148" zoomScaleNormal="100" zoomScaleSheetLayoutView="148" workbookViewId="0">
      <selection activeCell="A3" sqref="A3:E3"/>
    </sheetView>
  </sheetViews>
  <sheetFormatPr defaultRowHeight="15" x14ac:dyDescent="0.25"/>
  <cols>
    <col min="1" max="1" width="9.140625" style="93"/>
    <col min="2" max="2" width="41" style="93" customWidth="1"/>
    <col min="3" max="3" width="13.7109375" style="93" customWidth="1"/>
    <col min="4" max="4" width="12.140625" style="93" customWidth="1"/>
    <col min="5" max="5" width="13.7109375" style="93" customWidth="1"/>
    <col min="6" max="16384" width="9.140625" style="93"/>
  </cols>
  <sheetData>
    <row r="2" spans="1:5" x14ac:dyDescent="0.25">
      <c r="A2" s="262" t="s">
        <v>928</v>
      </c>
      <c r="B2" s="262"/>
      <c r="C2" s="262"/>
      <c r="D2" s="262"/>
      <c r="E2" s="262"/>
    </row>
    <row r="3" spans="1:5" x14ac:dyDescent="0.25">
      <c r="A3" s="262" t="s">
        <v>369</v>
      </c>
      <c r="B3" s="262"/>
      <c r="C3" s="262"/>
      <c r="D3" s="262"/>
      <c r="E3" s="262"/>
    </row>
    <row r="4" spans="1:5" x14ac:dyDescent="0.25">
      <c r="A4" s="104"/>
      <c r="B4" s="104"/>
      <c r="C4" s="104"/>
      <c r="D4" s="104"/>
      <c r="E4" s="104"/>
    </row>
    <row r="5" spans="1:5" x14ac:dyDescent="0.25">
      <c r="E5" s="93" t="s">
        <v>109</v>
      </c>
    </row>
    <row r="6" spans="1:5" s="102" customFormat="1" ht="15.75" x14ac:dyDescent="0.25">
      <c r="A6" s="295" t="s">
        <v>368</v>
      </c>
      <c r="B6" s="296"/>
      <c r="C6" s="296"/>
      <c r="D6" s="296"/>
      <c r="E6" s="296"/>
    </row>
    <row r="7" spans="1:5" s="102" customFormat="1" ht="30" x14ac:dyDescent="0.25">
      <c r="A7" s="199" t="s">
        <v>134</v>
      </c>
      <c r="B7" s="199" t="s">
        <v>2</v>
      </c>
      <c r="C7" s="199" t="s">
        <v>260</v>
      </c>
      <c r="D7" s="199" t="s">
        <v>261</v>
      </c>
      <c r="E7" s="199" t="s">
        <v>262</v>
      </c>
    </row>
    <row r="8" spans="1:5" s="105" customFormat="1" ht="12.75" x14ac:dyDescent="0.25">
      <c r="A8" s="150" t="s">
        <v>13</v>
      </c>
      <c r="B8" s="150" t="s">
        <v>345</v>
      </c>
      <c r="C8" s="203">
        <v>46464080</v>
      </c>
      <c r="D8" s="203">
        <v>0</v>
      </c>
      <c r="E8" s="203">
        <v>37958549</v>
      </c>
    </row>
    <row r="9" spans="1:5" s="105" customFormat="1" ht="25.5" x14ac:dyDescent="0.25">
      <c r="A9" s="150" t="s">
        <v>136</v>
      </c>
      <c r="B9" s="150" t="s">
        <v>346</v>
      </c>
      <c r="C9" s="203">
        <v>2547924</v>
      </c>
      <c r="D9" s="203">
        <v>0</v>
      </c>
      <c r="E9" s="203">
        <v>7042138</v>
      </c>
    </row>
    <row r="10" spans="1:5" s="105" customFormat="1" ht="25.5" x14ac:dyDescent="0.25">
      <c r="A10" s="150" t="s">
        <v>138</v>
      </c>
      <c r="B10" s="150" t="s">
        <v>347</v>
      </c>
      <c r="C10" s="203">
        <v>1407326</v>
      </c>
      <c r="D10" s="203">
        <v>0</v>
      </c>
      <c r="E10" s="203">
        <v>1188528</v>
      </c>
    </row>
    <row r="11" spans="1:5" s="105" customFormat="1" ht="25.5" x14ac:dyDescent="0.25">
      <c r="A11" s="204" t="s">
        <v>140</v>
      </c>
      <c r="B11" s="204" t="s">
        <v>348</v>
      </c>
      <c r="C11" s="205">
        <v>50419330</v>
      </c>
      <c r="D11" s="205">
        <v>0</v>
      </c>
      <c r="E11" s="205">
        <v>46189215</v>
      </c>
    </row>
    <row r="12" spans="1:5" s="105" customFormat="1" ht="25.5" x14ac:dyDescent="0.25">
      <c r="A12" s="150" t="s">
        <v>200</v>
      </c>
      <c r="B12" s="150" t="s">
        <v>349</v>
      </c>
      <c r="C12" s="203">
        <v>62939621</v>
      </c>
      <c r="D12" s="203">
        <v>0</v>
      </c>
      <c r="E12" s="203">
        <v>72035597</v>
      </c>
    </row>
    <row r="13" spans="1:5" s="105" customFormat="1" ht="25.5" x14ac:dyDescent="0.25">
      <c r="A13" s="150" t="s">
        <v>196</v>
      </c>
      <c r="B13" s="150" t="s">
        <v>350</v>
      </c>
      <c r="C13" s="203">
        <v>20658880</v>
      </c>
      <c r="D13" s="203">
        <v>0</v>
      </c>
      <c r="E13" s="203">
        <v>15335423</v>
      </c>
    </row>
    <row r="14" spans="1:5" s="105" customFormat="1" ht="25.5" x14ac:dyDescent="0.25">
      <c r="A14" s="150" t="s">
        <v>17</v>
      </c>
      <c r="B14" s="150" t="s">
        <v>351</v>
      </c>
      <c r="C14" s="203">
        <v>29195879</v>
      </c>
      <c r="D14" s="203">
        <v>0</v>
      </c>
      <c r="E14" s="203">
        <v>12066524</v>
      </c>
    </row>
    <row r="15" spans="1:5" s="105" customFormat="1" ht="12.75" x14ac:dyDescent="0.25">
      <c r="A15" s="150" t="s">
        <v>201</v>
      </c>
      <c r="B15" s="150" t="s">
        <v>352</v>
      </c>
      <c r="C15" s="203">
        <v>17690222</v>
      </c>
      <c r="D15" s="203">
        <v>0</v>
      </c>
      <c r="E15" s="203">
        <v>2383582</v>
      </c>
    </row>
    <row r="16" spans="1:5" s="105" customFormat="1" ht="25.5" x14ac:dyDescent="0.25">
      <c r="A16" s="204" t="s">
        <v>202</v>
      </c>
      <c r="B16" s="204" t="s">
        <v>353</v>
      </c>
      <c r="C16" s="205">
        <v>130484602</v>
      </c>
      <c r="D16" s="205">
        <v>0</v>
      </c>
      <c r="E16" s="205">
        <v>101821126</v>
      </c>
    </row>
    <row r="17" spans="1:5" s="105" customFormat="1" ht="12.75" x14ac:dyDescent="0.25">
      <c r="A17" s="150" t="s">
        <v>19</v>
      </c>
      <c r="B17" s="150" t="s">
        <v>354</v>
      </c>
      <c r="C17" s="203">
        <v>3061214</v>
      </c>
      <c r="D17" s="203">
        <v>0</v>
      </c>
      <c r="E17" s="203">
        <v>2763231</v>
      </c>
    </row>
    <row r="18" spans="1:5" s="105" customFormat="1" ht="12.75" x14ac:dyDescent="0.25">
      <c r="A18" s="150" t="s">
        <v>203</v>
      </c>
      <c r="B18" s="150" t="s">
        <v>355</v>
      </c>
      <c r="C18" s="203">
        <v>33142286</v>
      </c>
      <c r="D18" s="203">
        <v>0</v>
      </c>
      <c r="E18" s="203">
        <v>32308151</v>
      </c>
    </row>
    <row r="19" spans="1:5" s="105" customFormat="1" ht="12.75" x14ac:dyDescent="0.25">
      <c r="A19" s="204" t="s">
        <v>25</v>
      </c>
      <c r="B19" s="204" t="s">
        <v>356</v>
      </c>
      <c r="C19" s="205">
        <v>36203500</v>
      </c>
      <c r="D19" s="205">
        <v>0</v>
      </c>
      <c r="E19" s="205">
        <v>35071382</v>
      </c>
    </row>
    <row r="20" spans="1:5" s="105" customFormat="1" ht="12.75" x14ac:dyDescent="0.25">
      <c r="A20" s="150" t="s">
        <v>27</v>
      </c>
      <c r="B20" s="150" t="s">
        <v>357</v>
      </c>
      <c r="C20" s="203">
        <v>19319505</v>
      </c>
      <c r="D20" s="203">
        <v>0</v>
      </c>
      <c r="E20" s="203">
        <v>23230596</v>
      </c>
    </row>
    <row r="21" spans="1:5" s="105" customFormat="1" ht="12.75" x14ac:dyDescent="0.25">
      <c r="A21" s="150" t="s">
        <v>29</v>
      </c>
      <c r="B21" s="150" t="s">
        <v>358</v>
      </c>
      <c r="C21" s="203">
        <v>11794856</v>
      </c>
      <c r="D21" s="203">
        <v>0</v>
      </c>
      <c r="E21" s="203">
        <v>14454207</v>
      </c>
    </row>
    <row r="22" spans="1:5" s="105" customFormat="1" ht="12.75" x14ac:dyDescent="0.25">
      <c r="A22" s="150" t="s">
        <v>31</v>
      </c>
      <c r="B22" s="150" t="s">
        <v>359</v>
      </c>
      <c r="C22" s="203">
        <v>6131917</v>
      </c>
      <c r="D22" s="203">
        <v>0</v>
      </c>
      <c r="E22" s="203">
        <v>7287038</v>
      </c>
    </row>
    <row r="23" spans="1:5" s="105" customFormat="1" ht="12.75" x14ac:dyDescent="0.25">
      <c r="A23" s="204" t="s">
        <v>33</v>
      </c>
      <c r="B23" s="204" t="s">
        <v>360</v>
      </c>
      <c r="C23" s="205">
        <v>37246278</v>
      </c>
      <c r="D23" s="205">
        <v>0</v>
      </c>
      <c r="E23" s="205">
        <v>44971841</v>
      </c>
    </row>
    <row r="24" spans="1:5" s="105" customFormat="1" ht="12.75" x14ac:dyDescent="0.25">
      <c r="A24" s="204" t="s">
        <v>35</v>
      </c>
      <c r="B24" s="204" t="s">
        <v>361</v>
      </c>
      <c r="C24" s="205">
        <v>29165451</v>
      </c>
      <c r="D24" s="205">
        <v>0</v>
      </c>
      <c r="E24" s="205">
        <v>36138394</v>
      </c>
    </row>
    <row r="25" spans="1:5" s="105" customFormat="1" ht="12.75" x14ac:dyDescent="0.25">
      <c r="A25" s="204" t="s">
        <v>204</v>
      </c>
      <c r="B25" s="204" t="s">
        <v>362</v>
      </c>
      <c r="C25" s="205">
        <v>67536859</v>
      </c>
      <c r="D25" s="205">
        <v>0</v>
      </c>
      <c r="E25" s="205">
        <v>62305092</v>
      </c>
    </row>
    <row r="26" spans="1:5" s="105" customFormat="1" ht="25.5" x14ac:dyDescent="0.25">
      <c r="A26" s="204" t="s">
        <v>37</v>
      </c>
      <c r="B26" s="204" t="s">
        <v>363</v>
      </c>
      <c r="C26" s="205">
        <v>10751844</v>
      </c>
      <c r="D26" s="205">
        <v>0</v>
      </c>
      <c r="E26" s="205">
        <v>-30476368</v>
      </c>
    </row>
    <row r="27" spans="1:5" s="105" customFormat="1" ht="25.5" x14ac:dyDescent="0.25">
      <c r="A27" s="150" t="s">
        <v>42</v>
      </c>
      <c r="B27" s="150" t="s">
        <v>364</v>
      </c>
      <c r="C27" s="203">
        <v>1265</v>
      </c>
      <c r="D27" s="203">
        <v>0</v>
      </c>
      <c r="E27" s="203">
        <v>306</v>
      </c>
    </row>
    <row r="28" spans="1:5" s="105" customFormat="1" ht="25.5" x14ac:dyDescent="0.25">
      <c r="A28" s="204" t="s">
        <v>48</v>
      </c>
      <c r="B28" s="204" t="s">
        <v>365</v>
      </c>
      <c r="C28" s="205">
        <v>1265</v>
      </c>
      <c r="D28" s="205">
        <v>0</v>
      </c>
      <c r="E28" s="205">
        <v>306</v>
      </c>
    </row>
    <row r="29" spans="1:5" s="105" customFormat="1" ht="25.5" x14ac:dyDescent="0.25">
      <c r="A29" s="204" t="s">
        <v>61</v>
      </c>
      <c r="B29" s="204" t="s">
        <v>366</v>
      </c>
      <c r="C29" s="205">
        <v>1265</v>
      </c>
      <c r="D29" s="205">
        <v>0</v>
      </c>
      <c r="E29" s="205">
        <v>306</v>
      </c>
    </row>
    <row r="30" spans="1:5" s="105" customFormat="1" ht="12.75" x14ac:dyDescent="0.25">
      <c r="A30" s="204" t="s">
        <v>63</v>
      </c>
      <c r="B30" s="204" t="s">
        <v>367</v>
      </c>
      <c r="C30" s="205">
        <v>10753109</v>
      </c>
      <c r="D30" s="205">
        <v>0</v>
      </c>
      <c r="E30" s="205">
        <v>-30476062</v>
      </c>
    </row>
  </sheetData>
  <mergeCells count="3">
    <mergeCell ref="A6:E6"/>
    <mergeCell ref="A2:E2"/>
    <mergeCell ref="A3:E3"/>
  </mergeCells>
  <pageMargins left="0.7" right="0.7" top="0.75" bottom="0.75" header="0.3" footer="0.3"/>
  <pageSetup paperSize="9" scale="9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255"/>
  <sheetViews>
    <sheetView workbookViewId="0">
      <selection activeCell="A3" sqref="A3:I3"/>
    </sheetView>
  </sheetViews>
  <sheetFormatPr defaultRowHeight="15" x14ac:dyDescent="0.25"/>
  <cols>
    <col min="1" max="1" width="13.7109375" style="8" customWidth="1"/>
    <col min="2" max="2" width="14.140625" style="8" customWidth="1"/>
    <col min="3" max="3" width="28.7109375" style="8" customWidth="1"/>
    <col min="4" max="4" width="31.140625" style="8" customWidth="1"/>
    <col min="5" max="5" width="55.85546875" style="8" customWidth="1"/>
    <col min="6" max="6" width="14.5703125" style="8" customWidth="1"/>
    <col min="7" max="7" width="13.28515625" style="8" customWidth="1"/>
    <col min="8" max="8" width="15.28515625" style="8" customWidth="1"/>
    <col min="9" max="9" width="15.85546875" style="8" customWidth="1"/>
    <col min="10" max="16384" width="9.140625" style="8"/>
  </cols>
  <sheetData>
    <row r="1" spans="1:9" x14ac:dyDescent="0.25">
      <c r="A1" s="299"/>
      <c r="B1" s="300"/>
      <c r="C1" s="300"/>
      <c r="D1" s="300"/>
      <c r="E1" s="300"/>
      <c r="F1" s="300"/>
      <c r="G1" s="300"/>
      <c r="H1" s="300"/>
      <c r="I1" s="301"/>
    </row>
    <row r="2" spans="1:9" x14ac:dyDescent="0.25">
      <c r="A2" s="298" t="s">
        <v>929</v>
      </c>
      <c r="B2" s="298"/>
      <c r="C2" s="298"/>
      <c r="D2" s="298"/>
      <c r="E2" s="298"/>
      <c r="F2" s="298"/>
      <c r="G2" s="298"/>
      <c r="H2" s="298"/>
      <c r="I2" s="298"/>
    </row>
    <row r="3" spans="1:9" x14ac:dyDescent="0.25">
      <c r="A3" s="297" t="s">
        <v>369</v>
      </c>
      <c r="B3" s="297"/>
      <c r="C3" s="297"/>
      <c r="D3" s="297"/>
      <c r="E3" s="297"/>
      <c r="F3" s="297"/>
      <c r="G3" s="297"/>
      <c r="H3" s="297"/>
      <c r="I3" s="297"/>
    </row>
    <row r="4" spans="1:9" x14ac:dyDescent="0.25">
      <c r="A4" s="194"/>
      <c r="B4" s="195"/>
      <c r="C4" s="195"/>
      <c r="D4" s="195"/>
      <c r="E4" s="195"/>
      <c r="F4" s="195"/>
      <c r="G4" s="195"/>
      <c r="H4" s="195"/>
      <c r="I4" s="196"/>
    </row>
    <row r="5" spans="1:9" s="13" customFormat="1" ht="15.75" x14ac:dyDescent="0.25">
      <c r="A5" s="220" t="s">
        <v>886</v>
      </c>
      <c r="B5" s="221" t="s">
        <v>887</v>
      </c>
      <c r="C5" s="221" t="s">
        <v>2</v>
      </c>
      <c r="D5" s="221" t="s">
        <v>0</v>
      </c>
      <c r="E5" s="221" t="s">
        <v>888</v>
      </c>
      <c r="F5" s="221" t="s">
        <v>889</v>
      </c>
      <c r="G5" s="221" t="s">
        <v>890</v>
      </c>
      <c r="H5" s="221" t="s">
        <v>891</v>
      </c>
      <c r="I5" s="222" t="s">
        <v>892</v>
      </c>
    </row>
    <row r="6" spans="1:9" s="197" customFormat="1" ht="4.5" customHeight="1" x14ac:dyDescent="0.2"/>
    <row r="7" spans="1:9" x14ac:dyDescent="0.25">
      <c r="A7" s="66">
        <v>1</v>
      </c>
      <c r="B7" s="66" t="s">
        <v>550</v>
      </c>
      <c r="C7" s="66" t="s">
        <v>551</v>
      </c>
      <c r="D7" s="66" t="s">
        <v>552</v>
      </c>
      <c r="E7" s="66" t="s">
        <v>553</v>
      </c>
      <c r="F7" s="66" t="s">
        <v>554</v>
      </c>
      <c r="G7" s="122">
        <v>4234</v>
      </c>
      <c r="H7" s="122">
        <v>28817.332999999999</v>
      </c>
      <c r="I7" s="122">
        <v>43671</v>
      </c>
    </row>
    <row r="8" spans="1:9" x14ac:dyDescent="0.25">
      <c r="A8" s="66">
        <v>3</v>
      </c>
      <c r="B8" s="66" t="s">
        <v>555</v>
      </c>
      <c r="C8" s="66" t="s">
        <v>556</v>
      </c>
      <c r="D8" s="66" t="s">
        <v>557</v>
      </c>
      <c r="E8" s="66" t="s">
        <v>558</v>
      </c>
      <c r="F8" s="66" t="s">
        <v>554</v>
      </c>
      <c r="G8" s="122">
        <v>6966</v>
      </c>
      <c r="H8" s="122">
        <v>106678.51300000001</v>
      </c>
      <c r="I8" s="122">
        <v>142037.924</v>
      </c>
    </row>
    <row r="9" spans="1:9" x14ac:dyDescent="0.25">
      <c r="A9" s="66">
        <v>4</v>
      </c>
      <c r="B9" s="66" t="s">
        <v>559</v>
      </c>
      <c r="C9" s="66" t="s">
        <v>560</v>
      </c>
      <c r="D9" s="66" t="s">
        <v>561</v>
      </c>
      <c r="E9" s="66" t="s">
        <v>562</v>
      </c>
      <c r="F9" s="66" t="s">
        <v>554</v>
      </c>
      <c r="G9" s="122">
        <v>28088</v>
      </c>
      <c r="H9" s="122">
        <v>9975.8739999999998</v>
      </c>
      <c r="I9" s="122">
        <v>42072.874000000003</v>
      </c>
    </row>
    <row r="10" spans="1:9" x14ac:dyDescent="0.25">
      <c r="A10" s="66">
        <v>6</v>
      </c>
      <c r="B10" s="66" t="s">
        <v>563</v>
      </c>
      <c r="C10" s="66" t="s">
        <v>564</v>
      </c>
      <c r="D10" s="66" t="s">
        <v>565</v>
      </c>
      <c r="E10" s="66" t="s">
        <v>566</v>
      </c>
      <c r="F10" s="66" t="s">
        <v>554</v>
      </c>
      <c r="G10" s="122">
        <v>186</v>
      </c>
      <c r="H10" s="122">
        <v>158</v>
      </c>
      <c r="I10" s="122">
        <v>205</v>
      </c>
    </row>
    <row r="11" spans="1:9" x14ac:dyDescent="0.25">
      <c r="A11" s="66">
        <v>7</v>
      </c>
      <c r="B11" s="66" t="s">
        <v>567</v>
      </c>
      <c r="C11" s="66" t="s">
        <v>568</v>
      </c>
      <c r="D11" s="66" t="s">
        <v>565</v>
      </c>
      <c r="E11" s="66" t="s">
        <v>569</v>
      </c>
      <c r="F11" s="66" t="s">
        <v>554</v>
      </c>
      <c r="G11" s="122">
        <v>9985</v>
      </c>
      <c r="H11" s="122">
        <v>989</v>
      </c>
      <c r="I11" s="122">
        <v>989</v>
      </c>
    </row>
    <row r="12" spans="1:9" x14ac:dyDescent="0.25">
      <c r="A12" s="66">
        <v>8</v>
      </c>
      <c r="B12" s="66" t="s">
        <v>570</v>
      </c>
      <c r="C12" s="66" t="s">
        <v>568</v>
      </c>
      <c r="D12" s="66" t="s">
        <v>565</v>
      </c>
      <c r="E12" s="66" t="s">
        <v>569</v>
      </c>
      <c r="F12" s="66" t="s">
        <v>554</v>
      </c>
      <c r="G12" s="122">
        <v>649</v>
      </c>
      <c r="H12" s="122">
        <v>204</v>
      </c>
      <c r="I12" s="122">
        <v>204</v>
      </c>
    </row>
    <row r="13" spans="1:9" x14ac:dyDescent="0.25">
      <c r="A13" s="66">
        <v>10</v>
      </c>
      <c r="B13" s="66" t="s">
        <v>571</v>
      </c>
      <c r="C13" s="66" t="s">
        <v>568</v>
      </c>
      <c r="D13" s="66" t="s">
        <v>565</v>
      </c>
      <c r="E13" s="66" t="s">
        <v>569</v>
      </c>
      <c r="F13" s="66" t="s">
        <v>554</v>
      </c>
      <c r="G13" s="122">
        <v>3449</v>
      </c>
      <c r="H13" s="122">
        <v>694</v>
      </c>
      <c r="I13" s="122">
        <v>787</v>
      </c>
    </row>
    <row r="14" spans="1:9" x14ac:dyDescent="0.25">
      <c r="A14" s="66">
        <v>18</v>
      </c>
      <c r="B14" s="66" t="s">
        <v>572</v>
      </c>
      <c r="C14" s="66" t="s">
        <v>573</v>
      </c>
      <c r="D14" s="66" t="s">
        <v>565</v>
      </c>
      <c r="E14" s="66" t="s">
        <v>569</v>
      </c>
      <c r="F14" s="66" t="s">
        <v>554</v>
      </c>
      <c r="G14" s="122">
        <v>10050</v>
      </c>
      <c r="H14" s="122">
        <v>2510</v>
      </c>
      <c r="I14" s="122">
        <v>2761</v>
      </c>
    </row>
    <row r="15" spans="1:9" x14ac:dyDescent="0.25">
      <c r="A15" s="66">
        <v>19</v>
      </c>
      <c r="B15" s="66" t="s">
        <v>574</v>
      </c>
      <c r="C15" s="66" t="s">
        <v>573</v>
      </c>
      <c r="D15" s="66" t="s">
        <v>565</v>
      </c>
      <c r="E15" s="66" t="s">
        <v>569</v>
      </c>
      <c r="F15" s="66" t="s">
        <v>554</v>
      </c>
      <c r="G15" s="122">
        <v>5491</v>
      </c>
      <c r="H15" s="122">
        <v>1057</v>
      </c>
      <c r="I15" s="122">
        <v>1194</v>
      </c>
    </row>
    <row r="16" spans="1:9" x14ac:dyDescent="0.25">
      <c r="A16" s="66">
        <v>20</v>
      </c>
      <c r="B16" s="66" t="s">
        <v>575</v>
      </c>
      <c r="C16" s="66" t="s">
        <v>568</v>
      </c>
      <c r="D16" s="66" t="s">
        <v>565</v>
      </c>
      <c r="E16" s="66" t="s">
        <v>569</v>
      </c>
      <c r="F16" s="66" t="s">
        <v>554</v>
      </c>
      <c r="G16" s="122">
        <v>2051</v>
      </c>
      <c r="H16" s="122">
        <v>717</v>
      </c>
      <c r="I16" s="122">
        <v>768</v>
      </c>
    </row>
    <row r="17" spans="1:9" x14ac:dyDescent="0.25">
      <c r="A17" s="66">
        <v>21</v>
      </c>
      <c r="B17" s="66" t="s">
        <v>576</v>
      </c>
      <c r="C17" s="66" t="s">
        <v>568</v>
      </c>
      <c r="D17" s="66" t="s">
        <v>565</v>
      </c>
      <c r="E17" s="66" t="s">
        <v>569</v>
      </c>
      <c r="F17" s="66" t="s">
        <v>554</v>
      </c>
      <c r="G17" s="122">
        <v>1324</v>
      </c>
      <c r="H17" s="122">
        <v>460</v>
      </c>
      <c r="I17" s="122">
        <v>493</v>
      </c>
    </row>
    <row r="18" spans="1:9" x14ac:dyDescent="0.25">
      <c r="A18" s="66">
        <v>22</v>
      </c>
      <c r="B18" s="66" t="s">
        <v>577</v>
      </c>
      <c r="C18" s="66" t="s">
        <v>568</v>
      </c>
      <c r="D18" s="66" t="s">
        <v>565</v>
      </c>
      <c r="E18" s="66" t="s">
        <v>569</v>
      </c>
      <c r="F18" s="66" t="s">
        <v>554</v>
      </c>
      <c r="G18" s="122">
        <v>30340</v>
      </c>
      <c r="H18" s="122">
        <v>4560</v>
      </c>
      <c r="I18" s="122">
        <v>5013</v>
      </c>
    </row>
    <row r="19" spans="1:9" x14ac:dyDescent="0.25">
      <c r="A19" s="66">
        <v>23</v>
      </c>
      <c r="B19" s="66" t="s">
        <v>578</v>
      </c>
      <c r="C19" s="66" t="s">
        <v>568</v>
      </c>
      <c r="D19" s="66" t="s">
        <v>565</v>
      </c>
      <c r="E19" s="66" t="s">
        <v>569</v>
      </c>
      <c r="F19" s="66" t="s">
        <v>554</v>
      </c>
      <c r="G19" s="122">
        <v>21272</v>
      </c>
      <c r="H19" s="122">
        <v>13250</v>
      </c>
      <c r="I19" s="122">
        <v>15243</v>
      </c>
    </row>
    <row r="20" spans="1:9" x14ac:dyDescent="0.25">
      <c r="A20" s="66">
        <v>24</v>
      </c>
      <c r="B20" s="66" t="s">
        <v>579</v>
      </c>
      <c r="C20" s="66" t="s">
        <v>568</v>
      </c>
      <c r="D20" s="66" t="s">
        <v>565</v>
      </c>
      <c r="E20" s="66" t="s">
        <v>569</v>
      </c>
      <c r="F20" s="66" t="s">
        <v>554</v>
      </c>
      <c r="G20" s="122">
        <v>4371</v>
      </c>
      <c r="H20" s="122">
        <v>874</v>
      </c>
      <c r="I20" s="122">
        <v>1130</v>
      </c>
    </row>
    <row r="21" spans="1:9" x14ac:dyDescent="0.25">
      <c r="A21" s="66">
        <v>25</v>
      </c>
      <c r="B21" s="66" t="s">
        <v>580</v>
      </c>
      <c r="C21" s="66" t="s">
        <v>568</v>
      </c>
      <c r="D21" s="66" t="s">
        <v>565</v>
      </c>
      <c r="E21" s="66" t="s">
        <v>569</v>
      </c>
      <c r="F21" s="66" t="s">
        <v>554</v>
      </c>
      <c r="G21" s="122">
        <v>2296</v>
      </c>
      <c r="H21" s="122">
        <v>804</v>
      </c>
      <c r="I21" s="122">
        <v>862</v>
      </c>
    </row>
    <row r="22" spans="1:9" x14ac:dyDescent="0.25">
      <c r="A22" s="66">
        <v>26</v>
      </c>
      <c r="B22" s="66" t="s">
        <v>581</v>
      </c>
      <c r="C22" s="66" t="s">
        <v>568</v>
      </c>
      <c r="D22" s="66" t="s">
        <v>565</v>
      </c>
      <c r="E22" s="66" t="s">
        <v>569</v>
      </c>
      <c r="F22" s="66" t="s">
        <v>554</v>
      </c>
      <c r="G22" s="122">
        <v>26122</v>
      </c>
      <c r="H22" s="122">
        <v>4369</v>
      </c>
      <c r="I22" s="122">
        <v>4369</v>
      </c>
    </row>
    <row r="23" spans="1:9" x14ac:dyDescent="0.25">
      <c r="A23" s="66">
        <v>28</v>
      </c>
      <c r="B23" s="66" t="s">
        <v>582</v>
      </c>
      <c r="C23" s="66" t="s">
        <v>568</v>
      </c>
      <c r="D23" s="66" t="s">
        <v>565</v>
      </c>
      <c r="E23" s="66" t="s">
        <v>569</v>
      </c>
      <c r="F23" s="66" t="s">
        <v>554</v>
      </c>
      <c r="G23" s="122">
        <v>2750</v>
      </c>
      <c r="H23" s="122">
        <v>915</v>
      </c>
      <c r="I23" s="122">
        <v>984</v>
      </c>
    </row>
    <row r="24" spans="1:9" x14ac:dyDescent="0.25">
      <c r="A24" s="66">
        <v>29</v>
      </c>
      <c r="B24" s="66" t="s">
        <v>583</v>
      </c>
      <c r="C24" s="66" t="s">
        <v>568</v>
      </c>
      <c r="D24" s="66" t="s">
        <v>565</v>
      </c>
      <c r="E24" s="66" t="s">
        <v>569</v>
      </c>
      <c r="F24" s="66" t="s">
        <v>554</v>
      </c>
      <c r="G24" s="122">
        <v>1500</v>
      </c>
      <c r="H24" s="122">
        <v>542</v>
      </c>
      <c r="I24" s="122">
        <v>580</v>
      </c>
    </row>
    <row r="25" spans="1:9" x14ac:dyDescent="0.25">
      <c r="A25" s="66">
        <v>30</v>
      </c>
      <c r="B25" s="66" t="s">
        <v>584</v>
      </c>
      <c r="C25" s="66" t="s">
        <v>568</v>
      </c>
      <c r="D25" s="66" t="s">
        <v>565</v>
      </c>
      <c r="E25" s="66" t="s">
        <v>569</v>
      </c>
      <c r="F25" s="66" t="s">
        <v>554</v>
      </c>
      <c r="G25" s="122">
        <v>885</v>
      </c>
      <c r="H25" s="122">
        <v>313</v>
      </c>
      <c r="I25" s="122">
        <v>313</v>
      </c>
    </row>
    <row r="26" spans="1:9" x14ac:dyDescent="0.25">
      <c r="A26" s="66">
        <v>31</v>
      </c>
      <c r="B26" s="66" t="s">
        <v>585</v>
      </c>
      <c r="C26" s="66" t="s">
        <v>568</v>
      </c>
      <c r="D26" s="66" t="s">
        <v>565</v>
      </c>
      <c r="E26" s="66" t="s">
        <v>569</v>
      </c>
      <c r="F26" s="66" t="s">
        <v>554</v>
      </c>
      <c r="G26" s="122">
        <v>15</v>
      </c>
      <c r="H26" s="122">
        <v>16</v>
      </c>
      <c r="I26" s="122">
        <v>203</v>
      </c>
    </row>
    <row r="27" spans="1:9" x14ac:dyDescent="0.25">
      <c r="A27" s="66">
        <v>34</v>
      </c>
      <c r="B27" s="66" t="s">
        <v>586</v>
      </c>
      <c r="C27" s="66" t="s">
        <v>587</v>
      </c>
      <c r="D27" s="66" t="s">
        <v>565</v>
      </c>
      <c r="E27" s="66" t="s">
        <v>588</v>
      </c>
      <c r="F27" s="66" t="s">
        <v>554</v>
      </c>
      <c r="G27" s="122">
        <v>1750</v>
      </c>
      <c r="H27" s="122">
        <v>603</v>
      </c>
      <c r="I27" s="122">
        <v>647</v>
      </c>
    </row>
    <row r="28" spans="1:9" x14ac:dyDescent="0.25">
      <c r="A28" s="66">
        <v>35</v>
      </c>
      <c r="B28" s="66" t="s">
        <v>589</v>
      </c>
      <c r="C28" s="66" t="s">
        <v>573</v>
      </c>
      <c r="D28" s="66" t="s">
        <v>565</v>
      </c>
      <c r="E28" s="66" t="s">
        <v>588</v>
      </c>
      <c r="F28" s="66" t="s">
        <v>554</v>
      </c>
      <c r="G28" s="122">
        <v>33487</v>
      </c>
      <c r="H28" s="122">
        <v>4696</v>
      </c>
      <c r="I28" s="122">
        <v>5534</v>
      </c>
    </row>
    <row r="29" spans="1:9" x14ac:dyDescent="0.25">
      <c r="A29" s="66">
        <v>36</v>
      </c>
      <c r="B29" s="66" t="s">
        <v>590</v>
      </c>
      <c r="C29" s="66" t="s">
        <v>573</v>
      </c>
      <c r="D29" s="66" t="s">
        <v>565</v>
      </c>
      <c r="E29" s="66" t="s">
        <v>588</v>
      </c>
      <c r="F29" s="66" t="s">
        <v>554</v>
      </c>
      <c r="G29" s="122">
        <v>30879</v>
      </c>
      <c r="H29" s="122">
        <v>5224</v>
      </c>
      <c r="I29" s="122">
        <v>5996</v>
      </c>
    </row>
    <row r="30" spans="1:9" x14ac:dyDescent="0.25">
      <c r="A30" s="66">
        <v>37</v>
      </c>
      <c r="B30" s="66" t="s">
        <v>591</v>
      </c>
      <c r="C30" s="66" t="s">
        <v>568</v>
      </c>
      <c r="D30" s="66" t="s">
        <v>565</v>
      </c>
      <c r="E30" s="66" t="s">
        <v>569</v>
      </c>
      <c r="F30" s="66" t="s">
        <v>554</v>
      </c>
      <c r="G30" s="122">
        <v>55821</v>
      </c>
      <c r="H30" s="122">
        <v>7782</v>
      </c>
      <c r="I30" s="122">
        <v>9178</v>
      </c>
    </row>
    <row r="31" spans="1:9" x14ac:dyDescent="0.25">
      <c r="A31" s="66">
        <v>38</v>
      </c>
      <c r="B31" s="66" t="s">
        <v>592</v>
      </c>
      <c r="C31" s="66" t="s">
        <v>593</v>
      </c>
      <c r="D31" s="66" t="s">
        <v>565</v>
      </c>
      <c r="E31" s="66" t="s">
        <v>594</v>
      </c>
      <c r="F31" s="66" t="s">
        <v>554</v>
      </c>
      <c r="G31" s="122">
        <v>400</v>
      </c>
      <c r="H31" s="122">
        <v>40</v>
      </c>
      <c r="I31" s="122">
        <v>40</v>
      </c>
    </row>
    <row r="32" spans="1:9" x14ac:dyDescent="0.25">
      <c r="A32" s="66">
        <v>43</v>
      </c>
      <c r="B32" s="66" t="s">
        <v>595</v>
      </c>
      <c r="C32" s="66" t="s">
        <v>596</v>
      </c>
      <c r="D32" s="66" t="s">
        <v>565</v>
      </c>
      <c r="E32" s="66" t="s">
        <v>597</v>
      </c>
      <c r="F32" s="66" t="s">
        <v>554</v>
      </c>
      <c r="G32" s="122">
        <v>3191</v>
      </c>
      <c r="H32" s="122">
        <v>1062</v>
      </c>
      <c r="I32" s="122">
        <v>1142</v>
      </c>
    </row>
    <row r="33" spans="1:9" x14ac:dyDescent="0.25">
      <c r="A33" s="66">
        <v>48</v>
      </c>
      <c r="B33" s="66" t="s">
        <v>598</v>
      </c>
      <c r="C33" s="66" t="s">
        <v>587</v>
      </c>
      <c r="D33" s="66" t="s">
        <v>565</v>
      </c>
      <c r="E33" s="66" t="s">
        <v>588</v>
      </c>
      <c r="F33" s="66" t="s">
        <v>554</v>
      </c>
      <c r="G33" s="122">
        <v>3179</v>
      </c>
      <c r="H33" s="122">
        <v>810</v>
      </c>
      <c r="I33" s="122">
        <v>890</v>
      </c>
    </row>
    <row r="34" spans="1:9" x14ac:dyDescent="0.25">
      <c r="A34" s="66">
        <v>49</v>
      </c>
      <c r="B34" s="66" t="s">
        <v>599</v>
      </c>
      <c r="C34" s="66" t="s">
        <v>587</v>
      </c>
      <c r="D34" s="66" t="s">
        <v>565</v>
      </c>
      <c r="E34" s="66" t="s">
        <v>588</v>
      </c>
      <c r="F34" s="66" t="s">
        <v>554</v>
      </c>
      <c r="G34" s="122">
        <v>2754</v>
      </c>
      <c r="H34" s="122">
        <v>739</v>
      </c>
      <c r="I34" s="122">
        <v>808</v>
      </c>
    </row>
    <row r="35" spans="1:9" x14ac:dyDescent="0.25">
      <c r="A35" s="66">
        <v>51</v>
      </c>
      <c r="B35" s="66" t="s">
        <v>600</v>
      </c>
      <c r="C35" s="66" t="s">
        <v>601</v>
      </c>
      <c r="D35" s="66" t="s">
        <v>565</v>
      </c>
      <c r="E35" s="66" t="s">
        <v>602</v>
      </c>
      <c r="F35" s="66" t="s">
        <v>554</v>
      </c>
      <c r="G35" s="122">
        <v>2130</v>
      </c>
      <c r="H35" s="122">
        <v>413</v>
      </c>
      <c r="I35" s="122">
        <v>466</v>
      </c>
    </row>
    <row r="36" spans="1:9" x14ac:dyDescent="0.25">
      <c r="A36" s="66">
        <v>52</v>
      </c>
      <c r="B36" s="66" t="s">
        <v>603</v>
      </c>
      <c r="C36" s="66" t="s">
        <v>604</v>
      </c>
      <c r="D36" s="66" t="s">
        <v>565</v>
      </c>
      <c r="E36" s="66" t="s">
        <v>602</v>
      </c>
      <c r="F36" s="66" t="s">
        <v>554</v>
      </c>
      <c r="G36" s="122">
        <v>1940</v>
      </c>
      <c r="H36" s="122">
        <v>374</v>
      </c>
      <c r="I36" s="122">
        <v>423</v>
      </c>
    </row>
    <row r="37" spans="1:9" x14ac:dyDescent="0.25">
      <c r="A37" s="66">
        <v>54</v>
      </c>
      <c r="B37" s="66" t="s">
        <v>605</v>
      </c>
      <c r="C37" s="66" t="s">
        <v>604</v>
      </c>
      <c r="D37" s="66" t="s">
        <v>565</v>
      </c>
      <c r="E37" s="66" t="s">
        <v>602</v>
      </c>
      <c r="F37" s="66" t="s">
        <v>554</v>
      </c>
      <c r="G37" s="122">
        <v>1060</v>
      </c>
      <c r="H37" s="122">
        <v>184</v>
      </c>
      <c r="I37" s="122">
        <v>211</v>
      </c>
    </row>
    <row r="38" spans="1:9" x14ac:dyDescent="0.25">
      <c r="A38" s="66">
        <v>55</v>
      </c>
      <c r="B38" s="66" t="s">
        <v>606</v>
      </c>
      <c r="C38" s="66" t="s">
        <v>604</v>
      </c>
      <c r="D38" s="66" t="s">
        <v>565</v>
      </c>
      <c r="E38" s="66" t="s">
        <v>602</v>
      </c>
      <c r="F38" s="66" t="s">
        <v>554</v>
      </c>
      <c r="G38" s="122">
        <v>1390</v>
      </c>
      <c r="H38" s="122">
        <v>307</v>
      </c>
      <c r="I38" s="122">
        <v>342</v>
      </c>
    </row>
    <row r="39" spans="1:9" x14ac:dyDescent="0.25">
      <c r="A39" s="66">
        <v>56</v>
      </c>
      <c r="B39" s="66" t="s">
        <v>607</v>
      </c>
      <c r="C39" s="66" t="s">
        <v>608</v>
      </c>
      <c r="D39" s="66" t="s">
        <v>565</v>
      </c>
      <c r="E39" s="66" t="s">
        <v>602</v>
      </c>
      <c r="F39" s="66" t="s">
        <v>554</v>
      </c>
      <c r="G39" s="122">
        <v>5901</v>
      </c>
      <c r="H39" s="122">
        <v>590</v>
      </c>
      <c r="I39" s="122">
        <v>738</v>
      </c>
    </row>
    <row r="40" spans="1:9" x14ac:dyDescent="0.25">
      <c r="A40" s="66">
        <v>58</v>
      </c>
      <c r="B40" s="66" t="s">
        <v>609</v>
      </c>
      <c r="C40" s="66" t="s">
        <v>608</v>
      </c>
      <c r="D40" s="66" t="s">
        <v>565</v>
      </c>
      <c r="E40" s="66" t="s">
        <v>602</v>
      </c>
      <c r="F40" s="66" t="s">
        <v>554</v>
      </c>
      <c r="G40" s="122">
        <v>2840</v>
      </c>
      <c r="H40" s="122">
        <v>284</v>
      </c>
      <c r="I40" s="122">
        <v>355</v>
      </c>
    </row>
    <row r="41" spans="1:9" x14ac:dyDescent="0.25">
      <c r="A41" s="66">
        <v>59</v>
      </c>
      <c r="B41" s="66" t="s">
        <v>610</v>
      </c>
      <c r="C41" s="66" t="s">
        <v>601</v>
      </c>
      <c r="D41" s="66" t="s">
        <v>565</v>
      </c>
      <c r="E41" s="66" t="s">
        <v>602</v>
      </c>
      <c r="F41" s="66" t="s">
        <v>554</v>
      </c>
      <c r="G41" s="122">
        <v>2620</v>
      </c>
      <c r="H41" s="122">
        <v>502</v>
      </c>
      <c r="I41" s="122">
        <v>568</v>
      </c>
    </row>
    <row r="42" spans="1:9" x14ac:dyDescent="0.25">
      <c r="A42" s="66">
        <v>60</v>
      </c>
      <c r="B42" s="66" t="s">
        <v>611</v>
      </c>
      <c r="C42" s="66" t="s">
        <v>601</v>
      </c>
      <c r="D42" s="66" t="s">
        <v>565</v>
      </c>
      <c r="E42" s="66" t="s">
        <v>602</v>
      </c>
      <c r="F42" s="66" t="s">
        <v>554</v>
      </c>
      <c r="G42" s="122">
        <v>2500</v>
      </c>
      <c r="H42" s="122">
        <v>490</v>
      </c>
      <c r="I42" s="122">
        <v>553</v>
      </c>
    </row>
    <row r="43" spans="1:9" x14ac:dyDescent="0.25">
      <c r="A43" s="66">
        <v>61</v>
      </c>
      <c r="B43" s="66" t="s">
        <v>612</v>
      </c>
      <c r="C43" s="66" t="s">
        <v>604</v>
      </c>
      <c r="D43" s="66" t="s">
        <v>565</v>
      </c>
      <c r="E43" s="66" t="s">
        <v>602</v>
      </c>
      <c r="F43" s="66" t="s">
        <v>554</v>
      </c>
      <c r="G43" s="122">
        <v>2180</v>
      </c>
      <c r="H43" s="122">
        <v>438</v>
      </c>
      <c r="I43" s="122">
        <v>493</v>
      </c>
    </row>
    <row r="44" spans="1:9" x14ac:dyDescent="0.25">
      <c r="A44" s="66">
        <v>62</v>
      </c>
      <c r="B44" s="66" t="s">
        <v>613</v>
      </c>
      <c r="C44" s="66" t="s">
        <v>601</v>
      </c>
      <c r="D44" s="66" t="s">
        <v>565</v>
      </c>
      <c r="E44" s="66" t="s">
        <v>602</v>
      </c>
      <c r="F44" s="66" t="s">
        <v>554</v>
      </c>
      <c r="G44" s="122">
        <v>1725</v>
      </c>
      <c r="H44" s="122">
        <v>341</v>
      </c>
      <c r="I44" s="122">
        <v>384</v>
      </c>
    </row>
    <row r="45" spans="1:9" x14ac:dyDescent="0.25">
      <c r="A45" s="66">
        <v>63</v>
      </c>
      <c r="B45" s="66" t="s">
        <v>614</v>
      </c>
      <c r="C45" s="66" t="s">
        <v>608</v>
      </c>
      <c r="D45" s="66" t="s">
        <v>565</v>
      </c>
      <c r="E45" s="66" t="s">
        <v>602</v>
      </c>
      <c r="F45" s="66" t="s">
        <v>554</v>
      </c>
      <c r="G45" s="122">
        <v>4100</v>
      </c>
      <c r="H45" s="122">
        <v>410</v>
      </c>
      <c r="I45" s="122">
        <v>513</v>
      </c>
    </row>
    <row r="46" spans="1:9" x14ac:dyDescent="0.25">
      <c r="A46" s="66">
        <v>64</v>
      </c>
      <c r="B46" s="66" t="s">
        <v>615</v>
      </c>
      <c r="C46" s="66" t="s">
        <v>601</v>
      </c>
      <c r="D46" s="66" t="s">
        <v>565</v>
      </c>
      <c r="E46" s="66" t="s">
        <v>602</v>
      </c>
      <c r="F46" s="66" t="s">
        <v>554</v>
      </c>
      <c r="G46" s="122">
        <v>2080</v>
      </c>
      <c r="H46" s="122">
        <v>428</v>
      </c>
      <c r="I46" s="122">
        <v>480</v>
      </c>
    </row>
    <row r="47" spans="1:9" x14ac:dyDescent="0.25">
      <c r="A47" s="66">
        <v>65</v>
      </c>
      <c r="B47" s="66" t="s">
        <v>616</v>
      </c>
      <c r="C47" s="66" t="s">
        <v>604</v>
      </c>
      <c r="D47" s="66" t="s">
        <v>565</v>
      </c>
      <c r="E47" s="66" t="s">
        <v>602</v>
      </c>
      <c r="F47" s="66" t="s">
        <v>554</v>
      </c>
      <c r="G47" s="122">
        <v>1760</v>
      </c>
      <c r="H47" s="122">
        <v>258</v>
      </c>
      <c r="I47" s="122">
        <v>302</v>
      </c>
    </row>
    <row r="48" spans="1:9" x14ac:dyDescent="0.25">
      <c r="A48" s="66">
        <v>72</v>
      </c>
      <c r="B48" s="66" t="s">
        <v>617</v>
      </c>
      <c r="C48" s="66" t="s">
        <v>608</v>
      </c>
      <c r="D48" s="66" t="s">
        <v>565</v>
      </c>
      <c r="E48" s="66" t="s">
        <v>602</v>
      </c>
      <c r="F48" s="66" t="s">
        <v>554</v>
      </c>
      <c r="G48" s="122">
        <v>600</v>
      </c>
      <c r="H48" s="122">
        <v>60</v>
      </c>
      <c r="I48" s="122">
        <v>75</v>
      </c>
    </row>
    <row r="49" spans="1:9" x14ac:dyDescent="0.25">
      <c r="A49" s="66">
        <v>73</v>
      </c>
      <c r="B49" s="66" t="s">
        <v>618</v>
      </c>
      <c r="C49" s="66" t="s">
        <v>608</v>
      </c>
      <c r="D49" s="66" t="s">
        <v>565</v>
      </c>
      <c r="E49" s="66" t="s">
        <v>602</v>
      </c>
      <c r="F49" s="66" t="s">
        <v>554</v>
      </c>
      <c r="G49" s="122">
        <v>1140</v>
      </c>
      <c r="H49" s="122">
        <v>114</v>
      </c>
      <c r="I49" s="122">
        <v>143</v>
      </c>
    </row>
    <row r="50" spans="1:9" x14ac:dyDescent="0.25">
      <c r="A50" s="66">
        <v>74</v>
      </c>
      <c r="B50" s="66" t="s">
        <v>619</v>
      </c>
      <c r="C50" s="66" t="s">
        <v>608</v>
      </c>
      <c r="D50" s="66" t="s">
        <v>565</v>
      </c>
      <c r="E50" s="66" t="s">
        <v>602</v>
      </c>
      <c r="F50" s="66" t="s">
        <v>554</v>
      </c>
      <c r="G50" s="122">
        <v>1000</v>
      </c>
      <c r="H50" s="122">
        <v>100</v>
      </c>
      <c r="I50" s="122">
        <v>125</v>
      </c>
    </row>
    <row r="51" spans="1:9" x14ac:dyDescent="0.25">
      <c r="A51" s="66">
        <v>76</v>
      </c>
      <c r="B51" s="66" t="s">
        <v>620</v>
      </c>
      <c r="C51" s="66" t="s">
        <v>608</v>
      </c>
      <c r="D51" s="66" t="s">
        <v>565</v>
      </c>
      <c r="E51" s="66" t="s">
        <v>602</v>
      </c>
      <c r="F51" s="66" t="s">
        <v>554</v>
      </c>
      <c r="G51" s="122">
        <v>1260</v>
      </c>
      <c r="H51" s="122">
        <v>126</v>
      </c>
      <c r="I51" s="122">
        <v>158</v>
      </c>
    </row>
    <row r="52" spans="1:9" x14ac:dyDescent="0.25">
      <c r="A52" s="66">
        <v>77</v>
      </c>
      <c r="B52" s="66" t="s">
        <v>621</v>
      </c>
      <c r="C52" s="66" t="s">
        <v>608</v>
      </c>
      <c r="D52" s="66" t="s">
        <v>565</v>
      </c>
      <c r="E52" s="66" t="s">
        <v>602</v>
      </c>
      <c r="F52" s="66" t="s">
        <v>554</v>
      </c>
      <c r="G52" s="122">
        <v>1100</v>
      </c>
      <c r="H52" s="122">
        <v>110</v>
      </c>
      <c r="I52" s="122">
        <v>138</v>
      </c>
    </row>
    <row r="53" spans="1:9" x14ac:dyDescent="0.25">
      <c r="A53" s="66">
        <v>78</v>
      </c>
      <c r="B53" s="66" t="s">
        <v>622</v>
      </c>
      <c r="C53" s="66" t="s">
        <v>608</v>
      </c>
      <c r="D53" s="66" t="s">
        <v>565</v>
      </c>
      <c r="E53" s="66" t="s">
        <v>602</v>
      </c>
      <c r="F53" s="66" t="s">
        <v>554</v>
      </c>
      <c r="G53" s="122">
        <v>1430</v>
      </c>
      <c r="H53" s="122">
        <v>143</v>
      </c>
      <c r="I53" s="122">
        <v>179</v>
      </c>
    </row>
    <row r="54" spans="1:9" x14ac:dyDescent="0.25">
      <c r="A54" s="66">
        <v>80</v>
      </c>
      <c r="B54" s="66" t="s">
        <v>623</v>
      </c>
      <c r="C54" s="66" t="s">
        <v>608</v>
      </c>
      <c r="D54" s="66" t="s">
        <v>565</v>
      </c>
      <c r="E54" s="66" t="s">
        <v>602</v>
      </c>
      <c r="F54" s="66" t="s">
        <v>554</v>
      </c>
      <c r="G54" s="122">
        <v>1900</v>
      </c>
      <c r="H54" s="122">
        <v>190</v>
      </c>
      <c r="I54" s="122">
        <v>238</v>
      </c>
    </row>
    <row r="55" spans="1:9" x14ac:dyDescent="0.25">
      <c r="A55" s="66">
        <v>81</v>
      </c>
      <c r="B55" s="66" t="s">
        <v>624</v>
      </c>
      <c r="C55" s="66" t="s">
        <v>608</v>
      </c>
      <c r="D55" s="66" t="s">
        <v>565</v>
      </c>
      <c r="E55" s="66" t="s">
        <v>602</v>
      </c>
      <c r="F55" s="66" t="s">
        <v>554</v>
      </c>
      <c r="G55" s="122">
        <v>4125</v>
      </c>
      <c r="H55" s="122">
        <v>413</v>
      </c>
      <c r="I55" s="122">
        <v>516</v>
      </c>
    </row>
    <row r="56" spans="1:9" x14ac:dyDescent="0.25">
      <c r="A56" s="66">
        <v>82</v>
      </c>
      <c r="B56" s="66" t="s">
        <v>625</v>
      </c>
      <c r="C56" s="66" t="s">
        <v>608</v>
      </c>
      <c r="D56" s="66" t="s">
        <v>565</v>
      </c>
      <c r="E56" s="66" t="s">
        <v>602</v>
      </c>
      <c r="F56" s="66" t="s">
        <v>554</v>
      </c>
      <c r="G56" s="122">
        <v>6091</v>
      </c>
      <c r="H56" s="122">
        <v>609</v>
      </c>
      <c r="I56" s="122">
        <v>761</v>
      </c>
    </row>
    <row r="57" spans="1:9" x14ac:dyDescent="0.25">
      <c r="A57" s="66">
        <v>83</v>
      </c>
      <c r="B57" s="66" t="s">
        <v>626</v>
      </c>
      <c r="C57" s="66" t="s">
        <v>608</v>
      </c>
      <c r="D57" s="66" t="s">
        <v>565</v>
      </c>
      <c r="E57" s="66" t="s">
        <v>602</v>
      </c>
      <c r="F57" s="66" t="s">
        <v>554</v>
      </c>
      <c r="G57" s="122">
        <v>2410</v>
      </c>
      <c r="H57" s="122">
        <v>241</v>
      </c>
      <c r="I57" s="122">
        <v>301</v>
      </c>
    </row>
    <row r="58" spans="1:9" x14ac:dyDescent="0.25">
      <c r="A58" s="66">
        <v>86</v>
      </c>
      <c r="B58" s="66" t="s">
        <v>627</v>
      </c>
      <c r="C58" s="66" t="s">
        <v>608</v>
      </c>
      <c r="D58" s="66" t="s">
        <v>565</v>
      </c>
      <c r="E58" s="66" t="s">
        <v>602</v>
      </c>
      <c r="F58" s="66" t="s">
        <v>554</v>
      </c>
      <c r="G58" s="122">
        <v>5738</v>
      </c>
      <c r="H58" s="122">
        <v>574</v>
      </c>
      <c r="I58" s="122">
        <v>718</v>
      </c>
    </row>
    <row r="59" spans="1:9" x14ac:dyDescent="0.25">
      <c r="A59" s="66">
        <v>87</v>
      </c>
      <c r="B59" s="66" t="s">
        <v>628</v>
      </c>
      <c r="C59" s="66" t="s">
        <v>608</v>
      </c>
      <c r="D59" s="66" t="s">
        <v>565</v>
      </c>
      <c r="E59" s="66" t="s">
        <v>602</v>
      </c>
      <c r="F59" s="66" t="s">
        <v>554</v>
      </c>
      <c r="G59" s="122">
        <v>5633</v>
      </c>
      <c r="H59" s="122">
        <v>563</v>
      </c>
      <c r="I59" s="122">
        <v>563</v>
      </c>
    </row>
    <row r="60" spans="1:9" x14ac:dyDescent="0.25">
      <c r="A60" s="66">
        <v>88</v>
      </c>
      <c r="B60" s="66" t="s">
        <v>629</v>
      </c>
      <c r="C60" s="66" t="s">
        <v>608</v>
      </c>
      <c r="D60" s="66" t="s">
        <v>565</v>
      </c>
      <c r="E60" s="66" t="s">
        <v>602</v>
      </c>
      <c r="F60" s="66" t="s">
        <v>554</v>
      </c>
      <c r="G60" s="122">
        <v>5889</v>
      </c>
      <c r="H60" s="122">
        <v>589</v>
      </c>
      <c r="I60" s="122">
        <v>736</v>
      </c>
    </row>
    <row r="61" spans="1:9" x14ac:dyDescent="0.25">
      <c r="A61" s="66">
        <v>89</v>
      </c>
      <c r="B61" s="66" t="s">
        <v>630</v>
      </c>
      <c r="C61" s="66" t="s">
        <v>608</v>
      </c>
      <c r="D61" s="66" t="s">
        <v>565</v>
      </c>
      <c r="E61" s="66" t="s">
        <v>602</v>
      </c>
      <c r="F61" s="66" t="s">
        <v>554</v>
      </c>
      <c r="G61" s="122">
        <v>2658</v>
      </c>
      <c r="H61" s="122">
        <v>266</v>
      </c>
      <c r="I61" s="122">
        <v>333</v>
      </c>
    </row>
    <row r="62" spans="1:9" x14ac:dyDescent="0.25">
      <c r="A62" s="66">
        <v>93</v>
      </c>
      <c r="B62" s="66" t="s">
        <v>631</v>
      </c>
      <c r="C62" s="66" t="s">
        <v>632</v>
      </c>
      <c r="D62" s="66" t="s">
        <v>565</v>
      </c>
      <c r="E62" s="66" t="s">
        <v>602</v>
      </c>
      <c r="F62" s="66" t="s">
        <v>554</v>
      </c>
      <c r="G62" s="122">
        <v>340</v>
      </c>
      <c r="H62" s="122">
        <v>17</v>
      </c>
      <c r="I62" s="122">
        <v>21</v>
      </c>
    </row>
    <row r="63" spans="1:9" x14ac:dyDescent="0.25">
      <c r="A63" s="66">
        <v>94</v>
      </c>
      <c r="B63" s="66" t="s">
        <v>633</v>
      </c>
      <c r="C63" s="66" t="s">
        <v>632</v>
      </c>
      <c r="D63" s="66" t="s">
        <v>565</v>
      </c>
      <c r="E63" s="66" t="s">
        <v>602</v>
      </c>
      <c r="F63" s="66" t="s">
        <v>554</v>
      </c>
      <c r="G63" s="122">
        <v>1130</v>
      </c>
      <c r="H63" s="122">
        <v>57</v>
      </c>
      <c r="I63" s="122">
        <v>71</v>
      </c>
    </row>
    <row r="64" spans="1:9" x14ac:dyDescent="0.25">
      <c r="A64" s="66">
        <v>95</v>
      </c>
      <c r="B64" s="66" t="s">
        <v>634</v>
      </c>
      <c r="C64" s="66" t="s">
        <v>632</v>
      </c>
      <c r="D64" s="66" t="s">
        <v>565</v>
      </c>
      <c r="E64" s="66" t="s">
        <v>602</v>
      </c>
      <c r="F64" s="66" t="s">
        <v>554</v>
      </c>
      <c r="G64" s="122">
        <v>1360</v>
      </c>
      <c r="H64" s="122">
        <v>68</v>
      </c>
      <c r="I64" s="122">
        <v>85</v>
      </c>
    </row>
    <row r="65" spans="1:9" x14ac:dyDescent="0.25">
      <c r="A65" s="66">
        <v>96</v>
      </c>
      <c r="B65" s="66" t="s">
        <v>635</v>
      </c>
      <c r="C65" s="66" t="s">
        <v>632</v>
      </c>
      <c r="D65" s="66" t="s">
        <v>565</v>
      </c>
      <c r="E65" s="66" t="s">
        <v>602</v>
      </c>
      <c r="F65" s="66" t="s">
        <v>554</v>
      </c>
      <c r="G65" s="122">
        <v>2530</v>
      </c>
      <c r="H65" s="122">
        <v>127</v>
      </c>
      <c r="I65" s="122">
        <v>159</v>
      </c>
    </row>
    <row r="66" spans="1:9" x14ac:dyDescent="0.25">
      <c r="A66" s="66">
        <v>97</v>
      </c>
      <c r="B66" s="66" t="s">
        <v>636</v>
      </c>
      <c r="C66" s="66" t="s">
        <v>632</v>
      </c>
      <c r="D66" s="66" t="s">
        <v>565</v>
      </c>
      <c r="E66" s="66" t="s">
        <v>602</v>
      </c>
      <c r="F66" s="66" t="s">
        <v>554</v>
      </c>
      <c r="G66" s="122">
        <v>2050</v>
      </c>
      <c r="H66" s="122">
        <v>103</v>
      </c>
      <c r="I66" s="122">
        <v>129</v>
      </c>
    </row>
    <row r="67" spans="1:9" x14ac:dyDescent="0.25">
      <c r="A67" s="66">
        <v>98</v>
      </c>
      <c r="B67" s="66" t="s">
        <v>637</v>
      </c>
      <c r="C67" s="66" t="s">
        <v>632</v>
      </c>
      <c r="D67" s="66" t="s">
        <v>565</v>
      </c>
      <c r="E67" s="66" t="s">
        <v>602</v>
      </c>
      <c r="F67" s="66" t="s">
        <v>554</v>
      </c>
      <c r="G67" s="122">
        <v>2225</v>
      </c>
      <c r="H67" s="122">
        <v>111</v>
      </c>
      <c r="I67" s="122">
        <v>139</v>
      </c>
    </row>
    <row r="68" spans="1:9" x14ac:dyDescent="0.25">
      <c r="A68" s="66">
        <v>99</v>
      </c>
      <c r="B68" s="66" t="s">
        <v>638</v>
      </c>
      <c r="C68" s="66" t="s">
        <v>632</v>
      </c>
      <c r="D68" s="66" t="s">
        <v>565</v>
      </c>
      <c r="E68" s="66" t="s">
        <v>602</v>
      </c>
      <c r="F68" s="66" t="s">
        <v>554</v>
      </c>
      <c r="G68" s="122">
        <v>1965</v>
      </c>
      <c r="H68" s="122">
        <v>98</v>
      </c>
      <c r="I68" s="122">
        <v>123</v>
      </c>
    </row>
    <row r="69" spans="1:9" x14ac:dyDescent="0.25">
      <c r="A69" s="66">
        <v>100</v>
      </c>
      <c r="B69" s="66" t="s">
        <v>639</v>
      </c>
      <c r="C69" s="66" t="s">
        <v>632</v>
      </c>
      <c r="D69" s="66" t="s">
        <v>565</v>
      </c>
      <c r="E69" s="66" t="s">
        <v>602</v>
      </c>
      <c r="F69" s="66" t="s">
        <v>554</v>
      </c>
      <c r="G69" s="122">
        <v>1720</v>
      </c>
      <c r="H69" s="122">
        <v>86</v>
      </c>
      <c r="I69" s="122">
        <v>108</v>
      </c>
    </row>
    <row r="70" spans="1:9" x14ac:dyDescent="0.25">
      <c r="A70" s="66">
        <v>101</v>
      </c>
      <c r="B70" s="66" t="s">
        <v>640</v>
      </c>
      <c r="C70" s="66" t="s">
        <v>632</v>
      </c>
      <c r="D70" s="66" t="s">
        <v>565</v>
      </c>
      <c r="E70" s="66" t="s">
        <v>602</v>
      </c>
      <c r="F70" s="66" t="s">
        <v>554</v>
      </c>
      <c r="G70" s="122">
        <v>1770</v>
      </c>
      <c r="H70" s="122">
        <v>89</v>
      </c>
      <c r="I70" s="122">
        <v>111</v>
      </c>
    </row>
    <row r="71" spans="1:9" x14ac:dyDescent="0.25">
      <c r="A71" s="66">
        <v>102</v>
      </c>
      <c r="B71" s="66" t="s">
        <v>641</v>
      </c>
      <c r="C71" s="66" t="s">
        <v>632</v>
      </c>
      <c r="D71" s="66" t="s">
        <v>565</v>
      </c>
      <c r="E71" s="66" t="s">
        <v>602</v>
      </c>
      <c r="F71" s="66" t="s">
        <v>554</v>
      </c>
      <c r="G71" s="122">
        <v>1430</v>
      </c>
      <c r="H71" s="122">
        <v>72</v>
      </c>
      <c r="I71" s="122">
        <v>90</v>
      </c>
    </row>
    <row r="72" spans="1:9" x14ac:dyDescent="0.25">
      <c r="A72" s="66">
        <v>103</v>
      </c>
      <c r="B72" s="66" t="s">
        <v>642</v>
      </c>
      <c r="C72" s="66" t="s">
        <v>632</v>
      </c>
      <c r="D72" s="66" t="s">
        <v>565</v>
      </c>
      <c r="E72" s="66" t="s">
        <v>602</v>
      </c>
      <c r="F72" s="66" t="s">
        <v>554</v>
      </c>
      <c r="G72" s="122">
        <v>1690</v>
      </c>
      <c r="H72" s="122">
        <v>85</v>
      </c>
      <c r="I72" s="122">
        <v>106</v>
      </c>
    </row>
    <row r="73" spans="1:9" x14ac:dyDescent="0.25">
      <c r="A73" s="66">
        <v>104</v>
      </c>
      <c r="B73" s="66" t="s">
        <v>643</v>
      </c>
      <c r="C73" s="66" t="s">
        <v>632</v>
      </c>
      <c r="D73" s="66" t="s">
        <v>565</v>
      </c>
      <c r="E73" s="66" t="s">
        <v>602</v>
      </c>
      <c r="F73" s="66" t="s">
        <v>554</v>
      </c>
      <c r="G73" s="122">
        <v>1552</v>
      </c>
      <c r="H73" s="122">
        <v>78</v>
      </c>
      <c r="I73" s="122">
        <v>98</v>
      </c>
    </row>
    <row r="74" spans="1:9" x14ac:dyDescent="0.25">
      <c r="A74" s="66">
        <v>105</v>
      </c>
      <c r="B74" s="66" t="s">
        <v>644</v>
      </c>
      <c r="C74" s="66" t="s">
        <v>632</v>
      </c>
      <c r="D74" s="66" t="s">
        <v>565</v>
      </c>
      <c r="E74" s="66" t="s">
        <v>602</v>
      </c>
      <c r="F74" s="66" t="s">
        <v>554</v>
      </c>
      <c r="G74" s="122">
        <v>1240</v>
      </c>
      <c r="H74" s="122">
        <v>62</v>
      </c>
      <c r="I74" s="122">
        <v>78</v>
      </c>
    </row>
    <row r="75" spans="1:9" x14ac:dyDescent="0.25">
      <c r="A75" s="66">
        <v>106</v>
      </c>
      <c r="B75" s="66" t="s">
        <v>645</v>
      </c>
      <c r="C75" s="66" t="s">
        <v>632</v>
      </c>
      <c r="D75" s="66" t="s">
        <v>565</v>
      </c>
      <c r="E75" s="66" t="s">
        <v>602</v>
      </c>
      <c r="F75" s="66" t="s">
        <v>554</v>
      </c>
      <c r="G75" s="122">
        <v>1530</v>
      </c>
      <c r="H75" s="122">
        <v>77</v>
      </c>
      <c r="I75" s="122">
        <v>96</v>
      </c>
    </row>
    <row r="76" spans="1:9" x14ac:dyDescent="0.25">
      <c r="A76" s="66">
        <v>107</v>
      </c>
      <c r="B76" s="66" t="s">
        <v>646</v>
      </c>
      <c r="C76" s="66" t="s">
        <v>647</v>
      </c>
      <c r="D76" s="66" t="s">
        <v>565</v>
      </c>
      <c r="E76" s="66" t="s">
        <v>602</v>
      </c>
      <c r="F76" s="66" t="s">
        <v>554</v>
      </c>
      <c r="G76" s="122">
        <v>1060</v>
      </c>
      <c r="H76" s="122">
        <v>53</v>
      </c>
      <c r="I76" s="122">
        <v>66</v>
      </c>
    </row>
    <row r="77" spans="1:9" x14ac:dyDescent="0.25">
      <c r="A77" s="66">
        <v>108</v>
      </c>
      <c r="B77" s="66" t="s">
        <v>648</v>
      </c>
      <c r="C77" s="66" t="s">
        <v>647</v>
      </c>
      <c r="D77" s="66" t="s">
        <v>565</v>
      </c>
      <c r="E77" s="66" t="s">
        <v>602</v>
      </c>
      <c r="F77" s="66" t="s">
        <v>554</v>
      </c>
      <c r="G77" s="122">
        <v>1422</v>
      </c>
      <c r="H77" s="122">
        <v>71</v>
      </c>
      <c r="I77" s="122">
        <v>89</v>
      </c>
    </row>
    <row r="78" spans="1:9" x14ac:dyDescent="0.25">
      <c r="A78" s="66">
        <v>109</v>
      </c>
      <c r="B78" s="66" t="s">
        <v>649</v>
      </c>
      <c r="C78" s="66" t="s">
        <v>647</v>
      </c>
      <c r="D78" s="66" t="s">
        <v>565</v>
      </c>
      <c r="E78" s="66" t="s">
        <v>602</v>
      </c>
      <c r="F78" s="66" t="s">
        <v>554</v>
      </c>
      <c r="G78" s="122">
        <v>2395</v>
      </c>
      <c r="H78" s="122">
        <v>120</v>
      </c>
      <c r="I78" s="122">
        <v>150</v>
      </c>
    </row>
    <row r="79" spans="1:9" x14ac:dyDescent="0.25">
      <c r="A79" s="66">
        <v>110</v>
      </c>
      <c r="B79" s="66" t="s">
        <v>650</v>
      </c>
      <c r="C79" s="66" t="s">
        <v>647</v>
      </c>
      <c r="D79" s="66" t="s">
        <v>565</v>
      </c>
      <c r="E79" s="66" t="s">
        <v>602</v>
      </c>
      <c r="F79" s="66" t="s">
        <v>554</v>
      </c>
      <c r="G79" s="122">
        <v>3458</v>
      </c>
      <c r="H79" s="122">
        <v>172</v>
      </c>
      <c r="I79" s="122">
        <v>216</v>
      </c>
    </row>
    <row r="80" spans="1:9" x14ac:dyDescent="0.25">
      <c r="A80" s="66">
        <v>111</v>
      </c>
      <c r="B80" s="66" t="s">
        <v>651</v>
      </c>
      <c r="C80" s="66" t="s">
        <v>647</v>
      </c>
      <c r="D80" s="66" t="s">
        <v>565</v>
      </c>
      <c r="E80" s="66" t="s">
        <v>602</v>
      </c>
      <c r="F80" s="66" t="s">
        <v>554</v>
      </c>
      <c r="G80" s="122">
        <v>1293</v>
      </c>
      <c r="H80" s="122">
        <v>65</v>
      </c>
      <c r="I80" s="122">
        <v>81</v>
      </c>
    </row>
    <row r="81" spans="1:9" x14ac:dyDescent="0.25">
      <c r="A81" s="66">
        <v>112</v>
      </c>
      <c r="B81" s="66" t="s">
        <v>652</v>
      </c>
      <c r="C81" s="66" t="s">
        <v>647</v>
      </c>
      <c r="D81" s="66" t="s">
        <v>565</v>
      </c>
      <c r="E81" s="66" t="s">
        <v>602</v>
      </c>
      <c r="F81" s="66" t="s">
        <v>554</v>
      </c>
      <c r="G81" s="122">
        <v>2618</v>
      </c>
      <c r="H81" s="122">
        <v>131</v>
      </c>
      <c r="I81" s="122">
        <v>164</v>
      </c>
    </row>
    <row r="82" spans="1:9" x14ac:dyDescent="0.25">
      <c r="A82" s="66">
        <v>113</v>
      </c>
      <c r="B82" s="66" t="s">
        <v>653</v>
      </c>
      <c r="C82" s="66" t="s">
        <v>647</v>
      </c>
      <c r="D82" s="66" t="s">
        <v>565</v>
      </c>
      <c r="E82" s="66" t="s">
        <v>602</v>
      </c>
      <c r="F82" s="66" t="s">
        <v>554</v>
      </c>
      <c r="G82" s="122">
        <v>3348</v>
      </c>
      <c r="H82" s="122">
        <v>167</v>
      </c>
      <c r="I82" s="122">
        <v>209</v>
      </c>
    </row>
    <row r="83" spans="1:9" x14ac:dyDescent="0.25">
      <c r="A83" s="66">
        <v>114</v>
      </c>
      <c r="B83" s="66" t="s">
        <v>654</v>
      </c>
      <c r="C83" s="66" t="s">
        <v>647</v>
      </c>
      <c r="D83" s="66" t="s">
        <v>565</v>
      </c>
      <c r="E83" s="66" t="s">
        <v>602</v>
      </c>
      <c r="F83" s="66" t="s">
        <v>554</v>
      </c>
      <c r="G83" s="122">
        <v>1314</v>
      </c>
      <c r="H83" s="122">
        <v>66</v>
      </c>
      <c r="I83" s="122">
        <v>83</v>
      </c>
    </row>
    <row r="84" spans="1:9" x14ac:dyDescent="0.25">
      <c r="A84" s="66">
        <v>115</v>
      </c>
      <c r="B84" s="66" t="s">
        <v>655</v>
      </c>
      <c r="C84" s="66" t="s">
        <v>647</v>
      </c>
      <c r="D84" s="66" t="s">
        <v>565</v>
      </c>
      <c r="E84" s="66" t="s">
        <v>602</v>
      </c>
      <c r="F84" s="66" t="s">
        <v>554</v>
      </c>
      <c r="G84" s="122">
        <v>1500</v>
      </c>
      <c r="H84" s="122">
        <v>75</v>
      </c>
      <c r="I84" s="122">
        <v>94</v>
      </c>
    </row>
    <row r="85" spans="1:9" x14ac:dyDescent="0.25">
      <c r="A85" s="66">
        <v>116</v>
      </c>
      <c r="B85" s="66" t="s">
        <v>656</v>
      </c>
      <c r="C85" s="66" t="s">
        <v>647</v>
      </c>
      <c r="D85" s="66" t="s">
        <v>565</v>
      </c>
      <c r="E85" s="66" t="s">
        <v>602</v>
      </c>
      <c r="F85" s="66" t="s">
        <v>554</v>
      </c>
      <c r="G85" s="122">
        <v>1056</v>
      </c>
      <c r="H85" s="122">
        <v>53</v>
      </c>
      <c r="I85" s="122">
        <v>66</v>
      </c>
    </row>
    <row r="86" spans="1:9" x14ac:dyDescent="0.25">
      <c r="A86" s="66">
        <v>117</v>
      </c>
      <c r="B86" s="66" t="s">
        <v>657</v>
      </c>
      <c r="C86" s="66" t="s">
        <v>647</v>
      </c>
      <c r="D86" s="66" t="s">
        <v>565</v>
      </c>
      <c r="E86" s="66" t="s">
        <v>602</v>
      </c>
      <c r="F86" s="66" t="s">
        <v>554</v>
      </c>
      <c r="G86" s="122">
        <v>1060</v>
      </c>
      <c r="H86" s="122">
        <v>53</v>
      </c>
      <c r="I86" s="122">
        <v>66</v>
      </c>
    </row>
    <row r="87" spans="1:9" x14ac:dyDescent="0.25">
      <c r="A87" s="66">
        <v>118</v>
      </c>
      <c r="B87" s="66" t="s">
        <v>658</v>
      </c>
      <c r="C87" s="66" t="s">
        <v>647</v>
      </c>
      <c r="D87" s="66" t="s">
        <v>565</v>
      </c>
      <c r="E87" s="66" t="s">
        <v>602</v>
      </c>
      <c r="F87" s="66" t="s">
        <v>554</v>
      </c>
      <c r="G87" s="122">
        <v>1199</v>
      </c>
      <c r="H87" s="122">
        <v>60</v>
      </c>
      <c r="I87" s="122">
        <v>75</v>
      </c>
    </row>
    <row r="88" spans="1:9" x14ac:dyDescent="0.25">
      <c r="A88" s="66">
        <v>119</v>
      </c>
      <c r="B88" s="66" t="s">
        <v>659</v>
      </c>
      <c r="C88" s="66" t="s">
        <v>647</v>
      </c>
      <c r="D88" s="66" t="s">
        <v>565</v>
      </c>
      <c r="E88" s="66" t="s">
        <v>602</v>
      </c>
      <c r="F88" s="66" t="s">
        <v>554</v>
      </c>
      <c r="G88" s="122">
        <v>851</v>
      </c>
      <c r="H88" s="122">
        <v>42</v>
      </c>
      <c r="I88" s="122">
        <v>54</v>
      </c>
    </row>
    <row r="89" spans="1:9" x14ac:dyDescent="0.25">
      <c r="A89" s="66">
        <v>121</v>
      </c>
      <c r="B89" s="66" t="s">
        <v>660</v>
      </c>
      <c r="C89" s="66" t="s">
        <v>647</v>
      </c>
      <c r="D89" s="66" t="s">
        <v>565</v>
      </c>
      <c r="E89" s="66" t="s">
        <v>602</v>
      </c>
      <c r="F89" s="66" t="s">
        <v>554</v>
      </c>
      <c r="G89" s="122">
        <v>750</v>
      </c>
      <c r="H89" s="122">
        <v>38</v>
      </c>
      <c r="I89" s="122">
        <v>48</v>
      </c>
    </row>
    <row r="90" spans="1:9" x14ac:dyDescent="0.25">
      <c r="A90" s="66">
        <v>122</v>
      </c>
      <c r="B90" s="66" t="s">
        <v>661</v>
      </c>
      <c r="C90" s="66" t="s">
        <v>647</v>
      </c>
      <c r="D90" s="66" t="s">
        <v>565</v>
      </c>
      <c r="E90" s="66" t="s">
        <v>602</v>
      </c>
      <c r="F90" s="66" t="s">
        <v>554</v>
      </c>
      <c r="G90" s="122">
        <v>882</v>
      </c>
      <c r="H90" s="122">
        <v>44</v>
      </c>
      <c r="I90" s="122">
        <v>55</v>
      </c>
    </row>
    <row r="91" spans="1:9" x14ac:dyDescent="0.25">
      <c r="A91" s="66">
        <v>123</v>
      </c>
      <c r="B91" s="66" t="s">
        <v>662</v>
      </c>
      <c r="C91" s="66" t="s">
        <v>647</v>
      </c>
      <c r="D91" s="66" t="s">
        <v>565</v>
      </c>
      <c r="E91" s="66" t="s">
        <v>602</v>
      </c>
      <c r="F91" s="66" t="s">
        <v>554</v>
      </c>
      <c r="G91" s="122">
        <v>921</v>
      </c>
      <c r="H91" s="122">
        <v>46</v>
      </c>
      <c r="I91" s="122">
        <v>58</v>
      </c>
    </row>
    <row r="92" spans="1:9" x14ac:dyDescent="0.25">
      <c r="A92" s="66">
        <v>124</v>
      </c>
      <c r="B92" s="66" t="s">
        <v>663</v>
      </c>
      <c r="C92" s="66" t="s">
        <v>647</v>
      </c>
      <c r="D92" s="66" t="s">
        <v>565</v>
      </c>
      <c r="E92" s="66" t="s">
        <v>602</v>
      </c>
      <c r="F92" s="66" t="s">
        <v>554</v>
      </c>
      <c r="G92" s="122">
        <v>689</v>
      </c>
      <c r="H92" s="122">
        <v>34</v>
      </c>
      <c r="I92" s="122">
        <v>43</v>
      </c>
    </row>
    <row r="93" spans="1:9" x14ac:dyDescent="0.25">
      <c r="A93" s="66">
        <v>125</v>
      </c>
      <c r="B93" s="66" t="s">
        <v>664</v>
      </c>
      <c r="C93" s="66" t="s">
        <v>647</v>
      </c>
      <c r="D93" s="66" t="s">
        <v>565</v>
      </c>
      <c r="E93" s="66" t="s">
        <v>602</v>
      </c>
      <c r="F93" s="66" t="s">
        <v>554</v>
      </c>
      <c r="G93" s="122">
        <v>867</v>
      </c>
      <c r="H93" s="122">
        <v>43</v>
      </c>
      <c r="I93" s="122">
        <v>54</v>
      </c>
    </row>
    <row r="94" spans="1:9" x14ac:dyDescent="0.25">
      <c r="A94" s="66">
        <v>126</v>
      </c>
      <c r="B94" s="66" t="s">
        <v>665</v>
      </c>
      <c r="C94" s="66" t="s">
        <v>647</v>
      </c>
      <c r="D94" s="66" t="s">
        <v>565</v>
      </c>
      <c r="E94" s="66" t="s">
        <v>602</v>
      </c>
      <c r="F94" s="66" t="s">
        <v>554</v>
      </c>
      <c r="G94" s="122">
        <v>855</v>
      </c>
      <c r="H94" s="122">
        <v>43</v>
      </c>
      <c r="I94" s="122">
        <v>54</v>
      </c>
    </row>
    <row r="95" spans="1:9" x14ac:dyDescent="0.25">
      <c r="A95" s="66">
        <v>127</v>
      </c>
      <c r="B95" s="66" t="s">
        <v>666</v>
      </c>
      <c r="C95" s="66" t="s">
        <v>647</v>
      </c>
      <c r="D95" s="66" t="s">
        <v>565</v>
      </c>
      <c r="E95" s="66" t="s">
        <v>602</v>
      </c>
      <c r="F95" s="66" t="s">
        <v>554</v>
      </c>
      <c r="G95" s="122">
        <v>663</v>
      </c>
      <c r="H95" s="122">
        <v>33</v>
      </c>
      <c r="I95" s="122">
        <v>41</v>
      </c>
    </row>
    <row r="96" spans="1:9" x14ac:dyDescent="0.25">
      <c r="A96" s="66">
        <v>128</v>
      </c>
      <c r="B96" s="66" t="s">
        <v>667</v>
      </c>
      <c r="C96" s="66" t="s">
        <v>647</v>
      </c>
      <c r="D96" s="66" t="s">
        <v>565</v>
      </c>
      <c r="E96" s="66" t="s">
        <v>602</v>
      </c>
      <c r="F96" s="66" t="s">
        <v>554</v>
      </c>
      <c r="G96" s="122">
        <v>853</v>
      </c>
      <c r="H96" s="122">
        <v>43</v>
      </c>
      <c r="I96" s="122">
        <v>54</v>
      </c>
    </row>
    <row r="97" spans="1:9" x14ac:dyDescent="0.25">
      <c r="A97" s="66">
        <v>129</v>
      </c>
      <c r="B97" s="66" t="s">
        <v>668</v>
      </c>
      <c r="C97" s="66" t="s">
        <v>647</v>
      </c>
      <c r="D97" s="66" t="s">
        <v>565</v>
      </c>
      <c r="E97" s="66" t="s">
        <v>602</v>
      </c>
      <c r="F97" s="66" t="s">
        <v>554</v>
      </c>
      <c r="G97" s="122">
        <v>602</v>
      </c>
      <c r="H97" s="122">
        <v>30</v>
      </c>
      <c r="I97" s="122">
        <v>38</v>
      </c>
    </row>
    <row r="98" spans="1:9" x14ac:dyDescent="0.25">
      <c r="A98" s="66">
        <v>130</v>
      </c>
      <c r="B98" s="66" t="s">
        <v>669</v>
      </c>
      <c r="C98" s="66" t="s">
        <v>647</v>
      </c>
      <c r="D98" s="66" t="s">
        <v>565</v>
      </c>
      <c r="E98" s="66" t="s">
        <v>602</v>
      </c>
      <c r="F98" s="66" t="s">
        <v>554</v>
      </c>
      <c r="G98" s="122">
        <v>1078</v>
      </c>
      <c r="H98" s="122">
        <v>54</v>
      </c>
      <c r="I98" s="122">
        <v>68</v>
      </c>
    </row>
    <row r="99" spans="1:9" x14ac:dyDescent="0.25">
      <c r="A99" s="66">
        <v>131</v>
      </c>
      <c r="B99" s="66" t="s">
        <v>670</v>
      </c>
      <c r="C99" s="66" t="s">
        <v>647</v>
      </c>
      <c r="D99" s="66" t="s">
        <v>565</v>
      </c>
      <c r="E99" s="66" t="s">
        <v>602</v>
      </c>
      <c r="F99" s="66" t="s">
        <v>554</v>
      </c>
      <c r="G99" s="122">
        <v>913</v>
      </c>
      <c r="H99" s="122">
        <v>46</v>
      </c>
      <c r="I99" s="122">
        <v>58</v>
      </c>
    </row>
    <row r="100" spans="1:9" x14ac:dyDescent="0.25">
      <c r="A100" s="66">
        <v>132</v>
      </c>
      <c r="B100" s="66" t="s">
        <v>671</v>
      </c>
      <c r="C100" s="66" t="s">
        <v>647</v>
      </c>
      <c r="D100" s="66" t="s">
        <v>565</v>
      </c>
      <c r="E100" s="66" t="s">
        <v>602</v>
      </c>
      <c r="F100" s="66" t="s">
        <v>554</v>
      </c>
      <c r="G100" s="122">
        <v>1860</v>
      </c>
      <c r="H100" s="122">
        <v>93</v>
      </c>
      <c r="I100" s="122">
        <v>116</v>
      </c>
    </row>
    <row r="101" spans="1:9" x14ac:dyDescent="0.25">
      <c r="A101" s="66">
        <v>133</v>
      </c>
      <c r="B101" s="66" t="s">
        <v>672</v>
      </c>
      <c r="C101" s="66" t="s">
        <v>647</v>
      </c>
      <c r="D101" s="66" t="s">
        <v>565</v>
      </c>
      <c r="E101" s="66" t="s">
        <v>602</v>
      </c>
      <c r="F101" s="66" t="s">
        <v>554</v>
      </c>
      <c r="G101" s="122">
        <v>2699</v>
      </c>
      <c r="H101" s="122">
        <v>135</v>
      </c>
      <c r="I101" s="122">
        <v>169</v>
      </c>
    </row>
    <row r="102" spans="1:9" x14ac:dyDescent="0.25">
      <c r="A102" s="66">
        <v>134</v>
      </c>
      <c r="B102" s="66" t="s">
        <v>673</v>
      </c>
      <c r="C102" s="66" t="s">
        <v>647</v>
      </c>
      <c r="D102" s="66" t="s">
        <v>565</v>
      </c>
      <c r="E102" s="66" t="s">
        <v>602</v>
      </c>
      <c r="F102" s="66" t="s">
        <v>554</v>
      </c>
      <c r="G102" s="122">
        <v>1111</v>
      </c>
      <c r="H102" s="122">
        <v>56</v>
      </c>
      <c r="I102" s="122">
        <v>70</v>
      </c>
    </row>
    <row r="103" spans="1:9" x14ac:dyDescent="0.25">
      <c r="A103" s="66">
        <v>135</v>
      </c>
      <c r="B103" s="66" t="s">
        <v>674</v>
      </c>
      <c r="C103" s="66" t="s">
        <v>647</v>
      </c>
      <c r="D103" s="66" t="s">
        <v>565</v>
      </c>
      <c r="E103" s="66" t="s">
        <v>602</v>
      </c>
      <c r="F103" s="66" t="s">
        <v>554</v>
      </c>
      <c r="G103" s="122">
        <v>2547</v>
      </c>
      <c r="H103" s="122">
        <v>127</v>
      </c>
      <c r="I103" s="122">
        <v>159</v>
      </c>
    </row>
    <row r="104" spans="1:9" x14ac:dyDescent="0.25">
      <c r="A104" s="66">
        <v>139</v>
      </c>
      <c r="B104" s="66" t="s">
        <v>675</v>
      </c>
      <c r="C104" s="66" t="s">
        <v>647</v>
      </c>
      <c r="D104" s="66" t="s">
        <v>565</v>
      </c>
      <c r="E104" s="66" t="s">
        <v>602</v>
      </c>
      <c r="F104" s="66" t="s">
        <v>554</v>
      </c>
      <c r="G104" s="122">
        <v>5282</v>
      </c>
      <c r="H104" s="122">
        <v>264</v>
      </c>
      <c r="I104" s="122">
        <v>330</v>
      </c>
    </row>
    <row r="105" spans="1:9" x14ac:dyDescent="0.25">
      <c r="A105" s="66">
        <v>140</v>
      </c>
      <c r="B105" s="66" t="s">
        <v>676</v>
      </c>
      <c r="C105" s="66" t="s">
        <v>647</v>
      </c>
      <c r="D105" s="66" t="s">
        <v>565</v>
      </c>
      <c r="E105" s="66" t="s">
        <v>602</v>
      </c>
      <c r="F105" s="66" t="s">
        <v>554</v>
      </c>
      <c r="G105" s="122">
        <v>2564</v>
      </c>
      <c r="H105" s="122">
        <v>128</v>
      </c>
      <c r="I105" s="122">
        <v>160</v>
      </c>
    </row>
    <row r="106" spans="1:9" x14ac:dyDescent="0.25">
      <c r="A106" s="66">
        <v>141</v>
      </c>
      <c r="B106" s="66" t="s">
        <v>677</v>
      </c>
      <c r="C106" s="66" t="s">
        <v>647</v>
      </c>
      <c r="D106" s="66" t="s">
        <v>565</v>
      </c>
      <c r="E106" s="66" t="s">
        <v>602</v>
      </c>
      <c r="F106" s="66" t="s">
        <v>554</v>
      </c>
      <c r="G106" s="122">
        <v>2639</v>
      </c>
      <c r="H106" s="122">
        <v>132</v>
      </c>
      <c r="I106" s="122">
        <v>165</v>
      </c>
    </row>
    <row r="107" spans="1:9" x14ac:dyDescent="0.25">
      <c r="A107" s="66">
        <v>152</v>
      </c>
      <c r="B107" s="66" t="s">
        <v>678</v>
      </c>
      <c r="C107" s="66" t="s">
        <v>679</v>
      </c>
      <c r="D107" s="66" t="s">
        <v>565</v>
      </c>
      <c r="E107" s="66" t="s">
        <v>602</v>
      </c>
      <c r="F107" s="66" t="s">
        <v>554</v>
      </c>
      <c r="G107" s="122">
        <v>5870</v>
      </c>
      <c r="H107" s="122">
        <v>587</v>
      </c>
      <c r="I107" s="122">
        <v>734</v>
      </c>
    </row>
    <row r="108" spans="1:9" x14ac:dyDescent="0.25">
      <c r="A108" s="66">
        <v>153</v>
      </c>
      <c r="B108" s="66" t="s">
        <v>680</v>
      </c>
      <c r="C108" s="66" t="s">
        <v>679</v>
      </c>
      <c r="D108" s="66" t="s">
        <v>565</v>
      </c>
      <c r="E108" s="66" t="s">
        <v>602</v>
      </c>
      <c r="F108" s="66" t="s">
        <v>554</v>
      </c>
      <c r="G108" s="122">
        <v>5962</v>
      </c>
      <c r="H108" s="122">
        <v>596</v>
      </c>
      <c r="I108" s="122">
        <v>745</v>
      </c>
    </row>
    <row r="109" spans="1:9" x14ac:dyDescent="0.25">
      <c r="A109" s="66">
        <v>154</v>
      </c>
      <c r="B109" s="66" t="s">
        <v>681</v>
      </c>
      <c r="C109" s="66" t="s">
        <v>679</v>
      </c>
      <c r="D109" s="66" t="s">
        <v>565</v>
      </c>
      <c r="E109" s="66" t="s">
        <v>602</v>
      </c>
      <c r="F109" s="66" t="s">
        <v>554</v>
      </c>
      <c r="G109" s="122">
        <v>12321</v>
      </c>
      <c r="H109" s="122">
        <v>232</v>
      </c>
      <c r="I109" s="122">
        <v>1540</v>
      </c>
    </row>
    <row r="110" spans="1:9" x14ac:dyDescent="0.25">
      <c r="A110" s="66">
        <v>155</v>
      </c>
      <c r="B110" s="66" t="s">
        <v>682</v>
      </c>
      <c r="C110" s="66" t="s">
        <v>679</v>
      </c>
      <c r="D110" s="66" t="s">
        <v>565</v>
      </c>
      <c r="E110" s="66" t="s">
        <v>602</v>
      </c>
      <c r="F110" s="66" t="s">
        <v>554</v>
      </c>
      <c r="G110" s="122">
        <v>11995</v>
      </c>
      <c r="H110" s="122">
        <v>1200</v>
      </c>
      <c r="I110" s="122">
        <v>2700</v>
      </c>
    </row>
    <row r="111" spans="1:9" x14ac:dyDescent="0.25">
      <c r="A111" s="66">
        <v>157</v>
      </c>
      <c r="B111" s="66" t="s">
        <v>683</v>
      </c>
      <c r="C111" s="66" t="s">
        <v>679</v>
      </c>
      <c r="D111" s="66" t="s">
        <v>565</v>
      </c>
      <c r="E111" s="66" t="s">
        <v>602</v>
      </c>
      <c r="F111" s="66" t="s">
        <v>554</v>
      </c>
      <c r="G111" s="122">
        <v>4981</v>
      </c>
      <c r="H111" s="122">
        <v>498</v>
      </c>
      <c r="I111" s="122">
        <v>623</v>
      </c>
    </row>
    <row r="112" spans="1:9" x14ac:dyDescent="0.25">
      <c r="A112" s="66">
        <v>158</v>
      </c>
      <c r="B112" s="66" t="s">
        <v>684</v>
      </c>
      <c r="C112" s="66" t="s">
        <v>679</v>
      </c>
      <c r="D112" s="66" t="s">
        <v>565</v>
      </c>
      <c r="E112" s="66" t="s">
        <v>602</v>
      </c>
      <c r="F112" s="66" t="s">
        <v>554</v>
      </c>
      <c r="G112" s="122">
        <v>8773</v>
      </c>
      <c r="H112" s="122">
        <v>877</v>
      </c>
      <c r="I112" s="122">
        <v>1096</v>
      </c>
    </row>
    <row r="113" spans="1:9" x14ac:dyDescent="0.25">
      <c r="A113" s="66">
        <v>160</v>
      </c>
      <c r="B113" s="66" t="s">
        <v>685</v>
      </c>
      <c r="C113" s="66" t="s">
        <v>679</v>
      </c>
      <c r="D113" s="66" t="s">
        <v>565</v>
      </c>
      <c r="E113" s="66" t="s">
        <v>602</v>
      </c>
      <c r="F113" s="66" t="s">
        <v>554</v>
      </c>
      <c r="G113" s="122">
        <v>7242</v>
      </c>
      <c r="H113" s="122">
        <v>724</v>
      </c>
      <c r="I113" s="122">
        <v>905</v>
      </c>
    </row>
    <row r="114" spans="1:9" x14ac:dyDescent="0.25">
      <c r="A114" s="66">
        <v>161</v>
      </c>
      <c r="B114" s="66" t="s">
        <v>686</v>
      </c>
      <c r="C114" s="66" t="s">
        <v>679</v>
      </c>
      <c r="D114" s="66" t="s">
        <v>565</v>
      </c>
      <c r="E114" s="66" t="s">
        <v>602</v>
      </c>
      <c r="F114" s="66" t="s">
        <v>554</v>
      </c>
      <c r="G114" s="122">
        <v>5759</v>
      </c>
      <c r="H114" s="122">
        <v>576</v>
      </c>
      <c r="I114" s="122">
        <v>720</v>
      </c>
    </row>
    <row r="115" spans="1:9" x14ac:dyDescent="0.25">
      <c r="A115" s="66">
        <v>175</v>
      </c>
      <c r="B115" s="66" t="s">
        <v>687</v>
      </c>
      <c r="C115" s="66" t="s">
        <v>679</v>
      </c>
      <c r="D115" s="66" t="s">
        <v>565</v>
      </c>
      <c r="E115" s="66" t="s">
        <v>602</v>
      </c>
      <c r="F115" s="66" t="s">
        <v>554</v>
      </c>
      <c r="G115" s="122">
        <v>1971</v>
      </c>
      <c r="H115" s="122">
        <v>197</v>
      </c>
      <c r="I115" s="122">
        <v>246</v>
      </c>
    </row>
    <row r="116" spans="1:9" x14ac:dyDescent="0.25">
      <c r="A116" s="66">
        <v>176</v>
      </c>
      <c r="B116" s="66" t="s">
        <v>688</v>
      </c>
      <c r="C116" s="66" t="s">
        <v>679</v>
      </c>
      <c r="D116" s="66" t="s">
        <v>565</v>
      </c>
      <c r="E116" s="66" t="s">
        <v>602</v>
      </c>
      <c r="F116" s="66" t="s">
        <v>554</v>
      </c>
      <c r="G116" s="122">
        <v>13494</v>
      </c>
      <c r="H116" s="122">
        <v>349</v>
      </c>
      <c r="I116" s="122">
        <v>1686</v>
      </c>
    </row>
    <row r="117" spans="1:9" x14ac:dyDescent="0.25">
      <c r="A117" s="66">
        <v>177</v>
      </c>
      <c r="B117" s="66" t="s">
        <v>689</v>
      </c>
      <c r="C117" s="66" t="s">
        <v>679</v>
      </c>
      <c r="D117" s="66" t="s">
        <v>565</v>
      </c>
      <c r="E117" s="66" t="s">
        <v>602</v>
      </c>
      <c r="F117" s="66" t="s">
        <v>554</v>
      </c>
      <c r="G117" s="122">
        <v>14042</v>
      </c>
      <c r="H117" s="122">
        <v>404</v>
      </c>
      <c r="I117" s="122">
        <v>1755</v>
      </c>
    </row>
    <row r="118" spans="1:9" x14ac:dyDescent="0.25">
      <c r="A118" s="66">
        <v>178</v>
      </c>
      <c r="B118" s="66" t="s">
        <v>690</v>
      </c>
      <c r="C118" s="66" t="s">
        <v>679</v>
      </c>
      <c r="D118" s="66" t="s">
        <v>565</v>
      </c>
      <c r="E118" s="66" t="s">
        <v>602</v>
      </c>
      <c r="F118" s="66" t="s">
        <v>554</v>
      </c>
      <c r="G118" s="122">
        <v>1449</v>
      </c>
      <c r="H118" s="122">
        <v>145</v>
      </c>
      <c r="I118" s="122">
        <v>181</v>
      </c>
    </row>
    <row r="119" spans="1:9" x14ac:dyDescent="0.25">
      <c r="A119" s="66">
        <v>179</v>
      </c>
      <c r="B119" s="66" t="s">
        <v>691</v>
      </c>
      <c r="C119" s="66" t="s">
        <v>679</v>
      </c>
      <c r="D119" s="66" t="s">
        <v>565</v>
      </c>
      <c r="E119" s="66" t="s">
        <v>602</v>
      </c>
      <c r="F119" s="66" t="s">
        <v>554</v>
      </c>
      <c r="G119" s="122">
        <v>860</v>
      </c>
      <c r="H119" s="122">
        <v>86</v>
      </c>
      <c r="I119" s="122">
        <v>108</v>
      </c>
    </row>
    <row r="120" spans="1:9" x14ac:dyDescent="0.25">
      <c r="A120" s="66">
        <v>181</v>
      </c>
      <c r="B120" s="66" t="s">
        <v>692</v>
      </c>
      <c r="C120" s="66" t="s">
        <v>568</v>
      </c>
      <c r="D120" s="66" t="s">
        <v>565</v>
      </c>
      <c r="E120" s="66" t="s">
        <v>569</v>
      </c>
      <c r="F120" s="66" t="s">
        <v>554</v>
      </c>
      <c r="G120" s="122">
        <v>46639</v>
      </c>
      <c r="H120" s="122">
        <v>6296</v>
      </c>
      <c r="I120" s="122">
        <v>4547</v>
      </c>
    </row>
    <row r="121" spans="1:9" x14ac:dyDescent="0.25">
      <c r="A121" s="66">
        <v>183</v>
      </c>
      <c r="B121" s="66" t="s">
        <v>693</v>
      </c>
      <c r="C121" s="66" t="s">
        <v>568</v>
      </c>
      <c r="D121" s="66" t="s">
        <v>565</v>
      </c>
      <c r="E121" s="66" t="s">
        <v>569</v>
      </c>
      <c r="F121" s="66" t="s">
        <v>554</v>
      </c>
      <c r="G121" s="122">
        <v>4001</v>
      </c>
      <c r="H121" s="122">
        <v>719</v>
      </c>
      <c r="I121" s="122">
        <v>719</v>
      </c>
    </row>
    <row r="122" spans="1:9" x14ac:dyDescent="0.25">
      <c r="A122" s="66">
        <v>184</v>
      </c>
      <c r="B122" s="66" t="s">
        <v>694</v>
      </c>
      <c r="C122" s="66" t="s">
        <v>695</v>
      </c>
      <c r="D122" s="66" t="s">
        <v>565</v>
      </c>
      <c r="E122" s="66" t="s">
        <v>588</v>
      </c>
      <c r="F122" s="66" t="s">
        <v>554</v>
      </c>
      <c r="G122" s="122">
        <v>3551</v>
      </c>
      <c r="H122" s="122">
        <v>663</v>
      </c>
      <c r="I122" s="122">
        <v>663</v>
      </c>
    </row>
    <row r="123" spans="1:9" x14ac:dyDescent="0.25">
      <c r="A123" s="66">
        <v>185</v>
      </c>
      <c r="B123" s="66" t="s">
        <v>696</v>
      </c>
      <c r="C123" s="66" t="s">
        <v>697</v>
      </c>
      <c r="D123" s="66" t="s">
        <v>565</v>
      </c>
      <c r="E123" s="66" t="s">
        <v>588</v>
      </c>
      <c r="F123" s="66" t="s">
        <v>554</v>
      </c>
      <c r="G123" s="122">
        <v>16180</v>
      </c>
      <c r="H123" s="122">
        <v>1978</v>
      </c>
      <c r="I123" s="122">
        <v>2371</v>
      </c>
    </row>
    <row r="124" spans="1:9" x14ac:dyDescent="0.25">
      <c r="A124" s="66">
        <v>186</v>
      </c>
      <c r="B124" s="66" t="s">
        <v>698</v>
      </c>
      <c r="C124" s="66" t="s">
        <v>699</v>
      </c>
      <c r="D124" s="66" t="s">
        <v>700</v>
      </c>
      <c r="E124" s="66" t="s">
        <v>566</v>
      </c>
      <c r="F124" s="66" t="s">
        <v>554</v>
      </c>
      <c r="G124" s="122">
        <v>3170</v>
      </c>
      <c r="H124" s="122">
        <v>1585</v>
      </c>
      <c r="I124" s="122">
        <v>3170</v>
      </c>
    </row>
    <row r="125" spans="1:9" x14ac:dyDescent="0.25">
      <c r="A125" s="66">
        <v>187</v>
      </c>
      <c r="B125" s="66" t="s">
        <v>701</v>
      </c>
      <c r="C125" s="66" t="s">
        <v>699</v>
      </c>
      <c r="D125" s="66" t="s">
        <v>702</v>
      </c>
      <c r="E125" s="66" t="s">
        <v>566</v>
      </c>
      <c r="F125" s="66" t="s">
        <v>554</v>
      </c>
      <c r="G125" s="122">
        <v>2053</v>
      </c>
      <c r="H125" s="122">
        <v>1027</v>
      </c>
      <c r="I125" s="122">
        <v>2053</v>
      </c>
    </row>
    <row r="126" spans="1:9" x14ac:dyDescent="0.25">
      <c r="A126" s="66">
        <v>188</v>
      </c>
      <c r="B126" s="66" t="s">
        <v>703</v>
      </c>
      <c r="C126" s="66" t="s">
        <v>699</v>
      </c>
      <c r="D126" s="66" t="s">
        <v>704</v>
      </c>
      <c r="E126" s="66" t="s">
        <v>566</v>
      </c>
      <c r="F126" s="66" t="s">
        <v>554</v>
      </c>
      <c r="G126" s="122">
        <v>2120</v>
      </c>
      <c r="H126" s="122">
        <v>2120</v>
      </c>
      <c r="I126" s="122">
        <v>2120</v>
      </c>
    </row>
    <row r="127" spans="1:9" x14ac:dyDescent="0.25">
      <c r="A127" s="66">
        <v>191</v>
      </c>
      <c r="B127" s="66" t="s">
        <v>705</v>
      </c>
      <c r="C127" s="66" t="s">
        <v>699</v>
      </c>
      <c r="D127" s="66" t="s">
        <v>704</v>
      </c>
      <c r="E127" s="66" t="s">
        <v>566</v>
      </c>
      <c r="F127" s="66" t="s">
        <v>554</v>
      </c>
      <c r="G127" s="122">
        <v>2004</v>
      </c>
      <c r="H127" s="122">
        <v>2004</v>
      </c>
      <c r="I127" s="122">
        <v>2004</v>
      </c>
    </row>
    <row r="128" spans="1:9" x14ac:dyDescent="0.25">
      <c r="A128" s="66">
        <v>193</v>
      </c>
      <c r="B128" s="66" t="s">
        <v>706</v>
      </c>
      <c r="C128" s="66" t="s">
        <v>699</v>
      </c>
      <c r="D128" s="66" t="s">
        <v>707</v>
      </c>
      <c r="E128" s="66" t="s">
        <v>566</v>
      </c>
      <c r="F128" s="66" t="s">
        <v>554</v>
      </c>
      <c r="G128" s="122">
        <v>5505</v>
      </c>
      <c r="H128" s="122">
        <v>5505</v>
      </c>
      <c r="I128" s="122">
        <v>2690</v>
      </c>
    </row>
    <row r="129" spans="1:9" x14ac:dyDescent="0.25">
      <c r="A129" s="66">
        <v>195</v>
      </c>
      <c r="B129" s="66" t="s">
        <v>708</v>
      </c>
      <c r="C129" s="66" t="s">
        <v>699</v>
      </c>
      <c r="D129" s="66" t="s">
        <v>709</v>
      </c>
      <c r="E129" s="66" t="s">
        <v>566</v>
      </c>
      <c r="F129" s="66" t="s">
        <v>554</v>
      </c>
      <c r="G129" s="122">
        <v>2134</v>
      </c>
      <c r="H129" s="122">
        <v>2134</v>
      </c>
      <c r="I129" s="122">
        <v>2134</v>
      </c>
    </row>
    <row r="130" spans="1:9" x14ac:dyDescent="0.25">
      <c r="A130" s="66">
        <v>196</v>
      </c>
      <c r="B130" s="66" t="s">
        <v>710</v>
      </c>
      <c r="C130" s="66" t="s">
        <v>699</v>
      </c>
      <c r="D130" s="66" t="s">
        <v>704</v>
      </c>
      <c r="E130" s="66" t="s">
        <v>566</v>
      </c>
      <c r="F130" s="66" t="s">
        <v>554</v>
      </c>
      <c r="G130" s="122">
        <v>2155</v>
      </c>
      <c r="H130" s="122">
        <v>2155</v>
      </c>
      <c r="I130" s="122">
        <v>2155</v>
      </c>
    </row>
    <row r="131" spans="1:9" x14ac:dyDescent="0.25">
      <c r="A131" s="66">
        <v>200</v>
      </c>
      <c r="B131" s="66" t="s">
        <v>711</v>
      </c>
      <c r="C131" s="66" t="s">
        <v>712</v>
      </c>
      <c r="D131" s="66" t="s">
        <v>565</v>
      </c>
      <c r="E131" s="66" t="s">
        <v>713</v>
      </c>
      <c r="F131" s="66" t="s">
        <v>554</v>
      </c>
      <c r="G131" s="122">
        <v>13931</v>
      </c>
      <c r="H131" s="122">
        <v>11642</v>
      </c>
      <c r="I131" s="122">
        <v>10945</v>
      </c>
    </row>
    <row r="132" spans="1:9" x14ac:dyDescent="0.25">
      <c r="A132" s="66">
        <v>201</v>
      </c>
      <c r="B132" s="66" t="s">
        <v>714</v>
      </c>
      <c r="C132" s="66" t="s">
        <v>695</v>
      </c>
      <c r="D132" s="66" t="s">
        <v>715</v>
      </c>
      <c r="E132" s="66" t="s">
        <v>588</v>
      </c>
      <c r="F132" s="66" t="s">
        <v>554</v>
      </c>
      <c r="G132" s="122">
        <v>519</v>
      </c>
      <c r="H132" s="122">
        <v>1260</v>
      </c>
      <c r="I132" s="122">
        <v>1691</v>
      </c>
    </row>
    <row r="133" spans="1:9" x14ac:dyDescent="0.25">
      <c r="A133" s="66">
        <v>203</v>
      </c>
      <c r="B133" s="66" t="s">
        <v>716</v>
      </c>
      <c r="C133" s="66" t="s">
        <v>717</v>
      </c>
      <c r="D133" s="66" t="s">
        <v>704</v>
      </c>
      <c r="E133" s="66" t="s">
        <v>718</v>
      </c>
      <c r="F133" s="66" t="s">
        <v>554</v>
      </c>
      <c r="G133" s="122">
        <v>10824</v>
      </c>
      <c r="H133" s="122">
        <v>20717</v>
      </c>
      <c r="I133" s="122">
        <v>22225</v>
      </c>
    </row>
    <row r="134" spans="1:9" x14ac:dyDescent="0.25">
      <c r="A134" s="66">
        <v>204</v>
      </c>
      <c r="B134" s="66" t="s">
        <v>719</v>
      </c>
      <c r="C134" s="66" t="s">
        <v>717</v>
      </c>
      <c r="D134" s="66" t="s">
        <v>561</v>
      </c>
      <c r="E134" s="66" t="s">
        <v>720</v>
      </c>
      <c r="F134" s="66" t="s">
        <v>554</v>
      </c>
      <c r="G134" s="122">
        <v>17704</v>
      </c>
      <c r="H134" s="122">
        <v>34243</v>
      </c>
      <c r="I134" s="122">
        <v>41417</v>
      </c>
    </row>
    <row r="135" spans="1:9" x14ac:dyDescent="0.25">
      <c r="A135" s="66">
        <v>206</v>
      </c>
      <c r="B135" s="66" t="s">
        <v>721</v>
      </c>
      <c r="C135" s="66" t="s">
        <v>717</v>
      </c>
      <c r="D135" s="66" t="s">
        <v>722</v>
      </c>
      <c r="E135" s="66" t="s">
        <v>718</v>
      </c>
      <c r="F135" s="66" t="s">
        <v>554</v>
      </c>
      <c r="G135" s="122">
        <v>2201</v>
      </c>
      <c r="H135" s="122">
        <v>2394</v>
      </c>
      <c r="I135" s="122">
        <v>2394</v>
      </c>
    </row>
    <row r="136" spans="1:9" x14ac:dyDescent="0.25">
      <c r="A136" s="66">
        <v>207</v>
      </c>
      <c r="B136" s="66" t="s">
        <v>723</v>
      </c>
      <c r="C136" s="66" t="s">
        <v>717</v>
      </c>
      <c r="D136" s="66" t="s">
        <v>724</v>
      </c>
      <c r="E136" s="66" t="s">
        <v>718</v>
      </c>
      <c r="F136" s="66" t="s">
        <v>554</v>
      </c>
      <c r="G136" s="122">
        <v>1667</v>
      </c>
      <c r="H136" s="122">
        <v>2427</v>
      </c>
      <c r="I136" s="122">
        <v>2427</v>
      </c>
    </row>
    <row r="137" spans="1:9" x14ac:dyDescent="0.25">
      <c r="A137" s="66">
        <v>208</v>
      </c>
      <c r="B137" s="66" t="s">
        <v>725</v>
      </c>
      <c r="C137" s="66" t="s">
        <v>717</v>
      </c>
      <c r="D137" s="66" t="s">
        <v>726</v>
      </c>
      <c r="E137" s="66" t="s">
        <v>718</v>
      </c>
      <c r="F137" s="66" t="s">
        <v>554</v>
      </c>
      <c r="G137" s="122">
        <v>7295</v>
      </c>
      <c r="H137" s="122">
        <v>13514</v>
      </c>
      <c r="I137" s="122">
        <v>12789</v>
      </c>
    </row>
    <row r="138" spans="1:9" x14ac:dyDescent="0.25">
      <c r="A138" s="66">
        <v>209</v>
      </c>
      <c r="B138" s="66" t="s">
        <v>727</v>
      </c>
      <c r="C138" s="66" t="s">
        <v>717</v>
      </c>
      <c r="D138" s="66" t="s">
        <v>715</v>
      </c>
      <c r="E138" s="66" t="s">
        <v>718</v>
      </c>
      <c r="F138" s="66" t="s">
        <v>554</v>
      </c>
      <c r="G138" s="122">
        <v>5753</v>
      </c>
      <c r="H138" s="122">
        <v>8878</v>
      </c>
      <c r="I138" s="122">
        <v>8227</v>
      </c>
    </row>
    <row r="139" spans="1:9" x14ac:dyDescent="0.25">
      <c r="A139" s="66">
        <v>210</v>
      </c>
      <c r="B139" s="66" t="s">
        <v>728</v>
      </c>
      <c r="C139" s="66" t="s">
        <v>568</v>
      </c>
      <c r="D139" s="66" t="s">
        <v>729</v>
      </c>
      <c r="E139" s="66" t="s">
        <v>720</v>
      </c>
      <c r="F139" s="66" t="s">
        <v>554</v>
      </c>
      <c r="G139" s="122">
        <v>972</v>
      </c>
      <c r="H139" s="122">
        <v>582</v>
      </c>
      <c r="I139" s="122">
        <v>1069</v>
      </c>
    </row>
    <row r="140" spans="1:9" x14ac:dyDescent="0.25">
      <c r="A140" s="66">
        <v>212</v>
      </c>
      <c r="B140" s="66" t="s">
        <v>730</v>
      </c>
      <c r="C140" s="66" t="s">
        <v>731</v>
      </c>
      <c r="D140" s="66" t="s">
        <v>732</v>
      </c>
      <c r="E140" s="66" t="s">
        <v>718</v>
      </c>
      <c r="F140" s="66" t="s">
        <v>554</v>
      </c>
      <c r="G140" s="122">
        <v>733</v>
      </c>
      <c r="H140" s="122">
        <v>933</v>
      </c>
      <c r="I140" s="122">
        <v>933</v>
      </c>
    </row>
    <row r="141" spans="1:9" x14ac:dyDescent="0.25">
      <c r="A141" s="66">
        <v>213</v>
      </c>
      <c r="B141" s="66" t="s">
        <v>733</v>
      </c>
      <c r="C141" s="66" t="s">
        <v>717</v>
      </c>
      <c r="D141" s="66" t="s">
        <v>734</v>
      </c>
      <c r="E141" s="66" t="s">
        <v>718</v>
      </c>
      <c r="F141" s="66" t="s">
        <v>554</v>
      </c>
      <c r="G141" s="122">
        <v>5613</v>
      </c>
      <c r="H141" s="122">
        <v>10953</v>
      </c>
      <c r="I141" s="122">
        <v>10686</v>
      </c>
    </row>
    <row r="142" spans="1:9" x14ac:dyDescent="0.25">
      <c r="A142" s="66">
        <v>214</v>
      </c>
      <c r="B142" s="66" t="s">
        <v>735</v>
      </c>
      <c r="C142" s="66" t="s">
        <v>568</v>
      </c>
      <c r="D142" s="66" t="s">
        <v>736</v>
      </c>
      <c r="E142" s="66" t="s">
        <v>720</v>
      </c>
      <c r="F142" s="66" t="s">
        <v>554</v>
      </c>
      <c r="G142" s="122">
        <v>4993</v>
      </c>
      <c r="H142" s="122">
        <v>6483</v>
      </c>
      <c r="I142" s="122">
        <v>6483</v>
      </c>
    </row>
    <row r="143" spans="1:9" x14ac:dyDescent="0.25">
      <c r="A143" s="66">
        <v>215</v>
      </c>
      <c r="B143" s="66" t="s">
        <v>737</v>
      </c>
      <c r="C143" s="66" t="s">
        <v>568</v>
      </c>
      <c r="D143" s="66" t="s">
        <v>738</v>
      </c>
      <c r="E143" s="66" t="s">
        <v>718</v>
      </c>
      <c r="F143" s="66" t="s">
        <v>554</v>
      </c>
      <c r="G143" s="122">
        <v>1519</v>
      </c>
      <c r="H143" s="122">
        <v>2079</v>
      </c>
      <c r="I143" s="122">
        <v>2079</v>
      </c>
    </row>
    <row r="144" spans="1:9" x14ac:dyDescent="0.25">
      <c r="A144" s="66">
        <v>216</v>
      </c>
      <c r="B144" s="66" t="s">
        <v>739</v>
      </c>
      <c r="C144" s="66" t="s">
        <v>568</v>
      </c>
      <c r="D144" s="66" t="s">
        <v>738</v>
      </c>
      <c r="E144" s="66" t="s">
        <v>718</v>
      </c>
      <c r="F144" s="66" t="s">
        <v>554</v>
      </c>
      <c r="G144" s="122">
        <v>884</v>
      </c>
      <c r="H144" s="122">
        <v>2626.72</v>
      </c>
      <c r="I144" s="122">
        <v>2627.22</v>
      </c>
    </row>
    <row r="145" spans="1:9" x14ac:dyDescent="0.25">
      <c r="A145" s="66">
        <v>217</v>
      </c>
      <c r="B145" s="66" t="s">
        <v>740</v>
      </c>
      <c r="C145" s="66" t="s">
        <v>568</v>
      </c>
      <c r="D145" s="66" t="s">
        <v>741</v>
      </c>
      <c r="E145" s="66" t="s">
        <v>720</v>
      </c>
      <c r="F145" s="66" t="s">
        <v>554</v>
      </c>
      <c r="G145" s="122">
        <v>3776</v>
      </c>
      <c r="H145" s="122">
        <v>4496</v>
      </c>
      <c r="I145" s="122">
        <v>4496</v>
      </c>
    </row>
    <row r="146" spans="1:9" x14ac:dyDescent="0.25">
      <c r="A146" s="66">
        <v>219</v>
      </c>
      <c r="B146" s="66" t="s">
        <v>742</v>
      </c>
      <c r="C146" s="66" t="s">
        <v>568</v>
      </c>
      <c r="D146" s="66" t="s">
        <v>743</v>
      </c>
      <c r="E146" s="66" t="s">
        <v>720</v>
      </c>
      <c r="F146" s="66" t="s">
        <v>554</v>
      </c>
      <c r="G146" s="122">
        <v>1321</v>
      </c>
      <c r="H146" s="122">
        <v>1620</v>
      </c>
      <c r="I146" s="122">
        <v>1620</v>
      </c>
    </row>
    <row r="147" spans="1:9" x14ac:dyDescent="0.25">
      <c r="A147" s="66">
        <v>220</v>
      </c>
      <c r="B147" s="66" t="s">
        <v>744</v>
      </c>
      <c r="C147" s="66" t="s">
        <v>568</v>
      </c>
      <c r="D147" s="66" t="s">
        <v>738</v>
      </c>
      <c r="E147" s="66" t="s">
        <v>720</v>
      </c>
      <c r="F147" s="66" t="s">
        <v>554</v>
      </c>
      <c r="G147" s="122">
        <v>28924</v>
      </c>
      <c r="H147" s="122">
        <v>138816.897</v>
      </c>
      <c r="I147" s="122">
        <v>138816.897</v>
      </c>
    </row>
    <row r="148" spans="1:9" x14ac:dyDescent="0.25">
      <c r="A148" s="66">
        <v>221</v>
      </c>
      <c r="B148" s="66" t="s">
        <v>745</v>
      </c>
      <c r="C148" s="66" t="s">
        <v>717</v>
      </c>
      <c r="D148" s="66" t="s">
        <v>732</v>
      </c>
      <c r="E148" s="66" t="s">
        <v>720</v>
      </c>
      <c r="F148" s="66" t="s">
        <v>554</v>
      </c>
      <c r="G148" s="122">
        <v>1933</v>
      </c>
      <c r="H148" s="122">
        <v>2850</v>
      </c>
      <c r="I148" s="122">
        <v>2850</v>
      </c>
    </row>
    <row r="149" spans="1:9" x14ac:dyDescent="0.25">
      <c r="A149" s="66">
        <v>223</v>
      </c>
      <c r="B149" s="66" t="s">
        <v>746</v>
      </c>
      <c r="C149" s="66" t="s">
        <v>717</v>
      </c>
      <c r="D149" s="66" t="s">
        <v>747</v>
      </c>
      <c r="E149" s="66" t="s">
        <v>718</v>
      </c>
      <c r="F149" s="66" t="s">
        <v>554</v>
      </c>
      <c r="G149" s="122">
        <v>2003</v>
      </c>
      <c r="H149" s="122">
        <v>3286</v>
      </c>
      <c r="I149" s="122">
        <v>3286</v>
      </c>
    </row>
    <row r="150" spans="1:9" x14ac:dyDescent="0.25">
      <c r="A150" s="66">
        <v>224</v>
      </c>
      <c r="B150" s="66" t="s">
        <v>748</v>
      </c>
      <c r="C150" s="66" t="s">
        <v>568</v>
      </c>
      <c r="D150" s="66" t="s">
        <v>749</v>
      </c>
      <c r="E150" s="66" t="s">
        <v>720</v>
      </c>
      <c r="F150" s="66" t="s">
        <v>554</v>
      </c>
      <c r="G150" s="122">
        <v>1985</v>
      </c>
      <c r="H150" s="122">
        <v>2165</v>
      </c>
      <c r="I150" s="122">
        <v>2165</v>
      </c>
    </row>
    <row r="151" spans="1:9" x14ac:dyDescent="0.25">
      <c r="A151" s="66">
        <v>225</v>
      </c>
      <c r="B151" s="66" t="s">
        <v>750</v>
      </c>
      <c r="C151" s="66" t="s">
        <v>717</v>
      </c>
      <c r="D151" s="66" t="s">
        <v>751</v>
      </c>
      <c r="E151" s="66" t="s">
        <v>718</v>
      </c>
      <c r="F151" s="66" t="s">
        <v>554</v>
      </c>
      <c r="G151" s="122">
        <v>2395</v>
      </c>
      <c r="H151" s="122">
        <v>10783.496999999999</v>
      </c>
      <c r="I151" s="122">
        <v>10792.85</v>
      </c>
    </row>
    <row r="152" spans="1:9" x14ac:dyDescent="0.25">
      <c r="A152" s="66">
        <v>226</v>
      </c>
      <c r="B152" s="66" t="s">
        <v>752</v>
      </c>
      <c r="C152" s="66" t="s">
        <v>717</v>
      </c>
      <c r="D152" s="66" t="s">
        <v>732</v>
      </c>
      <c r="E152" s="66" t="s">
        <v>753</v>
      </c>
      <c r="F152" s="66" t="s">
        <v>554</v>
      </c>
      <c r="G152" s="122">
        <v>1566</v>
      </c>
      <c r="H152" s="122">
        <v>2414</v>
      </c>
      <c r="I152" s="122">
        <v>3953</v>
      </c>
    </row>
    <row r="153" spans="1:9" x14ac:dyDescent="0.25">
      <c r="A153" s="66">
        <v>230</v>
      </c>
      <c r="B153" s="66" t="s">
        <v>754</v>
      </c>
      <c r="C153" s="66" t="s">
        <v>755</v>
      </c>
      <c r="D153" s="66" t="s">
        <v>565</v>
      </c>
      <c r="E153" s="66" t="s">
        <v>569</v>
      </c>
      <c r="F153" s="66" t="s">
        <v>554</v>
      </c>
      <c r="G153" s="122">
        <v>46438</v>
      </c>
      <c r="H153" s="122">
        <v>4754</v>
      </c>
      <c r="I153" s="122">
        <v>10152</v>
      </c>
    </row>
    <row r="154" spans="1:9" x14ac:dyDescent="0.25">
      <c r="A154" s="66">
        <v>231</v>
      </c>
      <c r="B154" s="66" t="s">
        <v>756</v>
      </c>
      <c r="C154" s="66" t="s">
        <v>757</v>
      </c>
      <c r="D154" s="66" t="s">
        <v>565</v>
      </c>
      <c r="E154" s="66" t="s">
        <v>597</v>
      </c>
      <c r="F154" s="66" t="s">
        <v>554</v>
      </c>
      <c r="G154" s="122">
        <v>7414</v>
      </c>
      <c r="H154" s="122">
        <v>1851</v>
      </c>
      <c r="I154" s="122">
        <v>2314</v>
      </c>
    </row>
    <row r="155" spans="1:9" x14ac:dyDescent="0.25">
      <c r="A155" s="66">
        <v>235</v>
      </c>
      <c r="B155" s="66" t="s">
        <v>758</v>
      </c>
      <c r="C155" s="66" t="s">
        <v>755</v>
      </c>
      <c r="D155" s="66" t="s">
        <v>565</v>
      </c>
      <c r="E155" s="66" t="s">
        <v>569</v>
      </c>
      <c r="F155" s="66" t="s">
        <v>554</v>
      </c>
      <c r="G155" s="122">
        <v>2913</v>
      </c>
      <c r="H155" s="122">
        <v>874</v>
      </c>
      <c r="I155" s="122">
        <v>1092</v>
      </c>
    </row>
    <row r="156" spans="1:9" x14ac:dyDescent="0.25">
      <c r="A156" s="66">
        <v>237</v>
      </c>
      <c r="B156" s="66" t="s">
        <v>759</v>
      </c>
      <c r="C156" s="66" t="s">
        <v>568</v>
      </c>
      <c r="D156" s="66" t="s">
        <v>760</v>
      </c>
      <c r="E156" s="66" t="s">
        <v>718</v>
      </c>
      <c r="F156" s="66" t="s">
        <v>554</v>
      </c>
      <c r="G156" s="122">
        <v>178</v>
      </c>
      <c r="H156" s="122">
        <v>226</v>
      </c>
      <c r="I156" s="122">
        <v>226</v>
      </c>
    </row>
    <row r="157" spans="1:9" x14ac:dyDescent="0.25">
      <c r="A157" s="66">
        <v>238</v>
      </c>
      <c r="B157" s="66" t="s">
        <v>761</v>
      </c>
      <c r="C157" s="66" t="s">
        <v>762</v>
      </c>
      <c r="D157" s="66" t="s">
        <v>760</v>
      </c>
      <c r="E157" s="66" t="s">
        <v>597</v>
      </c>
      <c r="F157" s="66" t="s">
        <v>554</v>
      </c>
      <c r="G157" s="122">
        <v>1147</v>
      </c>
      <c r="H157" s="122">
        <v>1377</v>
      </c>
      <c r="I157" s="122">
        <v>1650</v>
      </c>
    </row>
    <row r="158" spans="1:9" x14ac:dyDescent="0.25">
      <c r="A158" s="66">
        <v>239</v>
      </c>
      <c r="B158" s="66" t="s">
        <v>763</v>
      </c>
      <c r="C158" s="66" t="s">
        <v>717</v>
      </c>
      <c r="D158" s="66" t="s">
        <v>760</v>
      </c>
      <c r="E158" s="66" t="s">
        <v>566</v>
      </c>
      <c r="F158" s="66" t="s">
        <v>554</v>
      </c>
      <c r="G158" s="122">
        <v>4310</v>
      </c>
      <c r="H158" s="122">
        <v>4310</v>
      </c>
      <c r="I158" s="122">
        <v>4310</v>
      </c>
    </row>
    <row r="159" spans="1:9" x14ac:dyDescent="0.25">
      <c r="A159" s="66">
        <v>240</v>
      </c>
      <c r="B159" s="66" t="s">
        <v>764</v>
      </c>
      <c r="C159" s="66" t="s">
        <v>717</v>
      </c>
      <c r="D159" s="66" t="s">
        <v>765</v>
      </c>
      <c r="E159" s="66" t="s">
        <v>718</v>
      </c>
      <c r="F159" s="66" t="s">
        <v>554</v>
      </c>
      <c r="G159" s="122">
        <v>2132</v>
      </c>
      <c r="H159" s="122">
        <v>4147</v>
      </c>
      <c r="I159" s="122">
        <v>4148</v>
      </c>
    </row>
    <row r="160" spans="1:9" x14ac:dyDescent="0.25">
      <c r="A160" s="66">
        <v>241</v>
      </c>
      <c r="B160" s="66" t="s">
        <v>766</v>
      </c>
      <c r="C160" s="66" t="s">
        <v>568</v>
      </c>
      <c r="D160" s="66" t="s">
        <v>767</v>
      </c>
      <c r="E160" s="66" t="s">
        <v>718</v>
      </c>
      <c r="F160" s="66" t="s">
        <v>554</v>
      </c>
      <c r="G160" s="122">
        <v>1948</v>
      </c>
      <c r="H160" s="122">
        <v>1779</v>
      </c>
      <c r="I160" s="122">
        <v>1779</v>
      </c>
    </row>
    <row r="161" spans="1:9" x14ac:dyDescent="0.25">
      <c r="A161" s="66">
        <v>242</v>
      </c>
      <c r="B161" s="66" t="s">
        <v>768</v>
      </c>
      <c r="C161" s="66" t="s">
        <v>717</v>
      </c>
      <c r="D161" s="66" t="s">
        <v>767</v>
      </c>
      <c r="E161" s="66" t="s">
        <v>718</v>
      </c>
      <c r="F161" s="66" t="s">
        <v>554</v>
      </c>
      <c r="G161" s="122">
        <v>10369</v>
      </c>
      <c r="H161" s="122">
        <v>16498</v>
      </c>
      <c r="I161" s="122">
        <v>16498</v>
      </c>
    </row>
    <row r="162" spans="1:9" x14ac:dyDescent="0.25">
      <c r="A162" s="66">
        <v>243</v>
      </c>
      <c r="B162" s="66" t="s">
        <v>769</v>
      </c>
      <c r="C162" s="66" t="s">
        <v>757</v>
      </c>
      <c r="D162" s="66" t="s">
        <v>767</v>
      </c>
      <c r="E162" s="66" t="s">
        <v>597</v>
      </c>
      <c r="F162" s="66" t="s">
        <v>554</v>
      </c>
      <c r="G162" s="122">
        <v>358</v>
      </c>
      <c r="H162" s="122">
        <v>478</v>
      </c>
      <c r="I162" s="122">
        <v>478</v>
      </c>
    </row>
    <row r="163" spans="1:9" x14ac:dyDescent="0.25">
      <c r="A163" s="66">
        <v>244</v>
      </c>
      <c r="B163" s="66" t="s">
        <v>770</v>
      </c>
      <c r="C163" s="66" t="s">
        <v>699</v>
      </c>
      <c r="D163" s="66" t="s">
        <v>771</v>
      </c>
      <c r="E163" s="66" t="s">
        <v>566</v>
      </c>
      <c r="F163" s="66" t="s">
        <v>554</v>
      </c>
      <c r="G163" s="122">
        <v>3208</v>
      </c>
      <c r="H163" s="122">
        <v>3208</v>
      </c>
      <c r="I163" s="122">
        <v>3208</v>
      </c>
    </row>
    <row r="164" spans="1:9" x14ac:dyDescent="0.25">
      <c r="A164" s="66">
        <v>245</v>
      </c>
      <c r="B164" s="66" t="s">
        <v>772</v>
      </c>
      <c r="C164" s="66" t="s">
        <v>717</v>
      </c>
      <c r="D164" s="66" t="s">
        <v>771</v>
      </c>
      <c r="E164" s="66" t="s">
        <v>718</v>
      </c>
      <c r="F164" s="66" t="s">
        <v>554</v>
      </c>
      <c r="G164" s="122">
        <v>10991</v>
      </c>
      <c r="H164" s="122">
        <v>11471</v>
      </c>
      <c r="I164" s="122">
        <v>14333</v>
      </c>
    </row>
    <row r="165" spans="1:9" x14ac:dyDescent="0.25">
      <c r="A165" s="66">
        <v>246</v>
      </c>
      <c r="B165" s="66" t="s">
        <v>773</v>
      </c>
      <c r="C165" s="66" t="s">
        <v>699</v>
      </c>
      <c r="D165" s="66" t="s">
        <v>732</v>
      </c>
      <c r="E165" s="66" t="s">
        <v>718</v>
      </c>
      <c r="F165" s="66" t="s">
        <v>554</v>
      </c>
      <c r="G165" s="122">
        <v>740</v>
      </c>
      <c r="H165" s="122">
        <v>968</v>
      </c>
      <c r="I165" s="122">
        <v>968</v>
      </c>
    </row>
    <row r="166" spans="1:9" x14ac:dyDescent="0.25">
      <c r="A166" s="66">
        <v>247</v>
      </c>
      <c r="B166" s="66" t="s">
        <v>774</v>
      </c>
      <c r="C166" s="66" t="s">
        <v>775</v>
      </c>
      <c r="D166" s="66" t="s">
        <v>747</v>
      </c>
      <c r="E166" s="66" t="s">
        <v>753</v>
      </c>
      <c r="F166" s="66" t="s">
        <v>554</v>
      </c>
      <c r="G166" s="122">
        <v>1733</v>
      </c>
      <c r="H166" s="122">
        <v>7899.11</v>
      </c>
      <c r="I166" s="122">
        <v>7899.11</v>
      </c>
    </row>
    <row r="167" spans="1:9" x14ac:dyDescent="0.25">
      <c r="A167" s="66">
        <v>248</v>
      </c>
      <c r="B167" s="66" t="s">
        <v>776</v>
      </c>
      <c r="C167" s="66" t="s">
        <v>679</v>
      </c>
      <c r="D167" s="66" t="s">
        <v>565</v>
      </c>
      <c r="E167" s="66" t="s">
        <v>602</v>
      </c>
      <c r="F167" s="66" t="s">
        <v>554</v>
      </c>
      <c r="G167" s="122">
        <v>6101</v>
      </c>
      <c r="H167" s="122">
        <v>763</v>
      </c>
      <c r="I167" s="122">
        <v>763</v>
      </c>
    </row>
    <row r="168" spans="1:9" x14ac:dyDescent="0.25">
      <c r="A168" s="66">
        <v>249</v>
      </c>
      <c r="B168" s="66" t="s">
        <v>777</v>
      </c>
      <c r="C168" s="66" t="s">
        <v>778</v>
      </c>
      <c r="D168" s="66" t="s">
        <v>565</v>
      </c>
      <c r="E168" s="66" t="s">
        <v>597</v>
      </c>
      <c r="F168" s="66" t="s">
        <v>554</v>
      </c>
      <c r="G168" s="122">
        <v>12296</v>
      </c>
      <c r="H168" s="122">
        <v>3696</v>
      </c>
      <c r="I168" s="122">
        <v>3696</v>
      </c>
    </row>
    <row r="169" spans="1:9" x14ac:dyDescent="0.25">
      <c r="A169" s="66">
        <v>250</v>
      </c>
      <c r="B169" s="66" t="s">
        <v>779</v>
      </c>
      <c r="C169" s="66" t="s">
        <v>679</v>
      </c>
      <c r="D169" s="66" t="s">
        <v>565</v>
      </c>
      <c r="E169" s="66" t="s">
        <v>602</v>
      </c>
      <c r="F169" s="66" t="s">
        <v>554</v>
      </c>
      <c r="G169" s="122">
        <v>3400</v>
      </c>
      <c r="H169" s="122">
        <v>425</v>
      </c>
      <c r="I169" s="122">
        <v>425</v>
      </c>
    </row>
    <row r="170" spans="1:9" x14ac:dyDescent="0.25">
      <c r="A170" s="66">
        <v>251</v>
      </c>
      <c r="B170" s="66" t="s">
        <v>780</v>
      </c>
      <c r="C170" s="66" t="s">
        <v>679</v>
      </c>
      <c r="D170" s="66" t="s">
        <v>565</v>
      </c>
      <c r="E170" s="66" t="s">
        <v>602</v>
      </c>
      <c r="F170" s="66" t="s">
        <v>554</v>
      </c>
      <c r="G170" s="122">
        <v>3810</v>
      </c>
      <c r="H170" s="122">
        <v>476</v>
      </c>
      <c r="I170" s="122">
        <v>476</v>
      </c>
    </row>
    <row r="171" spans="1:9" x14ac:dyDescent="0.25">
      <c r="A171" s="66">
        <v>252</v>
      </c>
      <c r="B171" s="66" t="s">
        <v>781</v>
      </c>
      <c r="C171" s="66" t="s">
        <v>608</v>
      </c>
      <c r="D171" s="66" t="s">
        <v>565</v>
      </c>
      <c r="E171" s="66" t="s">
        <v>602</v>
      </c>
      <c r="F171" s="66" t="s">
        <v>554</v>
      </c>
      <c r="G171" s="122">
        <v>880</v>
      </c>
      <c r="H171" s="122">
        <v>110</v>
      </c>
      <c r="I171" s="122">
        <v>110</v>
      </c>
    </row>
    <row r="172" spans="1:9" x14ac:dyDescent="0.25">
      <c r="A172" s="66">
        <v>253</v>
      </c>
      <c r="B172" s="66" t="s">
        <v>782</v>
      </c>
      <c r="C172" s="66" t="s">
        <v>608</v>
      </c>
      <c r="D172" s="66" t="s">
        <v>565</v>
      </c>
      <c r="E172" s="66" t="s">
        <v>602</v>
      </c>
      <c r="F172" s="66" t="s">
        <v>554</v>
      </c>
      <c r="G172" s="122">
        <v>1245</v>
      </c>
      <c r="H172" s="122">
        <v>156</v>
      </c>
      <c r="I172" s="122">
        <v>156</v>
      </c>
    </row>
    <row r="173" spans="1:9" x14ac:dyDescent="0.25">
      <c r="A173" s="66">
        <v>254</v>
      </c>
      <c r="B173" s="66" t="s">
        <v>783</v>
      </c>
      <c r="C173" s="66" t="s">
        <v>608</v>
      </c>
      <c r="D173" s="66" t="s">
        <v>565</v>
      </c>
      <c r="E173" s="66" t="s">
        <v>602</v>
      </c>
      <c r="F173" s="66" t="s">
        <v>554</v>
      </c>
      <c r="G173" s="122">
        <v>1010</v>
      </c>
      <c r="H173" s="122">
        <v>126</v>
      </c>
      <c r="I173" s="122">
        <v>126</v>
      </c>
    </row>
    <row r="174" spans="1:9" x14ac:dyDescent="0.25">
      <c r="A174" s="66">
        <v>255</v>
      </c>
      <c r="B174" s="66" t="s">
        <v>784</v>
      </c>
      <c r="C174" s="66" t="s">
        <v>608</v>
      </c>
      <c r="D174" s="66" t="s">
        <v>565</v>
      </c>
      <c r="E174" s="66" t="s">
        <v>602</v>
      </c>
      <c r="F174" s="66" t="s">
        <v>554</v>
      </c>
      <c r="G174" s="122">
        <v>5943</v>
      </c>
      <c r="H174" s="122">
        <v>743</v>
      </c>
      <c r="I174" s="122">
        <v>743</v>
      </c>
    </row>
    <row r="175" spans="1:9" x14ac:dyDescent="0.25">
      <c r="A175" s="66">
        <v>256</v>
      </c>
      <c r="B175" s="66" t="s">
        <v>785</v>
      </c>
      <c r="C175" s="66" t="s">
        <v>608</v>
      </c>
      <c r="D175" s="66" t="s">
        <v>565</v>
      </c>
      <c r="E175" s="66" t="s">
        <v>602</v>
      </c>
      <c r="F175" s="66" t="s">
        <v>554</v>
      </c>
      <c r="G175" s="122">
        <v>21793</v>
      </c>
      <c r="H175" s="122">
        <v>2718</v>
      </c>
      <c r="I175" s="122">
        <v>2718</v>
      </c>
    </row>
    <row r="176" spans="1:9" x14ac:dyDescent="0.25">
      <c r="A176" s="66">
        <v>257</v>
      </c>
      <c r="B176" s="66" t="s">
        <v>786</v>
      </c>
      <c r="C176" s="66" t="s">
        <v>608</v>
      </c>
      <c r="D176" s="66" t="s">
        <v>565</v>
      </c>
      <c r="E176" s="66" t="s">
        <v>602</v>
      </c>
      <c r="F176" s="66" t="s">
        <v>554</v>
      </c>
      <c r="G176" s="122">
        <v>11215</v>
      </c>
      <c r="H176" s="122">
        <v>1403</v>
      </c>
      <c r="I176" s="122">
        <v>1403</v>
      </c>
    </row>
    <row r="177" spans="1:9" x14ac:dyDescent="0.25">
      <c r="A177" s="66">
        <v>258</v>
      </c>
      <c r="B177" s="66" t="s">
        <v>787</v>
      </c>
      <c r="C177" s="66" t="s">
        <v>697</v>
      </c>
      <c r="D177" s="66" t="s">
        <v>565</v>
      </c>
      <c r="E177" s="66" t="s">
        <v>569</v>
      </c>
      <c r="F177" s="66" t="s">
        <v>554</v>
      </c>
      <c r="G177" s="122">
        <v>11717</v>
      </c>
      <c r="H177" s="122">
        <v>2011</v>
      </c>
      <c r="I177" s="122">
        <v>2011</v>
      </c>
    </row>
    <row r="178" spans="1:9" x14ac:dyDescent="0.25">
      <c r="A178" s="66">
        <v>259</v>
      </c>
      <c r="B178" s="66" t="s">
        <v>788</v>
      </c>
      <c r="C178" s="66" t="s">
        <v>789</v>
      </c>
      <c r="D178" s="66" t="s">
        <v>738</v>
      </c>
      <c r="E178" s="66" t="s">
        <v>569</v>
      </c>
      <c r="F178" s="66" t="s">
        <v>554</v>
      </c>
      <c r="G178" s="122">
        <v>789</v>
      </c>
      <c r="H178" s="122">
        <v>499</v>
      </c>
      <c r="I178" s="122">
        <v>499</v>
      </c>
    </row>
    <row r="179" spans="1:9" x14ac:dyDescent="0.25">
      <c r="A179" s="66">
        <v>260</v>
      </c>
      <c r="B179" s="66" t="s">
        <v>790</v>
      </c>
      <c r="C179" s="66" t="s">
        <v>697</v>
      </c>
      <c r="D179" s="66" t="s">
        <v>565</v>
      </c>
      <c r="E179" s="66" t="s">
        <v>569</v>
      </c>
      <c r="F179" s="66" t="s">
        <v>554</v>
      </c>
      <c r="G179" s="122">
        <v>6785</v>
      </c>
      <c r="H179" s="122">
        <v>1462</v>
      </c>
      <c r="I179" s="122">
        <v>1462</v>
      </c>
    </row>
    <row r="180" spans="1:9" x14ac:dyDescent="0.25">
      <c r="A180" s="66">
        <v>261</v>
      </c>
      <c r="B180" s="66" t="s">
        <v>791</v>
      </c>
      <c r="C180" s="66" t="s">
        <v>596</v>
      </c>
      <c r="D180" s="66" t="s">
        <v>565</v>
      </c>
      <c r="E180" s="66" t="s">
        <v>597</v>
      </c>
      <c r="F180" s="66" t="s">
        <v>554</v>
      </c>
      <c r="G180" s="122">
        <v>5846</v>
      </c>
      <c r="H180" s="122">
        <v>1582</v>
      </c>
      <c r="I180" s="122">
        <v>1582</v>
      </c>
    </row>
    <row r="181" spans="1:9" x14ac:dyDescent="0.25">
      <c r="A181" s="66">
        <v>262</v>
      </c>
      <c r="B181" s="66" t="s">
        <v>792</v>
      </c>
      <c r="C181" s="66" t="s">
        <v>596</v>
      </c>
      <c r="D181" s="66" t="s">
        <v>565</v>
      </c>
      <c r="E181" s="66" t="s">
        <v>597</v>
      </c>
      <c r="F181" s="66" t="s">
        <v>554</v>
      </c>
      <c r="G181" s="122">
        <v>8796</v>
      </c>
      <c r="H181" s="122">
        <v>3159</v>
      </c>
      <c r="I181" s="122">
        <v>3159</v>
      </c>
    </row>
    <row r="182" spans="1:9" x14ac:dyDescent="0.25">
      <c r="A182" s="66">
        <v>263</v>
      </c>
      <c r="B182" s="66" t="s">
        <v>793</v>
      </c>
      <c r="C182" s="66" t="s">
        <v>794</v>
      </c>
      <c r="D182" s="66" t="s">
        <v>565</v>
      </c>
      <c r="E182" s="66" t="s">
        <v>795</v>
      </c>
      <c r="F182" s="66" t="s">
        <v>554</v>
      </c>
      <c r="G182" s="122">
        <v>132</v>
      </c>
      <c r="H182" s="122">
        <v>15</v>
      </c>
      <c r="I182" s="122">
        <v>15</v>
      </c>
    </row>
    <row r="183" spans="1:9" x14ac:dyDescent="0.25">
      <c r="A183" s="66">
        <v>264</v>
      </c>
      <c r="B183" s="66" t="s">
        <v>796</v>
      </c>
      <c r="C183" s="66" t="s">
        <v>697</v>
      </c>
      <c r="D183" s="66" t="s">
        <v>565</v>
      </c>
      <c r="E183" s="66" t="s">
        <v>569</v>
      </c>
      <c r="F183" s="66" t="s">
        <v>554</v>
      </c>
      <c r="G183" s="122">
        <v>4445</v>
      </c>
      <c r="H183" s="122">
        <v>2156</v>
      </c>
      <c r="I183" s="122">
        <v>1221</v>
      </c>
    </row>
    <row r="184" spans="1:9" x14ac:dyDescent="0.25">
      <c r="A184" s="66">
        <v>265</v>
      </c>
      <c r="B184" s="66" t="s">
        <v>797</v>
      </c>
      <c r="C184" s="66" t="s">
        <v>568</v>
      </c>
      <c r="D184" s="66" t="s">
        <v>565</v>
      </c>
      <c r="E184" s="66" t="s">
        <v>569</v>
      </c>
      <c r="F184" s="66" t="s">
        <v>554</v>
      </c>
      <c r="G184" s="122">
        <v>1206</v>
      </c>
      <c r="H184" s="122">
        <v>375</v>
      </c>
      <c r="I184" s="122">
        <v>375</v>
      </c>
    </row>
    <row r="185" spans="1:9" x14ac:dyDescent="0.25">
      <c r="A185" s="66">
        <v>267</v>
      </c>
      <c r="B185" s="66" t="s">
        <v>798</v>
      </c>
      <c r="C185" s="66" t="s">
        <v>799</v>
      </c>
      <c r="D185" s="66" t="s">
        <v>747</v>
      </c>
      <c r="E185" s="66" t="s">
        <v>800</v>
      </c>
      <c r="F185" s="66" t="s">
        <v>554</v>
      </c>
      <c r="G185" s="122">
        <v>0</v>
      </c>
      <c r="H185" s="122">
        <v>1956.7180000000001</v>
      </c>
      <c r="I185" s="122">
        <v>1957</v>
      </c>
    </row>
    <row r="186" spans="1:9" x14ac:dyDescent="0.25">
      <c r="A186" s="66">
        <v>268</v>
      </c>
      <c r="B186" s="66" t="s">
        <v>801</v>
      </c>
      <c r="C186" s="66" t="s">
        <v>799</v>
      </c>
      <c r="D186" s="66" t="s">
        <v>751</v>
      </c>
      <c r="E186" s="66" t="s">
        <v>800</v>
      </c>
      <c r="F186" s="66" t="s">
        <v>554</v>
      </c>
      <c r="G186" s="122">
        <v>0</v>
      </c>
      <c r="H186" s="122">
        <v>123</v>
      </c>
      <c r="I186" s="122">
        <v>567</v>
      </c>
    </row>
    <row r="187" spans="1:9" x14ac:dyDescent="0.25">
      <c r="A187" s="66">
        <v>269</v>
      </c>
      <c r="B187" s="66" t="s">
        <v>802</v>
      </c>
      <c r="C187" s="66" t="s">
        <v>803</v>
      </c>
      <c r="D187" s="66" t="s">
        <v>715</v>
      </c>
      <c r="E187" s="66" t="s">
        <v>597</v>
      </c>
      <c r="F187" s="66" t="s">
        <v>554</v>
      </c>
      <c r="G187" s="122">
        <v>0</v>
      </c>
      <c r="H187" s="122">
        <v>2688.0680000000002</v>
      </c>
      <c r="I187" s="122">
        <v>2688.0680000000002</v>
      </c>
    </row>
    <row r="188" spans="1:9" x14ac:dyDescent="0.25">
      <c r="A188" s="66">
        <v>270</v>
      </c>
      <c r="B188" s="66" t="s">
        <v>804</v>
      </c>
      <c r="C188" s="66" t="s">
        <v>699</v>
      </c>
      <c r="D188" s="66" t="s">
        <v>771</v>
      </c>
      <c r="E188" s="66" t="s">
        <v>566</v>
      </c>
      <c r="F188" s="66" t="s">
        <v>554</v>
      </c>
      <c r="G188" s="122">
        <v>2224</v>
      </c>
      <c r="H188" s="122">
        <v>450</v>
      </c>
      <c r="I188" s="122">
        <v>450</v>
      </c>
    </row>
    <row r="189" spans="1:9" x14ac:dyDescent="0.25">
      <c r="A189" s="66">
        <v>271</v>
      </c>
      <c r="B189" s="66" t="s">
        <v>805</v>
      </c>
      <c r="C189" s="66" t="s">
        <v>699</v>
      </c>
      <c r="D189" s="66" t="s">
        <v>771</v>
      </c>
      <c r="E189" s="66" t="s">
        <v>566</v>
      </c>
      <c r="F189" s="66" t="s">
        <v>554</v>
      </c>
      <c r="G189" s="122">
        <v>2114</v>
      </c>
      <c r="H189" s="122">
        <v>300</v>
      </c>
      <c r="I189" s="122">
        <v>300</v>
      </c>
    </row>
    <row r="190" spans="1:9" x14ac:dyDescent="0.25">
      <c r="A190" s="66">
        <v>272</v>
      </c>
      <c r="B190" s="66" t="s">
        <v>806</v>
      </c>
      <c r="C190" s="66" t="s">
        <v>699</v>
      </c>
      <c r="D190" s="66" t="s">
        <v>807</v>
      </c>
      <c r="E190" s="66" t="s">
        <v>566</v>
      </c>
      <c r="F190" s="66" t="s">
        <v>554</v>
      </c>
      <c r="G190" s="122">
        <v>1592</v>
      </c>
      <c r="H190" s="122">
        <v>300</v>
      </c>
      <c r="I190" s="122">
        <v>300</v>
      </c>
    </row>
    <row r="191" spans="1:9" x14ac:dyDescent="0.25">
      <c r="A191" s="66">
        <v>273</v>
      </c>
      <c r="B191" s="66" t="s">
        <v>808</v>
      </c>
      <c r="C191" s="66" t="s">
        <v>757</v>
      </c>
      <c r="D191" s="66" t="s">
        <v>565</v>
      </c>
      <c r="E191" s="66" t="s">
        <v>597</v>
      </c>
      <c r="F191" s="66" t="s">
        <v>554</v>
      </c>
      <c r="G191" s="122">
        <v>1323</v>
      </c>
      <c r="H191" s="122">
        <v>732.3</v>
      </c>
      <c r="I191" s="122">
        <v>915</v>
      </c>
    </row>
    <row r="192" spans="1:9" x14ac:dyDescent="0.25">
      <c r="A192" s="66">
        <v>274</v>
      </c>
      <c r="B192" s="66" t="s">
        <v>809</v>
      </c>
      <c r="C192" s="66" t="s">
        <v>757</v>
      </c>
      <c r="D192" s="66" t="s">
        <v>565</v>
      </c>
      <c r="E192" s="66" t="s">
        <v>597</v>
      </c>
      <c r="F192" s="66" t="s">
        <v>554</v>
      </c>
      <c r="G192" s="122">
        <v>1451</v>
      </c>
      <c r="H192" s="122">
        <v>629.1</v>
      </c>
      <c r="I192" s="122">
        <v>786</v>
      </c>
    </row>
    <row r="193" spans="1:9" x14ac:dyDescent="0.25">
      <c r="A193" s="66">
        <v>275</v>
      </c>
      <c r="B193" s="66" t="s">
        <v>810</v>
      </c>
      <c r="C193" s="66" t="s">
        <v>757</v>
      </c>
      <c r="D193" s="66" t="s">
        <v>565</v>
      </c>
      <c r="E193" s="66" t="s">
        <v>597</v>
      </c>
      <c r="F193" s="66" t="s">
        <v>554</v>
      </c>
      <c r="G193" s="122">
        <v>2067</v>
      </c>
      <c r="H193" s="122">
        <v>895.7</v>
      </c>
      <c r="I193" s="122">
        <v>1109</v>
      </c>
    </row>
    <row r="194" spans="1:9" x14ac:dyDescent="0.25">
      <c r="A194" s="66">
        <v>276</v>
      </c>
      <c r="B194" s="66" t="s">
        <v>811</v>
      </c>
      <c r="C194" s="66" t="s">
        <v>757</v>
      </c>
      <c r="D194" s="66" t="s">
        <v>565</v>
      </c>
      <c r="E194" s="66" t="s">
        <v>597</v>
      </c>
      <c r="F194" s="66" t="s">
        <v>554</v>
      </c>
      <c r="G194" s="122">
        <v>1551</v>
      </c>
      <c r="H194" s="122">
        <v>598</v>
      </c>
      <c r="I194" s="122">
        <v>748</v>
      </c>
    </row>
    <row r="195" spans="1:9" x14ac:dyDescent="0.25">
      <c r="A195" s="66">
        <v>277</v>
      </c>
      <c r="B195" s="66" t="s">
        <v>812</v>
      </c>
      <c r="C195" s="66" t="s">
        <v>789</v>
      </c>
      <c r="D195" s="66" t="s">
        <v>565</v>
      </c>
      <c r="E195" s="66" t="s">
        <v>566</v>
      </c>
      <c r="F195" s="66" t="s">
        <v>554</v>
      </c>
      <c r="G195" s="122">
        <v>8752</v>
      </c>
      <c r="H195" s="122">
        <v>878.6</v>
      </c>
      <c r="I195" s="122">
        <v>1097</v>
      </c>
    </row>
    <row r="196" spans="1:9" x14ac:dyDescent="0.25">
      <c r="A196" s="66">
        <v>278</v>
      </c>
      <c r="B196" s="66" t="s">
        <v>813</v>
      </c>
      <c r="C196" s="66" t="s">
        <v>757</v>
      </c>
      <c r="D196" s="66" t="s">
        <v>565</v>
      </c>
      <c r="E196" s="66" t="s">
        <v>597</v>
      </c>
      <c r="F196" s="66" t="s">
        <v>554</v>
      </c>
      <c r="G196" s="122">
        <v>1349</v>
      </c>
      <c r="H196" s="122">
        <v>584.9</v>
      </c>
      <c r="I196" s="122">
        <v>787</v>
      </c>
    </row>
    <row r="197" spans="1:9" x14ac:dyDescent="0.25">
      <c r="A197" s="66">
        <v>279</v>
      </c>
      <c r="B197" s="66" t="s">
        <v>814</v>
      </c>
      <c r="C197" s="66" t="s">
        <v>789</v>
      </c>
      <c r="D197" s="66" t="s">
        <v>565</v>
      </c>
      <c r="E197" s="66" t="s">
        <v>569</v>
      </c>
      <c r="F197" s="66" t="s">
        <v>554</v>
      </c>
      <c r="G197" s="122">
        <v>1797</v>
      </c>
      <c r="H197" s="122">
        <v>194.38</v>
      </c>
      <c r="I197" s="122">
        <v>2231</v>
      </c>
    </row>
    <row r="198" spans="1:9" x14ac:dyDescent="0.25">
      <c r="A198" s="66">
        <v>280</v>
      </c>
      <c r="B198" s="66" t="s">
        <v>815</v>
      </c>
      <c r="C198" s="66" t="s">
        <v>789</v>
      </c>
      <c r="D198" s="66" t="s">
        <v>565</v>
      </c>
      <c r="E198" s="66" t="s">
        <v>569</v>
      </c>
      <c r="F198" s="66" t="s">
        <v>554</v>
      </c>
      <c r="G198" s="122">
        <v>40544</v>
      </c>
      <c r="H198" s="122">
        <v>4061.1570000000002</v>
      </c>
      <c r="I198" s="122">
        <v>5077</v>
      </c>
    </row>
    <row r="199" spans="1:9" x14ac:dyDescent="0.25">
      <c r="A199" s="66">
        <v>281</v>
      </c>
      <c r="B199" s="66" t="s">
        <v>816</v>
      </c>
      <c r="C199" s="66" t="s">
        <v>789</v>
      </c>
      <c r="D199" s="66" t="s">
        <v>565</v>
      </c>
      <c r="E199" s="66" t="s">
        <v>569</v>
      </c>
      <c r="F199" s="66" t="s">
        <v>554</v>
      </c>
      <c r="G199" s="122">
        <v>26705</v>
      </c>
      <c r="H199" s="122">
        <v>2674.95</v>
      </c>
      <c r="I199" s="122">
        <v>3344</v>
      </c>
    </row>
    <row r="200" spans="1:9" x14ac:dyDescent="0.25">
      <c r="A200" s="66">
        <v>282</v>
      </c>
      <c r="B200" s="66" t="s">
        <v>817</v>
      </c>
      <c r="C200" s="66" t="s">
        <v>757</v>
      </c>
      <c r="D200" s="66" t="s">
        <v>565</v>
      </c>
      <c r="E200" s="66" t="s">
        <v>597</v>
      </c>
      <c r="F200" s="66" t="s">
        <v>554</v>
      </c>
      <c r="G200" s="122">
        <v>4451</v>
      </c>
      <c r="H200" s="122">
        <v>1845.1</v>
      </c>
      <c r="I200" s="122">
        <v>2306</v>
      </c>
    </row>
    <row r="201" spans="1:9" x14ac:dyDescent="0.25">
      <c r="A201" s="66">
        <v>285</v>
      </c>
      <c r="B201" s="66" t="s">
        <v>818</v>
      </c>
      <c r="C201" s="66" t="s">
        <v>757</v>
      </c>
      <c r="D201" s="66" t="s">
        <v>565</v>
      </c>
      <c r="E201" s="66" t="s">
        <v>597</v>
      </c>
      <c r="F201" s="66" t="s">
        <v>554</v>
      </c>
      <c r="G201" s="122">
        <v>2125</v>
      </c>
      <c r="H201" s="122">
        <v>920</v>
      </c>
      <c r="I201" s="122">
        <v>1151</v>
      </c>
    </row>
    <row r="202" spans="1:9" x14ac:dyDescent="0.25">
      <c r="A202" s="66">
        <v>286</v>
      </c>
      <c r="B202" s="66" t="s">
        <v>819</v>
      </c>
      <c r="C202" s="66" t="s">
        <v>757</v>
      </c>
      <c r="D202" s="66" t="s">
        <v>565</v>
      </c>
      <c r="E202" s="66" t="s">
        <v>597</v>
      </c>
      <c r="F202" s="66" t="s">
        <v>554</v>
      </c>
      <c r="G202" s="122">
        <v>837</v>
      </c>
      <c r="H202" s="122">
        <v>301.8</v>
      </c>
      <c r="I202" s="122">
        <v>669</v>
      </c>
    </row>
    <row r="203" spans="1:9" x14ac:dyDescent="0.25">
      <c r="A203" s="66">
        <v>288</v>
      </c>
      <c r="B203" s="66" t="s">
        <v>820</v>
      </c>
      <c r="C203" s="66" t="s">
        <v>757</v>
      </c>
      <c r="D203" s="66" t="s">
        <v>565</v>
      </c>
      <c r="E203" s="66" t="s">
        <v>597</v>
      </c>
      <c r="F203" s="66" t="s">
        <v>554</v>
      </c>
      <c r="G203" s="122">
        <v>6259</v>
      </c>
      <c r="H203" s="122">
        <v>2754</v>
      </c>
      <c r="I203" s="122">
        <v>4607</v>
      </c>
    </row>
    <row r="204" spans="1:9" x14ac:dyDescent="0.25">
      <c r="A204" s="66">
        <v>290</v>
      </c>
      <c r="B204" s="66" t="s">
        <v>821</v>
      </c>
      <c r="C204" s="66" t="s">
        <v>757</v>
      </c>
      <c r="D204" s="66" t="s">
        <v>565</v>
      </c>
      <c r="E204" s="66" t="s">
        <v>597</v>
      </c>
      <c r="F204" s="66" t="s">
        <v>554</v>
      </c>
      <c r="G204" s="122">
        <v>718</v>
      </c>
      <c r="H204" s="122">
        <v>315</v>
      </c>
      <c r="I204" s="122">
        <v>495</v>
      </c>
    </row>
    <row r="205" spans="1:9" x14ac:dyDescent="0.25">
      <c r="A205" s="66">
        <v>292</v>
      </c>
      <c r="B205" s="66" t="s">
        <v>822</v>
      </c>
      <c r="C205" s="66" t="s">
        <v>757</v>
      </c>
      <c r="D205" s="66" t="s">
        <v>565</v>
      </c>
      <c r="E205" s="66" t="s">
        <v>597</v>
      </c>
      <c r="F205" s="66" t="s">
        <v>554</v>
      </c>
      <c r="G205" s="122">
        <v>6841</v>
      </c>
      <c r="H205" s="122">
        <v>2394.1</v>
      </c>
      <c r="I205" s="122">
        <v>2993</v>
      </c>
    </row>
    <row r="206" spans="1:9" x14ac:dyDescent="0.25">
      <c r="A206" s="66">
        <v>294</v>
      </c>
      <c r="B206" s="66" t="s">
        <v>823</v>
      </c>
      <c r="C206" s="66" t="s">
        <v>757</v>
      </c>
      <c r="D206" s="66" t="s">
        <v>565</v>
      </c>
      <c r="E206" s="66" t="s">
        <v>597</v>
      </c>
      <c r="F206" s="66" t="s">
        <v>554</v>
      </c>
      <c r="G206" s="122">
        <v>2333</v>
      </c>
      <c r="H206" s="122">
        <v>1388</v>
      </c>
      <c r="I206" s="122">
        <v>1254</v>
      </c>
    </row>
    <row r="207" spans="1:9" x14ac:dyDescent="0.25">
      <c r="A207" s="66">
        <v>295</v>
      </c>
      <c r="B207" s="66" t="s">
        <v>824</v>
      </c>
      <c r="C207" s="66" t="s">
        <v>757</v>
      </c>
      <c r="D207" s="66" t="s">
        <v>565</v>
      </c>
      <c r="E207" s="66" t="s">
        <v>597</v>
      </c>
      <c r="F207" s="66" t="s">
        <v>554</v>
      </c>
      <c r="G207" s="122">
        <v>6929</v>
      </c>
      <c r="H207" s="122">
        <v>1405.3</v>
      </c>
      <c r="I207" s="122">
        <v>3811</v>
      </c>
    </row>
    <row r="208" spans="1:9" x14ac:dyDescent="0.25">
      <c r="A208" s="66">
        <v>297</v>
      </c>
      <c r="B208" s="66" t="s">
        <v>825</v>
      </c>
      <c r="C208" s="66" t="s">
        <v>789</v>
      </c>
      <c r="D208" s="66" t="s">
        <v>565</v>
      </c>
      <c r="E208" s="66" t="s">
        <v>569</v>
      </c>
      <c r="F208" s="66" t="s">
        <v>554</v>
      </c>
      <c r="G208" s="122">
        <v>3685</v>
      </c>
      <c r="H208" s="122">
        <v>369.11399999999998</v>
      </c>
      <c r="I208" s="122">
        <v>462</v>
      </c>
    </row>
    <row r="209" spans="1:9" x14ac:dyDescent="0.25">
      <c r="A209" s="66">
        <v>298</v>
      </c>
      <c r="B209" s="66" t="s">
        <v>826</v>
      </c>
      <c r="C209" s="66" t="s">
        <v>789</v>
      </c>
      <c r="D209" s="66" t="s">
        <v>565</v>
      </c>
      <c r="E209" s="66" t="s">
        <v>569</v>
      </c>
      <c r="F209" s="66" t="s">
        <v>554</v>
      </c>
      <c r="G209" s="122">
        <v>6835</v>
      </c>
      <c r="H209" s="122">
        <v>684.63900000000001</v>
      </c>
      <c r="I209" s="122">
        <v>856</v>
      </c>
    </row>
    <row r="210" spans="1:9" x14ac:dyDescent="0.25">
      <c r="A210" s="66">
        <v>300</v>
      </c>
      <c r="B210" s="66" t="s">
        <v>827</v>
      </c>
      <c r="C210" s="66" t="s">
        <v>789</v>
      </c>
      <c r="D210" s="66" t="s">
        <v>565</v>
      </c>
      <c r="E210" s="66" t="s">
        <v>566</v>
      </c>
      <c r="F210" s="66" t="s">
        <v>554</v>
      </c>
      <c r="G210" s="122">
        <v>11705</v>
      </c>
      <c r="H210" s="122">
        <v>1171.95</v>
      </c>
      <c r="I210" s="122">
        <v>1467</v>
      </c>
    </row>
    <row r="211" spans="1:9" x14ac:dyDescent="0.25">
      <c r="A211" s="66">
        <v>328</v>
      </c>
      <c r="B211" s="66" t="s">
        <v>828</v>
      </c>
      <c r="C211" s="66" t="s">
        <v>596</v>
      </c>
      <c r="D211" s="66" t="s">
        <v>565</v>
      </c>
      <c r="E211" s="66" t="s">
        <v>566</v>
      </c>
      <c r="F211" s="66" t="s">
        <v>554</v>
      </c>
      <c r="G211" s="122">
        <v>3325</v>
      </c>
      <c r="H211" s="122">
        <v>532</v>
      </c>
      <c r="I211" s="122">
        <v>532</v>
      </c>
    </row>
    <row r="212" spans="1:9" x14ac:dyDescent="0.25">
      <c r="A212" s="66">
        <v>329</v>
      </c>
      <c r="B212" s="66" t="s">
        <v>829</v>
      </c>
      <c r="C212" s="66" t="s">
        <v>830</v>
      </c>
      <c r="D212" s="66" t="s">
        <v>565</v>
      </c>
      <c r="E212" s="66" t="s">
        <v>597</v>
      </c>
      <c r="F212" s="66" t="s">
        <v>554</v>
      </c>
      <c r="G212" s="122">
        <v>45459</v>
      </c>
      <c r="H212" s="122">
        <v>5910</v>
      </c>
      <c r="I212" s="122">
        <v>7274</v>
      </c>
    </row>
    <row r="213" spans="1:9" x14ac:dyDescent="0.25">
      <c r="A213" s="66">
        <v>331</v>
      </c>
      <c r="B213" s="66" t="s">
        <v>831</v>
      </c>
      <c r="C213" s="66" t="s">
        <v>679</v>
      </c>
      <c r="D213" s="66" t="s">
        <v>565</v>
      </c>
      <c r="E213" s="66" t="s">
        <v>602</v>
      </c>
      <c r="F213" s="66" t="s">
        <v>554</v>
      </c>
      <c r="G213" s="122">
        <v>11444</v>
      </c>
      <c r="H213" s="122">
        <v>4120</v>
      </c>
      <c r="I213" s="122">
        <v>4120</v>
      </c>
    </row>
    <row r="214" spans="1:9" x14ac:dyDescent="0.25">
      <c r="A214" s="66">
        <v>332</v>
      </c>
      <c r="B214" s="66" t="s">
        <v>832</v>
      </c>
      <c r="C214" s="66" t="s">
        <v>568</v>
      </c>
      <c r="D214" s="66" t="s">
        <v>565</v>
      </c>
      <c r="E214" s="66" t="s">
        <v>569</v>
      </c>
      <c r="F214" s="66" t="s">
        <v>554</v>
      </c>
      <c r="G214" s="122">
        <v>796</v>
      </c>
      <c r="H214" s="122">
        <v>128</v>
      </c>
      <c r="I214" s="122">
        <v>128</v>
      </c>
    </row>
    <row r="215" spans="1:9" x14ac:dyDescent="0.25">
      <c r="A215" s="66">
        <v>333</v>
      </c>
      <c r="B215" s="66" t="s">
        <v>833</v>
      </c>
      <c r="C215" s="66" t="s">
        <v>568</v>
      </c>
      <c r="D215" s="66" t="s">
        <v>565</v>
      </c>
      <c r="E215" s="66" t="s">
        <v>569</v>
      </c>
      <c r="F215" s="66" t="s">
        <v>554</v>
      </c>
      <c r="G215" s="122">
        <v>3435</v>
      </c>
      <c r="H215" s="122">
        <v>550</v>
      </c>
      <c r="I215" s="122">
        <v>550</v>
      </c>
    </row>
    <row r="216" spans="1:9" x14ac:dyDescent="0.25">
      <c r="A216" s="66">
        <v>334</v>
      </c>
      <c r="B216" s="66" t="s">
        <v>834</v>
      </c>
      <c r="C216" s="66" t="s">
        <v>679</v>
      </c>
      <c r="D216" s="66" t="s">
        <v>565</v>
      </c>
      <c r="E216" s="66" t="s">
        <v>602</v>
      </c>
      <c r="F216" s="66" t="s">
        <v>554</v>
      </c>
      <c r="G216" s="122">
        <v>6402</v>
      </c>
      <c r="H216" s="122">
        <v>2304</v>
      </c>
      <c r="I216" s="122">
        <v>2305</v>
      </c>
    </row>
    <row r="217" spans="1:9" x14ac:dyDescent="0.25">
      <c r="A217" s="66">
        <v>335</v>
      </c>
      <c r="B217" s="66" t="s">
        <v>835</v>
      </c>
      <c r="C217" s="66" t="s">
        <v>679</v>
      </c>
      <c r="D217" s="66" t="s">
        <v>565</v>
      </c>
      <c r="E217" s="66" t="s">
        <v>602</v>
      </c>
      <c r="F217" s="66" t="s">
        <v>554</v>
      </c>
      <c r="G217" s="122">
        <v>1470</v>
      </c>
      <c r="H217" s="122">
        <v>529</v>
      </c>
      <c r="I217" s="122">
        <v>529</v>
      </c>
    </row>
    <row r="218" spans="1:9" x14ac:dyDescent="0.25">
      <c r="A218" s="66">
        <v>336</v>
      </c>
      <c r="B218" s="66" t="s">
        <v>836</v>
      </c>
      <c r="C218" s="66" t="s">
        <v>837</v>
      </c>
      <c r="D218" s="66" t="s">
        <v>565</v>
      </c>
      <c r="E218" s="66" t="s">
        <v>838</v>
      </c>
      <c r="F218" s="66" t="s">
        <v>554</v>
      </c>
      <c r="G218" s="122">
        <v>440</v>
      </c>
      <c r="H218" s="122">
        <v>53</v>
      </c>
      <c r="I218" s="122">
        <v>53</v>
      </c>
    </row>
    <row r="219" spans="1:9" x14ac:dyDescent="0.25">
      <c r="A219" s="66">
        <v>337</v>
      </c>
      <c r="B219" s="66" t="s">
        <v>839</v>
      </c>
      <c r="C219" s="66" t="s">
        <v>840</v>
      </c>
      <c r="D219" s="66" t="s">
        <v>565</v>
      </c>
      <c r="E219" s="66" t="s">
        <v>838</v>
      </c>
      <c r="F219" s="66" t="s">
        <v>554</v>
      </c>
      <c r="G219" s="122">
        <v>300</v>
      </c>
      <c r="H219" s="122">
        <v>36</v>
      </c>
      <c r="I219" s="122">
        <v>36</v>
      </c>
    </row>
    <row r="220" spans="1:9" x14ac:dyDescent="0.25">
      <c r="A220" s="66">
        <v>338</v>
      </c>
      <c r="B220" s="66" t="s">
        <v>841</v>
      </c>
      <c r="C220" s="66" t="s">
        <v>842</v>
      </c>
      <c r="D220" s="66" t="s">
        <v>565</v>
      </c>
      <c r="E220" s="66" t="s">
        <v>602</v>
      </c>
      <c r="F220" s="66" t="s">
        <v>554</v>
      </c>
      <c r="G220" s="122">
        <v>1044</v>
      </c>
      <c r="H220" s="122">
        <v>376</v>
      </c>
      <c r="I220" s="122">
        <v>376</v>
      </c>
    </row>
    <row r="221" spans="1:9" x14ac:dyDescent="0.25">
      <c r="A221" s="66">
        <v>339</v>
      </c>
      <c r="B221" s="66" t="s">
        <v>843</v>
      </c>
      <c r="C221" s="66" t="s">
        <v>842</v>
      </c>
      <c r="D221" s="66" t="s">
        <v>565</v>
      </c>
      <c r="E221" s="66" t="s">
        <v>602</v>
      </c>
      <c r="F221" s="66" t="s">
        <v>554</v>
      </c>
      <c r="G221" s="122">
        <v>3050</v>
      </c>
      <c r="H221" s="122">
        <v>1098</v>
      </c>
      <c r="I221" s="122">
        <v>1098</v>
      </c>
    </row>
    <row r="222" spans="1:9" x14ac:dyDescent="0.25">
      <c r="A222" s="66">
        <v>340</v>
      </c>
      <c r="B222" s="66" t="s">
        <v>844</v>
      </c>
      <c r="C222" s="66" t="s">
        <v>842</v>
      </c>
      <c r="D222" s="66" t="s">
        <v>565</v>
      </c>
      <c r="E222" s="66" t="s">
        <v>602</v>
      </c>
      <c r="F222" s="66" t="s">
        <v>554</v>
      </c>
      <c r="G222" s="122">
        <v>2240</v>
      </c>
      <c r="H222" s="122">
        <v>806</v>
      </c>
      <c r="I222" s="122">
        <v>806</v>
      </c>
    </row>
    <row r="223" spans="1:9" x14ac:dyDescent="0.25">
      <c r="A223" s="66">
        <v>343</v>
      </c>
      <c r="B223" s="66" t="s">
        <v>845</v>
      </c>
      <c r="C223" s="66" t="s">
        <v>846</v>
      </c>
      <c r="D223" s="66" t="s">
        <v>565</v>
      </c>
      <c r="E223" s="66" t="s">
        <v>569</v>
      </c>
      <c r="F223" s="66" t="s">
        <v>554</v>
      </c>
      <c r="G223" s="122">
        <v>840</v>
      </c>
      <c r="H223" s="122">
        <v>369.2</v>
      </c>
      <c r="I223" s="122">
        <v>1117</v>
      </c>
    </row>
    <row r="224" spans="1:9" x14ac:dyDescent="0.25">
      <c r="A224" s="66">
        <v>344</v>
      </c>
      <c r="B224" s="66" t="s">
        <v>847</v>
      </c>
      <c r="C224" s="66" t="s">
        <v>846</v>
      </c>
      <c r="D224" s="66" t="s">
        <v>565</v>
      </c>
      <c r="E224" s="66" t="s">
        <v>569</v>
      </c>
      <c r="F224" s="66" t="s">
        <v>554</v>
      </c>
      <c r="G224" s="122">
        <v>3359</v>
      </c>
      <c r="H224" s="122">
        <v>1477</v>
      </c>
      <c r="I224" s="122">
        <v>1780</v>
      </c>
    </row>
    <row r="225" spans="1:9" x14ac:dyDescent="0.25">
      <c r="A225" s="66">
        <v>345</v>
      </c>
      <c r="B225" s="66" t="s">
        <v>848</v>
      </c>
      <c r="C225" s="66" t="s">
        <v>699</v>
      </c>
      <c r="D225" s="66" t="s">
        <v>849</v>
      </c>
      <c r="E225" s="66" t="s">
        <v>566</v>
      </c>
      <c r="F225" s="66" t="s">
        <v>554</v>
      </c>
      <c r="G225" s="122">
        <v>2164</v>
      </c>
      <c r="H225" s="122">
        <v>1900</v>
      </c>
      <c r="I225" s="122">
        <v>2131</v>
      </c>
    </row>
    <row r="226" spans="1:9" x14ac:dyDescent="0.25">
      <c r="A226" s="66">
        <v>346</v>
      </c>
      <c r="B226" s="66" t="s">
        <v>850</v>
      </c>
      <c r="C226" s="66" t="s">
        <v>757</v>
      </c>
      <c r="D226" s="66" t="s">
        <v>565</v>
      </c>
      <c r="E226" s="66" t="s">
        <v>597</v>
      </c>
      <c r="F226" s="66" t="s">
        <v>554</v>
      </c>
      <c r="G226" s="122">
        <v>8722</v>
      </c>
      <c r="H226" s="122">
        <v>6200</v>
      </c>
      <c r="I226" s="122">
        <v>5000</v>
      </c>
    </row>
    <row r="227" spans="1:9" x14ac:dyDescent="0.25">
      <c r="A227" s="66">
        <v>347</v>
      </c>
      <c r="B227" s="66" t="s">
        <v>851</v>
      </c>
      <c r="C227" s="66" t="s">
        <v>757</v>
      </c>
      <c r="D227" s="66" t="s">
        <v>565</v>
      </c>
      <c r="E227" s="66" t="s">
        <v>597</v>
      </c>
      <c r="F227" s="66" t="s">
        <v>554</v>
      </c>
      <c r="G227" s="122">
        <v>758</v>
      </c>
      <c r="H227" s="122">
        <v>540</v>
      </c>
      <c r="I227" s="122">
        <v>546</v>
      </c>
    </row>
    <row r="228" spans="1:9" x14ac:dyDescent="0.25">
      <c r="A228" s="66">
        <v>348</v>
      </c>
      <c r="B228" s="66" t="s">
        <v>852</v>
      </c>
      <c r="C228" s="66" t="s">
        <v>568</v>
      </c>
      <c r="D228" s="66" t="s">
        <v>565</v>
      </c>
      <c r="E228" s="66" t="s">
        <v>569</v>
      </c>
      <c r="F228" s="66" t="s">
        <v>554</v>
      </c>
      <c r="G228" s="122">
        <v>27669</v>
      </c>
      <c r="H228" s="122">
        <v>6613</v>
      </c>
      <c r="I228" s="122">
        <v>4428</v>
      </c>
    </row>
    <row r="229" spans="1:9" x14ac:dyDescent="0.25">
      <c r="A229" s="66">
        <v>349</v>
      </c>
      <c r="B229" s="66" t="s">
        <v>853</v>
      </c>
      <c r="C229" s="66" t="s">
        <v>679</v>
      </c>
      <c r="D229" s="66" t="s">
        <v>565</v>
      </c>
      <c r="E229" s="66" t="s">
        <v>602</v>
      </c>
      <c r="F229" s="66" t="s">
        <v>554</v>
      </c>
      <c r="G229" s="122">
        <v>1504</v>
      </c>
      <c r="H229" s="122">
        <v>540</v>
      </c>
      <c r="I229" s="122">
        <v>540</v>
      </c>
    </row>
    <row r="230" spans="1:9" x14ac:dyDescent="0.25">
      <c r="A230" s="66">
        <v>350</v>
      </c>
      <c r="B230" s="66" t="s">
        <v>854</v>
      </c>
      <c r="C230" s="66" t="s">
        <v>679</v>
      </c>
      <c r="D230" s="66" t="s">
        <v>565</v>
      </c>
      <c r="E230" s="66" t="s">
        <v>602</v>
      </c>
      <c r="F230" s="66" t="s">
        <v>554</v>
      </c>
      <c r="G230" s="122">
        <v>2339</v>
      </c>
      <c r="H230" s="122">
        <v>840</v>
      </c>
      <c r="I230" s="122">
        <v>839</v>
      </c>
    </row>
    <row r="231" spans="1:9" x14ac:dyDescent="0.25">
      <c r="A231" s="66">
        <v>351</v>
      </c>
      <c r="B231" s="66" t="s">
        <v>855</v>
      </c>
      <c r="C231" s="66" t="s">
        <v>679</v>
      </c>
      <c r="D231" s="66" t="s">
        <v>565</v>
      </c>
      <c r="E231" s="66" t="s">
        <v>602</v>
      </c>
      <c r="F231" s="66" t="s">
        <v>554</v>
      </c>
      <c r="G231" s="122">
        <v>3114</v>
      </c>
      <c r="H231" s="122">
        <v>1120</v>
      </c>
      <c r="I231" s="122">
        <v>1117</v>
      </c>
    </row>
    <row r="232" spans="1:9" x14ac:dyDescent="0.25">
      <c r="A232" s="66">
        <v>352</v>
      </c>
      <c r="B232" s="66" t="s">
        <v>856</v>
      </c>
      <c r="C232" s="66" t="s">
        <v>679</v>
      </c>
      <c r="D232" s="66" t="s">
        <v>565</v>
      </c>
      <c r="E232" s="66" t="s">
        <v>602</v>
      </c>
      <c r="F232" s="66" t="s">
        <v>554</v>
      </c>
      <c r="G232" s="122">
        <v>1176</v>
      </c>
      <c r="H232" s="122">
        <v>420</v>
      </c>
      <c r="I232" s="122">
        <v>422</v>
      </c>
    </row>
    <row r="233" spans="1:9" x14ac:dyDescent="0.25">
      <c r="A233" s="66">
        <v>353</v>
      </c>
      <c r="B233" s="66" t="s">
        <v>857</v>
      </c>
      <c r="C233" s="66" t="s">
        <v>679</v>
      </c>
      <c r="D233" s="66" t="s">
        <v>565</v>
      </c>
      <c r="E233" s="66" t="s">
        <v>602</v>
      </c>
      <c r="F233" s="66" t="s">
        <v>554</v>
      </c>
      <c r="G233" s="122">
        <v>1199</v>
      </c>
      <c r="H233" s="122">
        <v>430</v>
      </c>
      <c r="I233" s="122">
        <v>429</v>
      </c>
    </row>
    <row r="234" spans="1:9" x14ac:dyDescent="0.25">
      <c r="A234" s="66">
        <v>354</v>
      </c>
      <c r="B234" s="66" t="s">
        <v>858</v>
      </c>
      <c r="C234" s="66" t="s">
        <v>837</v>
      </c>
      <c r="D234" s="66" t="s">
        <v>565</v>
      </c>
      <c r="E234" s="66" t="s">
        <v>602</v>
      </c>
      <c r="F234" s="66" t="s">
        <v>554</v>
      </c>
      <c r="G234" s="122">
        <v>1923</v>
      </c>
      <c r="H234" s="122">
        <v>660</v>
      </c>
      <c r="I234" s="122">
        <v>660</v>
      </c>
    </row>
    <row r="235" spans="1:9" x14ac:dyDescent="0.25">
      <c r="A235" s="66">
        <v>355</v>
      </c>
      <c r="B235" s="66" t="s">
        <v>859</v>
      </c>
      <c r="C235" s="66" t="s">
        <v>757</v>
      </c>
      <c r="D235" s="66" t="s">
        <v>565</v>
      </c>
      <c r="E235" s="66" t="s">
        <v>597</v>
      </c>
      <c r="F235" s="66" t="s">
        <v>554</v>
      </c>
      <c r="G235" s="122">
        <v>1128</v>
      </c>
      <c r="H235" s="122">
        <v>180</v>
      </c>
      <c r="I235" s="122">
        <v>180</v>
      </c>
    </row>
    <row r="236" spans="1:9" x14ac:dyDescent="0.25">
      <c r="A236" s="66">
        <v>356</v>
      </c>
      <c r="B236" s="66" t="s">
        <v>860</v>
      </c>
      <c r="C236" s="66" t="s">
        <v>757</v>
      </c>
      <c r="D236" s="66" t="s">
        <v>565</v>
      </c>
      <c r="E236" s="66" t="s">
        <v>597</v>
      </c>
      <c r="F236" s="66" t="s">
        <v>554</v>
      </c>
      <c r="G236" s="122">
        <v>1575</v>
      </c>
      <c r="H236" s="122">
        <v>240</v>
      </c>
      <c r="I236" s="122">
        <v>252</v>
      </c>
    </row>
    <row r="237" spans="1:9" x14ac:dyDescent="0.25">
      <c r="A237" s="66">
        <v>357</v>
      </c>
      <c r="B237" s="66" t="s">
        <v>861</v>
      </c>
      <c r="C237" s="66" t="s">
        <v>789</v>
      </c>
      <c r="D237" s="66" t="s">
        <v>565</v>
      </c>
      <c r="E237" s="66" t="s">
        <v>569</v>
      </c>
      <c r="F237" s="66" t="s">
        <v>554</v>
      </c>
      <c r="G237" s="122">
        <v>2408</v>
      </c>
      <c r="H237" s="122">
        <v>385</v>
      </c>
      <c r="I237" s="122">
        <v>386</v>
      </c>
    </row>
    <row r="238" spans="1:9" x14ac:dyDescent="0.25">
      <c r="A238" s="66">
        <v>358</v>
      </c>
      <c r="B238" s="66" t="s">
        <v>862</v>
      </c>
      <c r="C238" s="66" t="s">
        <v>846</v>
      </c>
      <c r="D238" s="66" t="s">
        <v>565</v>
      </c>
      <c r="E238" s="66" t="s">
        <v>863</v>
      </c>
      <c r="F238" s="66" t="s">
        <v>554</v>
      </c>
      <c r="G238" s="122">
        <v>356</v>
      </c>
      <c r="H238" s="122">
        <v>56</v>
      </c>
      <c r="I238" s="122">
        <v>56</v>
      </c>
    </row>
    <row r="239" spans="1:9" x14ac:dyDescent="0.25">
      <c r="A239" s="66">
        <v>359</v>
      </c>
      <c r="B239" s="66" t="s">
        <v>864</v>
      </c>
      <c r="C239" s="66" t="s">
        <v>837</v>
      </c>
      <c r="D239" s="66" t="s">
        <v>565</v>
      </c>
      <c r="E239" s="66" t="s">
        <v>602</v>
      </c>
      <c r="F239" s="66" t="s">
        <v>554</v>
      </c>
      <c r="G239" s="122">
        <v>2030</v>
      </c>
      <c r="H239" s="122">
        <v>400</v>
      </c>
      <c r="I239" s="122">
        <v>389</v>
      </c>
    </row>
    <row r="240" spans="1:9" x14ac:dyDescent="0.25">
      <c r="A240" s="66">
        <v>360</v>
      </c>
      <c r="B240" s="66" t="s">
        <v>865</v>
      </c>
      <c r="C240" s="66" t="s">
        <v>837</v>
      </c>
      <c r="D240" s="66" t="s">
        <v>565</v>
      </c>
      <c r="E240" s="66" t="s">
        <v>602</v>
      </c>
      <c r="F240" s="66" t="s">
        <v>554</v>
      </c>
      <c r="G240" s="122">
        <v>1505</v>
      </c>
      <c r="H240" s="122">
        <v>540</v>
      </c>
      <c r="I240" s="122">
        <v>341</v>
      </c>
    </row>
    <row r="241" spans="1:9" x14ac:dyDescent="0.25">
      <c r="A241" s="66">
        <v>361</v>
      </c>
      <c r="B241" s="66" t="s">
        <v>866</v>
      </c>
      <c r="C241" s="66" t="s">
        <v>837</v>
      </c>
      <c r="D241" s="66" t="s">
        <v>565</v>
      </c>
      <c r="E241" s="66" t="s">
        <v>602</v>
      </c>
      <c r="F241" s="66" t="s">
        <v>554</v>
      </c>
      <c r="G241" s="122">
        <v>1060</v>
      </c>
      <c r="H241" s="122">
        <v>380</v>
      </c>
      <c r="I241" s="122">
        <v>240</v>
      </c>
    </row>
    <row r="242" spans="1:9" x14ac:dyDescent="0.25">
      <c r="A242" s="66">
        <v>362</v>
      </c>
      <c r="B242" s="66" t="s">
        <v>867</v>
      </c>
      <c r="C242" s="66" t="s">
        <v>837</v>
      </c>
      <c r="D242" s="66" t="s">
        <v>565</v>
      </c>
      <c r="E242" s="66" t="s">
        <v>602</v>
      </c>
      <c r="F242" s="66" t="s">
        <v>554</v>
      </c>
      <c r="G242" s="122">
        <v>830</v>
      </c>
      <c r="H242" s="122">
        <v>290</v>
      </c>
      <c r="I242" s="122">
        <v>187</v>
      </c>
    </row>
    <row r="243" spans="1:9" x14ac:dyDescent="0.25">
      <c r="A243" s="66">
        <v>363</v>
      </c>
      <c r="B243" s="66" t="s">
        <v>868</v>
      </c>
      <c r="C243" s="66" t="s">
        <v>837</v>
      </c>
      <c r="D243" s="66" t="s">
        <v>565</v>
      </c>
      <c r="E243" s="66" t="s">
        <v>602</v>
      </c>
      <c r="F243" s="66" t="s">
        <v>554</v>
      </c>
      <c r="G243" s="122">
        <v>700</v>
      </c>
      <c r="H243" s="122">
        <v>250</v>
      </c>
      <c r="I243" s="122">
        <v>135</v>
      </c>
    </row>
    <row r="244" spans="1:9" x14ac:dyDescent="0.25">
      <c r="A244" s="66">
        <v>364</v>
      </c>
      <c r="B244" s="66" t="s">
        <v>869</v>
      </c>
      <c r="C244" s="66" t="s">
        <v>837</v>
      </c>
      <c r="D244" s="66" t="s">
        <v>565</v>
      </c>
      <c r="E244" s="66" t="s">
        <v>602</v>
      </c>
      <c r="F244" s="66" t="s">
        <v>554</v>
      </c>
      <c r="G244" s="122">
        <v>713</v>
      </c>
      <c r="H244" s="122">
        <v>250</v>
      </c>
      <c r="I244" s="122">
        <v>162</v>
      </c>
    </row>
    <row r="245" spans="1:9" x14ac:dyDescent="0.25">
      <c r="A245" s="66">
        <v>365</v>
      </c>
      <c r="B245" s="66" t="s">
        <v>870</v>
      </c>
      <c r="C245" s="66" t="s">
        <v>837</v>
      </c>
      <c r="D245" s="66" t="s">
        <v>565</v>
      </c>
      <c r="E245" s="66" t="s">
        <v>602</v>
      </c>
      <c r="F245" s="66" t="s">
        <v>554</v>
      </c>
      <c r="G245" s="122">
        <v>2039</v>
      </c>
      <c r="H245" s="122">
        <v>730</v>
      </c>
      <c r="I245" s="122">
        <v>461</v>
      </c>
    </row>
    <row r="246" spans="1:9" x14ac:dyDescent="0.25">
      <c r="A246" s="66">
        <v>366</v>
      </c>
      <c r="B246" s="66" t="s">
        <v>871</v>
      </c>
      <c r="C246" s="66" t="s">
        <v>679</v>
      </c>
      <c r="D246" s="66" t="s">
        <v>565</v>
      </c>
      <c r="E246" s="66" t="s">
        <v>602</v>
      </c>
      <c r="F246" s="66" t="s">
        <v>554</v>
      </c>
      <c r="G246" s="122">
        <v>418929</v>
      </c>
      <c r="H246" s="122">
        <v>150814</v>
      </c>
      <c r="I246" s="122">
        <v>7787</v>
      </c>
    </row>
    <row r="247" spans="1:9" x14ac:dyDescent="0.25">
      <c r="A247" s="66">
        <v>367</v>
      </c>
      <c r="B247" s="66" t="s">
        <v>872</v>
      </c>
      <c r="C247" s="66" t="s">
        <v>699</v>
      </c>
      <c r="D247" s="66" t="s">
        <v>873</v>
      </c>
      <c r="E247" s="66" t="s">
        <v>566</v>
      </c>
      <c r="F247" s="66" t="s">
        <v>554</v>
      </c>
      <c r="G247" s="122">
        <v>2181</v>
      </c>
      <c r="H247" s="122">
        <v>1500</v>
      </c>
      <c r="I247" s="122">
        <v>1483</v>
      </c>
    </row>
    <row r="248" spans="1:9" x14ac:dyDescent="0.25">
      <c r="A248" s="66">
        <v>368</v>
      </c>
      <c r="B248" s="66" t="s">
        <v>874</v>
      </c>
      <c r="C248" s="66" t="s">
        <v>775</v>
      </c>
      <c r="D248" s="66" t="s">
        <v>875</v>
      </c>
      <c r="E248" s="66" t="s">
        <v>753</v>
      </c>
      <c r="F248" s="66" t="s">
        <v>554</v>
      </c>
      <c r="G248" s="122">
        <v>598</v>
      </c>
      <c r="H248" s="122">
        <v>5649.5029999999997</v>
      </c>
      <c r="I248" s="122">
        <v>5649.5029999999997</v>
      </c>
    </row>
    <row r="249" spans="1:9" x14ac:dyDescent="0.25">
      <c r="A249" s="66">
        <v>370</v>
      </c>
      <c r="B249" s="66" t="s">
        <v>876</v>
      </c>
      <c r="C249" s="66" t="s">
        <v>877</v>
      </c>
      <c r="D249" s="66" t="s">
        <v>715</v>
      </c>
      <c r="E249" s="66" t="s">
        <v>878</v>
      </c>
      <c r="F249" s="66" t="s">
        <v>554</v>
      </c>
      <c r="G249" s="122">
        <v>0</v>
      </c>
      <c r="H249" s="122">
        <v>332275.22100000002</v>
      </c>
      <c r="I249" s="122">
        <v>332275.22100000002</v>
      </c>
    </row>
    <row r="250" spans="1:9" x14ac:dyDescent="0.25">
      <c r="A250" s="66">
        <v>372</v>
      </c>
      <c r="B250" s="66" t="s">
        <v>879</v>
      </c>
      <c r="C250" s="66" t="s">
        <v>568</v>
      </c>
      <c r="D250" s="66" t="s">
        <v>715</v>
      </c>
      <c r="E250" s="66" t="s">
        <v>720</v>
      </c>
      <c r="F250" s="66" t="s">
        <v>554</v>
      </c>
      <c r="G250" s="122">
        <v>22145</v>
      </c>
      <c r="H250" s="122">
        <v>182000</v>
      </c>
      <c r="I250" s="122">
        <v>182000</v>
      </c>
    </row>
    <row r="251" spans="1:9" x14ac:dyDescent="0.25">
      <c r="A251" s="66">
        <v>373</v>
      </c>
      <c r="B251" s="66" t="s">
        <v>880</v>
      </c>
      <c r="C251" s="66" t="s">
        <v>881</v>
      </c>
      <c r="D251" s="66" t="s">
        <v>715</v>
      </c>
      <c r="E251" s="66" t="s">
        <v>882</v>
      </c>
      <c r="F251" s="66" t="s">
        <v>554</v>
      </c>
      <c r="G251" s="122">
        <v>2839</v>
      </c>
      <c r="H251" s="122">
        <v>13489.971</v>
      </c>
      <c r="I251" s="122">
        <v>35495.207000000002</v>
      </c>
    </row>
    <row r="252" spans="1:9" x14ac:dyDescent="0.25">
      <c r="A252" s="66">
        <v>374</v>
      </c>
      <c r="B252" s="66" t="s">
        <v>883</v>
      </c>
      <c r="C252" s="66" t="s">
        <v>884</v>
      </c>
      <c r="D252" s="66" t="s">
        <v>715</v>
      </c>
      <c r="E252" s="66" t="s">
        <v>885</v>
      </c>
      <c r="F252" s="66" t="s">
        <v>554</v>
      </c>
      <c r="G252" s="122">
        <v>4957</v>
      </c>
      <c r="H252" s="122">
        <v>46971.574999999997</v>
      </c>
      <c r="I252" s="122">
        <v>49248.703999999998</v>
      </c>
    </row>
    <row r="253" spans="1:9" x14ac:dyDescent="0.25">
      <c r="A253" s="66"/>
      <c r="B253" s="66"/>
      <c r="C253" s="66"/>
      <c r="D253" s="66"/>
      <c r="E253" s="66"/>
      <c r="F253" s="66"/>
      <c r="G253" s="66"/>
      <c r="H253" s="66"/>
      <c r="I253" s="66"/>
    </row>
    <row r="254" spans="1:9" ht="15.75" x14ac:dyDescent="0.25">
      <c r="A254" s="198"/>
      <c r="B254" s="198"/>
      <c r="C254" s="198" t="s">
        <v>214</v>
      </c>
      <c r="D254" s="198"/>
      <c r="E254" s="198"/>
      <c r="F254" s="198"/>
      <c r="G254" s="198"/>
      <c r="H254" s="75">
        <f>SUM(H7:H253)</f>
        <v>1415727.2899999998</v>
      </c>
      <c r="I254" s="75">
        <f>SUM(I7:I253)</f>
        <v>1421096.5779999997</v>
      </c>
    </row>
    <row r="255" spans="1:9" ht="15.75" x14ac:dyDescent="0.25">
      <c r="A255" s="198"/>
      <c r="B255" s="198"/>
      <c r="C255" s="198"/>
      <c r="D255" s="198"/>
      <c r="E255" s="198"/>
      <c r="F255" s="198"/>
      <c r="G255" s="198"/>
      <c r="H255" s="198"/>
      <c r="I255" s="198"/>
    </row>
  </sheetData>
  <mergeCells count="3">
    <mergeCell ref="A3:I3"/>
    <mergeCell ref="A2:I2"/>
    <mergeCell ref="A1:I1"/>
  </mergeCells>
  <conditionalFormatting sqref="A6:I6">
    <cfRule type="colorScale" priority="1">
      <colorScale>
        <cfvo type="min"/>
        <cfvo type="max"/>
        <color theme="4"/>
        <color rgb="FFFFEF9C"/>
      </colorScale>
    </cfRule>
  </conditionalFormatting>
  <pageMargins left="0.7" right="0.7" top="0.75" bottom="0.75" header="0.3" footer="0.3"/>
  <pageSetup paperSize="9" scale="64" fitToHeight="0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4"/>
  <sheetViews>
    <sheetView view="pageBreakPreview" zoomScaleNormal="100" zoomScaleSheetLayoutView="100" workbookViewId="0">
      <selection activeCell="A3" sqref="A3:G3"/>
    </sheetView>
  </sheetViews>
  <sheetFormatPr defaultRowHeight="15" x14ac:dyDescent="0.25"/>
  <cols>
    <col min="1" max="1" width="17.7109375" style="8" customWidth="1"/>
    <col min="2" max="2" width="66.7109375" style="8" customWidth="1"/>
    <col min="3" max="3" width="13.5703125" style="8" bestFit="1" customWidth="1"/>
    <col min="4" max="4" width="13.5703125" style="8" customWidth="1"/>
    <col min="5" max="5" width="13.5703125" style="8" bestFit="1" customWidth="1"/>
    <col min="6" max="6" width="0.140625" style="8" customWidth="1"/>
    <col min="7" max="7" width="8.140625" style="8" hidden="1" customWidth="1"/>
    <col min="8" max="16384" width="9.140625" style="8"/>
  </cols>
  <sheetData>
    <row r="1" spans="1:9" x14ac:dyDescent="0.25">
      <c r="A1" s="191"/>
      <c r="B1" s="191"/>
      <c r="C1" s="93"/>
      <c r="D1" s="93"/>
      <c r="E1" s="93"/>
      <c r="F1" s="93"/>
      <c r="G1" s="192"/>
    </row>
    <row r="2" spans="1:9" x14ac:dyDescent="0.25">
      <c r="A2" s="250" t="s">
        <v>930</v>
      </c>
      <c r="B2" s="250"/>
      <c r="C2" s="250"/>
      <c r="D2" s="250"/>
      <c r="E2" s="250"/>
      <c r="F2" s="250"/>
      <c r="G2" s="250"/>
      <c r="H2" s="103"/>
      <c r="I2" s="103"/>
    </row>
    <row r="3" spans="1:9" ht="15" customHeight="1" x14ac:dyDescent="0.25">
      <c r="A3" s="250" t="s">
        <v>215</v>
      </c>
      <c r="B3" s="250"/>
      <c r="C3" s="250"/>
      <c r="D3" s="250"/>
      <c r="E3" s="250"/>
      <c r="F3" s="250"/>
      <c r="G3" s="250"/>
      <c r="H3" s="103"/>
      <c r="I3" s="103"/>
    </row>
    <row r="4" spans="1:9" ht="15" customHeight="1" x14ac:dyDescent="0.25">
      <c r="A4" s="302" t="s">
        <v>247</v>
      </c>
      <c r="B4" s="302"/>
      <c r="C4" s="302"/>
      <c r="D4" s="302"/>
      <c r="E4" s="302"/>
      <c r="F4" s="302"/>
      <c r="G4" s="302"/>
    </row>
    <row r="5" spans="1:9" ht="15" customHeight="1" x14ac:dyDescent="0.25">
      <c r="A5" s="244"/>
      <c r="B5" s="244"/>
      <c r="C5" s="244"/>
      <c r="D5" s="244"/>
      <c r="E5" s="244"/>
      <c r="F5" s="244"/>
      <c r="G5" s="244"/>
    </row>
    <row r="6" spans="1:9" ht="30" customHeight="1" x14ac:dyDescent="0.25">
      <c r="A6" s="245" t="s">
        <v>908</v>
      </c>
      <c r="B6" s="245" t="s">
        <v>2</v>
      </c>
      <c r="C6" s="246" t="s">
        <v>508</v>
      </c>
      <c r="D6" s="246" t="s">
        <v>509</v>
      </c>
      <c r="E6" s="246" t="s">
        <v>510</v>
      </c>
    </row>
    <row r="7" spans="1:9" ht="30" customHeight="1" x14ac:dyDescent="0.25">
      <c r="A7" s="81" t="s">
        <v>31</v>
      </c>
      <c r="B7" s="82" t="s">
        <v>511</v>
      </c>
      <c r="C7" s="247">
        <v>37296815</v>
      </c>
      <c r="D7" s="83">
        <v>36257000</v>
      </c>
      <c r="E7" s="83">
        <f>D7*1.05</f>
        <v>38069850</v>
      </c>
    </row>
    <row r="8" spans="1:9" ht="30" customHeight="1" x14ac:dyDescent="0.25">
      <c r="A8" s="81" t="s">
        <v>33</v>
      </c>
      <c r="B8" s="82" t="s">
        <v>512</v>
      </c>
      <c r="C8" s="83">
        <v>7268154</v>
      </c>
      <c r="D8" s="83">
        <v>7565000</v>
      </c>
      <c r="E8" s="83">
        <f t="shared" ref="E8:E12" si="0">D8*1.05</f>
        <v>7943250</v>
      </c>
    </row>
    <row r="9" spans="1:9" ht="30" customHeight="1" x14ac:dyDescent="0.25">
      <c r="A9" s="81" t="s">
        <v>78</v>
      </c>
      <c r="B9" s="82" t="s">
        <v>513</v>
      </c>
      <c r="C9" s="83">
        <v>42496584</v>
      </c>
      <c r="D9" s="83">
        <v>50797000</v>
      </c>
      <c r="E9" s="83">
        <f t="shared" si="0"/>
        <v>53336850</v>
      </c>
    </row>
    <row r="10" spans="1:9" ht="30" customHeight="1" x14ac:dyDescent="0.25">
      <c r="A10" s="81" t="s">
        <v>514</v>
      </c>
      <c r="B10" s="82" t="s">
        <v>515</v>
      </c>
      <c r="C10" s="83">
        <v>4246730</v>
      </c>
      <c r="D10" s="83">
        <v>5000000</v>
      </c>
      <c r="E10" s="83">
        <f t="shared" si="0"/>
        <v>5250000</v>
      </c>
    </row>
    <row r="11" spans="1:9" ht="30" customHeight="1" x14ac:dyDescent="0.25">
      <c r="A11" s="81" t="s">
        <v>452</v>
      </c>
      <c r="B11" s="82" t="s">
        <v>516</v>
      </c>
      <c r="C11" s="83">
        <v>21532768</v>
      </c>
      <c r="D11" s="83">
        <v>15560904</v>
      </c>
      <c r="E11" s="83">
        <f t="shared" si="0"/>
        <v>16338949.200000001</v>
      </c>
    </row>
    <row r="12" spans="1:9" ht="30" customHeight="1" x14ac:dyDescent="0.25">
      <c r="A12" s="81" t="s">
        <v>455</v>
      </c>
      <c r="B12" s="82" t="s">
        <v>517</v>
      </c>
      <c r="C12" s="83">
        <v>20141178</v>
      </c>
      <c r="D12" s="83">
        <v>3000000</v>
      </c>
      <c r="E12" s="83">
        <f t="shared" si="0"/>
        <v>3150000</v>
      </c>
    </row>
    <row r="13" spans="1:9" ht="30" customHeight="1" x14ac:dyDescent="0.25">
      <c r="A13" s="81" t="s">
        <v>518</v>
      </c>
      <c r="B13" s="82" t="s">
        <v>519</v>
      </c>
      <c r="C13" s="83">
        <v>0</v>
      </c>
      <c r="D13" s="83">
        <v>2251000</v>
      </c>
      <c r="E13" s="83">
        <f>D13*1.05</f>
        <v>2363550</v>
      </c>
    </row>
    <row r="14" spans="1:9" ht="30" customHeight="1" x14ac:dyDescent="0.25">
      <c r="A14" s="81" t="s">
        <v>520</v>
      </c>
      <c r="B14" s="82" t="s">
        <v>521</v>
      </c>
      <c r="C14" s="83">
        <v>0</v>
      </c>
      <c r="D14" s="83"/>
      <c r="E14" s="83">
        <v>0</v>
      </c>
    </row>
    <row r="15" spans="1:9" ht="30" customHeight="1" x14ac:dyDescent="0.25">
      <c r="A15" s="84" t="s">
        <v>522</v>
      </c>
      <c r="B15" s="85" t="s">
        <v>523</v>
      </c>
      <c r="C15" s="86">
        <f>SUM(C7:C14)</f>
        <v>132982229</v>
      </c>
      <c r="D15" s="86">
        <f>SUM(D7:D14)</f>
        <v>120430904</v>
      </c>
      <c r="E15" s="86">
        <f>SUM(E7:E14)</f>
        <v>126452449.2</v>
      </c>
    </row>
    <row r="16" spans="1:9" ht="30" customHeight="1" x14ac:dyDescent="0.25">
      <c r="A16" s="81" t="s">
        <v>61</v>
      </c>
      <c r="B16" s="82" t="s">
        <v>524</v>
      </c>
      <c r="C16" s="83">
        <v>60219461</v>
      </c>
      <c r="D16" s="83">
        <v>53403904</v>
      </c>
      <c r="E16" s="83">
        <f>D16*1.05</f>
        <v>56074099.200000003</v>
      </c>
    </row>
    <row r="17" spans="1:5" ht="30" customHeight="1" x14ac:dyDescent="0.25">
      <c r="A17" s="87" t="s">
        <v>155</v>
      </c>
      <c r="B17" s="88" t="s">
        <v>525</v>
      </c>
      <c r="C17" s="89">
        <v>12066524</v>
      </c>
      <c r="D17" s="83">
        <v>0</v>
      </c>
      <c r="E17" s="83">
        <f>D17*1.05</f>
        <v>0</v>
      </c>
    </row>
    <row r="18" spans="1:5" ht="30" customHeight="1" x14ac:dyDescent="0.25">
      <c r="A18" s="87" t="s">
        <v>91</v>
      </c>
      <c r="B18" s="88" t="s">
        <v>526</v>
      </c>
      <c r="C18" s="89">
        <v>36386279</v>
      </c>
      <c r="D18" s="83">
        <v>31050000</v>
      </c>
      <c r="E18" s="83">
        <f t="shared" ref="D18:E21" si="1">D18*1.05</f>
        <v>32602500</v>
      </c>
    </row>
    <row r="19" spans="1:5" ht="30" customHeight="1" x14ac:dyDescent="0.25">
      <c r="A19" s="87" t="s">
        <v>174</v>
      </c>
      <c r="B19" s="88" t="s">
        <v>527</v>
      </c>
      <c r="C19" s="89">
        <v>9964753</v>
      </c>
      <c r="D19" s="83">
        <v>3750000</v>
      </c>
      <c r="E19" s="83">
        <f>D19*1.05</f>
        <v>3937500</v>
      </c>
    </row>
    <row r="20" spans="1:5" ht="30" customHeight="1" x14ac:dyDescent="0.25">
      <c r="A20" s="87" t="s">
        <v>528</v>
      </c>
      <c r="B20" s="88" t="s">
        <v>529</v>
      </c>
      <c r="C20" s="89">
        <v>720000</v>
      </c>
      <c r="D20" s="83">
        <v>0</v>
      </c>
      <c r="E20" s="83">
        <f>D20*1.05</f>
        <v>0</v>
      </c>
    </row>
    <row r="21" spans="1:5" ht="30" customHeight="1" x14ac:dyDescent="0.25">
      <c r="A21" s="87" t="s">
        <v>325</v>
      </c>
      <c r="B21" s="88" t="s">
        <v>530</v>
      </c>
      <c r="C21" s="89"/>
      <c r="D21" s="83">
        <f t="shared" si="1"/>
        <v>0</v>
      </c>
      <c r="E21" s="83">
        <f>D21*1.05</f>
        <v>0</v>
      </c>
    </row>
    <row r="22" spans="1:5" ht="30" customHeight="1" x14ac:dyDescent="0.25">
      <c r="A22" s="87" t="s">
        <v>520</v>
      </c>
      <c r="B22" s="88" t="s">
        <v>531</v>
      </c>
      <c r="C22" s="89">
        <v>0</v>
      </c>
      <c r="D22" s="83"/>
      <c r="E22" s="83">
        <f>D22*1.05</f>
        <v>0</v>
      </c>
    </row>
    <row r="23" spans="1:5" ht="30" customHeight="1" x14ac:dyDescent="0.25">
      <c r="A23" s="84" t="s">
        <v>522</v>
      </c>
      <c r="B23" s="85" t="s">
        <v>532</v>
      </c>
      <c r="C23" s="86">
        <f>SUM(C16:C22)</f>
        <v>119357017</v>
      </c>
      <c r="D23" s="86">
        <f>SUM(D16:D22)</f>
        <v>88203904</v>
      </c>
      <c r="E23" s="86">
        <f>SUM(E16:E22)</f>
        <v>92614099.200000003</v>
      </c>
    </row>
    <row r="24" spans="1:5" ht="30" customHeight="1" x14ac:dyDescent="0.25">
      <c r="A24" s="84" t="s">
        <v>203</v>
      </c>
      <c r="B24" s="85" t="s">
        <v>533</v>
      </c>
      <c r="C24" s="86">
        <v>47046542</v>
      </c>
      <c r="D24" s="90">
        <v>33776000</v>
      </c>
      <c r="E24" s="86">
        <f>D24*1.05</f>
        <v>35464800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69" orientation="portrait" r:id="rId1"/>
  <colBreaks count="1" manualBreakCount="1">
    <brk id="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K52"/>
  <sheetViews>
    <sheetView view="pageBreakPreview" zoomScale="124" zoomScaleNormal="100" zoomScaleSheetLayoutView="124" workbookViewId="0">
      <selection activeCell="A4" sqref="A4"/>
    </sheetView>
  </sheetViews>
  <sheetFormatPr defaultRowHeight="15" x14ac:dyDescent="0.25"/>
  <cols>
    <col min="2" max="2" width="41" customWidth="1"/>
    <col min="3" max="3" width="13.42578125" customWidth="1"/>
    <col min="4" max="4" width="13.28515625" customWidth="1"/>
    <col min="5" max="5" width="12.42578125" customWidth="1"/>
  </cols>
  <sheetData>
    <row r="2" spans="1:5" x14ac:dyDescent="0.25">
      <c r="A2" s="256" t="s">
        <v>912</v>
      </c>
      <c r="B2" s="256"/>
      <c r="C2" s="256"/>
      <c r="D2" s="256"/>
      <c r="E2" s="256"/>
    </row>
    <row r="3" spans="1:5" x14ac:dyDescent="0.25">
      <c r="A3" s="256" t="s">
        <v>177</v>
      </c>
      <c r="B3" s="256"/>
      <c r="C3" s="256"/>
      <c r="D3" s="256"/>
      <c r="E3" s="256"/>
    </row>
    <row r="4" spans="1:5" x14ac:dyDescent="0.25">
      <c r="E4" s="9" t="s">
        <v>109</v>
      </c>
    </row>
    <row r="5" spans="1:5" x14ac:dyDescent="0.25">
      <c r="A5" s="251" t="s">
        <v>133</v>
      </c>
      <c r="B5" s="257"/>
      <c r="C5" s="257"/>
      <c r="D5" s="257"/>
      <c r="E5" s="257"/>
    </row>
    <row r="6" spans="1:5" s="1" customFormat="1" ht="25.5" x14ac:dyDescent="0.25">
      <c r="A6" s="101" t="s">
        <v>9</v>
      </c>
      <c r="B6" s="101" t="s">
        <v>2</v>
      </c>
      <c r="C6" s="101" t="s">
        <v>10</v>
      </c>
      <c r="D6" s="101" t="s">
        <v>11</v>
      </c>
      <c r="E6" s="101" t="s">
        <v>12</v>
      </c>
    </row>
    <row r="7" spans="1:5" ht="25.5" customHeight="1" x14ac:dyDescent="0.25">
      <c r="A7" s="200" t="s">
        <v>13</v>
      </c>
      <c r="B7" s="206" t="s">
        <v>135</v>
      </c>
      <c r="C7" s="207">
        <v>13073693</v>
      </c>
      <c r="D7" s="207">
        <v>13587521</v>
      </c>
      <c r="E7" s="207">
        <v>13587521</v>
      </c>
    </row>
    <row r="8" spans="1:5" ht="25.5" customHeight="1" x14ac:dyDescent="0.25">
      <c r="A8" s="200" t="s">
        <v>136</v>
      </c>
      <c r="B8" s="206" t="s">
        <v>137</v>
      </c>
      <c r="C8" s="207">
        <v>10764900</v>
      </c>
      <c r="D8" s="207">
        <v>10959900</v>
      </c>
      <c r="E8" s="207">
        <v>10959900</v>
      </c>
    </row>
    <row r="9" spans="1:5" ht="25.5" customHeight="1" x14ac:dyDescent="0.25">
      <c r="A9" s="200" t="s">
        <v>138</v>
      </c>
      <c r="B9" s="206" t="s">
        <v>139</v>
      </c>
      <c r="C9" s="207">
        <v>8725805</v>
      </c>
      <c r="D9" s="207">
        <v>8798786</v>
      </c>
      <c r="E9" s="207">
        <v>8798786</v>
      </c>
    </row>
    <row r="10" spans="1:5" ht="25.5" customHeight="1" x14ac:dyDescent="0.25">
      <c r="A10" s="200" t="s">
        <v>140</v>
      </c>
      <c r="B10" s="206" t="s">
        <v>141</v>
      </c>
      <c r="C10" s="207">
        <v>1800000</v>
      </c>
      <c r="D10" s="207">
        <v>1800000</v>
      </c>
      <c r="E10" s="207">
        <v>1800000</v>
      </c>
    </row>
    <row r="11" spans="1:5" ht="25.5" customHeight="1" x14ac:dyDescent="0.25">
      <c r="A11" s="200" t="s">
        <v>142</v>
      </c>
      <c r="B11" s="206" t="s">
        <v>143</v>
      </c>
      <c r="C11" s="207">
        <v>0</v>
      </c>
      <c r="D11" s="207">
        <v>9697680</v>
      </c>
      <c r="E11" s="207">
        <v>9697680</v>
      </c>
    </row>
    <row r="12" spans="1:5" ht="25.5" customHeight="1" x14ac:dyDescent="0.25">
      <c r="A12" s="200" t="s">
        <v>199</v>
      </c>
      <c r="B12" s="206" t="s">
        <v>394</v>
      </c>
      <c r="C12" s="207">
        <v>0</v>
      </c>
      <c r="D12" s="207">
        <v>40151</v>
      </c>
      <c r="E12" s="207">
        <v>40151</v>
      </c>
    </row>
    <row r="13" spans="1:5" ht="25.5" customHeight="1" x14ac:dyDescent="0.25">
      <c r="A13" s="200" t="s">
        <v>15</v>
      </c>
      <c r="B13" s="206" t="s">
        <v>144</v>
      </c>
      <c r="C13" s="207">
        <v>34364398</v>
      </c>
      <c r="D13" s="207">
        <v>44884038</v>
      </c>
      <c r="E13" s="207">
        <v>44884038</v>
      </c>
    </row>
    <row r="14" spans="1:5" ht="25.5" customHeight="1" x14ac:dyDescent="0.25">
      <c r="A14" s="200" t="s">
        <v>48</v>
      </c>
      <c r="B14" s="206" t="s">
        <v>145</v>
      </c>
      <c r="C14" s="207">
        <v>14000000</v>
      </c>
      <c r="D14" s="207">
        <v>14249885</v>
      </c>
      <c r="E14" s="207">
        <v>14249885</v>
      </c>
    </row>
    <row r="15" spans="1:5" ht="25.5" customHeight="1" x14ac:dyDescent="0.25">
      <c r="A15" s="200" t="s">
        <v>147</v>
      </c>
      <c r="B15" s="206" t="s">
        <v>148</v>
      </c>
      <c r="C15" s="207">
        <v>0</v>
      </c>
      <c r="D15" s="207">
        <v>0</v>
      </c>
      <c r="E15" s="207">
        <v>13018400</v>
      </c>
    </row>
    <row r="16" spans="1:5" ht="25.5" customHeight="1" x14ac:dyDescent="0.25">
      <c r="A16" s="200" t="s">
        <v>149</v>
      </c>
      <c r="B16" s="206" t="s">
        <v>150</v>
      </c>
      <c r="C16" s="207">
        <v>0</v>
      </c>
      <c r="D16" s="207">
        <v>0</v>
      </c>
      <c r="E16" s="207">
        <v>1231485</v>
      </c>
    </row>
    <row r="17" spans="1:5" ht="25.5" customHeight="1" x14ac:dyDescent="0.25">
      <c r="A17" s="87" t="s">
        <v>61</v>
      </c>
      <c r="B17" s="88" t="s">
        <v>151</v>
      </c>
      <c r="C17" s="208">
        <v>48364398</v>
      </c>
      <c r="D17" s="208">
        <v>59133923</v>
      </c>
      <c r="E17" s="208">
        <v>59133923</v>
      </c>
    </row>
    <row r="18" spans="1:5" ht="25.5" customHeight="1" x14ac:dyDescent="0.25">
      <c r="A18" s="200" t="s">
        <v>152</v>
      </c>
      <c r="B18" s="206" t="s">
        <v>153</v>
      </c>
      <c r="C18" s="207">
        <v>0</v>
      </c>
      <c r="D18" s="207">
        <v>12066524</v>
      </c>
      <c r="E18" s="207">
        <v>12066524</v>
      </c>
    </row>
    <row r="19" spans="1:5" ht="25.5" customHeight="1" x14ac:dyDescent="0.25">
      <c r="A19" s="200" t="s">
        <v>395</v>
      </c>
      <c r="B19" s="206" t="s">
        <v>396</v>
      </c>
      <c r="C19" s="207">
        <v>0</v>
      </c>
      <c r="D19" s="207">
        <v>0</v>
      </c>
      <c r="E19" s="207">
        <v>12066524</v>
      </c>
    </row>
    <row r="20" spans="1:5" ht="25.5" customHeight="1" x14ac:dyDescent="0.25">
      <c r="A20" s="87" t="s">
        <v>155</v>
      </c>
      <c r="B20" s="88" t="s">
        <v>156</v>
      </c>
      <c r="C20" s="208">
        <v>0</v>
      </c>
      <c r="D20" s="208">
        <v>12066524</v>
      </c>
      <c r="E20" s="208">
        <v>12066524</v>
      </c>
    </row>
    <row r="21" spans="1:5" ht="25.5" customHeight="1" x14ac:dyDescent="0.25">
      <c r="A21" s="200" t="s">
        <v>397</v>
      </c>
      <c r="B21" s="206" t="s">
        <v>398</v>
      </c>
      <c r="C21" s="207">
        <v>13000000</v>
      </c>
      <c r="D21" s="207">
        <v>13000000</v>
      </c>
      <c r="E21" s="207">
        <v>14570340</v>
      </c>
    </row>
    <row r="22" spans="1:5" ht="25.5" customHeight="1" x14ac:dyDescent="0.25">
      <c r="A22" s="200" t="s">
        <v>157</v>
      </c>
      <c r="B22" s="206" t="s">
        <v>158</v>
      </c>
      <c r="C22" s="207">
        <v>0</v>
      </c>
      <c r="D22" s="207">
        <v>0</v>
      </c>
      <c r="E22" s="207">
        <v>8360341</v>
      </c>
    </row>
    <row r="23" spans="1:5" ht="25.5" customHeight="1" x14ac:dyDescent="0.25">
      <c r="A23" s="200" t="s">
        <v>399</v>
      </c>
      <c r="B23" s="206" t="s">
        <v>159</v>
      </c>
      <c r="C23" s="207">
        <v>0</v>
      </c>
      <c r="D23" s="207">
        <v>0</v>
      </c>
      <c r="E23" s="207">
        <v>6209999</v>
      </c>
    </row>
    <row r="24" spans="1:5" ht="25.5" customHeight="1" x14ac:dyDescent="0.25">
      <c r="A24" s="200" t="s">
        <v>83</v>
      </c>
      <c r="B24" s="206" t="s">
        <v>400</v>
      </c>
      <c r="C24" s="207">
        <v>14000000</v>
      </c>
      <c r="D24" s="207">
        <v>14000000</v>
      </c>
      <c r="E24" s="207">
        <v>17645466</v>
      </c>
    </row>
    <row r="25" spans="1:5" ht="25.5" customHeight="1" x14ac:dyDescent="0.25">
      <c r="A25" s="200" t="s">
        <v>401</v>
      </c>
      <c r="B25" s="206" t="s">
        <v>161</v>
      </c>
      <c r="C25" s="207">
        <v>0</v>
      </c>
      <c r="D25" s="207">
        <v>0</v>
      </c>
      <c r="E25" s="207">
        <v>17645466</v>
      </c>
    </row>
    <row r="26" spans="1:5" ht="25.5" customHeight="1" x14ac:dyDescent="0.25">
      <c r="A26" s="200" t="s">
        <v>402</v>
      </c>
      <c r="B26" s="206" t="s">
        <v>403</v>
      </c>
      <c r="C26" s="207">
        <v>3800000</v>
      </c>
      <c r="D26" s="207">
        <v>3800000</v>
      </c>
      <c r="E26" s="207">
        <v>3501860</v>
      </c>
    </row>
    <row r="27" spans="1:5" ht="25.5" customHeight="1" x14ac:dyDescent="0.25">
      <c r="A27" s="200" t="s">
        <v>162</v>
      </c>
      <c r="B27" s="206" t="s">
        <v>163</v>
      </c>
      <c r="C27" s="207">
        <v>0</v>
      </c>
      <c r="D27" s="207">
        <v>0</v>
      </c>
      <c r="E27" s="207">
        <v>3501860</v>
      </c>
    </row>
    <row r="28" spans="1:5" ht="25.5" customHeight="1" x14ac:dyDescent="0.25">
      <c r="A28" s="200" t="s">
        <v>404</v>
      </c>
      <c r="B28" s="206" t="s">
        <v>405</v>
      </c>
      <c r="C28" s="207">
        <v>100000</v>
      </c>
      <c r="D28" s="207">
        <v>159000</v>
      </c>
      <c r="E28" s="207">
        <v>181200</v>
      </c>
    </row>
    <row r="29" spans="1:5" ht="25.5" customHeight="1" x14ac:dyDescent="0.25">
      <c r="A29" s="200" t="s">
        <v>406</v>
      </c>
      <c r="B29" s="206" t="s">
        <v>165</v>
      </c>
      <c r="C29" s="207">
        <v>0</v>
      </c>
      <c r="D29" s="207">
        <v>0</v>
      </c>
      <c r="E29" s="207">
        <v>181200</v>
      </c>
    </row>
    <row r="30" spans="1:5" ht="25.5" customHeight="1" x14ac:dyDescent="0.25">
      <c r="A30" s="200" t="s">
        <v>407</v>
      </c>
      <c r="B30" s="206" t="s">
        <v>408</v>
      </c>
      <c r="C30" s="207">
        <v>17900000</v>
      </c>
      <c r="D30" s="207">
        <v>17959000</v>
      </c>
      <c r="E30" s="207">
        <v>21328526</v>
      </c>
    </row>
    <row r="31" spans="1:5" ht="25.5" customHeight="1" x14ac:dyDescent="0.25">
      <c r="A31" s="200" t="s">
        <v>409</v>
      </c>
      <c r="B31" s="206" t="s">
        <v>410</v>
      </c>
      <c r="C31" s="207">
        <v>100000</v>
      </c>
      <c r="D31" s="207">
        <v>500000</v>
      </c>
      <c r="E31" s="207">
        <v>487413</v>
      </c>
    </row>
    <row r="32" spans="1:5" ht="25.5" customHeight="1" x14ac:dyDescent="0.25">
      <c r="A32" s="87" t="s">
        <v>93</v>
      </c>
      <c r="B32" s="88" t="s">
        <v>411</v>
      </c>
      <c r="C32" s="208">
        <v>31000000</v>
      </c>
      <c r="D32" s="208">
        <v>31459000</v>
      </c>
      <c r="E32" s="208">
        <v>36386279</v>
      </c>
    </row>
    <row r="33" spans="1:5" ht="25.5" customHeight="1" x14ac:dyDescent="0.25">
      <c r="A33" s="200" t="s">
        <v>169</v>
      </c>
      <c r="B33" s="206" t="s">
        <v>412</v>
      </c>
      <c r="C33" s="207">
        <v>1500000</v>
      </c>
      <c r="D33" s="207">
        <v>4897000</v>
      </c>
      <c r="E33" s="207">
        <v>4900893</v>
      </c>
    </row>
    <row r="34" spans="1:5" ht="25.5" customHeight="1" x14ac:dyDescent="0.25">
      <c r="A34" s="200" t="s">
        <v>95</v>
      </c>
      <c r="B34" s="206" t="s">
        <v>171</v>
      </c>
      <c r="C34" s="207">
        <v>0</v>
      </c>
      <c r="D34" s="207">
        <v>0</v>
      </c>
      <c r="E34" s="207">
        <v>3685135</v>
      </c>
    </row>
    <row r="35" spans="1:5" ht="25.5" customHeight="1" x14ac:dyDescent="0.25">
      <c r="A35" s="200" t="s">
        <v>170</v>
      </c>
      <c r="B35" s="206" t="s">
        <v>413</v>
      </c>
      <c r="C35" s="207">
        <v>1750000</v>
      </c>
      <c r="D35" s="207">
        <v>2140000</v>
      </c>
      <c r="E35" s="207">
        <v>2141245</v>
      </c>
    </row>
    <row r="36" spans="1:5" ht="25.5" customHeight="1" x14ac:dyDescent="0.25">
      <c r="A36" s="200" t="s">
        <v>172</v>
      </c>
      <c r="B36" s="206" t="s">
        <v>414</v>
      </c>
      <c r="C36" s="207">
        <v>500000</v>
      </c>
      <c r="D36" s="207">
        <v>1188528</v>
      </c>
      <c r="E36" s="207">
        <v>1188528</v>
      </c>
    </row>
    <row r="37" spans="1:5" ht="25.5" customHeight="1" x14ac:dyDescent="0.25">
      <c r="A37" s="200" t="s">
        <v>100</v>
      </c>
      <c r="B37" s="206" t="s">
        <v>173</v>
      </c>
      <c r="C37" s="207">
        <v>0</v>
      </c>
      <c r="D37" s="207">
        <v>0</v>
      </c>
      <c r="E37" s="207">
        <v>507885</v>
      </c>
    </row>
    <row r="38" spans="1:5" ht="25.5" customHeight="1" x14ac:dyDescent="0.25">
      <c r="A38" s="200" t="s">
        <v>415</v>
      </c>
      <c r="B38" s="206" t="s">
        <v>416</v>
      </c>
      <c r="C38" s="207">
        <v>0</v>
      </c>
      <c r="D38" s="207">
        <v>94</v>
      </c>
      <c r="E38" s="207">
        <v>290</v>
      </c>
    </row>
    <row r="39" spans="1:5" ht="25.5" customHeight="1" x14ac:dyDescent="0.25">
      <c r="A39" s="200" t="s">
        <v>417</v>
      </c>
      <c r="B39" s="206" t="s">
        <v>418</v>
      </c>
      <c r="C39" s="207">
        <v>0</v>
      </c>
      <c r="D39" s="207">
        <v>94</v>
      </c>
      <c r="E39" s="207">
        <v>290</v>
      </c>
    </row>
    <row r="40" spans="1:5" ht="25.5" customHeight="1" x14ac:dyDescent="0.25">
      <c r="A40" s="200" t="s">
        <v>419</v>
      </c>
      <c r="B40" s="206" t="s">
        <v>420</v>
      </c>
      <c r="C40" s="207">
        <v>0</v>
      </c>
      <c r="D40" s="207">
        <v>1491528</v>
      </c>
      <c r="E40" s="207">
        <v>1578052</v>
      </c>
    </row>
    <row r="41" spans="1:5" ht="25.5" customHeight="1" x14ac:dyDescent="0.25">
      <c r="A41" s="87" t="s">
        <v>421</v>
      </c>
      <c r="B41" s="88" t="s">
        <v>422</v>
      </c>
      <c r="C41" s="208">
        <v>3750000</v>
      </c>
      <c r="D41" s="208">
        <v>9717150</v>
      </c>
      <c r="E41" s="208">
        <v>9809008</v>
      </c>
    </row>
    <row r="42" spans="1:5" ht="25.5" customHeight="1" x14ac:dyDescent="0.25">
      <c r="A42" s="200" t="s">
        <v>176</v>
      </c>
      <c r="B42" s="206" t="s">
        <v>423</v>
      </c>
      <c r="C42" s="207">
        <v>0</v>
      </c>
      <c r="D42" s="207">
        <v>1020000</v>
      </c>
      <c r="E42" s="207">
        <v>720000</v>
      </c>
    </row>
    <row r="43" spans="1:5" ht="25.5" customHeight="1" x14ac:dyDescent="0.25">
      <c r="A43" s="87" t="s">
        <v>424</v>
      </c>
      <c r="B43" s="88" t="s">
        <v>425</v>
      </c>
      <c r="C43" s="208">
        <v>0</v>
      </c>
      <c r="D43" s="208">
        <v>1020000</v>
      </c>
      <c r="E43" s="208">
        <v>720000</v>
      </c>
    </row>
    <row r="44" spans="1:5" ht="25.5" customHeight="1" x14ac:dyDescent="0.25">
      <c r="A44" s="217" t="s">
        <v>426</v>
      </c>
      <c r="B44" s="218" t="s">
        <v>427</v>
      </c>
      <c r="C44" s="219">
        <v>83114398</v>
      </c>
      <c r="D44" s="219">
        <v>113396597</v>
      </c>
      <c r="E44" s="219">
        <v>118115734</v>
      </c>
    </row>
    <row r="45" spans="1:5" ht="25.5" customHeight="1" x14ac:dyDescent="0.25">
      <c r="A45" s="38"/>
      <c r="B45" s="39"/>
      <c r="C45" s="40"/>
      <c r="D45" s="40"/>
      <c r="E45" s="40"/>
    </row>
    <row r="46" spans="1:5" ht="25.5" customHeight="1" x14ac:dyDescent="0.25">
      <c r="A46" s="38"/>
      <c r="B46" s="39"/>
      <c r="C46" s="40"/>
      <c r="D46" s="40"/>
      <c r="E46" s="40"/>
    </row>
    <row r="47" spans="1:5" ht="25.5" customHeight="1" x14ac:dyDescent="0.25">
      <c r="A47" s="38"/>
      <c r="B47" s="39"/>
      <c r="C47" s="40"/>
      <c r="D47" s="40"/>
      <c r="E47" s="40"/>
    </row>
    <row r="48" spans="1:5" ht="25.5" customHeight="1" x14ac:dyDescent="0.25">
      <c r="A48" s="21"/>
      <c r="B48" s="22"/>
      <c r="C48" s="23"/>
      <c r="D48" s="23"/>
      <c r="E48" s="23"/>
    </row>
    <row r="49" spans="1:11" ht="25.5" customHeight="1" x14ac:dyDescent="0.25">
      <c r="A49" s="38"/>
      <c r="B49" s="39"/>
      <c r="C49" s="40"/>
      <c r="D49" s="40"/>
      <c r="E49" s="40"/>
      <c r="K49" s="24"/>
    </row>
    <row r="50" spans="1:11" ht="25.5" customHeight="1" x14ac:dyDescent="0.25">
      <c r="A50" s="38"/>
      <c r="B50" s="39"/>
      <c r="C50" s="40"/>
      <c r="D50" s="40"/>
      <c r="E50" s="40"/>
    </row>
    <row r="51" spans="1:11" ht="25.5" customHeight="1" x14ac:dyDescent="0.25">
      <c r="A51" s="21"/>
      <c r="B51" s="22"/>
      <c r="C51" s="23"/>
      <c r="D51" s="23"/>
      <c r="E51" s="23"/>
    </row>
    <row r="52" spans="1:11" ht="25.5" customHeight="1" x14ac:dyDescent="0.25">
      <c r="A52" s="21"/>
      <c r="B52" s="22"/>
      <c r="C52" s="23"/>
      <c r="D52" s="23"/>
      <c r="E52" s="23"/>
    </row>
  </sheetData>
  <mergeCells count="3">
    <mergeCell ref="A2:E2"/>
    <mergeCell ref="A3:E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58"/>
  <sheetViews>
    <sheetView view="pageBreakPreview" zoomScale="136" zoomScaleNormal="100" zoomScaleSheetLayoutView="136" workbookViewId="0">
      <selection activeCell="A3" sqref="A3:L3"/>
    </sheetView>
  </sheetViews>
  <sheetFormatPr defaultRowHeight="15" x14ac:dyDescent="0.25"/>
  <cols>
    <col min="1" max="1" width="9.140625" style="8"/>
    <col min="2" max="2" width="41" style="8" customWidth="1"/>
    <col min="3" max="3" width="10.85546875" style="8" bestFit="1" customWidth="1"/>
    <col min="4" max="4" width="15.28515625" style="8" customWidth="1"/>
    <col min="5" max="5" width="14" style="8" customWidth="1"/>
    <col min="6" max="6" width="11.5703125" style="8" customWidth="1"/>
    <col min="7" max="7" width="14.42578125" style="8" customWidth="1"/>
    <col min="8" max="8" width="13.28515625" style="8" customWidth="1"/>
    <col min="9" max="9" width="11.42578125" style="8" customWidth="1"/>
    <col min="10" max="10" width="9.85546875" style="8" bestFit="1" customWidth="1"/>
    <col min="11" max="12" width="13.28515625" style="8" customWidth="1"/>
    <col min="13" max="16384" width="9.140625" style="8"/>
  </cols>
  <sheetData>
    <row r="2" spans="1:12" x14ac:dyDescent="0.25">
      <c r="A2" s="250" t="s">
        <v>913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1:12" x14ac:dyDescent="0.25">
      <c r="A3" s="250" t="s">
        <v>185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5" spans="1:12" x14ac:dyDescent="0.25">
      <c r="L5" s="9" t="s">
        <v>109</v>
      </c>
    </row>
    <row r="6" spans="1:12" ht="15" customHeight="1" x14ac:dyDescent="0.25">
      <c r="A6" s="258" t="s">
        <v>178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s="10" customFormat="1" ht="68.25" customHeight="1" x14ac:dyDescent="0.2">
      <c r="A7" s="41" t="s">
        <v>134</v>
      </c>
      <c r="B7" s="41" t="s">
        <v>2</v>
      </c>
      <c r="C7" s="41" t="s">
        <v>111</v>
      </c>
      <c r="D7" s="41" t="s">
        <v>112</v>
      </c>
      <c r="E7" s="41" t="s">
        <v>113</v>
      </c>
      <c r="F7" s="41" t="s">
        <v>114</v>
      </c>
      <c r="G7" s="41" t="s">
        <v>115</v>
      </c>
      <c r="H7" s="41" t="s">
        <v>428</v>
      </c>
      <c r="I7" s="41" t="s">
        <v>118</v>
      </c>
      <c r="J7" s="41" t="s">
        <v>119</v>
      </c>
      <c r="K7" s="41" t="s">
        <v>123</v>
      </c>
      <c r="L7" s="41" t="s">
        <v>179</v>
      </c>
    </row>
    <row r="8" spans="1:12" s="10" customFormat="1" ht="11.25" customHeight="1" x14ac:dyDescent="0.2">
      <c r="A8" s="48" t="s">
        <v>13</v>
      </c>
      <c r="B8" s="49" t="s">
        <v>135</v>
      </c>
      <c r="C8" s="50">
        <v>13587521</v>
      </c>
      <c r="D8" s="50">
        <v>0</v>
      </c>
      <c r="E8" s="50">
        <v>0</v>
      </c>
      <c r="F8" s="50">
        <v>13587521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</row>
    <row r="9" spans="1:12" s="10" customFormat="1" ht="11.25" customHeight="1" x14ac:dyDescent="0.2">
      <c r="A9" s="48" t="s">
        <v>136</v>
      </c>
      <c r="B9" s="49" t="s">
        <v>137</v>
      </c>
      <c r="C9" s="50">
        <v>10959900</v>
      </c>
      <c r="D9" s="50">
        <v>0</v>
      </c>
      <c r="E9" s="50">
        <v>0</v>
      </c>
      <c r="F9" s="50">
        <v>10959900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</row>
    <row r="10" spans="1:12" s="10" customFormat="1" ht="11.25" customHeight="1" x14ac:dyDescent="0.2">
      <c r="A10" s="48" t="s">
        <v>138</v>
      </c>
      <c r="B10" s="49" t="s">
        <v>139</v>
      </c>
      <c r="C10" s="50">
        <v>8798786</v>
      </c>
      <c r="D10" s="50">
        <v>0</v>
      </c>
      <c r="E10" s="50">
        <v>0</v>
      </c>
      <c r="F10" s="50">
        <v>8798786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</row>
    <row r="11" spans="1:12" s="10" customFormat="1" ht="11.25" customHeight="1" x14ac:dyDescent="0.2">
      <c r="A11" s="48" t="s">
        <v>140</v>
      </c>
      <c r="B11" s="49" t="s">
        <v>141</v>
      </c>
      <c r="C11" s="50">
        <v>1800000</v>
      </c>
      <c r="D11" s="50">
        <v>0</v>
      </c>
      <c r="E11" s="50">
        <v>0</v>
      </c>
      <c r="F11" s="50">
        <v>1800000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</row>
    <row r="12" spans="1:12" s="10" customFormat="1" ht="11.25" customHeight="1" x14ac:dyDescent="0.2">
      <c r="A12" s="48" t="s">
        <v>142</v>
      </c>
      <c r="B12" s="49" t="s">
        <v>143</v>
      </c>
      <c r="C12" s="50">
        <v>9697680</v>
      </c>
      <c r="D12" s="50">
        <v>0</v>
      </c>
      <c r="E12" s="50">
        <v>0</v>
      </c>
      <c r="F12" s="50">
        <v>9697680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</row>
    <row r="13" spans="1:12" s="10" customFormat="1" ht="11.25" customHeight="1" x14ac:dyDescent="0.2">
      <c r="A13" s="48" t="s">
        <v>199</v>
      </c>
      <c r="B13" s="49" t="s">
        <v>394</v>
      </c>
      <c r="C13" s="50">
        <v>40151</v>
      </c>
      <c r="D13" s="50">
        <v>0</v>
      </c>
      <c r="E13" s="50">
        <v>0</v>
      </c>
      <c r="F13" s="50">
        <v>40151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</row>
    <row r="14" spans="1:12" s="10" customFormat="1" ht="11.25" customHeight="1" x14ac:dyDescent="0.2">
      <c r="A14" s="48" t="s">
        <v>15</v>
      </c>
      <c r="B14" s="49" t="s">
        <v>144</v>
      </c>
      <c r="C14" s="50">
        <v>44884038</v>
      </c>
      <c r="D14" s="50">
        <v>0</v>
      </c>
      <c r="E14" s="50">
        <v>0</v>
      </c>
      <c r="F14" s="50">
        <v>44884038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</row>
    <row r="15" spans="1:12" s="10" customFormat="1" ht="11.25" customHeight="1" x14ac:dyDescent="0.2">
      <c r="A15" s="48" t="s">
        <v>48</v>
      </c>
      <c r="B15" s="49" t="s">
        <v>145</v>
      </c>
      <c r="C15" s="50">
        <v>14249885</v>
      </c>
      <c r="D15" s="50">
        <v>1231485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13018400</v>
      </c>
      <c r="K15" s="50">
        <v>0</v>
      </c>
      <c r="L15" s="50">
        <v>0</v>
      </c>
    </row>
    <row r="16" spans="1:12" s="10" customFormat="1" ht="11.25" customHeight="1" x14ac:dyDescent="0.2">
      <c r="A16" s="48" t="s">
        <v>147</v>
      </c>
      <c r="B16" s="49" t="s">
        <v>148</v>
      </c>
      <c r="C16" s="50">
        <v>13018400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13018400</v>
      </c>
      <c r="K16" s="50">
        <v>0</v>
      </c>
      <c r="L16" s="50">
        <v>0</v>
      </c>
    </row>
    <row r="17" spans="1:12" s="10" customFormat="1" ht="11.25" customHeight="1" x14ac:dyDescent="0.2">
      <c r="A17" s="48" t="s">
        <v>149</v>
      </c>
      <c r="B17" s="49" t="s">
        <v>150</v>
      </c>
      <c r="C17" s="50">
        <v>1231485</v>
      </c>
      <c r="D17" s="50">
        <v>1231485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</row>
    <row r="18" spans="1:12" s="10" customFormat="1" ht="11.25" customHeight="1" x14ac:dyDescent="0.2">
      <c r="A18" s="51" t="s">
        <v>61</v>
      </c>
      <c r="B18" s="52" t="s">
        <v>151</v>
      </c>
      <c r="C18" s="53">
        <v>59133923</v>
      </c>
      <c r="D18" s="53">
        <v>1231485</v>
      </c>
      <c r="E18" s="53">
        <v>0</v>
      </c>
      <c r="F18" s="53">
        <v>44884038</v>
      </c>
      <c r="G18" s="53">
        <v>0</v>
      </c>
      <c r="H18" s="53">
        <v>0</v>
      </c>
      <c r="I18" s="53">
        <v>0</v>
      </c>
      <c r="J18" s="53">
        <v>13018400</v>
      </c>
      <c r="K18" s="53">
        <v>0</v>
      </c>
      <c r="L18" s="53">
        <v>0</v>
      </c>
    </row>
    <row r="19" spans="1:12" s="10" customFormat="1" ht="11.25" customHeight="1" x14ac:dyDescent="0.2">
      <c r="A19" s="48" t="s">
        <v>152</v>
      </c>
      <c r="B19" s="49" t="s">
        <v>153</v>
      </c>
      <c r="C19" s="50">
        <v>12066524</v>
      </c>
      <c r="D19" s="50">
        <v>0</v>
      </c>
      <c r="E19" s="50">
        <v>0</v>
      </c>
      <c r="F19" s="50">
        <v>0</v>
      </c>
      <c r="G19" s="50">
        <v>0</v>
      </c>
      <c r="H19" s="50">
        <v>12066524</v>
      </c>
      <c r="I19" s="50">
        <v>0</v>
      </c>
      <c r="J19" s="50">
        <v>0</v>
      </c>
      <c r="K19" s="50">
        <v>0</v>
      </c>
      <c r="L19" s="50">
        <v>0</v>
      </c>
    </row>
    <row r="20" spans="1:12" s="10" customFormat="1" ht="11.25" customHeight="1" x14ac:dyDescent="0.2">
      <c r="A20" s="48" t="s">
        <v>395</v>
      </c>
      <c r="B20" s="49" t="s">
        <v>396</v>
      </c>
      <c r="C20" s="50">
        <v>12066524</v>
      </c>
      <c r="D20" s="50">
        <v>0</v>
      </c>
      <c r="E20" s="50">
        <v>0</v>
      </c>
      <c r="F20" s="50">
        <v>0</v>
      </c>
      <c r="G20" s="50">
        <v>0</v>
      </c>
      <c r="H20" s="50">
        <v>12066524</v>
      </c>
      <c r="I20" s="50">
        <v>0</v>
      </c>
      <c r="J20" s="50">
        <v>0</v>
      </c>
      <c r="K20" s="50">
        <v>0</v>
      </c>
      <c r="L20" s="50">
        <v>0</v>
      </c>
    </row>
    <row r="21" spans="1:12" s="10" customFormat="1" ht="11.25" customHeight="1" x14ac:dyDescent="0.2">
      <c r="A21" s="51" t="s">
        <v>155</v>
      </c>
      <c r="B21" s="52" t="s">
        <v>156</v>
      </c>
      <c r="C21" s="53">
        <v>12066524</v>
      </c>
      <c r="D21" s="53">
        <v>0</v>
      </c>
      <c r="E21" s="53">
        <v>0</v>
      </c>
      <c r="F21" s="53">
        <v>0</v>
      </c>
      <c r="G21" s="53">
        <v>0</v>
      </c>
      <c r="H21" s="53">
        <v>12066524</v>
      </c>
      <c r="I21" s="53">
        <v>0</v>
      </c>
      <c r="J21" s="53">
        <v>0</v>
      </c>
      <c r="K21" s="53">
        <v>0</v>
      </c>
      <c r="L21" s="53">
        <v>0</v>
      </c>
    </row>
    <row r="22" spans="1:12" s="10" customFormat="1" ht="11.25" customHeight="1" x14ac:dyDescent="0.2">
      <c r="A22" s="48" t="s">
        <v>397</v>
      </c>
      <c r="B22" s="49" t="s">
        <v>398</v>
      </c>
      <c r="C22" s="50">
        <v>14570340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14570340</v>
      </c>
    </row>
    <row r="23" spans="1:12" s="10" customFormat="1" ht="11.25" customHeight="1" x14ac:dyDescent="0.2">
      <c r="A23" s="48" t="s">
        <v>157</v>
      </c>
      <c r="B23" s="49" t="s">
        <v>158</v>
      </c>
      <c r="C23" s="50">
        <v>8360341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8360341</v>
      </c>
    </row>
    <row r="24" spans="1:12" s="10" customFormat="1" ht="11.25" customHeight="1" x14ac:dyDescent="0.2">
      <c r="A24" s="48" t="s">
        <v>399</v>
      </c>
      <c r="B24" s="49" t="s">
        <v>159</v>
      </c>
      <c r="C24" s="50">
        <v>6209999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6209999</v>
      </c>
    </row>
    <row r="25" spans="1:12" s="10" customFormat="1" ht="11.25" customHeight="1" x14ac:dyDescent="0.2">
      <c r="A25" s="48" t="s">
        <v>83</v>
      </c>
      <c r="B25" s="49" t="s">
        <v>400</v>
      </c>
      <c r="C25" s="50">
        <v>17645466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17645466</v>
      </c>
    </row>
    <row r="26" spans="1:12" s="10" customFormat="1" ht="11.25" customHeight="1" x14ac:dyDescent="0.2">
      <c r="A26" s="48" t="s">
        <v>401</v>
      </c>
      <c r="B26" s="49" t="s">
        <v>161</v>
      </c>
      <c r="C26" s="50">
        <v>17645466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17645466</v>
      </c>
    </row>
    <row r="27" spans="1:12" s="10" customFormat="1" ht="11.25" customHeight="1" x14ac:dyDescent="0.2">
      <c r="A27" s="48" t="s">
        <v>402</v>
      </c>
      <c r="B27" s="49" t="s">
        <v>403</v>
      </c>
      <c r="C27" s="50">
        <v>3501860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3501860</v>
      </c>
    </row>
    <row r="28" spans="1:12" s="10" customFormat="1" ht="11.25" customHeight="1" x14ac:dyDescent="0.2">
      <c r="A28" s="48" t="s">
        <v>162</v>
      </c>
      <c r="B28" s="49" t="s">
        <v>163</v>
      </c>
      <c r="C28" s="50">
        <v>3501860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3501860</v>
      </c>
    </row>
    <row r="29" spans="1:12" s="10" customFormat="1" ht="11.25" customHeight="1" x14ac:dyDescent="0.2">
      <c r="A29" s="48" t="s">
        <v>404</v>
      </c>
      <c r="B29" s="49" t="s">
        <v>405</v>
      </c>
      <c r="C29" s="50">
        <v>181200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181200</v>
      </c>
    </row>
    <row r="30" spans="1:12" s="10" customFormat="1" ht="11.25" customHeight="1" x14ac:dyDescent="0.2">
      <c r="A30" s="48" t="s">
        <v>406</v>
      </c>
      <c r="B30" s="49" t="s">
        <v>165</v>
      </c>
      <c r="C30" s="50">
        <v>181200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181200</v>
      </c>
    </row>
    <row r="31" spans="1:12" s="10" customFormat="1" ht="11.25" customHeight="1" x14ac:dyDescent="0.2">
      <c r="A31" s="48" t="s">
        <v>407</v>
      </c>
      <c r="B31" s="49" t="s">
        <v>408</v>
      </c>
      <c r="C31" s="50">
        <v>21328526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21328526</v>
      </c>
    </row>
    <row r="32" spans="1:12" s="10" customFormat="1" ht="11.25" customHeight="1" x14ac:dyDescent="0.2">
      <c r="A32" s="48" t="s">
        <v>409</v>
      </c>
      <c r="B32" s="49" t="s">
        <v>410</v>
      </c>
      <c r="C32" s="50">
        <v>487413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487413</v>
      </c>
    </row>
    <row r="33" spans="1:12" s="10" customFormat="1" ht="11.25" customHeight="1" x14ac:dyDescent="0.2">
      <c r="A33" s="51" t="s">
        <v>93</v>
      </c>
      <c r="B33" s="52" t="s">
        <v>411</v>
      </c>
      <c r="C33" s="53">
        <v>36386279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36386279</v>
      </c>
    </row>
    <row r="34" spans="1:12" s="10" customFormat="1" ht="11.25" customHeight="1" x14ac:dyDescent="0.2">
      <c r="A34" s="48" t="s">
        <v>169</v>
      </c>
      <c r="B34" s="49" t="s">
        <v>412</v>
      </c>
      <c r="C34" s="50">
        <v>4900893</v>
      </c>
      <c r="D34" s="50">
        <v>0</v>
      </c>
      <c r="E34" s="50">
        <v>4696253</v>
      </c>
      <c r="F34" s="50">
        <v>0</v>
      </c>
      <c r="G34" s="50">
        <v>0</v>
      </c>
      <c r="H34" s="50">
        <v>0</v>
      </c>
      <c r="I34" s="50">
        <v>204640</v>
      </c>
      <c r="J34" s="50">
        <v>0</v>
      </c>
      <c r="K34" s="50">
        <v>0</v>
      </c>
      <c r="L34" s="50">
        <v>0</v>
      </c>
    </row>
    <row r="35" spans="1:12" s="10" customFormat="1" ht="11.25" customHeight="1" x14ac:dyDescent="0.2">
      <c r="A35" s="48" t="s">
        <v>95</v>
      </c>
      <c r="B35" s="49" t="s">
        <v>171</v>
      </c>
      <c r="C35" s="50">
        <v>3685135</v>
      </c>
      <c r="D35" s="50">
        <v>0</v>
      </c>
      <c r="E35" s="50">
        <v>3679135</v>
      </c>
      <c r="F35" s="50">
        <v>0</v>
      </c>
      <c r="G35" s="50">
        <v>0</v>
      </c>
      <c r="H35" s="50">
        <v>0</v>
      </c>
      <c r="I35" s="50">
        <v>6000</v>
      </c>
      <c r="J35" s="50">
        <v>0</v>
      </c>
      <c r="K35" s="50">
        <v>0</v>
      </c>
      <c r="L35" s="50">
        <v>0</v>
      </c>
    </row>
    <row r="36" spans="1:12" s="10" customFormat="1" ht="11.25" customHeight="1" x14ac:dyDescent="0.2">
      <c r="A36" s="48" t="s">
        <v>170</v>
      </c>
      <c r="B36" s="49" t="s">
        <v>413</v>
      </c>
      <c r="C36" s="50">
        <v>2141245</v>
      </c>
      <c r="D36" s="50">
        <v>20000</v>
      </c>
      <c r="E36" s="50">
        <v>2121245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</row>
    <row r="37" spans="1:12" s="10" customFormat="1" ht="11.25" customHeight="1" x14ac:dyDescent="0.2">
      <c r="A37" s="48" t="s">
        <v>172</v>
      </c>
      <c r="B37" s="49" t="s">
        <v>414</v>
      </c>
      <c r="C37" s="50">
        <v>1188528</v>
      </c>
      <c r="D37" s="50">
        <v>59568</v>
      </c>
      <c r="E37" s="50">
        <v>1128960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</row>
    <row r="38" spans="1:12" s="10" customFormat="1" ht="11.25" customHeight="1" x14ac:dyDescent="0.2">
      <c r="A38" s="48" t="s">
        <v>100</v>
      </c>
      <c r="B38" s="49" t="s">
        <v>173</v>
      </c>
      <c r="C38" s="50">
        <v>507885</v>
      </c>
      <c r="D38" s="50">
        <v>59568</v>
      </c>
      <c r="E38" s="50">
        <v>448317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</row>
    <row r="39" spans="1:12" s="10" customFormat="1" ht="11.25" customHeight="1" x14ac:dyDescent="0.2">
      <c r="A39" s="48" t="s">
        <v>415</v>
      </c>
      <c r="B39" s="49" t="s">
        <v>416</v>
      </c>
      <c r="C39" s="50">
        <v>290</v>
      </c>
      <c r="D39" s="50">
        <v>290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</row>
    <row r="40" spans="1:12" s="10" customFormat="1" ht="11.25" customHeight="1" x14ac:dyDescent="0.2">
      <c r="A40" s="48" t="s">
        <v>417</v>
      </c>
      <c r="B40" s="49" t="s">
        <v>418</v>
      </c>
      <c r="C40" s="50">
        <v>290</v>
      </c>
      <c r="D40" s="50">
        <v>290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</row>
    <row r="41" spans="1:12" s="10" customFormat="1" ht="11.25" customHeight="1" x14ac:dyDescent="0.2">
      <c r="A41" s="48" t="s">
        <v>419</v>
      </c>
      <c r="B41" s="49" t="s">
        <v>420</v>
      </c>
      <c r="C41" s="50">
        <v>1578052</v>
      </c>
      <c r="D41" s="50">
        <v>1534161</v>
      </c>
      <c r="E41" s="50">
        <v>0</v>
      </c>
      <c r="F41" s="50">
        <v>0</v>
      </c>
      <c r="G41" s="50">
        <v>0</v>
      </c>
      <c r="H41" s="50">
        <v>0</v>
      </c>
      <c r="I41" s="50">
        <v>43890</v>
      </c>
      <c r="J41" s="50">
        <v>0</v>
      </c>
      <c r="K41" s="50">
        <v>1</v>
      </c>
      <c r="L41" s="50">
        <v>0</v>
      </c>
    </row>
    <row r="42" spans="1:12" s="10" customFormat="1" ht="11.25" customHeight="1" x14ac:dyDescent="0.2">
      <c r="A42" s="51" t="s">
        <v>421</v>
      </c>
      <c r="B42" s="52" t="s">
        <v>422</v>
      </c>
      <c r="C42" s="53">
        <v>9809008</v>
      </c>
      <c r="D42" s="53">
        <v>1614019</v>
      </c>
      <c r="E42" s="53">
        <v>7946458</v>
      </c>
      <c r="F42" s="53">
        <v>0</v>
      </c>
      <c r="G42" s="53">
        <v>0</v>
      </c>
      <c r="H42" s="53">
        <v>0</v>
      </c>
      <c r="I42" s="53">
        <v>248530</v>
      </c>
      <c r="J42" s="53">
        <v>0</v>
      </c>
      <c r="K42" s="53">
        <v>1</v>
      </c>
      <c r="L42" s="53">
        <v>0</v>
      </c>
    </row>
    <row r="43" spans="1:12" s="10" customFormat="1" ht="11.25" customHeight="1" x14ac:dyDescent="0.2">
      <c r="A43" s="48" t="s">
        <v>176</v>
      </c>
      <c r="B43" s="49" t="s">
        <v>423</v>
      </c>
      <c r="C43" s="50">
        <v>720000</v>
      </c>
      <c r="D43" s="50">
        <v>400000</v>
      </c>
      <c r="E43" s="50">
        <v>320000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</row>
    <row r="44" spans="1:12" s="10" customFormat="1" ht="11.25" customHeight="1" x14ac:dyDescent="0.2">
      <c r="A44" s="51" t="s">
        <v>424</v>
      </c>
      <c r="B44" s="52" t="s">
        <v>425</v>
      </c>
      <c r="C44" s="53">
        <v>720000</v>
      </c>
      <c r="D44" s="53">
        <v>400000</v>
      </c>
      <c r="E44" s="53">
        <v>320000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2" s="10" customFormat="1" ht="11.25" customHeight="1" x14ac:dyDescent="0.2">
      <c r="A45" s="51" t="s">
        <v>426</v>
      </c>
      <c r="B45" s="52" t="s">
        <v>427</v>
      </c>
      <c r="C45" s="53">
        <v>118115734</v>
      </c>
      <c r="D45" s="53">
        <v>3245504</v>
      </c>
      <c r="E45" s="53">
        <v>8266458</v>
      </c>
      <c r="F45" s="53">
        <v>44884038</v>
      </c>
      <c r="G45" s="53">
        <v>0</v>
      </c>
      <c r="H45" s="53">
        <v>12066524</v>
      </c>
      <c r="I45" s="53">
        <v>248530</v>
      </c>
      <c r="J45" s="53">
        <v>13018400</v>
      </c>
      <c r="K45" s="53">
        <v>1</v>
      </c>
      <c r="L45" s="53">
        <v>36386279</v>
      </c>
    </row>
    <row r="46" spans="1:12" s="10" customFormat="1" ht="11.25" customHeight="1" x14ac:dyDescent="0.2">
      <c r="A46" s="48" t="s">
        <v>129</v>
      </c>
      <c r="B46" s="49" t="s">
        <v>181</v>
      </c>
      <c r="C46" s="50">
        <v>46116795</v>
      </c>
      <c r="D46" s="50">
        <v>0</v>
      </c>
      <c r="E46" s="50">
        <v>0</v>
      </c>
      <c r="F46" s="50">
        <v>0</v>
      </c>
      <c r="G46" s="50">
        <v>46116795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</row>
    <row r="47" spans="1:12" s="10" customFormat="1" ht="11.25" customHeight="1" x14ac:dyDescent="0.2">
      <c r="A47" s="48" t="s">
        <v>180</v>
      </c>
      <c r="B47" s="49" t="s">
        <v>429</v>
      </c>
      <c r="C47" s="50">
        <v>46116795</v>
      </c>
      <c r="D47" s="50">
        <v>0</v>
      </c>
      <c r="E47" s="50">
        <v>0</v>
      </c>
      <c r="F47" s="50">
        <v>0</v>
      </c>
      <c r="G47" s="50">
        <v>46116795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</row>
    <row r="48" spans="1:12" s="10" customFormat="1" ht="11.25" customHeight="1" x14ac:dyDescent="0.2">
      <c r="A48" s="48" t="s">
        <v>430</v>
      </c>
      <c r="B48" s="49" t="s">
        <v>183</v>
      </c>
      <c r="C48" s="50">
        <v>1548716</v>
      </c>
      <c r="D48" s="50">
        <v>0</v>
      </c>
      <c r="E48" s="50">
        <v>0</v>
      </c>
      <c r="F48" s="50">
        <v>1548716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</row>
    <row r="49" spans="1:12" s="10" customFormat="1" ht="11.25" customHeight="1" x14ac:dyDescent="0.2">
      <c r="A49" s="48" t="s">
        <v>130</v>
      </c>
      <c r="B49" s="49" t="s">
        <v>431</v>
      </c>
      <c r="C49" s="50">
        <v>47665511</v>
      </c>
      <c r="D49" s="50">
        <v>0</v>
      </c>
      <c r="E49" s="50">
        <v>0</v>
      </c>
      <c r="F49" s="50">
        <v>1548716</v>
      </c>
      <c r="G49" s="50">
        <v>46116795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</row>
    <row r="50" spans="1:12" s="10" customFormat="1" ht="11.25" customHeight="1" x14ac:dyDescent="0.2">
      <c r="A50" s="51" t="s">
        <v>432</v>
      </c>
      <c r="B50" s="52" t="s">
        <v>433</v>
      </c>
      <c r="C50" s="53">
        <v>47665511</v>
      </c>
      <c r="D50" s="53">
        <v>0</v>
      </c>
      <c r="E50" s="53">
        <v>0</v>
      </c>
      <c r="F50" s="53">
        <v>1548716</v>
      </c>
      <c r="G50" s="53">
        <v>46116795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s="10" customFormat="1" ht="16.5" customHeight="1" x14ac:dyDescent="0.2">
      <c r="A51" s="54" t="s">
        <v>434</v>
      </c>
      <c r="B51" s="55" t="s">
        <v>435</v>
      </c>
      <c r="C51" s="56">
        <v>165781245</v>
      </c>
      <c r="D51" s="56">
        <v>3245504</v>
      </c>
      <c r="E51" s="56">
        <v>8266458</v>
      </c>
      <c r="F51" s="56">
        <v>46432754</v>
      </c>
      <c r="G51" s="56">
        <v>46116795</v>
      </c>
      <c r="H51" s="56">
        <v>12066524</v>
      </c>
      <c r="I51" s="56">
        <v>248530</v>
      </c>
      <c r="J51" s="56">
        <v>13018400</v>
      </c>
      <c r="K51" s="56">
        <v>1</v>
      </c>
      <c r="L51" s="56">
        <v>36386279</v>
      </c>
    </row>
    <row r="52" spans="1:12" s="10" customFormat="1" ht="11.25" customHeight="1" x14ac:dyDescent="0.2">
      <c r="A52" s="42"/>
      <c r="B52" s="43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2" s="10" customFormat="1" ht="11.25" customHeight="1" x14ac:dyDescent="0.2">
      <c r="A53" s="45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</row>
    <row r="54" spans="1:12" s="10" customFormat="1" ht="11.25" customHeight="1" x14ac:dyDescent="0.2">
      <c r="A54" s="45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pans="1:12" s="10" customFormat="1" ht="11.25" customHeight="1" x14ac:dyDescent="0.2">
      <c r="A55" s="45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</row>
    <row r="56" spans="1:12" s="10" customFormat="1" ht="11.25" customHeight="1" x14ac:dyDescent="0.2">
      <c r="A56" s="45"/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</row>
    <row r="57" spans="1:12" s="10" customFormat="1" ht="11.25" customHeight="1" x14ac:dyDescent="0.2">
      <c r="A57" s="42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 s="10" customFormat="1" ht="11.25" customHeight="1" x14ac:dyDescent="0.2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</row>
  </sheetData>
  <mergeCells count="3">
    <mergeCell ref="A6:L6"/>
    <mergeCell ref="A2:L2"/>
    <mergeCell ref="A3:L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E67"/>
  <sheetViews>
    <sheetView view="pageBreakPreview" zoomScale="148" zoomScaleNormal="100" zoomScaleSheetLayoutView="148" workbookViewId="0">
      <selection activeCell="A3" sqref="A3:E3"/>
    </sheetView>
  </sheetViews>
  <sheetFormatPr defaultRowHeight="15" x14ac:dyDescent="0.25"/>
  <cols>
    <col min="1" max="1" width="7.7109375" style="8" customWidth="1"/>
    <col min="2" max="2" width="38.140625" style="8" customWidth="1"/>
    <col min="3" max="3" width="12.5703125" style="8" customWidth="1"/>
    <col min="4" max="4" width="10.7109375" style="8" customWidth="1"/>
    <col min="5" max="5" width="10.85546875" style="8" bestFit="1" customWidth="1"/>
    <col min="6" max="16384" width="9.140625" style="8"/>
  </cols>
  <sheetData>
    <row r="2" spans="1:5" x14ac:dyDescent="0.25">
      <c r="A2" s="250" t="s">
        <v>914</v>
      </c>
      <c r="B2" s="250"/>
      <c r="C2" s="250"/>
      <c r="D2" s="250"/>
      <c r="E2" s="250"/>
    </row>
    <row r="3" spans="1:5" x14ac:dyDescent="0.25">
      <c r="A3" s="250" t="s">
        <v>108</v>
      </c>
      <c r="B3" s="250"/>
      <c r="C3" s="250"/>
      <c r="D3" s="250"/>
      <c r="E3" s="250"/>
    </row>
    <row r="4" spans="1:5" x14ac:dyDescent="0.25">
      <c r="E4" s="9" t="s">
        <v>109</v>
      </c>
    </row>
    <row r="5" spans="1:5" ht="12.75" customHeight="1" x14ac:dyDescent="0.25">
      <c r="A5" s="251" t="s">
        <v>8</v>
      </c>
      <c r="B5" s="257"/>
      <c r="C5" s="257"/>
      <c r="D5" s="257"/>
      <c r="E5" s="257"/>
    </row>
    <row r="6" spans="1:5" s="93" customFormat="1" ht="25.5" customHeight="1" x14ac:dyDescent="0.25">
      <c r="A6" s="101" t="s">
        <v>9</v>
      </c>
      <c r="B6" s="101" t="s">
        <v>2</v>
      </c>
      <c r="C6" s="101" t="s">
        <v>10</v>
      </c>
      <c r="D6" s="101" t="s">
        <v>11</v>
      </c>
      <c r="E6" s="101" t="s">
        <v>12</v>
      </c>
    </row>
    <row r="7" spans="1:5" ht="12.75" customHeight="1" x14ac:dyDescent="0.25">
      <c r="A7" s="2" t="s">
        <v>13</v>
      </c>
      <c r="B7" s="3" t="s">
        <v>14</v>
      </c>
      <c r="C7" s="4">
        <v>12648000</v>
      </c>
      <c r="D7" s="4">
        <v>10860350</v>
      </c>
      <c r="E7" s="4">
        <v>8640816</v>
      </c>
    </row>
    <row r="8" spans="1:5" ht="12.75" customHeight="1" x14ac:dyDescent="0.25">
      <c r="A8" s="2" t="s">
        <v>138</v>
      </c>
      <c r="B8" s="3" t="s">
        <v>436</v>
      </c>
      <c r="C8" s="4">
        <v>0</v>
      </c>
      <c r="D8" s="4">
        <v>150375</v>
      </c>
      <c r="E8" s="4">
        <v>150375</v>
      </c>
    </row>
    <row r="9" spans="1:5" ht="12.75" customHeight="1" x14ac:dyDescent="0.25">
      <c r="A9" s="2" t="s">
        <v>15</v>
      </c>
      <c r="B9" s="3" t="s">
        <v>16</v>
      </c>
      <c r="C9" s="4">
        <v>744000</v>
      </c>
      <c r="D9" s="4">
        <v>556000</v>
      </c>
      <c r="E9" s="4">
        <v>509000</v>
      </c>
    </row>
    <row r="10" spans="1:5" ht="12.75" customHeight="1" x14ac:dyDescent="0.25">
      <c r="A10" s="2" t="s">
        <v>19</v>
      </c>
      <c r="B10" s="3" t="s">
        <v>20</v>
      </c>
      <c r="C10" s="4">
        <v>222000</v>
      </c>
      <c r="D10" s="4">
        <v>222000</v>
      </c>
      <c r="E10" s="4">
        <v>219218</v>
      </c>
    </row>
    <row r="11" spans="1:5" ht="12.75" customHeight="1" x14ac:dyDescent="0.25">
      <c r="A11" s="2" t="s">
        <v>21</v>
      </c>
      <c r="B11" s="3" t="s">
        <v>22</v>
      </c>
      <c r="C11" s="4">
        <v>13614000</v>
      </c>
      <c r="D11" s="4">
        <v>11788725</v>
      </c>
      <c r="E11" s="4">
        <v>9519409</v>
      </c>
    </row>
    <row r="12" spans="1:5" ht="12.75" customHeight="1" x14ac:dyDescent="0.25">
      <c r="A12" s="2" t="s">
        <v>23</v>
      </c>
      <c r="B12" s="3" t="s">
        <v>24</v>
      </c>
      <c r="C12" s="4">
        <v>7874000</v>
      </c>
      <c r="D12" s="4">
        <v>8049000</v>
      </c>
      <c r="E12" s="4">
        <v>8044452</v>
      </c>
    </row>
    <row r="13" spans="1:5" ht="12.75" customHeight="1" x14ac:dyDescent="0.25">
      <c r="A13" s="2" t="s">
        <v>25</v>
      </c>
      <c r="B13" s="3" t="s">
        <v>26</v>
      </c>
      <c r="C13" s="4">
        <v>420000</v>
      </c>
      <c r="D13" s="4">
        <v>2204275</v>
      </c>
      <c r="E13" s="4">
        <v>1878275</v>
      </c>
    </row>
    <row r="14" spans="1:5" ht="12.75" customHeight="1" x14ac:dyDescent="0.25">
      <c r="A14" s="2" t="s">
        <v>27</v>
      </c>
      <c r="B14" s="3" t="s">
        <v>28</v>
      </c>
      <c r="C14" s="4">
        <v>0</v>
      </c>
      <c r="D14" s="4">
        <v>1024644</v>
      </c>
      <c r="E14" s="4">
        <v>380764</v>
      </c>
    </row>
    <row r="15" spans="1:5" ht="12.75" customHeight="1" x14ac:dyDescent="0.25">
      <c r="A15" s="2" t="s">
        <v>29</v>
      </c>
      <c r="B15" s="3" t="s">
        <v>30</v>
      </c>
      <c r="C15" s="4">
        <v>8294000</v>
      </c>
      <c r="D15" s="4">
        <v>11277919</v>
      </c>
      <c r="E15" s="4">
        <v>10303491</v>
      </c>
    </row>
    <row r="16" spans="1:5" ht="12.75" customHeight="1" x14ac:dyDescent="0.25">
      <c r="A16" s="5" t="s">
        <v>31</v>
      </c>
      <c r="B16" s="6" t="s">
        <v>32</v>
      </c>
      <c r="C16" s="7">
        <v>21908000</v>
      </c>
      <c r="D16" s="7">
        <v>23066644</v>
      </c>
      <c r="E16" s="7">
        <v>19822900</v>
      </c>
    </row>
    <row r="17" spans="1:5" ht="12.75" customHeight="1" x14ac:dyDescent="0.25">
      <c r="A17" s="5" t="s">
        <v>33</v>
      </c>
      <c r="B17" s="6" t="s">
        <v>34</v>
      </c>
      <c r="C17" s="7">
        <v>5989000</v>
      </c>
      <c r="D17" s="7">
        <v>6155000</v>
      </c>
      <c r="E17" s="7">
        <v>3791058</v>
      </c>
    </row>
    <row r="18" spans="1:5" ht="12.75" customHeight="1" x14ac:dyDescent="0.25">
      <c r="A18" s="2" t="s">
        <v>35</v>
      </c>
      <c r="B18" s="3" t="s">
        <v>36</v>
      </c>
      <c r="C18" s="4">
        <v>0</v>
      </c>
      <c r="D18" s="4">
        <v>0</v>
      </c>
      <c r="E18" s="4">
        <v>3538455</v>
      </c>
    </row>
    <row r="19" spans="1:5" ht="12.75" customHeight="1" x14ac:dyDescent="0.25">
      <c r="A19" s="2" t="s">
        <v>38</v>
      </c>
      <c r="B19" s="3" t="s">
        <v>39</v>
      </c>
      <c r="C19" s="4">
        <v>0</v>
      </c>
      <c r="D19" s="4">
        <v>0</v>
      </c>
      <c r="E19" s="4">
        <v>116945</v>
      </c>
    </row>
    <row r="20" spans="1:5" ht="12.75" customHeight="1" x14ac:dyDescent="0.25">
      <c r="A20" s="2" t="s">
        <v>40</v>
      </c>
      <c r="B20" s="3" t="s">
        <v>41</v>
      </c>
      <c r="C20" s="4">
        <v>0</v>
      </c>
      <c r="D20" s="4">
        <v>0</v>
      </c>
      <c r="E20" s="4">
        <v>135658</v>
      </c>
    </row>
    <row r="21" spans="1:5" ht="12.75" customHeight="1" x14ac:dyDescent="0.25">
      <c r="A21" s="2" t="s">
        <v>42</v>
      </c>
      <c r="B21" s="3" t="s">
        <v>43</v>
      </c>
      <c r="C21" s="4">
        <v>80000</v>
      </c>
      <c r="D21" s="4">
        <v>80000</v>
      </c>
      <c r="E21" s="4">
        <v>8110</v>
      </c>
    </row>
    <row r="22" spans="1:5" ht="12.75" customHeight="1" x14ac:dyDescent="0.25">
      <c r="A22" s="2" t="s">
        <v>44</v>
      </c>
      <c r="B22" s="3" t="s">
        <v>45</v>
      </c>
      <c r="C22" s="4">
        <v>3500000</v>
      </c>
      <c r="D22" s="4">
        <v>2600000</v>
      </c>
      <c r="E22" s="4">
        <v>2597891</v>
      </c>
    </row>
    <row r="23" spans="1:5" ht="12.75" customHeight="1" x14ac:dyDescent="0.25">
      <c r="A23" s="2" t="s">
        <v>46</v>
      </c>
      <c r="B23" s="3" t="s">
        <v>47</v>
      </c>
      <c r="C23" s="4">
        <v>3580000</v>
      </c>
      <c r="D23" s="4">
        <v>2680000</v>
      </c>
      <c r="E23" s="4">
        <v>2606001</v>
      </c>
    </row>
    <row r="24" spans="1:5" ht="12.75" customHeight="1" x14ac:dyDescent="0.25">
      <c r="A24" s="2" t="s">
        <v>48</v>
      </c>
      <c r="B24" s="3" t="s">
        <v>49</v>
      </c>
      <c r="C24" s="4">
        <v>522000</v>
      </c>
      <c r="D24" s="4">
        <v>122000</v>
      </c>
      <c r="E24" s="4">
        <v>88726</v>
      </c>
    </row>
    <row r="25" spans="1:5" ht="12.75" customHeight="1" x14ac:dyDescent="0.25">
      <c r="A25" s="2" t="s">
        <v>50</v>
      </c>
      <c r="B25" s="3" t="s">
        <v>51</v>
      </c>
      <c r="C25" s="4">
        <v>450000</v>
      </c>
      <c r="D25" s="4">
        <v>350000</v>
      </c>
      <c r="E25" s="4">
        <v>294180</v>
      </c>
    </row>
    <row r="26" spans="1:5" ht="12.75" customHeight="1" x14ac:dyDescent="0.25">
      <c r="A26" s="2" t="s">
        <v>52</v>
      </c>
      <c r="B26" s="3" t="s">
        <v>53</v>
      </c>
      <c r="C26" s="4">
        <v>972000</v>
      </c>
      <c r="D26" s="4">
        <v>472000</v>
      </c>
      <c r="E26" s="4">
        <v>382906</v>
      </c>
    </row>
    <row r="27" spans="1:5" ht="12.75" customHeight="1" x14ac:dyDescent="0.25">
      <c r="A27" s="2" t="s">
        <v>54</v>
      </c>
      <c r="B27" s="3" t="s">
        <v>55</v>
      </c>
      <c r="C27" s="4">
        <v>6250000</v>
      </c>
      <c r="D27" s="4">
        <v>7990000</v>
      </c>
      <c r="E27" s="4">
        <v>4772503</v>
      </c>
    </row>
    <row r="28" spans="1:5" ht="12.75" customHeight="1" x14ac:dyDescent="0.25">
      <c r="A28" s="2" t="s">
        <v>56</v>
      </c>
      <c r="B28" s="3" t="s">
        <v>57</v>
      </c>
      <c r="C28" s="4">
        <v>3304000</v>
      </c>
      <c r="D28" s="4">
        <v>1672000</v>
      </c>
      <c r="E28" s="4">
        <v>1246535</v>
      </c>
    </row>
    <row r="29" spans="1:5" ht="12.75" customHeight="1" x14ac:dyDescent="0.25">
      <c r="A29" s="2" t="s">
        <v>59</v>
      </c>
      <c r="B29" s="3" t="s">
        <v>60</v>
      </c>
      <c r="C29" s="4">
        <v>15900000</v>
      </c>
      <c r="D29" s="4">
        <v>16318820</v>
      </c>
      <c r="E29" s="4">
        <v>16150420</v>
      </c>
    </row>
    <row r="30" spans="1:5" ht="12.75" customHeight="1" x14ac:dyDescent="0.25">
      <c r="A30" s="2" t="s">
        <v>61</v>
      </c>
      <c r="B30" s="3" t="s">
        <v>62</v>
      </c>
      <c r="C30" s="4">
        <v>2556000</v>
      </c>
      <c r="D30" s="4">
        <v>3656000</v>
      </c>
      <c r="E30" s="4">
        <v>3401590</v>
      </c>
    </row>
    <row r="31" spans="1:5" ht="12.75" customHeight="1" x14ac:dyDescent="0.25">
      <c r="A31" s="2" t="s">
        <v>63</v>
      </c>
      <c r="B31" s="3" t="s">
        <v>64</v>
      </c>
      <c r="C31" s="4">
        <v>0</v>
      </c>
      <c r="D31" s="4">
        <v>0</v>
      </c>
      <c r="E31" s="4">
        <v>481185</v>
      </c>
    </row>
    <row r="32" spans="1:5" ht="12.75" customHeight="1" x14ac:dyDescent="0.25">
      <c r="A32" s="2" t="s">
        <v>65</v>
      </c>
      <c r="B32" s="3" t="s">
        <v>66</v>
      </c>
      <c r="C32" s="4">
        <v>28010000</v>
      </c>
      <c r="D32" s="4">
        <v>29636820</v>
      </c>
      <c r="E32" s="4">
        <v>25571048</v>
      </c>
    </row>
    <row r="33" spans="1:5" ht="12.75" customHeight="1" x14ac:dyDescent="0.25">
      <c r="A33" s="2" t="s">
        <v>67</v>
      </c>
      <c r="B33" s="3" t="s">
        <v>68</v>
      </c>
      <c r="C33" s="4">
        <v>1500000</v>
      </c>
      <c r="D33" s="4">
        <v>1780000</v>
      </c>
      <c r="E33" s="4">
        <v>1779257</v>
      </c>
    </row>
    <row r="34" spans="1:5" ht="12.75" customHeight="1" x14ac:dyDescent="0.25">
      <c r="A34" s="2" t="s">
        <v>69</v>
      </c>
      <c r="B34" s="3" t="s">
        <v>70</v>
      </c>
      <c r="C34" s="4">
        <v>1500000</v>
      </c>
      <c r="D34" s="4">
        <v>1780000</v>
      </c>
      <c r="E34" s="4">
        <v>1779257</v>
      </c>
    </row>
    <row r="35" spans="1:5" ht="12.75" customHeight="1" x14ac:dyDescent="0.25">
      <c r="A35" s="2" t="s">
        <v>71</v>
      </c>
      <c r="B35" s="3" t="s">
        <v>72</v>
      </c>
      <c r="C35" s="4">
        <v>4026000</v>
      </c>
      <c r="D35" s="4">
        <v>4295180</v>
      </c>
      <c r="E35" s="4">
        <v>3247023</v>
      </c>
    </row>
    <row r="36" spans="1:5" ht="12.75" customHeight="1" x14ac:dyDescent="0.25">
      <c r="A36" s="2" t="s">
        <v>74</v>
      </c>
      <c r="B36" s="3" t="s">
        <v>75</v>
      </c>
      <c r="C36" s="4">
        <v>500000</v>
      </c>
      <c r="D36" s="4">
        <v>1140000</v>
      </c>
      <c r="E36" s="4">
        <v>1133260</v>
      </c>
    </row>
    <row r="37" spans="1:5" ht="12.75" customHeight="1" x14ac:dyDescent="0.25">
      <c r="A37" s="2" t="s">
        <v>76</v>
      </c>
      <c r="B37" s="3" t="s">
        <v>77</v>
      </c>
      <c r="C37" s="4">
        <v>4526000</v>
      </c>
      <c r="D37" s="4">
        <v>5435180</v>
      </c>
      <c r="E37" s="4">
        <v>4380283</v>
      </c>
    </row>
    <row r="38" spans="1:5" ht="12.75" customHeight="1" x14ac:dyDescent="0.25">
      <c r="A38" s="5" t="s">
        <v>78</v>
      </c>
      <c r="B38" s="6" t="s">
        <v>79</v>
      </c>
      <c r="C38" s="7">
        <v>38588000</v>
      </c>
      <c r="D38" s="7">
        <v>40004000</v>
      </c>
      <c r="E38" s="7">
        <v>34719495</v>
      </c>
    </row>
    <row r="39" spans="1:5" ht="12.75" customHeight="1" x14ac:dyDescent="0.25">
      <c r="A39" s="2" t="s">
        <v>437</v>
      </c>
      <c r="B39" s="3" t="s">
        <v>438</v>
      </c>
      <c r="C39" s="4">
        <v>3000000</v>
      </c>
      <c r="D39" s="4">
        <v>4292000</v>
      </c>
      <c r="E39" s="4">
        <v>4246730</v>
      </c>
    </row>
    <row r="40" spans="1:5" ht="12.75" customHeight="1" x14ac:dyDescent="0.25">
      <c r="A40" s="2" t="s">
        <v>439</v>
      </c>
      <c r="B40" s="3" t="s">
        <v>82</v>
      </c>
      <c r="C40" s="4">
        <v>0</v>
      </c>
      <c r="D40" s="4">
        <v>0</v>
      </c>
      <c r="E40" s="4">
        <v>260000</v>
      </c>
    </row>
    <row r="41" spans="1:5" ht="12.75" customHeight="1" x14ac:dyDescent="0.25">
      <c r="A41" s="2" t="s">
        <v>160</v>
      </c>
      <c r="B41" s="3" t="s">
        <v>84</v>
      </c>
      <c r="C41" s="4">
        <v>0</v>
      </c>
      <c r="D41" s="4">
        <v>0</v>
      </c>
      <c r="E41" s="4">
        <v>2637850</v>
      </c>
    </row>
    <row r="42" spans="1:5" ht="12.75" customHeight="1" x14ac:dyDescent="0.25">
      <c r="A42" s="2" t="s">
        <v>86</v>
      </c>
      <c r="B42" s="3" t="s">
        <v>85</v>
      </c>
      <c r="C42" s="4">
        <v>0</v>
      </c>
      <c r="D42" s="4">
        <v>0</v>
      </c>
      <c r="E42" s="4">
        <v>736880</v>
      </c>
    </row>
    <row r="43" spans="1:5" ht="12.75" customHeight="1" x14ac:dyDescent="0.25">
      <c r="A43" s="5" t="s">
        <v>440</v>
      </c>
      <c r="B43" s="6" t="s">
        <v>441</v>
      </c>
      <c r="C43" s="7">
        <v>3000000</v>
      </c>
      <c r="D43" s="7">
        <v>4292000</v>
      </c>
      <c r="E43" s="7">
        <v>4246730</v>
      </c>
    </row>
    <row r="44" spans="1:5" ht="12.75" customHeight="1" x14ac:dyDescent="0.25">
      <c r="A44" s="2" t="s">
        <v>401</v>
      </c>
      <c r="B44" s="3" t="s">
        <v>87</v>
      </c>
      <c r="C44" s="4">
        <v>0</v>
      </c>
      <c r="D44" s="4">
        <v>1726876</v>
      </c>
      <c r="E44" s="4">
        <v>1726876</v>
      </c>
    </row>
    <row r="45" spans="1:5" ht="12.75" customHeight="1" x14ac:dyDescent="0.25">
      <c r="A45" s="2" t="s">
        <v>442</v>
      </c>
      <c r="B45" s="3" t="s">
        <v>443</v>
      </c>
      <c r="C45" s="4">
        <v>0</v>
      </c>
      <c r="D45" s="4">
        <v>1726876</v>
      </c>
      <c r="E45" s="4">
        <v>1726876</v>
      </c>
    </row>
    <row r="46" spans="1:5" ht="12.75" customHeight="1" x14ac:dyDescent="0.25">
      <c r="A46" s="2" t="s">
        <v>164</v>
      </c>
      <c r="B46" s="3" t="s">
        <v>444</v>
      </c>
      <c r="C46" s="4">
        <v>9220000</v>
      </c>
      <c r="D46" s="4">
        <v>11240000</v>
      </c>
      <c r="E46" s="4">
        <v>11207972</v>
      </c>
    </row>
    <row r="47" spans="1:5" ht="12.75" customHeight="1" x14ac:dyDescent="0.25">
      <c r="A47" s="2" t="s">
        <v>445</v>
      </c>
      <c r="B47" s="3" t="s">
        <v>88</v>
      </c>
      <c r="C47" s="4">
        <v>0</v>
      </c>
      <c r="D47" s="4">
        <v>0</v>
      </c>
      <c r="E47" s="4">
        <v>11207972</v>
      </c>
    </row>
    <row r="48" spans="1:5" ht="12.75" customHeight="1" x14ac:dyDescent="0.25">
      <c r="A48" s="2" t="s">
        <v>90</v>
      </c>
      <c r="B48" s="3" t="s">
        <v>446</v>
      </c>
      <c r="C48" s="4">
        <v>1992000</v>
      </c>
      <c r="D48" s="4">
        <v>10567000</v>
      </c>
      <c r="E48" s="4">
        <v>8597920</v>
      </c>
    </row>
    <row r="49" spans="1:5" ht="12.75" customHeight="1" x14ac:dyDescent="0.25">
      <c r="A49" s="2" t="s">
        <v>168</v>
      </c>
      <c r="B49" s="3" t="s">
        <v>92</v>
      </c>
      <c r="C49" s="4">
        <v>0</v>
      </c>
      <c r="D49" s="4">
        <v>0</v>
      </c>
      <c r="E49" s="4">
        <v>22920</v>
      </c>
    </row>
    <row r="50" spans="1:5" ht="12.75" customHeight="1" x14ac:dyDescent="0.25">
      <c r="A50" s="2" t="s">
        <v>447</v>
      </c>
      <c r="B50" s="3" t="s">
        <v>94</v>
      </c>
      <c r="C50" s="4">
        <v>0</v>
      </c>
      <c r="D50" s="4">
        <v>0</v>
      </c>
      <c r="E50" s="4">
        <v>8575000</v>
      </c>
    </row>
    <row r="51" spans="1:5" ht="12.75" customHeight="1" x14ac:dyDescent="0.25">
      <c r="A51" s="2" t="s">
        <v>97</v>
      </c>
      <c r="B51" s="3" t="s">
        <v>96</v>
      </c>
      <c r="C51" s="4">
        <v>21140398</v>
      </c>
      <c r="D51" s="4">
        <v>12317042</v>
      </c>
      <c r="E51" s="4">
        <v>0</v>
      </c>
    </row>
    <row r="52" spans="1:5" ht="12.75" customHeight="1" x14ac:dyDescent="0.25">
      <c r="A52" s="5" t="s">
        <v>170</v>
      </c>
      <c r="B52" s="6" t="s">
        <v>448</v>
      </c>
      <c r="C52" s="7">
        <v>32352398</v>
      </c>
      <c r="D52" s="7">
        <v>35850918</v>
      </c>
      <c r="E52" s="7">
        <v>21532768</v>
      </c>
    </row>
    <row r="53" spans="1:5" ht="12.75" customHeight="1" x14ac:dyDescent="0.25">
      <c r="A53" s="2" t="s">
        <v>449</v>
      </c>
      <c r="B53" s="3" t="s">
        <v>450</v>
      </c>
      <c r="C53" s="4">
        <v>0</v>
      </c>
      <c r="D53" s="4">
        <v>1620000</v>
      </c>
      <c r="E53" s="4">
        <v>1620000</v>
      </c>
    </row>
    <row r="54" spans="1:5" ht="12.75" customHeight="1" x14ac:dyDescent="0.25">
      <c r="A54" s="2" t="s">
        <v>172</v>
      </c>
      <c r="B54" s="3" t="s">
        <v>451</v>
      </c>
      <c r="C54" s="4">
        <v>0</v>
      </c>
      <c r="D54" s="4">
        <v>400000</v>
      </c>
      <c r="E54" s="4">
        <v>400000</v>
      </c>
    </row>
    <row r="55" spans="1:5" ht="12.75" customHeight="1" x14ac:dyDescent="0.25">
      <c r="A55" s="2" t="s">
        <v>100</v>
      </c>
      <c r="B55" s="3" t="s">
        <v>99</v>
      </c>
      <c r="C55" s="4">
        <v>0</v>
      </c>
      <c r="D55" s="4">
        <v>314000</v>
      </c>
      <c r="E55" s="4">
        <v>314000</v>
      </c>
    </row>
    <row r="56" spans="1:5" ht="12.75" customHeight="1" x14ac:dyDescent="0.25">
      <c r="A56" s="2" t="s">
        <v>452</v>
      </c>
      <c r="B56" s="3" t="s">
        <v>101</v>
      </c>
      <c r="C56" s="4">
        <v>1575000</v>
      </c>
      <c r="D56" s="4">
        <v>13982023</v>
      </c>
      <c r="E56" s="4">
        <v>13980157</v>
      </c>
    </row>
    <row r="57" spans="1:5" ht="12.75" customHeight="1" x14ac:dyDescent="0.25">
      <c r="A57" s="2" t="s">
        <v>103</v>
      </c>
      <c r="B57" s="3" t="s">
        <v>102</v>
      </c>
      <c r="C57" s="4">
        <v>425000</v>
      </c>
      <c r="D57" s="4">
        <v>3828775</v>
      </c>
      <c r="E57" s="4">
        <v>3827021</v>
      </c>
    </row>
    <row r="58" spans="1:5" ht="12.75" customHeight="1" x14ac:dyDescent="0.25">
      <c r="A58" s="5" t="s">
        <v>104</v>
      </c>
      <c r="B58" s="6" t="s">
        <v>453</v>
      </c>
      <c r="C58" s="7">
        <v>2000000</v>
      </c>
      <c r="D58" s="7">
        <v>20144798</v>
      </c>
      <c r="E58" s="7">
        <v>20141178</v>
      </c>
    </row>
    <row r="59" spans="1:5" ht="12.75" customHeight="1" x14ac:dyDescent="0.25">
      <c r="A59" s="2" t="s">
        <v>454</v>
      </c>
      <c r="B59" s="3" t="s">
        <v>105</v>
      </c>
      <c r="C59" s="4">
        <v>0</v>
      </c>
      <c r="D59" s="4">
        <v>1772864</v>
      </c>
      <c r="E59" s="4">
        <v>0</v>
      </c>
    </row>
    <row r="60" spans="1:5" ht="12.75" customHeight="1" x14ac:dyDescent="0.25">
      <c r="A60" s="2" t="s">
        <v>107</v>
      </c>
      <c r="B60" s="3" t="s">
        <v>106</v>
      </c>
      <c r="C60" s="4">
        <v>0</v>
      </c>
      <c r="D60" s="4">
        <v>478673</v>
      </c>
      <c r="E60" s="4">
        <v>0</v>
      </c>
    </row>
    <row r="61" spans="1:5" ht="12.75" customHeight="1" x14ac:dyDescent="0.25">
      <c r="A61" s="5" t="s">
        <v>455</v>
      </c>
      <c r="B61" s="6" t="s">
        <v>456</v>
      </c>
      <c r="C61" s="7">
        <v>0</v>
      </c>
      <c r="D61" s="7">
        <v>2251537</v>
      </c>
      <c r="E61" s="7">
        <v>0</v>
      </c>
    </row>
    <row r="62" spans="1:5" ht="12.75" customHeight="1" x14ac:dyDescent="0.25">
      <c r="A62" s="35" t="s">
        <v>457</v>
      </c>
      <c r="B62" s="36" t="s">
        <v>458</v>
      </c>
      <c r="C62" s="37">
        <v>103837398</v>
      </c>
      <c r="D62" s="37">
        <v>131764897</v>
      </c>
      <c r="E62" s="7">
        <v>104254129</v>
      </c>
    </row>
    <row r="63" spans="1:5" s="92" customFormat="1" ht="12.75" customHeight="1" x14ac:dyDescent="0.25">
      <c r="A63" s="21"/>
      <c r="B63" s="22"/>
      <c r="C63" s="23"/>
      <c r="D63" s="23"/>
      <c r="E63" s="23"/>
    </row>
    <row r="64" spans="1:5" s="92" customFormat="1" ht="12.75" customHeight="1" x14ac:dyDescent="0.25">
      <c r="A64" s="38"/>
      <c r="B64" s="39"/>
      <c r="C64" s="40"/>
      <c r="D64" s="40"/>
      <c r="E64" s="40"/>
    </row>
    <row r="65" spans="1:5" s="92" customFormat="1" ht="12.75" customHeight="1" x14ac:dyDescent="0.25">
      <c r="A65" s="38"/>
      <c r="B65" s="39"/>
      <c r="C65" s="40"/>
      <c r="D65" s="40"/>
      <c r="E65" s="40"/>
    </row>
    <row r="66" spans="1:5" s="92" customFormat="1" ht="12.75" customHeight="1" x14ac:dyDescent="0.25">
      <c r="A66" s="21"/>
      <c r="B66" s="22"/>
      <c r="C66" s="23"/>
      <c r="D66" s="23"/>
      <c r="E66" s="23"/>
    </row>
    <row r="67" spans="1:5" s="92" customFormat="1" ht="12.75" customHeight="1" x14ac:dyDescent="0.25">
      <c r="A67" s="21"/>
      <c r="B67" s="22"/>
      <c r="C67" s="23"/>
      <c r="D67" s="23"/>
      <c r="E67" s="23"/>
    </row>
  </sheetData>
  <mergeCells count="3">
    <mergeCell ref="A5:E5"/>
    <mergeCell ref="A2:E2"/>
    <mergeCell ref="A3:E3"/>
  </mergeCells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T69"/>
  <sheetViews>
    <sheetView view="pageBreakPreview" zoomScaleNormal="100" zoomScaleSheetLayoutView="100" workbookViewId="0">
      <selection activeCell="A3" sqref="A3:S3"/>
    </sheetView>
  </sheetViews>
  <sheetFormatPr defaultRowHeight="15" x14ac:dyDescent="0.25"/>
  <cols>
    <col min="1" max="1" width="9.140625" style="8"/>
    <col min="2" max="2" width="41" style="8" customWidth="1"/>
    <col min="3" max="3" width="13.140625" style="8" customWidth="1"/>
    <col min="4" max="4" width="12.5703125" style="8" customWidth="1"/>
    <col min="5" max="5" width="12.28515625" style="8" customWidth="1"/>
    <col min="6" max="6" width="12.5703125" style="8" customWidth="1"/>
    <col min="7" max="7" width="11.85546875" style="8" customWidth="1"/>
    <col min="8" max="8" width="13" style="8" customWidth="1"/>
    <col min="9" max="10" width="9.28515625" style="8" bestFit="1" customWidth="1"/>
    <col min="11" max="11" width="9.85546875" style="8" bestFit="1" customWidth="1"/>
    <col min="12" max="12" width="11.140625" style="8" customWidth="1"/>
    <col min="13" max="15" width="9.28515625" style="8" bestFit="1" customWidth="1"/>
    <col min="16" max="16" width="10.28515625" style="8" customWidth="1"/>
    <col min="17" max="17" width="11.28515625" style="8" customWidth="1"/>
    <col min="18" max="18" width="9.140625" style="92" hidden="1" customWidth="1"/>
    <col min="19" max="19" width="12.140625" style="92" hidden="1" customWidth="1"/>
    <col min="20" max="20" width="9.140625" style="92" hidden="1" customWidth="1"/>
    <col min="21" max="16384" width="9.140625" style="8"/>
  </cols>
  <sheetData>
    <row r="2" spans="1:20" x14ac:dyDescent="0.25">
      <c r="A2" s="250" t="s">
        <v>915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20" ht="13.5" customHeight="1" x14ac:dyDescent="0.25">
      <c r="A3" s="250" t="s">
        <v>132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</row>
    <row r="4" spans="1:20" x14ac:dyDescent="0.25">
      <c r="Q4" s="8" t="s">
        <v>109</v>
      </c>
    </row>
    <row r="5" spans="1:20" ht="15" customHeight="1" x14ac:dyDescent="0.25">
      <c r="A5" s="259" t="s">
        <v>110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63"/>
      <c r="S5" s="63"/>
      <c r="T5" s="63"/>
    </row>
    <row r="6" spans="1:20" s="93" customFormat="1" ht="78.75" customHeight="1" x14ac:dyDescent="0.25">
      <c r="A6" s="41" t="s">
        <v>134</v>
      </c>
      <c r="B6" s="41" t="s">
        <v>2</v>
      </c>
      <c r="C6" s="41" t="s">
        <v>111</v>
      </c>
      <c r="D6" s="41" t="s">
        <v>112</v>
      </c>
      <c r="E6" s="41" t="s">
        <v>113</v>
      </c>
      <c r="F6" s="41" t="s">
        <v>114</v>
      </c>
      <c r="G6" s="41" t="s">
        <v>115</v>
      </c>
      <c r="H6" s="41" t="s">
        <v>428</v>
      </c>
      <c r="I6" s="41" t="s">
        <v>116</v>
      </c>
      <c r="J6" s="41" t="s">
        <v>117</v>
      </c>
      <c r="K6" s="41" t="s">
        <v>118</v>
      </c>
      <c r="L6" s="41" t="s">
        <v>119</v>
      </c>
      <c r="M6" s="41" t="s">
        <v>120</v>
      </c>
      <c r="N6" s="41" t="s">
        <v>121</v>
      </c>
      <c r="O6" s="41" t="s">
        <v>122</v>
      </c>
      <c r="P6" s="41" t="s">
        <v>123</v>
      </c>
      <c r="Q6" s="106" t="s">
        <v>124</v>
      </c>
      <c r="R6" s="107"/>
      <c r="S6" s="107"/>
      <c r="T6" s="107"/>
    </row>
    <row r="7" spans="1:20" ht="11.25" customHeight="1" x14ac:dyDescent="0.25">
      <c r="A7" s="15" t="s">
        <v>13</v>
      </c>
      <c r="B7" s="16" t="s">
        <v>14</v>
      </c>
      <c r="C7" s="17">
        <v>8640816</v>
      </c>
      <c r="D7" s="17">
        <v>1287429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7353387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60">
        <v>0</v>
      </c>
      <c r="R7" s="47"/>
      <c r="S7" s="47"/>
      <c r="T7" s="47"/>
    </row>
    <row r="8" spans="1:20" ht="11.25" customHeight="1" x14ac:dyDescent="0.25">
      <c r="A8" s="15" t="s">
        <v>138</v>
      </c>
      <c r="B8" s="16" t="s">
        <v>436</v>
      </c>
      <c r="C8" s="17">
        <v>150375</v>
      </c>
      <c r="D8" s="17">
        <v>30075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120300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60">
        <v>0</v>
      </c>
      <c r="R8" s="47"/>
      <c r="S8" s="47"/>
      <c r="T8" s="47"/>
    </row>
    <row r="9" spans="1:20" ht="11.25" customHeight="1" x14ac:dyDescent="0.25">
      <c r="A9" s="15" t="s">
        <v>15</v>
      </c>
      <c r="B9" s="16" t="s">
        <v>16</v>
      </c>
      <c r="C9" s="17">
        <v>509000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509000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60">
        <v>0</v>
      </c>
      <c r="R9" s="47"/>
      <c r="S9" s="47"/>
      <c r="T9" s="47"/>
    </row>
    <row r="10" spans="1:20" ht="11.25" customHeight="1" x14ac:dyDescent="0.25">
      <c r="A10" s="15" t="s">
        <v>19</v>
      </c>
      <c r="B10" s="16" t="s">
        <v>20</v>
      </c>
      <c r="C10" s="17">
        <v>219218</v>
      </c>
      <c r="D10" s="17">
        <v>73295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145923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60">
        <v>0</v>
      </c>
      <c r="R10" s="47"/>
      <c r="S10" s="47"/>
      <c r="T10" s="47"/>
    </row>
    <row r="11" spans="1:20" ht="11.25" customHeight="1" x14ac:dyDescent="0.25">
      <c r="A11" s="15" t="s">
        <v>21</v>
      </c>
      <c r="B11" s="16" t="s">
        <v>22</v>
      </c>
      <c r="C11" s="17">
        <v>9519409</v>
      </c>
      <c r="D11" s="17">
        <v>1390799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8128610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60">
        <v>0</v>
      </c>
      <c r="R11" s="47"/>
      <c r="S11" s="47"/>
      <c r="T11" s="47"/>
    </row>
    <row r="12" spans="1:20" ht="11.25" customHeight="1" x14ac:dyDescent="0.25">
      <c r="A12" s="15" t="s">
        <v>23</v>
      </c>
      <c r="B12" s="16" t="s">
        <v>24</v>
      </c>
      <c r="C12" s="17">
        <v>8044452</v>
      </c>
      <c r="D12" s="17">
        <v>8044452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60">
        <v>0</v>
      </c>
      <c r="R12" s="47"/>
      <c r="S12" s="47"/>
      <c r="T12" s="47"/>
    </row>
    <row r="13" spans="1:20" ht="11.25" customHeight="1" x14ac:dyDescent="0.25">
      <c r="A13" s="15" t="s">
        <v>25</v>
      </c>
      <c r="B13" s="16" t="s">
        <v>26</v>
      </c>
      <c r="C13" s="17">
        <v>1878275</v>
      </c>
      <c r="D13" s="17">
        <v>903105</v>
      </c>
      <c r="E13" s="17">
        <v>0</v>
      </c>
      <c r="F13" s="17">
        <v>0</v>
      </c>
      <c r="G13" s="17">
        <v>0</v>
      </c>
      <c r="H13" s="17">
        <v>499364</v>
      </c>
      <c r="I13" s="17">
        <v>0</v>
      </c>
      <c r="J13" s="17">
        <v>0</v>
      </c>
      <c r="K13" s="17">
        <v>57806</v>
      </c>
      <c r="L13" s="17">
        <v>0</v>
      </c>
      <c r="M13" s="17">
        <v>0</v>
      </c>
      <c r="N13" s="17">
        <v>0</v>
      </c>
      <c r="O13" s="17">
        <v>418000</v>
      </c>
      <c r="P13" s="17">
        <v>0</v>
      </c>
      <c r="Q13" s="60">
        <v>0</v>
      </c>
      <c r="R13" s="47"/>
      <c r="S13" s="47"/>
      <c r="T13" s="47"/>
    </row>
    <row r="14" spans="1:20" ht="11.25" customHeight="1" x14ac:dyDescent="0.25">
      <c r="A14" s="15" t="s">
        <v>27</v>
      </c>
      <c r="B14" s="16" t="s">
        <v>28</v>
      </c>
      <c r="C14" s="17">
        <v>380764</v>
      </c>
      <c r="D14" s="17">
        <v>380764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60">
        <v>0</v>
      </c>
      <c r="R14" s="47"/>
      <c r="S14" s="47"/>
      <c r="T14" s="47"/>
    </row>
    <row r="15" spans="1:20" ht="11.25" customHeight="1" x14ac:dyDescent="0.25">
      <c r="A15" s="15" t="s">
        <v>29</v>
      </c>
      <c r="B15" s="16" t="s">
        <v>30</v>
      </c>
      <c r="C15" s="17">
        <v>10303491</v>
      </c>
      <c r="D15" s="17">
        <v>9328321</v>
      </c>
      <c r="E15" s="17">
        <v>0</v>
      </c>
      <c r="F15" s="17">
        <v>0</v>
      </c>
      <c r="G15" s="17">
        <v>0</v>
      </c>
      <c r="H15" s="17">
        <v>499364</v>
      </c>
      <c r="I15" s="17">
        <v>0</v>
      </c>
      <c r="J15" s="17">
        <v>0</v>
      </c>
      <c r="K15" s="17">
        <v>57806</v>
      </c>
      <c r="L15" s="17">
        <v>0</v>
      </c>
      <c r="M15" s="17">
        <v>0</v>
      </c>
      <c r="N15" s="17">
        <v>0</v>
      </c>
      <c r="O15" s="17">
        <v>418000</v>
      </c>
      <c r="P15" s="17">
        <v>0</v>
      </c>
      <c r="Q15" s="60">
        <v>0</v>
      </c>
      <c r="R15" s="47"/>
      <c r="S15" s="47"/>
      <c r="T15" s="47"/>
    </row>
    <row r="16" spans="1:20" ht="11.25" customHeight="1" x14ac:dyDescent="0.25">
      <c r="A16" s="18" t="s">
        <v>31</v>
      </c>
      <c r="B16" s="19" t="s">
        <v>32</v>
      </c>
      <c r="C16" s="20">
        <v>19822900</v>
      </c>
      <c r="D16" s="20">
        <v>10719120</v>
      </c>
      <c r="E16" s="20">
        <v>0</v>
      </c>
      <c r="F16" s="20">
        <v>0</v>
      </c>
      <c r="G16" s="20">
        <v>0</v>
      </c>
      <c r="H16" s="20">
        <v>499364</v>
      </c>
      <c r="I16" s="20">
        <v>0</v>
      </c>
      <c r="J16" s="20">
        <v>0</v>
      </c>
      <c r="K16" s="20">
        <v>8186416</v>
      </c>
      <c r="L16" s="20">
        <v>0</v>
      </c>
      <c r="M16" s="20">
        <v>0</v>
      </c>
      <c r="N16" s="20">
        <v>0</v>
      </c>
      <c r="O16" s="20">
        <v>418000</v>
      </c>
      <c r="P16" s="20">
        <v>0</v>
      </c>
      <c r="Q16" s="61">
        <v>0</v>
      </c>
      <c r="R16" s="44"/>
      <c r="S16" s="44"/>
      <c r="T16" s="44"/>
    </row>
    <row r="17" spans="1:20" ht="11.25" customHeight="1" x14ac:dyDescent="0.25">
      <c r="A17" s="18" t="s">
        <v>33</v>
      </c>
      <c r="B17" s="19" t="s">
        <v>34</v>
      </c>
      <c r="C17" s="20">
        <v>3791058</v>
      </c>
      <c r="D17" s="20">
        <v>1763503</v>
      </c>
      <c r="E17" s="20">
        <v>0</v>
      </c>
      <c r="F17" s="20">
        <v>0</v>
      </c>
      <c r="G17" s="20">
        <v>0</v>
      </c>
      <c r="H17" s="20">
        <v>78650</v>
      </c>
      <c r="I17" s="20">
        <v>0</v>
      </c>
      <c r="J17" s="20">
        <v>0</v>
      </c>
      <c r="K17" s="20">
        <v>1872297</v>
      </c>
      <c r="L17" s="20">
        <v>0</v>
      </c>
      <c r="M17" s="20">
        <v>0</v>
      </c>
      <c r="N17" s="20">
        <v>0</v>
      </c>
      <c r="O17" s="20">
        <v>76608</v>
      </c>
      <c r="P17" s="20">
        <v>0</v>
      </c>
      <c r="Q17" s="61">
        <v>0</v>
      </c>
      <c r="R17" s="44"/>
      <c r="S17" s="44"/>
      <c r="T17" s="44"/>
    </row>
    <row r="18" spans="1:20" ht="11.25" customHeight="1" x14ac:dyDescent="0.25">
      <c r="A18" s="15" t="s">
        <v>35</v>
      </c>
      <c r="B18" s="16" t="s">
        <v>36</v>
      </c>
      <c r="C18" s="17">
        <v>3538455</v>
      </c>
      <c r="D18" s="17">
        <v>1625373</v>
      </c>
      <c r="E18" s="17">
        <v>0</v>
      </c>
      <c r="F18" s="17">
        <v>0</v>
      </c>
      <c r="G18" s="17">
        <v>0</v>
      </c>
      <c r="H18" s="17">
        <v>78650</v>
      </c>
      <c r="I18" s="17">
        <v>0</v>
      </c>
      <c r="J18" s="17">
        <v>0</v>
      </c>
      <c r="K18" s="17">
        <v>1757824</v>
      </c>
      <c r="L18" s="17">
        <v>0</v>
      </c>
      <c r="M18" s="17">
        <v>0</v>
      </c>
      <c r="N18" s="17">
        <v>0</v>
      </c>
      <c r="O18" s="17">
        <v>76608</v>
      </c>
      <c r="P18" s="17">
        <v>0</v>
      </c>
      <c r="Q18" s="60">
        <v>0</v>
      </c>
      <c r="R18" s="47"/>
      <c r="S18" s="47"/>
      <c r="T18" s="47"/>
    </row>
    <row r="19" spans="1:20" ht="11.25" customHeight="1" x14ac:dyDescent="0.25">
      <c r="A19" s="15" t="s">
        <v>38</v>
      </c>
      <c r="B19" s="16" t="s">
        <v>39</v>
      </c>
      <c r="C19" s="17">
        <v>116945</v>
      </c>
      <c r="D19" s="17">
        <v>93630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23315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60">
        <v>0</v>
      </c>
      <c r="R19" s="47"/>
      <c r="S19" s="47"/>
      <c r="T19" s="47"/>
    </row>
    <row r="20" spans="1:20" ht="11.25" customHeight="1" x14ac:dyDescent="0.25">
      <c r="A20" s="15" t="s">
        <v>40</v>
      </c>
      <c r="B20" s="16" t="s">
        <v>41</v>
      </c>
      <c r="C20" s="17">
        <v>135658</v>
      </c>
      <c r="D20" s="17">
        <v>44500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91158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60">
        <v>0</v>
      </c>
      <c r="R20" s="47"/>
      <c r="S20" s="47"/>
      <c r="T20" s="47"/>
    </row>
    <row r="21" spans="1:20" ht="11.25" customHeight="1" x14ac:dyDescent="0.25">
      <c r="A21" s="15" t="s">
        <v>42</v>
      </c>
      <c r="B21" s="16" t="s">
        <v>43</v>
      </c>
      <c r="C21" s="17">
        <v>8110</v>
      </c>
      <c r="D21" s="17">
        <v>8110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60">
        <v>0</v>
      </c>
      <c r="R21" s="47"/>
      <c r="S21" s="47"/>
      <c r="T21" s="47"/>
    </row>
    <row r="22" spans="1:20" ht="11.25" customHeight="1" x14ac:dyDescent="0.25">
      <c r="A22" s="15" t="s">
        <v>44</v>
      </c>
      <c r="B22" s="16" t="s">
        <v>45</v>
      </c>
      <c r="C22" s="17">
        <v>2597891</v>
      </c>
      <c r="D22" s="17">
        <v>378816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42806</v>
      </c>
      <c r="K22" s="17">
        <v>1240269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60">
        <v>936000</v>
      </c>
      <c r="R22" s="47"/>
      <c r="S22" s="47"/>
      <c r="T22" s="47"/>
    </row>
    <row r="23" spans="1:20" ht="11.25" customHeight="1" x14ac:dyDescent="0.25">
      <c r="A23" s="15" t="s">
        <v>46</v>
      </c>
      <c r="B23" s="16" t="s">
        <v>47</v>
      </c>
      <c r="C23" s="17">
        <v>2606001</v>
      </c>
      <c r="D23" s="17">
        <v>386926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42806</v>
      </c>
      <c r="K23" s="17">
        <v>1240269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60">
        <v>936000</v>
      </c>
      <c r="R23" s="47"/>
      <c r="S23" s="47"/>
      <c r="T23" s="47"/>
    </row>
    <row r="24" spans="1:20" ht="11.25" customHeight="1" x14ac:dyDescent="0.25">
      <c r="A24" s="15" t="s">
        <v>48</v>
      </c>
      <c r="B24" s="16" t="s">
        <v>49</v>
      </c>
      <c r="C24" s="17">
        <v>88726</v>
      </c>
      <c r="D24" s="17">
        <v>37846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50880</v>
      </c>
      <c r="M24" s="17">
        <v>0</v>
      </c>
      <c r="N24" s="17">
        <v>0</v>
      </c>
      <c r="O24" s="17">
        <v>0</v>
      </c>
      <c r="P24" s="17">
        <v>0</v>
      </c>
      <c r="Q24" s="60">
        <v>0</v>
      </c>
      <c r="R24" s="47"/>
      <c r="S24" s="47"/>
      <c r="T24" s="47"/>
    </row>
    <row r="25" spans="1:20" ht="11.25" customHeight="1" x14ac:dyDescent="0.25">
      <c r="A25" s="15" t="s">
        <v>50</v>
      </c>
      <c r="B25" s="16" t="s">
        <v>51</v>
      </c>
      <c r="C25" s="17">
        <v>294180</v>
      </c>
      <c r="D25" s="17">
        <v>182281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83245</v>
      </c>
      <c r="M25" s="17">
        <v>0</v>
      </c>
      <c r="N25" s="17">
        <v>0</v>
      </c>
      <c r="O25" s="17">
        <v>28654</v>
      </c>
      <c r="P25" s="17">
        <v>0</v>
      </c>
      <c r="Q25" s="60">
        <v>0</v>
      </c>
      <c r="R25" s="47"/>
      <c r="S25" s="47"/>
      <c r="T25" s="47"/>
    </row>
    <row r="26" spans="1:20" ht="11.25" customHeight="1" x14ac:dyDescent="0.25">
      <c r="A26" s="15" t="s">
        <v>52</v>
      </c>
      <c r="B26" s="16" t="s">
        <v>53</v>
      </c>
      <c r="C26" s="17">
        <v>382906</v>
      </c>
      <c r="D26" s="17">
        <v>220127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134125</v>
      </c>
      <c r="M26" s="17">
        <v>0</v>
      </c>
      <c r="N26" s="17">
        <v>0</v>
      </c>
      <c r="O26" s="17">
        <v>28654</v>
      </c>
      <c r="P26" s="17">
        <v>0</v>
      </c>
      <c r="Q26" s="60">
        <v>0</v>
      </c>
      <c r="R26" s="47"/>
      <c r="S26" s="47"/>
      <c r="T26" s="47"/>
    </row>
    <row r="27" spans="1:20" ht="11.25" customHeight="1" x14ac:dyDescent="0.25">
      <c r="A27" s="15" t="s">
        <v>54</v>
      </c>
      <c r="B27" s="16" t="s">
        <v>55</v>
      </c>
      <c r="C27" s="17">
        <v>4772503</v>
      </c>
      <c r="D27" s="17">
        <v>939824</v>
      </c>
      <c r="E27" s="17">
        <v>636089</v>
      </c>
      <c r="F27" s="17">
        <v>0</v>
      </c>
      <c r="G27" s="17">
        <v>0</v>
      </c>
      <c r="H27" s="17">
        <v>0</v>
      </c>
      <c r="I27" s="17">
        <v>1972705</v>
      </c>
      <c r="J27" s="17">
        <v>0</v>
      </c>
      <c r="K27" s="17">
        <v>180417</v>
      </c>
      <c r="L27" s="17">
        <v>900965</v>
      </c>
      <c r="M27" s="17">
        <v>0</v>
      </c>
      <c r="N27" s="17">
        <v>0</v>
      </c>
      <c r="O27" s="17">
        <v>142503</v>
      </c>
      <c r="P27" s="17">
        <v>0</v>
      </c>
      <c r="Q27" s="60">
        <v>0</v>
      </c>
      <c r="R27" s="47"/>
      <c r="S27" s="47"/>
      <c r="T27" s="47"/>
    </row>
    <row r="28" spans="1:20" ht="11.25" customHeight="1" x14ac:dyDescent="0.25">
      <c r="A28" s="15" t="s">
        <v>56</v>
      </c>
      <c r="B28" s="16" t="s">
        <v>57</v>
      </c>
      <c r="C28" s="17">
        <v>1246535</v>
      </c>
      <c r="D28" s="17">
        <v>134591</v>
      </c>
      <c r="E28" s="17">
        <v>295889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816055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60">
        <v>0</v>
      </c>
      <c r="R28" s="47"/>
      <c r="S28" s="47"/>
      <c r="T28" s="47"/>
    </row>
    <row r="29" spans="1:20" ht="11.25" customHeight="1" x14ac:dyDescent="0.25">
      <c r="A29" s="15" t="s">
        <v>59</v>
      </c>
      <c r="B29" s="16" t="s">
        <v>60</v>
      </c>
      <c r="C29" s="17">
        <v>16150420</v>
      </c>
      <c r="D29" s="17">
        <v>1032920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14127500</v>
      </c>
      <c r="M29" s="17">
        <v>990000</v>
      </c>
      <c r="N29" s="17">
        <v>0</v>
      </c>
      <c r="O29" s="17">
        <v>0</v>
      </c>
      <c r="P29" s="17">
        <v>0</v>
      </c>
      <c r="Q29" s="60">
        <v>0</v>
      </c>
      <c r="R29" s="47"/>
      <c r="S29" s="47"/>
      <c r="T29" s="47"/>
    </row>
    <row r="30" spans="1:20" ht="11.25" customHeight="1" x14ac:dyDescent="0.25">
      <c r="A30" s="15" t="s">
        <v>61</v>
      </c>
      <c r="B30" s="16" t="s">
        <v>125</v>
      </c>
      <c r="C30" s="17">
        <v>3401590</v>
      </c>
      <c r="D30" s="17">
        <v>1850073</v>
      </c>
      <c r="E30" s="17">
        <v>183797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798636</v>
      </c>
      <c r="L30" s="17">
        <v>351751</v>
      </c>
      <c r="M30" s="17">
        <v>0</v>
      </c>
      <c r="N30" s="17">
        <v>120000</v>
      </c>
      <c r="O30" s="17">
        <v>5096</v>
      </c>
      <c r="P30" s="17">
        <v>30820</v>
      </c>
      <c r="Q30" s="60">
        <v>61417</v>
      </c>
      <c r="R30" s="47"/>
      <c r="S30" s="47"/>
      <c r="T30" s="47"/>
    </row>
    <row r="31" spans="1:20" ht="11.25" customHeight="1" x14ac:dyDescent="0.25">
      <c r="A31" s="15" t="s">
        <v>63</v>
      </c>
      <c r="B31" s="16" t="s">
        <v>64</v>
      </c>
      <c r="C31" s="17">
        <v>481185</v>
      </c>
      <c r="D31" s="17">
        <v>367644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27446</v>
      </c>
      <c r="L31" s="17">
        <v>80275</v>
      </c>
      <c r="M31" s="17">
        <v>0</v>
      </c>
      <c r="N31" s="17">
        <v>0</v>
      </c>
      <c r="O31" s="17">
        <v>0</v>
      </c>
      <c r="P31" s="17">
        <v>5820</v>
      </c>
      <c r="Q31" s="60">
        <v>0</v>
      </c>
      <c r="R31" s="47"/>
      <c r="S31" s="47"/>
      <c r="T31" s="47"/>
    </row>
    <row r="32" spans="1:20" ht="11.25" customHeight="1" x14ac:dyDescent="0.25">
      <c r="A32" s="15" t="s">
        <v>65</v>
      </c>
      <c r="B32" s="16" t="s">
        <v>66</v>
      </c>
      <c r="C32" s="17">
        <v>25571048</v>
      </c>
      <c r="D32" s="17">
        <v>3957408</v>
      </c>
      <c r="E32" s="17">
        <v>1115775</v>
      </c>
      <c r="F32" s="17">
        <v>0</v>
      </c>
      <c r="G32" s="17">
        <v>0</v>
      </c>
      <c r="H32" s="17">
        <v>0</v>
      </c>
      <c r="I32" s="17">
        <v>1972705</v>
      </c>
      <c r="J32" s="17">
        <v>0</v>
      </c>
      <c r="K32" s="17">
        <v>1795108</v>
      </c>
      <c r="L32" s="17">
        <v>15380216</v>
      </c>
      <c r="M32" s="17">
        <v>990000</v>
      </c>
      <c r="N32" s="17">
        <v>120000</v>
      </c>
      <c r="O32" s="17">
        <v>147599</v>
      </c>
      <c r="P32" s="17">
        <v>30820</v>
      </c>
      <c r="Q32" s="60">
        <v>61417</v>
      </c>
      <c r="R32" s="47"/>
      <c r="S32" s="47"/>
      <c r="T32" s="47"/>
    </row>
    <row r="33" spans="1:20" ht="11.25" customHeight="1" x14ac:dyDescent="0.25">
      <c r="A33" s="15" t="s">
        <v>67</v>
      </c>
      <c r="B33" s="16" t="s">
        <v>68</v>
      </c>
      <c r="C33" s="17">
        <v>1779257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1779257</v>
      </c>
      <c r="Q33" s="60">
        <v>0</v>
      </c>
      <c r="R33" s="47"/>
      <c r="S33" s="47"/>
      <c r="T33" s="47"/>
    </row>
    <row r="34" spans="1:20" ht="11.25" customHeight="1" x14ac:dyDescent="0.25">
      <c r="A34" s="15" t="s">
        <v>69</v>
      </c>
      <c r="B34" s="16" t="s">
        <v>70</v>
      </c>
      <c r="C34" s="17">
        <v>1779257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1779257</v>
      </c>
      <c r="Q34" s="60">
        <v>0</v>
      </c>
      <c r="R34" s="47"/>
      <c r="S34" s="47"/>
      <c r="T34" s="47"/>
    </row>
    <row r="35" spans="1:20" ht="11.25" customHeight="1" x14ac:dyDescent="0.25">
      <c r="A35" s="15" t="s">
        <v>71</v>
      </c>
      <c r="B35" s="16" t="s">
        <v>72</v>
      </c>
      <c r="C35" s="17">
        <v>3247023</v>
      </c>
      <c r="D35" s="17">
        <v>740841</v>
      </c>
      <c r="E35" s="17">
        <v>271041</v>
      </c>
      <c r="F35" s="17">
        <v>0</v>
      </c>
      <c r="G35" s="17">
        <v>0</v>
      </c>
      <c r="H35" s="17">
        <v>0</v>
      </c>
      <c r="I35" s="17">
        <v>502924</v>
      </c>
      <c r="J35" s="17">
        <v>11558</v>
      </c>
      <c r="K35" s="17">
        <v>707760</v>
      </c>
      <c r="L35" s="17">
        <v>283629</v>
      </c>
      <c r="M35" s="17">
        <v>0</v>
      </c>
      <c r="N35" s="17">
        <v>0</v>
      </c>
      <c r="O35" s="17">
        <v>40146</v>
      </c>
      <c r="P35" s="17">
        <v>419821</v>
      </c>
      <c r="Q35" s="60">
        <v>269303</v>
      </c>
      <c r="R35" s="47"/>
      <c r="S35" s="47"/>
      <c r="T35" s="47"/>
    </row>
    <row r="36" spans="1:20" ht="11.25" customHeight="1" x14ac:dyDescent="0.25">
      <c r="A36" s="15" t="s">
        <v>74</v>
      </c>
      <c r="B36" s="16" t="s">
        <v>75</v>
      </c>
      <c r="C36" s="17">
        <v>1133260</v>
      </c>
      <c r="D36" s="17">
        <v>763841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336218</v>
      </c>
      <c r="L36" s="17">
        <v>0</v>
      </c>
      <c r="M36" s="17">
        <v>0</v>
      </c>
      <c r="N36" s="17">
        <v>0</v>
      </c>
      <c r="O36" s="17">
        <v>0</v>
      </c>
      <c r="P36" s="17">
        <v>33201</v>
      </c>
      <c r="Q36" s="60">
        <v>0</v>
      </c>
      <c r="R36" s="47"/>
      <c r="S36" s="47"/>
      <c r="T36" s="47"/>
    </row>
    <row r="37" spans="1:20" ht="11.25" customHeight="1" x14ac:dyDescent="0.25">
      <c r="A37" s="15" t="s">
        <v>76</v>
      </c>
      <c r="B37" s="16" t="s">
        <v>77</v>
      </c>
      <c r="C37" s="17">
        <v>4380283</v>
      </c>
      <c r="D37" s="17">
        <v>1504682</v>
      </c>
      <c r="E37" s="17">
        <v>271041</v>
      </c>
      <c r="F37" s="17">
        <v>0</v>
      </c>
      <c r="G37" s="17">
        <v>0</v>
      </c>
      <c r="H37" s="17">
        <v>0</v>
      </c>
      <c r="I37" s="17">
        <v>502924</v>
      </c>
      <c r="J37" s="17">
        <v>11558</v>
      </c>
      <c r="K37" s="17">
        <v>1043978</v>
      </c>
      <c r="L37" s="17">
        <v>283629</v>
      </c>
      <c r="M37" s="17">
        <v>0</v>
      </c>
      <c r="N37" s="17">
        <v>0</v>
      </c>
      <c r="O37" s="17">
        <v>40146</v>
      </c>
      <c r="P37" s="17">
        <v>453022</v>
      </c>
      <c r="Q37" s="60">
        <v>269303</v>
      </c>
      <c r="R37" s="47"/>
      <c r="S37" s="47"/>
      <c r="T37" s="47"/>
    </row>
    <row r="38" spans="1:20" ht="11.25" customHeight="1" x14ac:dyDescent="0.25">
      <c r="A38" s="18" t="s">
        <v>78</v>
      </c>
      <c r="B38" s="19" t="s">
        <v>79</v>
      </c>
      <c r="C38" s="20">
        <v>34719495</v>
      </c>
      <c r="D38" s="20">
        <v>6069143</v>
      </c>
      <c r="E38" s="20">
        <v>1386816</v>
      </c>
      <c r="F38" s="20">
        <v>0</v>
      </c>
      <c r="G38" s="20">
        <v>0</v>
      </c>
      <c r="H38" s="20">
        <v>0</v>
      </c>
      <c r="I38" s="20">
        <v>2475629</v>
      </c>
      <c r="J38" s="20">
        <v>54364</v>
      </c>
      <c r="K38" s="20">
        <v>4079355</v>
      </c>
      <c r="L38" s="20">
        <v>15797970</v>
      </c>
      <c r="M38" s="20">
        <v>990000</v>
      </c>
      <c r="N38" s="20">
        <v>120000</v>
      </c>
      <c r="O38" s="20">
        <v>216399</v>
      </c>
      <c r="P38" s="20">
        <v>2263099</v>
      </c>
      <c r="Q38" s="61">
        <v>1266720</v>
      </c>
      <c r="R38" s="47"/>
      <c r="S38" s="47"/>
      <c r="T38" s="47"/>
    </row>
    <row r="39" spans="1:20" ht="11.25" customHeight="1" x14ac:dyDescent="0.25">
      <c r="A39" s="15" t="s">
        <v>437</v>
      </c>
      <c r="B39" s="16" t="s">
        <v>81</v>
      </c>
      <c r="C39" s="17">
        <v>4246730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60">
        <v>4246730</v>
      </c>
      <c r="R39" s="47"/>
      <c r="S39" s="47"/>
      <c r="T39" s="47"/>
    </row>
    <row r="40" spans="1:20" ht="11.25" customHeight="1" x14ac:dyDescent="0.25">
      <c r="A40" s="15" t="s">
        <v>439</v>
      </c>
      <c r="B40" s="16" t="s">
        <v>82</v>
      </c>
      <c r="C40" s="17">
        <v>260000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60">
        <v>260000</v>
      </c>
      <c r="R40" s="44"/>
      <c r="S40" s="44"/>
      <c r="T40" s="44"/>
    </row>
    <row r="41" spans="1:20" ht="11.25" customHeight="1" x14ac:dyDescent="0.25">
      <c r="A41" s="15" t="s">
        <v>160</v>
      </c>
      <c r="B41" s="16" t="s">
        <v>84</v>
      </c>
      <c r="C41" s="17">
        <v>2637850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60">
        <v>2637850</v>
      </c>
      <c r="R41" s="47"/>
      <c r="S41" s="47"/>
      <c r="T41" s="47"/>
    </row>
    <row r="42" spans="1:20" ht="11.25" customHeight="1" x14ac:dyDescent="0.25">
      <c r="A42" s="15" t="s">
        <v>86</v>
      </c>
      <c r="B42" s="16" t="s">
        <v>85</v>
      </c>
      <c r="C42" s="17">
        <v>736880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60">
        <v>736880</v>
      </c>
      <c r="R42" s="47"/>
      <c r="S42" s="47"/>
      <c r="T42" s="47"/>
    </row>
    <row r="43" spans="1:20" ht="11.25" customHeight="1" x14ac:dyDescent="0.25">
      <c r="A43" s="18" t="s">
        <v>440</v>
      </c>
      <c r="B43" s="19" t="s">
        <v>441</v>
      </c>
      <c r="C43" s="20">
        <v>4246730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61">
        <v>4246730</v>
      </c>
      <c r="R43" s="47"/>
      <c r="S43" s="47"/>
      <c r="T43" s="47"/>
    </row>
    <row r="44" spans="1:20" ht="11.25" customHeight="1" x14ac:dyDescent="0.25">
      <c r="A44" s="15" t="s">
        <v>401</v>
      </c>
      <c r="B44" s="16" t="s">
        <v>87</v>
      </c>
      <c r="C44" s="17">
        <v>1726876</v>
      </c>
      <c r="D44" s="17">
        <v>0</v>
      </c>
      <c r="E44" s="17">
        <v>0</v>
      </c>
      <c r="F44" s="17">
        <v>1726876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60">
        <v>0</v>
      </c>
      <c r="R44" s="47"/>
      <c r="S44" s="47"/>
      <c r="T44" s="47"/>
    </row>
    <row r="45" spans="1:20" ht="11.25" customHeight="1" x14ac:dyDescent="0.25">
      <c r="A45" s="15" t="s">
        <v>442</v>
      </c>
      <c r="B45" s="16" t="s">
        <v>443</v>
      </c>
      <c r="C45" s="17">
        <v>1726876</v>
      </c>
      <c r="D45" s="17">
        <v>0</v>
      </c>
      <c r="E45" s="17">
        <v>0</v>
      </c>
      <c r="F45" s="17">
        <v>1726876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60">
        <v>0</v>
      </c>
      <c r="R45" s="47"/>
      <c r="S45" s="47"/>
      <c r="T45" s="47"/>
    </row>
    <row r="46" spans="1:20" ht="11.25" customHeight="1" x14ac:dyDescent="0.25">
      <c r="A46" s="15" t="s">
        <v>164</v>
      </c>
      <c r="B46" s="16" t="s">
        <v>444</v>
      </c>
      <c r="C46" s="17">
        <v>11207972</v>
      </c>
      <c r="D46" s="17">
        <v>0</v>
      </c>
      <c r="E46" s="17">
        <v>0</v>
      </c>
      <c r="F46" s="17">
        <v>0</v>
      </c>
      <c r="G46" s="17">
        <v>11207972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60">
        <v>0</v>
      </c>
      <c r="R46" s="47"/>
      <c r="S46" s="47"/>
      <c r="T46" s="47"/>
    </row>
    <row r="47" spans="1:20" ht="11.25" customHeight="1" x14ac:dyDescent="0.25">
      <c r="A47" s="15" t="s">
        <v>445</v>
      </c>
      <c r="B47" s="16" t="s">
        <v>88</v>
      </c>
      <c r="C47" s="17">
        <v>11207972</v>
      </c>
      <c r="D47" s="17">
        <v>0</v>
      </c>
      <c r="E47" s="17">
        <v>0</v>
      </c>
      <c r="F47" s="17">
        <v>0</v>
      </c>
      <c r="G47" s="17">
        <v>11207972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60">
        <v>0</v>
      </c>
      <c r="R47" s="44"/>
      <c r="S47" s="44"/>
      <c r="T47" s="44"/>
    </row>
    <row r="48" spans="1:20" ht="11.25" customHeight="1" x14ac:dyDescent="0.25">
      <c r="A48" s="15" t="s">
        <v>90</v>
      </c>
      <c r="B48" s="16" t="s">
        <v>446</v>
      </c>
      <c r="C48" s="17">
        <v>8597920</v>
      </c>
      <c r="D48" s="17">
        <v>22920</v>
      </c>
      <c r="E48" s="17">
        <v>0</v>
      </c>
      <c r="F48" s="17">
        <v>0</v>
      </c>
      <c r="G48" s="17">
        <v>8575000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60">
        <v>0</v>
      </c>
      <c r="R48" s="47"/>
      <c r="S48" s="47"/>
      <c r="T48" s="47"/>
    </row>
    <row r="49" spans="1:20" ht="11.25" customHeight="1" x14ac:dyDescent="0.25">
      <c r="A49" s="15" t="s">
        <v>168</v>
      </c>
      <c r="B49" s="16" t="s">
        <v>92</v>
      </c>
      <c r="C49" s="17">
        <v>22920</v>
      </c>
      <c r="D49" s="17">
        <v>22920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60">
        <v>0</v>
      </c>
      <c r="R49" s="47"/>
      <c r="S49" s="47"/>
      <c r="T49" s="47"/>
    </row>
    <row r="50" spans="1:20" ht="11.25" customHeight="1" x14ac:dyDescent="0.25">
      <c r="A50" s="15" t="s">
        <v>447</v>
      </c>
      <c r="B50" s="16" t="s">
        <v>94</v>
      </c>
      <c r="C50" s="17">
        <v>8575000</v>
      </c>
      <c r="D50" s="17">
        <v>0</v>
      </c>
      <c r="E50" s="17">
        <v>0</v>
      </c>
      <c r="F50" s="17">
        <v>0</v>
      </c>
      <c r="G50" s="17">
        <v>8575000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60">
        <v>0</v>
      </c>
      <c r="R50" s="47"/>
      <c r="S50" s="47"/>
      <c r="T50" s="47"/>
    </row>
    <row r="51" spans="1:20" ht="11.25" customHeight="1" x14ac:dyDescent="0.25">
      <c r="A51" s="18" t="s">
        <v>170</v>
      </c>
      <c r="B51" s="19" t="s">
        <v>448</v>
      </c>
      <c r="C51" s="20">
        <v>21532768</v>
      </c>
      <c r="D51" s="20">
        <v>22920</v>
      </c>
      <c r="E51" s="20">
        <v>0</v>
      </c>
      <c r="F51" s="20">
        <v>1726876</v>
      </c>
      <c r="G51" s="20">
        <v>19782972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61">
        <v>0</v>
      </c>
      <c r="R51" s="47"/>
      <c r="S51" s="47"/>
      <c r="T51" s="47"/>
    </row>
    <row r="52" spans="1:20" ht="11.25" customHeight="1" x14ac:dyDescent="0.25">
      <c r="A52" s="15" t="s">
        <v>449</v>
      </c>
      <c r="B52" s="16" t="s">
        <v>450</v>
      </c>
      <c r="C52" s="17">
        <v>1620000</v>
      </c>
      <c r="D52" s="17">
        <v>860000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760000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60">
        <v>0</v>
      </c>
      <c r="R52" s="47"/>
      <c r="S52" s="47"/>
      <c r="T52" s="47"/>
    </row>
    <row r="53" spans="1:20" ht="11.25" customHeight="1" x14ac:dyDescent="0.25">
      <c r="A53" s="15" t="s">
        <v>172</v>
      </c>
      <c r="B53" s="16" t="s">
        <v>451</v>
      </c>
      <c r="C53" s="17">
        <v>400000</v>
      </c>
      <c r="D53" s="17">
        <v>400000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60">
        <v>0</v>
      </c>
      <c r="R53" s="47"/>
      <c r="S53" s="47"/>
      <c r="T53" s="47"/>
    </row>
    <row r="54" spans="1:20" ht="11.25" customHeight="1" x14ac:dyDescent="0.25">
      <c r="A54" s="15" t="s">
        <v>100</v>
      </c>
      <c r="B54" s="16" t="s">
        <v>99</v>
      </c>
      <c r="C54" s="17">
        <v>314000</v>
      </c>
      <c r="D54" s="17">
        <v>314000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60">
        <v>0</v>
      </c>
      <c r="R54" s="47"/>
      <c r="S54" s="47"/>
      <c r="T54" s="47"/>
    </row>
    <row r="55" spans="1:20" ht="11.25" customHeight="1" x14ac:dyDescent="0.25">
      <c r="A55" s="15" t="s">
        <v>452</v>
      </c>
      <c r="B55" s="16" t="s">
        <v>101</v>
      </c>
      <c r="C55" s="17">
        <v>13980157</v>
      </c>
      <c r="D55" s="17">
        <v>650873</v>
      </c>
      <c r="E55" s="17">
        <v>0</v>
      </c>
      <c r="F55" s="17">
        <v>0</v>
      </c>
      <c r="G55" s="17">
        <v>0</v>
      </c>
      <c r="H55" s="17">
        <v>9108000</v>
      </c>
      <c r="I55" s="17">
        <v>0</v>
      </c>
      <c r="J55" s="17">
        <v>0</v>
      </c>
      <c r="K55" s="17">
        <v>3992938</v>
      </c>
      <c r="L55" s="17">
        <v>228346</v>
      </c>
      <c r="M55" s="17">
        <v>0</v>
      </c>
      <c r="N55" s="17">
        <v>0</v>
      </c>
      <c r="O55" s="17">
        <v>0</v>
      </c>
      <c r="P55" s="17">
        <v>0</v>
      </c>
      <c r="Q55" s="60">
        <v>0</v>
      </c>
      <c r="R55" s="47"/>
      <c r="S55" s="47"/>
      <c r="T55" s="47"/>
    </row>
    <row r="56" spans="1:20" ht="11.25" customHeight="1" x14ac:dyDescent="0.25">
      <c r="A56" s="15" t="s">
        <v>103</v>
      </c>
      <c r="B56" s="16" t="s">
        <v>102</v>
      </c>
      <c r="C56" s="17">
        <v>3827021</v>
      </c>
      <c r="D56" s="17">
        <v>427915</v>
      </c>
      <c r="E56" s="17">
        <v>0</v>
      </c>
      <c r="F56" s="17">
        <v>0</v>
      </c>
      <c r="G56" s="17">
        <v>0</v>
      </c>
      <c r="H56" s="17">
        <v>2459160</v>
      </c>
      <c r="I56" s="17">
        <v>0</v>
      </c>
      <c r="J56" s="17">
        <v>0</v>
      </c>
      <c r="K56" s="17">
        <v>878292</v>
      </c>
      <c r="L56" s="17">
        <v>61654</v>
      </c>
      <c r="M56" s="17">
        <v>0</v>
      </c>
      <c r="N56" s="17">
        <v>0</v>
      </c>
      <c r="O56" s="17">
        <v>0</v>
      </c>
      <c r="P56" s="17">
        <v>0</v>
      </c>
      <c r="Q56" s="60">
        <v>0</v>
      </c>
      <c r="R56" s="44"/>
      <c r="S56" s="44"/>
      <c r="T56" s="44"/>
    </row>
    <row r="57" spans="1:20" ht="11.25" customHeight="1" x14ac:dyDescent="0.25">
      <c r="A57" s="18" t="s">
        <v>104</v>
      </c>
      <c r="B57" s="19" t="s">
        <v>453</v>
      </c>
      <c r="C57" s="20">
        <v>20141178</v>
      </c>
      <c r="D57" s="20">
        <v>2652788</v>
      </c>
      <c r="E57" s="20">
        <v>0</v>
      </c>
      <c r="F57" s="20">
        <v>0</v>
      </c>
      <c r="G57" s="20">
        <v>0</v>
      </c>
      <c r="H57" s="20">
        <v>11567160</v>
      </c>
      <c r="I57" s="20">
        <v>0</v>
      </c>
      <c r="J57" s="20">
        <v>0</v>
      </c>
      <c r="K57" s="20">
        <v>5631230</v>
      </c>
      <c r="L57" s="20">
        <v>290000</v>
      </c>
      <c r="M57" s="20">
        <v>0</v>
      </c>
      <c r="N57" s="20">
        <v>0</v>
      </c>
      <c r="O57" s="20">
        <v>0</v>
      </c>
      <c r="P57" s="20">
        <v>0</v>
      </c>
      <c r="Q57" s="61">
        <v>0</v>
      </c>
      <c r="R57" s="47"/>
      <c r="S57" s="47"/>
      <c r="T57" s="47"/>
    </row>
    <row r="58" spans="1:20" ht="11.25" customHeight="1" x14ac:dyDescent="0.25">
      <c r="A58" s="18" t="s">
        <v>457</v>
      </c>
      <c r="B58" s="19" t="s">
        <v>458</v>
      </c>
      <c r="C58" s="20">
        <v>104254129</v>
      </c>
      <c r="D58" s="20">
        <v>21227474</v>
      </c>
      <c r="E58" s="20">
        <v>1386816</v>
      </c>
      <c r="F58" s="20">
        <v>1726876</v>
      </c>
      <c r="G58" s="20">
        <v>19782972</v>
      </c>
      <c r="H58" s="20">
        <v>12145174</v>
      </c>
      <c r="I58" s="20">
        <v>2475629</v>
      </c>
      <c r="J58" s="20">
        <v>54364</v>
      </c>
      <c r="K58" s="20">
        <v>19769298</v>
      </c>
      <c r="L58" s="20">
        <v>16087970</v>
      </c>
      <c r="M58" s="20">
        <v>990000</v>
      </c>
      <c r="N58" s="20">
        <v>120000</v>
      </c>
      <c r="O58" s="20">
        <v>711007</v>
      </c>
      <c r="P58" s="20">
        <v>2263099</v>
      </c>
      <c r="Q58" s="61">
        <v>5513450</v>
      </c>
      <c r="R58" s="47"/>
      <c r="S58" s="47"/>
      <c r="T58" s="47"/>
    </row>
    <row r="59" spans="1:20" ht="11.25" customHeight="1" x14ac:dyDescent="0.25">
      <c r="A59" s="15" t="s">
        <v>127</v>
      </c>
      <c r="B59" s="16" t="s">
        <v>126</v>
      </c>
      <c r="C59" s="17">
        <v>1206211</v>
      </c>
      <c r="D59" s="17">
        <v>0</v>
      </c>
      <c r="E59" s="17">
        <v>0</v>
      </c>
      <c r="F59" s="17">
        <v>1206211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60">
        <v>0</v>
      </c>
      <c r="R59" s="47"/>
      <c r="S59" s="47"/>
      <c r="T59" s="47"/>
    </row>
    <row r="60" spans="1:20" ht="11.25" customHeight="1" x14ac:dyDescent="0.25">
      <c r="A60" s="15" t="s">
        <v>459</v>
      </c>
      <c r="B60" s="16" t="s">
        <v>128</v>
      </c>
      <c r="C60" s="17">
        <v>27151559</v>
      </c>
      <c r="D60" s="17">
        <v>0</v>
      </c>
      <c r="E60" s="17">
        <v>0</v>
      </c>
      <c r="F60" s="17">
        <v>0</v>
      </c>
      <c r="G60" s="17">
        <v>27151559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60">
        <v>0</v>
      </c>
      <c r="R60" s="44"/>
      <c r="S60" s="44"/>
      <c r="T60" s="44"/>
    </row>
    <row r="61" spans="1:20" ht="11.25" customHeight="1" x14ac:dyDescent="0.25">
      <c r="A61" s="15" t="s">
        <v>460</v>
      </c>
      <c r="B61" s="16" t="s">
        <v>461</v>
      </c>
      <c r="C61" s="17">
        <v>28357770</v>
      </c>
      <c r="D61" s="17">
        <v>0</v>
      </c>
      <c r="E61" s="17">
        <v>0</v>
      </c>
      <c r="F61" s="17">
        <v>1206211</v>
      </c>
      <c r="G61" s="17">
        <v>27151559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60">
        <v>0</v>
      </c>
      <c r="R61" s="47"/>
      <c r="S61" s="47"/>
      <c r="T61" s="47"/>
    </row>
    <row r="62" spans="1:20" ht="11.25" customHeight="1" x14ac:dyDescent="0.25">
      <c r="A62" s="18" t="s">
        <v>131</v>
      </c>
      <c r="B62" s="19" t="s">
        <v>462</v>
      </c>
      <c r="C62" s="20">
        <v>28357770</v>
      </c>
      <c r="D62" s="20">
        <v>0</v>
      </c>
      <c r="E62" s="20">
        <v>0</v>
      </c>
      <c r="F62" s="20">
        <v>1206211</v>
      </c>
      <c r="G62" s="20">
        <v>27151559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61">
        <v>0</v>
      </c>
      <c r="R62" s="47"/>
      <c r="S62" s="47"/>
      <c r="T62" s="47"/>
    </row>
    <row r="63" spans="1:20" ht="11.25" customHeight="1" x14ac:dyDescent="0.25">
      <c r="A63" s="18" t="s">
        <v>184</v>
      </c>
      <c r="B63" s="19" t="s">
        <v>463</v>
      </c>
      <c r="C63" s="20">
        <v>132611899</v>
      </c>
      <c r="D63" s="20">
        <v>21227474</v>
      </c>
      <c r="E63" s="20">
        <v>1386816</v>
      </c>
      <c r="F63" s="20">
        <v>2933087</v>
      </c>
      <c r="G63" s="20">
        <v>46934531</v>
      </c>
      <c r="H63" s="20">
        <v>12145174</v>
      </c>
      <c r="I63" s="20">
        <v>2475629</v>
      </c>
      <c r="J63" s="20">
        <v>54364</v>
      </c>
      <c r="K63" s="20">
        <v>19769298</v>
      </c>
      <c r="L63" s="20">
        <v>16087970</v>
      </c>
      <c r="M63" s="20">
        <v>990000</v>
      </c>
      <c r="N63" s="20">
        <v>120000</v>
      </c>
      <c r="O63" s="20">
        <v>711007</v>
      </c>
      <c r="P63" s="20">
        <v>2263099</v>
      </c>
      <c r="Q63" s="61">
        <v>5513450</v>
      </c>
      <c r="R63" s="44"/>
      <c r="S63" s="44"/>
      <c r="T63" s="44"/>
    </row>
    <row r="64" spans="1:20" ht="11.25" customHeight="1" x14ac:dyDescent="0.25">
      <c r="A64" s="57" t="s">
        <v>464</v>
      </c>
      <c r="B64" s="58" t="s">
        <v>465</v>
      </c>
      <c r="C64" s="59">
        <v>6</v>
      </c>
      <c r="D64" s="59">
        <v>2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4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62">
        <v>0</v>
      </c>
      <c r="R64" s="44"/>
      <c r="S64" s="44"/>
      <c r="T64" s="44"/>
    </row>
    <row r="65" spans="1:20" s="92" customFormat="1" ht="11.25" customHeight="1" x14ac:dyDescent="0.25">
      <c r="A65" s="45"/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</row>
    <row r="66" spans="1:20" s="92" customFormat="1" ht="11.25" customHeight="1" x14ac:dyDescent="0.25">
      <c r="A66" s="45"/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</row>
    <row r="67" spans="1:20" s="92" customFormat="1" ht="11.25" customHeight="1" x14ac:dyDescent="0.25">
      <c r="A67" s="45"/>
      <c r="B67" s="46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s="92" customFormat="1" ht="11.25" customHeight="1" x14ac:dyDescent="0.25">
      <c r="A68" s="42"/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</row>
    <row r="69" spans="1:20" s="92" customFormat="1" ht="11.25" customHeight="1" x14ac:dyDescent="0.25">
      <c r="A69" s="42"/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</row>
  </sheetData>
  <mergeCells count="3">
    <mergeCell ref="A2:S2"/>
    <mergeCell ref="A3:S3"/>
    <mergeCell ref="A5:Q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59"/>
  <sheetViews>
    <sheetView view="pageBreakPreview" zoomScale="112" zoomScaleNormal="100" zoomScaleSheetLayoutView="112" workbookViewId="0">
      <selection activeCell="A3" sqref="A3:E3"/>
    </sheetView>
  </sheetViews>
  <sheetFormatPr defaultRowHeight="15" x14ac:dyDescent="0.25"/>
  <cols>
    <col min="1" max="1" width="9.140625" style="8"/>
    <col min="2" max="2" width="50" style="8" customWidth="1"/>
    <col min="3" max="3" width="13.140625" style="8" customWidth="1"/>
    <col min="4" max="4" width="12.28515625" style="8" customWidth="1"/>
    <col min="5" max="5" width="14" style="8" customWidth="1"/>
    <col min="6" max="16384" width="9.140625" style="8"/>
  </cols>
  <sheetData>
    <row r="2" spans="1:11" x14ac:dyDescent="0.25">
      <c r="A2" s="250" t="s">
        <v>916</v>
      </c>
      <c r="B2" s="250"/>
      <c r="C2" s="250"/>
      <c r="D2" s="250"/>
      <c r="E2" s="250"/>
      <c r="F2" s="103"/>
      <c r="G2" s="103"/>
      <c r="H2" s="103"/>
      <c r="I2" s="103"/>
      <c r="J2" s="103"/>
      <c r="K2" s="103"/>
    </row>
    <row r="3" spans="1:11" x14ac:dyDescent="0.25">
      <c r="A3" s="262" t="s">
        <v>193</v>
      </c>
      <c r="B3" s="262"/>
      <c r="C3" s="262"/>
      <c r="D3" s="262"/>
      <c r="E3" s="262"/>
      <c r="F3" s="104"/>
      <c r="G3" s="104"/>
      <c r="H3" s="104"/>
      <c r="I3" s="104"/>
      <c r="J3" s="104"/>
      <c r="K3" s="104"/>
    </row>
    <row r="5" spans="1:11" x14ac:dyDescent="0.25">
      <c r="E5" s="11" t="s">
        <v>109</v>
      </c>
    </row>
    <row r="6" spans="1:11" ht="15.75" x14ac:dyDescent="0.25">
      <c r="A6" s="261" t="s">
        <v>8</v>
      </c>
      <c r="B6" s="261"/>
      <c r="C6" s="261"/>
      <c r="D6" s="261"/>
      <c r="E6" s="261"/>
    </row>
    <row r="7" spans="1:11" ht="31.5" x14ac:dyDescent="0.25">
      <c r="A7" s="91" t="s">
        <v>186</v>
      </c>
      <c r="B7" s="91" t="s">
        <v>2</v>
      </c>
      <c r="C7" s="91" t="s">
        <v>10</v>
      </c>
      <c r="D7" s="91" t="s">
        <v>11</v>
      </c>
      <c r="E7" s="91" t="s">
        <v>12</v>
      </c>
    </row>
    <row r="8" spans="1:11" ht="12.95" customHeight="1" x14ac:dyDescent="0.25">
      <c r="A8" s="2" t="s">
        <v>13</v>
      </c>
      <c r="B8" s="3" t="s">
        <v>14</v>
      </c>
      <c r="C8" s="4">
        <v>11903000</v>
      </c>
      <c r="D8" s="4">
        <v>14748963</v>
      </c>
      <c r="E8" s="4">
        <v>14109963</v>
      </c>
    </row>
    <row r="9" spans="1:11" ht="12.95" customHeight="1" x14ac:dyDescent="0.25">
      <c r="A9" s="2" t="s">
        <v>138</v>
      </c>
      <c r="B9" s="3" t="s">
        <v>436</v>
      </c>
      <c r="C9" s="4">
        <v>350000</v>
      </c>
      <c r="D9" s="4">
        <v>120300</v>
      </c>
      <c r="E9" s="4">
        <v>120300</v>
      </c>
    </row>
    <row r="10" spans="1:11" ht="12.95" customHeight="1" x14ac:dyDescent="0.25">
      <c r="A10" s="2" t="s">
        <v>199</v>
      </c>
      <c r="B10" s="3" t="s">
        <v>466</v>
      </c>
      <c r="C10" s="4">
        <v>1906000</v>
      </c>
      <c r="D10" s="4">
        <v>2264000</v>
      </c>
      <c r="E10" s="4">
        <v>2256236</v>
      </c>
    </row>
    <row r="11" spans="1:11" ht="12.95" customHeight="1" x14ac:dyDescent="0.25">
      <c r="A11" s="2" t="s">
        <v>15</v>
      </c>
      <c r="B11" s="3" t="s">
        <v>16</v>
      </c>
      <c r="C11" s="4">
        <v>240000</v>
      </c>
      <c r="D11" s="4">
        <v>432000</v>
      </c>
      <c r="E11" s="4">
        <v>432000</v>
      </c>
    </row>
    <row r="12" spans="1:11" ht="12.95" customHeight="1" x14ac:dyDescent="0.25">
      <c r="A12" s="2" t="s">
        <v>196</v>
      </c>
      <c r="B12" s="3" t="s">
        <v>187</v>
      </c>
      <c r="C12" s="4">
        <v>100000</v>
      </c>
      <c r="D12" s="4">
        <v>129240</v>
      </c>
      <c r="E12" s="4">
        <v>129240</v>
      </c>
    </row>
    <row r="13" spans="1:11" ht="12.95" customHeight="1" x14ac:dyDescent="0.25">
      <c r="A13" s="2" t="s">
        <v>17</v>
      </c>
      <c r="B13" s="3" t="s">
        <v>18</v>
      </c>
      <c r="C13" s="4">
        <v>0</v>
      </c>
      <c r="D13" s="4">
        <v>48000</v>
      </c>
      <c r="E13" s="4">
        <v>48000</v>
      </c>
    </row>
    <row r="14" spans="1:11" ht="12.95" customHeight="1" x14ac:dyDescent="0.25">
      <c r="A14" s="2" t="s">
        <v>19</v>
      </c>
      <c r="B14" s="3" t="s">
        <v>20</v>
      </c>
      <c r="C14" s="4">
        <v>168000</v>
      </c>
      <c r="D14" s="4">
        <v>342176</v>
      </c>
      <c r="E14" s="4">
        <v>342176</v>
      </c>
    </row>
    <row r="15" spans="1:11" ht="12.95" customHeight="1" x14ac:dyDescent="0.25">
      <c r="A15" s="2" t="s">
        <v>21</v>
      </c>
      <c r="B15" s="3" t="s">
        <v>22</v>
      </c>
      <c r="C15" s="4">
        <v>14667000</v>
      </c>
      <c r="D15" s="4">
        <v>18084679</v>
      </c>
      <c r="E15" s="4">
        <v>17437915</v>
      </c>
    </row>
    <row r="16" spans="1:11" ht="12.95" customHeight="1" x14ac:dyDescent="0.25">
      <c r="A16" s="2" t="s">
        <v>25</v>
      </c>
      <c r="B16" s="3" t="s">
        <v>26</v>
      </c>
      <c r="C16" s="4">
        <v>0</v>
      </c>
      <c r="D16" s="4">
        <v>36000</v>
      </c>
      <c r="E16" s="4">
        <v>36000</v>
      </c>
    </row>
    <row r="17" spans="1:5" ht="12.95" customHeight="1" x14ac:dyDescent="0.25">
      <c r="A17" s="2" t="s">
        <v>29</v>
      </c>
      <c r="B17" s="3" t="s">
        <v>30</v>
      </c>
      <c r="C17" s="4">
        <v>0</v>
      </c>
      <c r="D17" s="4">
        <v>36000</v>
      </c>
      <c r="E17" s="4">
        <v>36000</v>
      </c>
    </row>
    <row r="18" spans="1:5" ht="12.95" customHeight="1" x14ac:dyDescent="0.25">
      <c r="A18" s="5" t="s">
        <v>31</v>
      </c>
      <c r="B18" s="6" t="s">
        <v>32</v>
      </c>
      <c r="C18" s="7">
        <v>14667000</v>
      </c>
      <c r="D18" s="7">
        <v>18120679</v>
      </c>
      <c r="E18" s="7">
        <v>17473915</v>
      </c>
    </row>
    <row r="19" spans="1:5" ht="12.95" customHeight="1" x14ac:dyDescent="0.25">
      <c r="A19" s="5" t="s">
        <v>33</v>
      </c>
      <c r="B19" s="6" t="s">
        <v>34</v>
      </c>
      <c r="C19" s="7">
        <v>4019000</v>
      </c>
      <c r="D19" s="7">
        <v>4019000</v>
      </c>
      <c r="E19" s="7">
        <v>3477096</v>
      </c>
    </row>
    <row r="20" spans="1:5" ht="12.95" customHeight="1" x14ac:dyDescent="0.25">
      <c r="A20" s="2" t="s">
        <v>35</v>
      </c>
      <c r="B20" s="3" t="s">
        <v>36</v>
      </c>
      <c r="C20" s="4">
        <v>0</v>
      </c>
      <c r="D20" s="4">
        <v>0</v>
      </c>
      <c r="E20" s="4">
        <v>2928233</v>
      </c>
    </row>
    <row r="21" spans="1:5" ht="12.95" customHeight="1" x14ac:dyDescent="0.25">
      <c r="A21" s="2" t="s">
        <v>204</v>
      </c>
      <c r="B21" s="3" t="s">
        <v>467</v>
      </c>
      <c r="C21" s="4">
        <v>0</v>
      </c>
      <c r="D21" s="4">
        <v>0</v>
      </c>
      <c r="E21" s="4">
        <v>339101</v>
      </c>
    </row>
    <row r="22" spans="1:5" ht="12.95" customHeight="1" x14ac:dyDescent="0.25">
      <c r="A22" s="2" t="s">
        <v>38</v>
      </c>
      <c r="B22" s="3" t="s">
        <v>39</v>
      </c>
      <c r="C22" s="4">
        <v>0</v>
      </c>
      <c r="D22" s="4">
        <v>0</v>
      </c>
      <c r="E22" s="4">
        <v>144962</v>
      </c>
    </row>
    <row r="23" spans="1:5" ht="12.95" customHeight="1" x14ac:dyDescent="0.25">
      <c r="A23" s="2" t="s">
        <v>205</v>
      </c>
      <c r="B23" s="3" t="s">
        <v>468</v>
      </c>
      <c r="C23" s="4">
        <v>0</v>
      </c>
      <c r="D23" s="4">
        <v>0</v>
      </c>
      <c r="E23" s="4">
        <v>64800</v>
      </c>
    </row>
    <row r="24" spans="1:5" ht="12.95" customHeight="1" x14ac:dyDescent="0.25">
      <c r="A24" s="2" t="s">
        <v>42</v>
      </c>
      <c r="B24" s="3" t="s">
        <v>43</v>
      </c>
      <c r="C24" s="4">
        <v>80000</v>
      </c>
      <c r="D24" s="4">
        <v>50000</v>
      </c>
      <c r="E24" s="4">
        <v>46070</v>
      </c>
    </row>
    <row r="25" spans="1:5" ht="12.95" customHeight="1" x14ac:dyDescent="0.25">
      <c r="A25" s="2" t="s">
        <v>44</v>
      </c>
      <c r="B25" s="3" t="s">
        <v>45</v>
      </c>
      <c r="C25" s="4">
        <v>449000</v>
      </c>
      <c r="D25" s="4">
        <v>119000</v>
      </c>
      <c r="E25" s="4">
        <v>111160</v>
      </c>
    </row>
    <row r="26" spans="1:5" ht="12.95" customHeight="1" x14ac:dyDescent="0.25">
      <c r="A26" s="2" t="s">
        <v>46</v>
      </c>
      <c r="B26" s="3" t="s">
        <v>47</v>
      </c>
      <c r="C26" s="4">
        <v>529000</v>
      </c>
      <c r="D26" s="4">
        <v>169000</v>
      </c>
      <c r="E26" s="4">
        <v>157230</v>
      </c>
    </row>
    <row r="27" spans="1:5" ht="12.95" customHeight="1" x14ac:dyDescent="0.25">
      <c r="A27" s="2" t="s">
        <v>48</v>
      </c>
      <c r="B27" s="3" t="s">
        <v>49</v>
      </c>
      <c r="C27" s="4">
        <v>75000</v>
      </c>
      <c r="D27" s="4">
        <v>0</v>
      </c>
      <c r="E27" s="4">
        <v>0</v>
      </c>
    </row>
    <row r="28" spans="1:5" ht="12.95" customHeight="1" x14ac:dyDescent="0.25">
      <c r="A28" s="2" t="s">
        <v>50</v>
      </c>
      <c r="B28" s="3" t="s">
        <v>51</v>
      </c>
      <c r="C28" s="4">
        <v>0</v>
      </c>
      <c r="D28" s="4">
        <v>65000</v>
      </c>
      <c r="E28" s="4">
        <v>39478</v>
      </c>
    </row>
    <row r="29" spans="1:5" ht="12.95" customHeight="1" x14ac:dyDescent="0.25">
      <c r="A29" s="2" t="s">
        <v>52</v>
      </c>
      <c r="B29" s="3" t="s">
        <v>53</v>
      </c>
      <c r="C29" s="4">
        <v>75000</v>
      </c>
      <c r="D29" s="4">
        <v>65000</v>
      </c>
      <c r="E29" s="4">
        <v>39478</v>
      </c>
    </row>
    <row r="30" spans="1:5" ht="12.95" customHeight="1" x14ac:dyDescent="0.25">
      <c r="A30" s="2" t="s">
        <v>54</v>
      </c>
      <c r="B30" s="3" t="s">
        <v>55</v>
      </c>
      <c r="C30" s="4">
        <v>1700000</v>
      </c>
      <c r="D30" s="4">
        <v>3771994</v>
      </c>
      <c r="E30" s="4">
        <v>3460736</v>
      </c>
    </row>
    <row r="31" spans="1:5" ht="12.95" customHeight="1" x14ac:dyDescent="0.25">
      <c r="A31" s="2" t="s">
        <v>146</v>
      </c>
      <c r="B31" s="3" t="s">
        <v>188</v>
      </c>
      <c r="C31" s="4">
        <v>1500000</v>
      </c>
      <c r="D31" s="4">
        <v>1755500</v>
      </c>
      <c r="E31" s="4">
        <v>1633492</v>
      </c>
    </row>
    <row r="32" spans="1:5" ht="12.95" customHeight="1" x14ac:dyDescent="0.25">
      <c r="A32" s="2" t="s">
        <v>56</v>
      </c>
      <c r="B32" s="3" t="s">
        <v>57</v>
      </c>
      <c r="C32" s="4">
        <v>560000</v>
      </c>
      <c r="D32" s="4">
        <v>0</v>
      </c>
      <c r="E32" s="4">
        <v>0</v>
      </c>
    </row>
    <row r="33" spans="1:5" ht="12.95" customHeight="1" x14ac:dyDescent="0.25">
      <c r="A33" s="2" t="s">
        <v>61</v>
      </c>
      <c r="B33" s="3" t="s">
        <v>62</v>
      </c>
      <c r="C33" s="4">
        <v>220000</v>
      </c>
      <c r="D33" s="4">
        <v>660000</v>
      </c>
      <c r="E33" s="4">
        <v>627657</v>
      </c>
    </row>
    <row r="34" spans="1:5" ht="12.95" customHeight="1" x14ac:dyDescent="0.25">
      <c r="A34" s="2" t="s">
        <v>65</v>
      </c>
      <c r="B34" s="3" t="s">
        <v>66</v>
      </c>
      <c r="C34" s="4">
        <v>3980000</v>
      </c>
      <c r="D34" s="4">
        <v>6187494</v>
      </c>
      <c r="E34" s="4">
        <v>5721885</v>
      </c>
    </row>
    <row r="35" spans="1:5" ht="12.95" customHeight="1" x14ac:dyDescent="0.25">
      <c r="A35" s="2" t="s">
        <v>71</v>
      </c>
      <c r="B35" s="3" t="s">
        <v>72</v>
      </c>
      <c r="C35" s="4">
        <v>1480000</v>
      </c>
      <c r="D35" s="4">
        <v>1689583</v>
      </c>
      <c r="E35" s="4">
        <v>1582935</v>
      </c>
    </row>
    <row r="36" spans="1:5" ht="12.95" customHeight="1" x14ac:dyDescent="0.25">
      <c r="A36" s="2" t="s">
        <v>74</v>
      </c>
      <c r="B36" s="3" t="s">
        <v>75</v>
      </c>
      <c r="C36" s="4">
        <v>250000</v>
      </c>
      <c r="D36" s="4">
        <v>377068</v>
      </c>
      <c r="E36" s="4">
        <v>275561</v>
      </c>
    </row>
    <row r="37" spans="1:5" ht="12.95" customHeight="1" x14ac:dyDescent="0.25">
      <c r="A37" s="2" t="s">
        <v>76</v>
      </c>
      <c r="B37" s="3" t="s">
        <v>77</v>
      </c>
      <c r="C37" s="4">
        <v>1730000</v>
      </c>
      <c r="D37" s="4">
        <v>2066651</v>
      </c>
      <c r="E37" s="4">
        <v>1858496</v>
      </c>
    </row>
    <row r="38" spans="1:5" ht="12.95" customHeight="1" x14ac:dyDescent="0.25">
      <c r="A38" s="5" t="s">
        <v>78</v>
      </c>
      <c r="B38" s="6" t="s">
        <v>79</v>
      </c>
      <c r="C38" s="7">
        <v>6314000</v>
      </c>
      <c r="D38" s="7">
        <v>8488145</v>
      </c>
      <c r="E38" s="7">
        <v>7777089</v>
      </c>
    </row>
    <row r="39" spans="1:5" ht="12.95" customHeight="1" x14ac:dyDescent="0.25">
      <c r="A39" s="5" t="s">
        <v>457</v>
      </c>
      <c r="B39" s="6" t="s">
        <v>458</v>
      </c>
      <c r="C39" s="7">
        <v>25000000</v>
      </c>
      <c r="D39" s="7">
        <v>30627824</v>
      </c>
      <c r="E39" s="7">
        <v>28728100</v>
      </c>
    </row>
    <row r="40" spans="1:5" x14ac:dyDescent="0.25">
      <c r="A40" s="11"/>
      <c r="B40" s="11"/>
      <c r="C40" s="11"/>
      <c r="D40" s="11"/>
      <c r="E40" s="11"/>
    </row>
    <row r="41" spans="1:5" ht="31.5" customHeight="1" x14ac:dyDescent="0.25">
      <c r="A41" s="261" t="s">
        <v>189</v>
      </c>
      <c r="B41" s="261"/>
      <c r="C41" s="261"/>
      <c r="D41" s="261"/>
      <c r="E41" s="261"/>
    </row>
    <row r="42" spans="1:5" ht="31.5" x14ac:dyDescent="0.25">
      <c r="A42" s="91" t="s">
        <v>186</v>
      </c>
      <c r="B42" s="91" t="s">
        <v>2</v>
      </c>
      <c r="C42" s="91" t="s">
        <v>10</v>
      </c>
      <c r="D42" s="91" t="s">
        <v>11</v>
      </c>
      <c r="E42" s="91" t="s">
        <v>12</v>
      </c>
    </row>
    <row r="43" spans="1:5" ht="12.95" customHeight="1" x14ac:dyDescent="0.25">
      <c r="A43" s="2" t="s">
        <v>48</v>
      </c>
      <c r="B43" s="3" t="s">
        <v>145</v>
      </c>
      <c r="C43" s="4">
        <v>0</v>
      </c>
      <c r="D43" s="4">
        <v>1451332</v>
      </c>
      <c r="E43" s="4">
        <v>1085538</v>
      </c>
    </row>
    <row r="44" spans="1:5" ht="12.95" customHeight="1" x14ac:dyDescent="0.25">
      <c r="A44" s="2" t="s">
        <v>149</v>
      </c>
      <c r="B44" s="3" t="s">
        <v>150</v>
      </c>
      <c r="C44" s="4">
        <v>0</v>
      </c>
      <c r="D44" s="4">
        <v>0</v>
      </c>
      <c r="E44" s="4">
        <v>1085538</v>
      </c>
    </row>
    <row r="45" spans="1:5" ht="12.95" customHeight="1" x14ac:dyDescent="0.25">
      <c r="A45" s="5" t="s">
        <v>61</v>
      </c>
      <c r="B45" s="6" t="s">
        <v>151</v>
      </c>
      <c r="C45" s="7">
        <v>0</v>
      </c>
      <c r="D45" s="7">
        <v>1451332</v>
      </c>
      <c r="E45" s="7">
        <v>1085538</v>
      </c>
    </row>
    <row r="46" spans="1:5" ht="12.95" customHeight="1" x14ac:dyDescent="0.25">
      <c r="A46" s="2" t="s">
        <v>469</v>
      </c>
      <c r="B46" s="3" t="s">
        <v>190</v>
      </c>
      <c r="C46" s="4">
        <v>0</v>
      </c>
      <c r="D46" s="4">
        <v>151000</v>
      </c>
      <c r="E46" s="4">
        <v>151000</v>
      </c>
    </row>
    <row r="47" spans="1:5" ht="12.95" customHeight="1" x14ac:dyDescent="0.25">
      <c r="A47" s="2" t="s">
        <v>415</v>
      </c>
      <c r="B47" s="3" t="s">
        <v>416</v>
      </c>
      <c r="C47" s="4">
        <v>0</v>
      </c>
      <c r="D47" s="4">
        <v>16</v>
      </c>
      <c r="E47" s="4">
        <v>16</v>
      </c>
    </row>
    <row r="48" spans="1:5" ht="12.95" customHeight="1" x14ac:dyDescent="0.25">
      <c r="A48" s="2" t="s">
        <v>417</v>
      </c>
      <c r="B48" s="3" t="s">
        <v>418</v>
      </c>
      <c r="C48" s="4">
        <v>0</v>
      </c>
      <c r="D48" s="4">
        <v>16</v>
      </c>
      <c r="E48" s="4">
        <v>16</v>
      </c>
    </row>
    <row r="49" spans="1:5" ht="12.95" customHeight="1" x14ac:dyDescent="0.25">
      <c r="A49" s="2" t="s">
        <v>419</v>
      </c>
      <c r="B49" s="3" t="s">
        <v>420</v>
      </c>
      <c r="C49" s="4">
        <v>0</v>
      </c>
      <c r="D49" s="4">
        <v>4729</v>
      </c>
      <c r="E49" s="4">
        <v>4729</v>
      </c>
    </row>
    <row r="50" spans="1:5" ht="12.95" customHeight="1" x14ac:dyDescent="0.25">
      <c r="A50" s="5" t="s">
        <v>421</v>
      </c>
      <c r="B50" s="6" t="s">
        <v>422</v>
      </c>
      <c r="C50" s="7">
        <v>0</v>
      </c>
      <c r="D50" s="7">
        <v>155745</v>
      </c>
      <c r="E50" s="7">
        <v>155745</v>
      </c>
    </row>
    <row r="51" spans="1:5" ht="12.95" customHeight="1" x14ac:dyDescent="0.25">
      <c r="A51" s="5" t="s">
        <v>426</v>
      </c>
      <c r="B51" s="6" t="s">
        <v>427</v>
      </c>
      <c r="C51" s="7">
        <v>0</v>
      </c>
      <c r="D51" s="7">
        <v>1607077</v>
      </c>
      <c r="E51" s="7">
        <v>1241283</v>
      </c>
    </row>
    <row r="52" spans="1:5" x14ac:dyDescent="0.25">
      <c r="A52" s="11"/>
      <c r="B52" s="11"/>
      <c r="C52" s="11"/>
      <c r="D52" s="11"/>
      <c r="E52" s="11"/>
    </row>
    <row r="53" spans="1:5" ht="15.75" x14ac:dyDescent="0.25">
      <c r="A53" s="261" t="s">
        <v>192</v>
      </c>
      <c r="B53" s="261"/>
      <c r="C53" s="261"/>
      <c r="D53" s="261"/>
      <c r="E53" s="261"/>
    </row>
    <row r="54" spans="1:5" ht="31.5" x14ac:dyDescent="0.25">
      <c r="A54" s="91" t="s">
        <v>186</v>
      </c>
      <c r="B54" s="91" t="s">
        <v>2</v>
      </c>
      <c r="C54" s="91" t="s">
        <v>10</v>
      </c>
      <c r="D54" s="91" t="s">
        <v>11</v>
      </c>
      <c r="E54" s="91" t="s">
        <v>12</v>
      </c>
    </row>
    <row r="55" spans="1:5" ht="12.95" customHeight="1" x14ac:dyDescent="0.25">
      <c r="A55" s="2" t="s">
        <v>202</v>
      </c>
      <c r="B55" s="3" t="s">
        <v>181</v>
      </c>
      <c r="C55" s="4">
        <v>929000</v>
      </c>
      <c r="D55" s="4">
        <v>929747</v>
      </c>
      <c r="E55" s="4">
        <v>929747</v>
      </c>
    </row>
    <row r="56" spans="1:5" ht="12.95" customHeight="1" x14ac:dyDescent="0.25">
      <c r="A56" s="2" t="s">
        <v>203</v>
      </c>
      <c r="B56" s="3" t="s">
        <v>339</v>
      </c>
      <c r="C56" s="4">
        <v>929000</v>
      </c>
      <c r="D56" s="4">
        <v>929747</v>
      </c>
      <c r="E56" s="4">
        <v>929747</v>
      </c>
    </row>
    <row r="57" spans="1:5" ht="12.95" customHeight="1" x14ac:dyDescent="0.25">
      <c r="A57" s="2" t="s">
        <v>25</v>
      </c>
      <c r="B57" s="3" t="s">
        <v>191</v>
      </c>
      <c r="C57" s="4">
        <v>24071000</v>
      </c>
      <c r="D57" s="4">
        <v>28091000</v>
      </c>
      <c r="E57" s="4">
        <v>27151559</v>
      </c>
    </row>
    <row r="58" spans="1:5" ht="12.95" customHeight="1" x14ac:dyDescent="0.25">
      <c r="A58" s="2" t="s">
        <v>204</v>
      </c>
      <c r="B58" s="3" t="s">
        <v>340</v>
      </c>
      <c r="C58" s="4">
        <v>25000000</v>
      </c>
      <c r="D58" s="4">
        <v>29020747</v>
      </c>
      <c r="E58" s="4">
        <v>28081306</v>
      </c>
    </row>
    <row r="59" spans="1:5" ht="12.95" customHeight="1" x14ac:dyDescent="0.25">
      <c r="A59" s="5" t="s">
        <v>48</v>
      </c>
      <c r="B59" s="6" t="s">
        <v>341</v>
      </c>
      <c r="C59" s="7">
        <v>25000000</v>
      </c>
      <c r="D59" s="7">
        <v>29020747</v>
      </c>
      <c r="E59" s="7">
        <v>28081306</v>
      </c>
    </row>
  </sheetData>
  <mergeCells count="5">
    <mergeCell ref="A53:E53"/>
    <mergeCell ref="A2:E2"/>
    <mergeCell ref="A3:E3"/>
    <mergeCell ref="A6:E6"/>
    <mergeCell ref="A41:E41"/>
  </mergeCells>
  <pageMargins left="0.7" right="0.7" top="0.75" bottom="0.75" header="0.3" footer="0.3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55"/>
  <sheetViews>
    <sheetView view="pageBreakPreview" zoomScale="112" zoomScaleNormal="100" zoomScaleSheetLayoutView="112" workbookViewId="0">
      <selection activeCell="A3" sqref="A3:F3"/>
    </sheetView>
  </sheetViews>
  <sheetFormatPr defaultRowHeight="15" x14ac:dyDescent="0.25"/>
  <cols>
    <col min="1" max="1" width="9.140625" style="8"/>
    <col min="2" max="2" width="30.7109375" style="8" customWidth="1"/>
    <col min="3" max="3" width="12.28515625" style="8" customWidth="1"/>
    <col min="4" max="4" width="15.7109375" style="8" customWidth="1"/>
    <col min="5" max="5" width="17.85546875" style="8" customWidth="1"/>
    <col min="6" max="6" width="16" style="8" customWidth="1"/>
    <col min="7" max="16384" width="9.140625" style="8"/>
  </cols>
  <sheetData>
    <row r="2" spans="1:6" x14ac:dyDescent="0.25">
      <c r="A2" s="250" t="s">
        <v>917</v>
      </c>
      <c r="B2" s="250"/>
      <c r="C2" s="250"/>
      <c r="D2" s="250"/>
      <c r="E2" s="250"/>
      <c r="F2" s="250"/>
    </row>
    <row r="3" spans="1:6" x14ac:dyDescent="0.25">
      <c r="A3" s="262" t="s">
        <v>197</v>
      </c>
      <c r="B3" s="262"/>
      <c r="C3" s="262"/>
      <c r="D3" s="262"/>
      <c r="E3" s="262"/>
      <c r="F3" s="262"/>
    </row>
    <row r="5" spans="1:6" x14ac:dyDescent="0.25">
      <c r="A5" s="251" t="s">
        <v>110</v>
      </c>
      <c r="B5" s="252"/>
      <c r="C5" s="252"/>
      <c r="D5" s="252"/>
      <c r="E5" s="252"/>
    </row>
    <row r="6" spans="1:6" s="93" customFormat="1" ht="62.25" customHeight="1" x14ac:dyDescent="0.25">
      <c r="A6" s="101" t="s">
        <v>9</v>
      </c>
      <c r="B6" s="101" t="s">
        <v>2</v>
      </c>
      <c r="C6" s="101" t="s">
        <v>111</v>
      </c>
      <c r="D6" s="101" t="s">
        <v>194</v>
      </c>
      <c r="E6" s="101" t="s">
        <v>195</v>
      </c>
    </row>
    <row r="7" spans="1:6" ht="25.5" x14ac:dyDescent="0.25">
      <c r="A7" s="200" t="s">
        <v>13</v>
      </c>
      <c r="B7" s="206" t="s">
        <v>14</v>
      </c>
      <c r="C7" s="207">
        <v>14109963</v>
      </c>
      <c r="D7" s="207">
        <v>14109963</v>
      </c>
      <c r="E7" s="207">
        <v>0</v>
      </c>
    </row>
    <row r="8" spans="1:6" x14ac:dyDescent="0.25">
      <c r="A8" s="200" t="s">
        <v>138</v>
      </c>
      <c r="B8" s="206" t="s">
        <v>436</v>
      </c>
      <c r="C8" s="207">
        <v>120300</v>
      </c>
      <c r="D8" s="207">
        <v>120300</v>
      </c>
      <c r="E8" s="207">
        <v>0</v>
      </c>
    </row>
    <row r="9" spans="1:6" x14ac:dyDescent="0.25">
      <c r="A9" s="200" t="s">
        <v>199</v>
      </c>
      <c r="B9" s="206" t="s">
        <v>466</v>
      </c>
      <c r="C9" s="207">
        <v>2256236</v>
      </c>
      <c r="D9" s="207">
        <v>2256236</v>
      </c>
      <c r="E9" s="207">
        <v>0</v>
      </c>
    </row>
    <row r="10" spans="1:6" x14ac:dyDescent="0.25">
      <c r="A10" s="200" t="s">
        <v>15</v>
      </c>
      <c r="B10" s="206" t="s">
        <v>16</v>
      </c>
      <c r="C10" s="207">
        <v>432000</v>
      </c>
      <c r="D10" s="207">
        <v>432000</v>
      </c>
      <c r="E10" s="207">
        <v>0</v>
      </c>
    </row>
    <row r="11" spans="1:6" x14ac:dyDescent="0.25">
      <c r="A11" s="200" t="s">
        <v>196</v>
      </c>
      <c r="B11" s="206" t="s">
        <v>187</v>
      </c>
      <c r="C11" s="207">
        <v>129240</v>
      </c>
      <c r="D11" s="207">
        <v>129240</v>
      </c>
      <c r="E11" s="207">
        <v>0</v>
      </c>
    </row>
    <row r="12" spans="1:6" x14ac:dyDescent="0.25">
      <c r="A12" s="200" t="s">
        <v>17</v>
      </c>
      <c r="B12" s="206" t="s">
        <v>18</v>
      </c>
      <c r="C12" s="207">
        <v>48000</v>
      </c>
      <c r="D12" s="207">
        <v>48000</v>
      </c>
      <c r="E12" s="207">
        <v>0</v>
      </c>
    </row>
    <row r="13" spans="1:6" ht="25.5" x14ac:dyDescent="0.25">
      <c r="A13" s="200" t="s">
        <v>19</v>
      </c>
      <c r="B13" s="206" t="s">
        <v>20</v>
      </c>
      <c r="C13" s="207">
        <v>342176</v>
      </c>
      <c r="D13" s="207">
        <v>342176</v>
      </c>
      <c r="E13" s="207">
        <v>0</v>
      </c>
    </row>
    <row r="14" spans="1:6" ht="25.5" x14ac:dyDescent="0.25">
      <c r="A14" s="200" t="s">
        <v>21</v>
      </c>
      <c r="B14" s="206" t="s">
        <v>22</v>
      </c>
      <c r="C14" s="207">
        <v>17437915</v>
      </c>
      <c r="D14" s="207">
        <v>17437915</v>
      </c>
      <c r="E14" s="207">
        <v>0</v>
      </c>
    </row>
    <row r="15" spans="1:6" ht="51" x14ac:dyDescent="0.25">
      <c r="A15" s="200" t="s">
        <v>25</v>
      </c>
      <c r="B15" s="206" t="s">
        <v>26</v>
      </c>
      <c r="C15" s="207">
        <v>36000</v>
      </c>
      <c r="D15" s="207">
        <v>36000</v>
      </c>
      <c r="E15" s="207">
        <v>0</v>
      </c>
    </row>
    <row r="16" spans="1:6" ht="25.5" x14ac:dyDescent="0.25">
      <c r="A16" s="200" t="s">
        <v>29</v>
      </c>
      <c r="B16" s="206" t="s">
        <v>30</v>
      </c>
      <c r="C16" s="207">
        <v>36000</v>
      </c>
      <c r="D16" s="207">
        <v>36000</v>
      </c>
      <c r="E16" s="207">
        <v>0</v>
      </c>
    </row>
    <row r="17" spans="1:5" x14ac:dyDescent="0.25">
      <c r="A17" s="87" t="s">
        <v>31</v>
      </c>
      <c r="B17" s="88" t="s">
        <v>32</v>
      </c>
      <c r="C17" s="208">
        <v>17473915</v>
      </c>
      <c r="D17" s="208">
        <v>17473915</v>
      </c>
      <c r="E17" s="208">
        <v>0</v>
      </c>
    </row>
    <row r="18" spans="1:5" ht="38.25" x14ac:dyDescent="0.25">
      <c r="A18" s="87" t="s">
        <v>33</v>
      </c>
      <c r="B18" s="88" t="s">
        <v>34</v>
      </c>
      <c r="C18" s="208">
        <v>3477096</v>
      </c>
      <c r="D18" s="208">
        <v>3477096</v>
      </c>
      <c r="E18" s="208">
        <v>0</v>
      </c>
    </row>
    <row r="19" spans="1:5" x14ac:dyDescent="0.25">
      <c r="A19" s="200" t="s">
        <v>35</v>
      </c>
      <c r="B19" s="206" t="s">
        <v>36</v>
      </c>
      <c r="C19" s="207">
        <v>2928233</v>
      </c>
      <c r="D19" s="207">
        <v>2928233</v>
      </c>
      <c r="E19" s="207">
        <v>0</v>
      </c>
    </row>
    <row r="20" spans="1:5" x14ac:dyDescent="0.25">
      <c r="A20" s="200" t="s">
        <v>204</v>
      </c>
      <c r="B20" s="206" t="s">
        <v>467</v>
      </c>
      <c r="C20" s="207">
        <v>339101</v>
      </c>
      <c r="D20" s="207">
        <v>339101</v>
      </c>
      <c r="E20" s="207">
        <v>0</v>
      </c>
    </row>
    <row r="21" spans="1:5" x14ac:dyDescent="0.25">
      <c r="A21" s="200" t="s">
        <v>38</v>
      </c>
      <c r="B21" s="206" t="s">
        <v>39</v>
      </c>
      <c r="C21" s="207">
        <v>144962</v>
      </c>
      <c r="D21" s="207">
        <v>144962</v>
      </c>
      <c r="E21" s="207">
        <v>0</v>
      </c>
    </row>
    <row r="22" spans="1:5" ht="51" x14ac:dyDescent="0.25">
      <c r="A22" s="200" t="s">
        <v>205</v>
      </c>
      <c r="B22" s="206" t="s">
        <v>468</v>
      </c>
      <c r="C22" s="207">
        <v>64800</v>
      </c>
      <c r="D22" s="207">
        <v>64800</v>
      </c>
      <c r="E22" s="207">
        <v>0</v>
      </c>
    </row>
    <row r="23" spans="1:5" x14ac:dyDescent="0.25">
      <c r="A23" s="200" t="s">
        <v>42</v>
      </c>
      <c r="B23" s="206" t="s">
        <v>43</v>
      </c>
      <c r="C23" s="207">
        <v>46070</v>
      </c>
      <c r="D23" s="207">
        <v>46070</v>
      </c>
      <c r="E23" s="207">
        <v>0</v>
      </c>
    </row>
    <row r="24" spans="1:5" ht="25.5" x14ac:dyDescent="0.25">
      <c r="A24" s="200" t="s">
        <v>44</v>
      </c>
      <c r="B24" s="206" t="s">
        <v>45</v>
      </c>
      <c r="C24" s="207">
        <v>111160</v>
      </c>
      <c r="D24" s="207">
        <v>111160</v>
      </c>
      <c r="E24" s="207">
        <v>0</v>
      </c>
    </row>
    <row r="25" spans="1:5" x14ac:dyDescent="0.25">
      <c r="A25" s="200" t="s">
        <v>46</v>
      </c>
      <c r="B25" s="206" t="s">
        <v>47</v>
      </c>
      <c r="C25" s="207">
        <v>157230</v>
      </c>
      <c r="D25" s="207">
        <v>157230</v>
      </c>
      <c r="E25" s="207">
        <v>0</v>
      </c>
    </row>
    <row r="26" spans="1:5" ht="25.5" x14ac:dyDescent="0.25">
      <c r="A26" s="200" t="s">
        <v>50</v>
      </c>
      <c r="B26" s="206" t="s">
        <v>51</v>
      </c>
      <c r="C26" s="207">
        <v>39478</v>
      </c>
      <c r="D26" s="207">
        <v>39478</v>
      </c>
      <c r="E26" s="207">
        <v>0</v>
      </c>
    </row>
    <row r="27" spans="1:5" ht="25.5" x14ac:dyDescent="0.25">
      <c r="A27" s="200" t="s">
        <v>52</v>
      </c>
      <c r="B27" s="206" t="s">
        <v>53</v>
      </c>
      <c r="C27" s="207">
        <v>39478</v>
      </c>
      <c r="D27" s="207">
        <v>39478</v>
      </c>
      <c r="E27" s="207">
        <v>0</v>
      </c>
    </row>
    <row r="28" spans="1:5" x14ac:dyDescent="0.25">
      <c r="A28" s="200" t="s">
        <v>54</v>
      </c>
      <c r="B28" s="206" t="s">
        <v>55</v>
      </c>
      <c r="C28" s="207">
        <v>3460736</v>
      </c>
      <c r="D28" s="207">
        <v>3460736</v>
      </c>
      <c r="E28" s="207">
        <v>0</v>
      </c>
    </row>
    <row r="29" spans="1:5" x14ac:dyDescent="0.25">
      <c r="A29" s="200" t="s">
        <v>146</v>
      </c>
      <c r="B29" s="206" t="s">
        <v>188</v>
      </c>
      <c r="C29" s="207">
        <v>1633492</v>
      </c>
      <c r="D29" s="207">
        <v>0</v>
      </c>
      <c r="E29" s="207">
        <v>1633492</v>
      </c>
    </row>
    <row r="30" spans="1:5" x14ac:dyDescent="0.25">
      <c r="A30" s="200" t="s">
        <v>61</v>
      </c>
      <c r="B30" s="206" t="s">
        <v>125</v>
      </c>
      <c r="C30" s="207">
        <v>627657</v>
      </c>
      <c r="D30" s="207">
        <v>627657</v>
      </c>
      <c r="E30" s="207">
        <v>0</v>
      </c>
    </row>
    <row r="31" spans="1:5" ht="25.5" x14ac:dyDescent="0.25">
      <c r="A31" s="200" t="s">
        <v>65</v>
      </c>
      <c r="B31" s="206" t="s">
        <v>66</v>
      </c>
      <c r="C31" s="207">
        <v>5721885</v>
      </c>
      <c r="D31" s="207">
        <v>4088393</v>
      </c>
      <c r="E31" s="207">
        <v>1633492</v>
      </c>
    </row>
    <row r="32" spans="1:5" ht="25.5" x14ac:dyDescent="0.25">
      <c r="A32" s="200" t="s">
        <v>71</v>
      </c>
      <c r="B32" s="206" t="s">
        <v>72</v>
      </c>
      <c r="C32" s="207">
        <v>1582935</v>
      </c>
      <c r="D32" s="207">
        <v>1141895</v>
      </c>
      <c r="E32" s="207">
        <v>441040</v>
      </c>
    </row>
    <row r="33" spans="1:6" x14ac:dyDescent="0.25">
      <c r="A33" s="200" t="s">
        <v>74</v>
      </c>
      <c r="B33" s="206" t="s">
        <v>75</v>
      </c>
      <c r="C33" s="207">
        <v>275561</v>
      </c>
      <c r="D33" s="207">
        <v>275561</v>
      </c>
      <c r="E33" s="207">
        <v>0</v>
      </c>
    </row>
    <row r="34" spans="1:6" ht="25.5" x14ac:dyDescent="0.25">
      <c r="A34" s="200" t="s">
        <v>76</v>
      </c>
      <c r="B34" s="206" t="s">
        <v>77</v>
      </c>
      <c r="C34" s="207">
        <v>1858496</v>
      </c>
      <c r="D34" s="207">
        <v>1417456</v>
      </c>
      <c r="E34" s="207">
        <v>441040</v>
      </c>
    </row>
    <row r="35" spans="1:6" ht="25.5" x14ac:dyDescent="0.25">
      <c r="A35" s="87" t="s">
        <v>78</v>
      </c>
      <c r="B35" s="88" t="s">
        <v>79</v>
      </c>
      <c r="C35" s="208">
        <v>7777089</v>
      </c>
      <c r="D35" s="208">
        <v>5702557</v>
      </c>
      <c r="E35" s="208">
        <v>2074532</v>
      </c>
    </row>
    <row r="36" spans="1:6" ht="38.25" x14ac:dyDescent="0.25">
      <c r="A36" s="87" t="s">
        <v>457</v>
      </c>
      <c r="B36" s="88" t="s">
        <v>458</v>
      </c>
      <c r="C36" s="208">
        <v>28728100</v>
      </c>
      <c r="D36" s="208">
        <v>26653568</v>
      </c>
      <c r="E36" s="208">
        <v>2074532</v>
      </c>
    </row>
    <row r="37" spans="1:6" ht="25.5" x14ac:dyDescent="0.25">
      <c r="A37" s="87" t="s">
        <v>184</v>
      </c>
      <c r="B37" s="88" t="s">
        <v>463</v>
      </c>
      <c r="C37" s="208">
        <v>28728100</v>
      </c>
      <c r="D37" s="208">
        <v>26653568</v>
      </c>
      <c r="E37" s="208">
        <v>2074532</v>
      </c>
    </row>
    <row r="38" spans="1:6" x14ac:dyDescent="0.25">
      <c r="A38" s="263"/>
      <c r="B38" s="264"/>
      <c r="C38" s="264"/>
      <c r="D38" s="264"/>
      <c r="E38" s="264"/>
      <c r="F38" s="264"/>
    </row>
    <row r="39" spans="1:6" s="11" customFormat="1" ht="12.75" x14ac:dyDescent="0.2">
      <c r="A39" s="251" t="s">
        <v>198</v>
      </c>
      <c r="B39" s="252"/>
      <c r="C39" s="252"/>
      <c r="D39" s="252"/>
      <c r="E39" s="252"/>
      <c r="F39" s="252"/>
    </row>
    <row r="40" spans="1:6" s="105" customFormat="1" ht="57" customHeight="1" x14ac:dyDescent="0.25">
      <c r="A40" s="101" t="s">
        <v>9</v>
      </c>
      <c r="B40" s="101" t="s">
        <v>2</v>
      </c>
      <c r="C40" s="101" t="s">
        <v>111</v>
      </c>
      <c r="D40" s="101" t="s">
        <v>115</v>
      </c>
      <c r="E40" s="101" t="s">
        <v>194</v>
      </c>
      <c r="F40" s="101" t="s">
        <v>195</v>
      </c>
    </row>
    <row r="41" spans="1:6" s="11" customFormat="1" ht="38.25" x14ac:dyDescent="0.2">
      <c r="A41" s="200" t="s">
        <v>48</v>
      </c>
      <c r="B41" s="206" t="s">
        <v>145</v>
      </c>
      <c r="C41" s="207">
        <v>1085538</v>
      </c>
      <c r="D41" s="207">
        <v>0</v>
      </c>
      <c r="E41" s="207">
        <v>1085538</v>
      </c>
      <c r="F41" s="207">
        <v>0</v>
      </c>
    </row>
    <row r="42" spans="1:6" s="11" customFormat="1" ht="25.5" x14ac:dyDescent="0.2">
      <c r="A42" s="200" t="s">
        <v>149</v>
      </c>
      <c r="B42" s="206" t="s">
        <v>150</v>
      </c>
      <c r="C42" s="207">
        <v>1085538</v>
      </c>
      <c r="D42" s="207">
        <v>0</v>
      </c>
      <c r="E42" s="207">
        <v>1085538</v>
      </c>
      <c r="F42" s="207">
        <v>0</v>
      </c>
    </row>
    <row r="43" spans="1:6" s="11" customFormat="1" ht="38.25" x14ac:dyDescent="0.2">
      <c r="A43" s="87" t="s">
        <v>61</v>
      </c>
      <c r="B43" s="88" t="s">
        <v>151</v>
      </c>
      <c r="C43" s="208">
        <v>1085538</v>
      </c>
      <c r="D43" s="208">
        <v>0</v>
      </c>
      <c r="E43" s="208">
        <v>1085538</v>
      </c>
      <c r="F43" s="208">
        <v>0</v>
      </c>
    </row>
    <row r="44" spans="1:6" s="11" customFormat="1" ht="25.5" x14ac:dyDescent="0.2">
      <c r="A44" s="200" t="s">
        <v>469</v>
      </c>
      <c r="B44" s="206" t="s">
        <v>190</v>
      </c>
      <c r="C44" s="207">
        <v>151000</v>
      </c>
      <c r="D44" s="207">
        <v>0</v>
      </c>
      <c r="E44" s="207">
        <v>0</v>
      </c>
      <c r="F44" s="207">
        <v>151000</v>
      </c>
    </row>
    <row r="45" spans="1:6" s="11" customFormat="1" ht="38.25" x14ac:dyDescent="0.2">
      <c r="A45" s="200" t="s">
        <v>415</v>
      </c>
      <c r="B45" s="206" t="s">
        <v>416</v>
      </c>
      <c r="C45" s="207">
        <v>16</v>
      </c>
      <c r="D45" s="207">
        <v>0</v>
      </c>
      <c r="E45" s="207">
        <v>16</v>
      </c>
      <c r="F45" s="207">
        <v>0</v>
      </c>
    </row>
    <row r="46" spans="1:6" s="11" customFormat="1" ht="38.25" x14ac:dyDescent="0.2">
      <c r="A46" s="200" t="s">
        <v>417</v>
      </c>
      <c r="B46" s="206" t="s">
        <v>418</v>
      </c>
      <c r="C46" s="207">
        <v>16</v>
      </c>
      <c r="D46" s="207">
        <v>0</v>
      </c>
      <c r="E46" s="207">
        <v>16</v>
      </c>
      <c r="F46" s="207">
        <v>0</v>
      </c>
    </row>
    <row r="47" spans="1:6" s="11" customFormat="1" ht="25.5" x14ac:dyDescent="0.2">
      <c r="A47" s="200" t="s">
        <v>419</v>
      </c>
      <c r="B47" s="206" t="s">
        <v>420</v>
      </c>
      <c r="C47" s="207">
        <v>4729</v>
      </c>
      <c r="D47" s="207">
        <v>0</v>
      </c>
      <c r="E47" s="207">
        <v>4729</v>
      </c>
      <c r="F47" s="207">
        <v>0</v>
      </c>
    </row>
    <row r="48" spans="1:6" s="11" customFormat="1" ht="38.25" x14ac:dyDescent="0.2">
      <c r="A48" s="87" t="s">
        <v>421</v>
      </c>
      <c r="B48" s="88" t="s">
        <v>422</v>
      </c>
      <c r="C48" s="208">
        <v>155745</v>
      </c>
      <c r="D48" s="208">
        <v>0</v>
      </c>
      <c r="E48" s="208">
        <v>4745</v>
      </c>
      <c r="F48" s="208">
        <v>151000</v>
      </c>
    </row>
    <row r="49" spans="1:6" s="11" customFormat="1" ht="38.25" x14ac:dyDescent="0.2">
      <c r="A49" s="87" t="s">
        <v>426</v>
      </c>
      <c r="B49" s="88" t="s">
        <v>427</v>
      </c>
      <c r="C49" s="208">
        <v>1241283</v>
      </c>
      <c r="D49" s="208">
        <v>0</v>
      </c>
      <c r="E49" s="208">
        <v>1090283</v>
      </c>
      <c r="F49" s="208">
        <v>151000</v>
      </c>
    </row>
    <row r="50" spans="1:6" s="11" customFormat="1" ht="38.25" x14ac:dyDescent="0.2">
      <c r="A50" s="200" t="s">
        <v>129</v>
      </c>
      <c r="B50" s="206" t="s">
        <v>181</v>
      </c>
      <c r="C50" s="207">
        <v>929747</v>
      </c>
      <c r="D50" s="207">
        <v>929747</v>
      </c>
      <c r="E50" s="207">
        <v>0</v>
      </c>
      <c r="F50" s="207">
        <v>0</v>
      </c>
    </row>
    <row r="51" spans="1:6" s="11" customFormat="1" ht="25.5" x14ac:dyDescent="0.2">
      <c r="A51" s="200" t="s">
        <v>180</v>
      </c>
      <c r="B51" s="206" t="s">
        <v>429</v>
      </c>
      <c r="C51" s="207">
        <v>929747</v>
      </c>
      <c r="D51" s="207">
        <v>929747</v>
      </c>
      <c r="E51" s="207">
        <v>0</v>
      </c>
      <c r="F51" s="207">
        <v>0</v>
      </c>
    </row>
    <row r="52" spans="1:6" s="11" customFormat="1" ht="25.5" x14ac:dyDescent="0.2">
      <c r="A52" s="200" t="s">
        <v>182</v>
      </c>
      <c r="B52" s="206" t="s">
        <v>191</v>
      </c>
      <c r="C52" s="207">
        <v>27151559</v>
      </c>
      <c r="D52" s="207">
        <v>27151559</v>
      </c>
      <c r="E52" s="207">
        <v>0</v>
      </c>
      <c r="F52" s="207">
        <v>0</v>
      </c>
    </row>
    <row r="53" spans="1:6" s="11" customFormat="1" ht="25.5" x14ac:dyDescent="0.2">
      <c r="A53" s="200" t="s">
        <v>130</v>
      </c>
      <c r="B53" s="206" t="s">
        <v>431</v>
      </c>
      <c r="C53" s="207">
        <v>28081306</v>
      </c>
      <c r="D53" s="207">
        <v>28081306</v>
      </c>
      <c r="E53" s="207">
        <v>0</v>
      </c>
      <c r="F53" s="207">
        <v>0</v>
      </c>
    </row>
    <row r="54" spans="1:6" s="11" customFormat="1" ht="25.5" x14ac:dyDescent="0.2">
      <c r="A54" s="87" t="s">
        <v>432</v>
      </c>
      <c r="B54" s="88" t="s">
        <v>433</v>
      </c>
      <c r="C54" s="208">
        <v>28081306</v>
      </c>
      <c r="D54" s="208">
        <v>28081306</v>
      </c>
      <c r="E54" s="208">
        <v>0</v>
      </c>
      <c r="F54" s="208">
        <v>0</v>
      </c>
    </row>
    <row r="55" spans="1:6" s="11" customFormat="1" ht="25.5" x14ac:dyDescent="0.2">
      <c r="A55" s="87" t="s">
        <v>434</v>
      </c>
      <c r="B55" s="88" t="s">
        <v>435</v>
      </c>
      <c r="C55" s="208">
        <v>29322589</v>
      </c>
      <c r="D55" s="208">
        <v>28081306</v>
      </c>
      <c r="E55" s="208">
        <v>1090283</v>
      </c>
      <c r="F55" s="208">
        <v>151000</v>
      </c>
    </row>
  </sheetData>
  <mergeCells count="5">
    <mergeCell ref="A5:E5"/>
    <mergeCell ref="A39:F39"/>
    <mergeCell ref="A38:F38"/>
    <mergeCell ref="A2:F2"/>
    <mergeCell ref="A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J59"/>
  <sheetViews>
    <sheetView view="pageBreakPreview" zoomScale="98" zoomScaleNormal="100" zoomScaleSheetLayoutView="98" workbookViewId="0">
      <selection activeCell="A3" sqref="A3:F3"/>
    </sheetView>
  </sheetViews>
  <sheetFormatPr defaultRowHeight="15" x14ac:dyDescent="0.25"/>
  <cols>
    <col min="1" max="1" width="9.140625" style="8" bestFit="1" customWidth="1"/>
    <col min="2" max="2" width="40.140625" style="8" customWidth="1"/>
    <col min="3" max="3" width="16.28515625" style="8" customWidth="1"/>
    <col min="4" max="4" width="15" style="8" customWidth="1"/>
    <col min="5" max="5" width="14.28515625" style="8" bestFit="1" customWidth="1"/>
    <col min="6" max="6" width="12.7109375" style="8" bestFit="1" customWidth="1"/>
    <col min="7" max="16384" width="9.140625" style="8"/>
  </cols>
  <sheetData>
    <row r="2" spans="1:6" x14ac:dyDescent="0.25">
      <c r="A2" s="253" t="s">
        <v>918</v>
      </c>
      <c r="B2" s="254"/>
      <c r="C2" s="254"/>
      <c r="D2" s="254"/>
      <c r="E2" s="254"/>
      <c r="F2" s="255"/>
    </row>
    <row r="3" spans="1:6" x14ac:dyDescent="0.25">
      <c r="A3" s="250" t="s">
        <v>206</v>
      </c>
      <c r="B3" s="250"/>
      <c r="C3" s="250"/>
      <c r="D3" s="250"/>
      <c r="E3" s="250"/>
      <c r="F3" s="250"/>
    </row>
    <row r="4" spans="1:6" x14ac:dyDescent="0.25">
      <c r="A4" s="108"/>
      <c r="B4" s="108"/>
      <c r="C4" s="108"/>
      <c r="D4" s="108"/>
      <c r="E4" s="108"/>
      <c r="F4" s="108"/>
    </row>
    <row r="5" spans="1:6" x14ac:dyDescent="0.25">
      <c r="A5" s="109"/>
      <c r="B5" s="109"/>
      <c r="C5" s="109"/>
      <c r="D5" s="109"/>
      <c r="E5" s="109"/>
      <c r="F5" s="110" t="s">
        <v>109</v>
      </c>
    </row>
    <row r="6" spans="1:6" ht="30" x14ac:dyDescent="0.25">
      <c r="A6" s="111" t="s">
        <v>186</v>
      </c>
      <c r="B6" s="112" t="s">
        <v>373</v>
      </c>
      <c r="C6" s="113" t="s">
        <v>10</v>
      </c>
      <c r="D6" s="113" t="s">
        <v>11</v>
      </c>
      <c r="E6" s="114" t="s">
        <v>12</v>
      </c>
      <c r="F6" s="114" t="s">
        <v>494</v>
      </c>
    </row>
    <row r="7" spans="1:6" x14ac:dyDescent="0.25">
      <c r="A7" s="66"/>
      <c r="B7" s="115"/>
      <c r="C7" s="66"/>
      <c r="D7" s="66"/>
      <c r="E7" s="66"/>
      <c r="F7" s="66"/>
    </row>
    <row r="8" spans="1:6" x14ac:dyDescent="0.25">
      <c r="A8" s="66"/>
      <c r="B8" s="116" t="s">
        <v>374</v>
      </c>
      <c r="C8" s="66"/>
      <c r="D8" s="66"/>
      <c r="E8" s="66"/>
      <c r="F8" s="66"/>
    </row>
    <row r="9" spans="1:6" x14ac:dyDescent="0.25">
      <c r="A9" s="66"/>
      <c r="B9" s="73"/>
      <c r="C9" s="70"/>
      <c r="D9" s="66"/>
      <c r="E9" s="66"/>
      <c r="F9" s="66"/>
    </row>
    <row r="10" spans="1:6" x14ac:dyDescent="0.25">
      <c r="A10" s="215" t="s">
        <v>3</v>
      </c>
      <c r="B10" s="66" t="s">
        <v>470</v>
      </c>
      <c r="C10" s="70">
        <v>0</v>
      </c>
      <c r="D10" s="70">
        <v>620000</v>
      </c>
      <c r="E10" s="70">
        <v>620000</v>
      </c>
      <c r="F10" s="232">
        <f>E10*0.27</f>
        <v>167400</v>
      </c>
    </row>
    <row r="11" spans="1:6" x14ac:dyDescent="0.25">
      <c r="A11" s="215" t="s">
        <v>4</v>
      </c>
      <c r="B11" s="66" t="s">
        <v>471</v>
      </c>
      <c r="C11" s="70">
        <v>0</v>
      </c>
      <c r="D11" s="70">
        <v>760000</v>
      </c>
      <c r="E11" s="70">
        <v>760000</v>
      </c>
      <c r="F11" s="232">
        <f t="shared" ref="F11:F24" si="0">E11*0.27</f>
        <v>205200</v>
      </c>
    </row>
    <row r="12" spans="1:6" x14ac:dyDescent="0.25">
      <c r="A12" s="215" t="s">
        <v>6</v>
      </c>
      <c r="B12" s="66" t="s">
        <v>472</v>
      </c>
      <c r="C12" s="70">
        <v>0</v>
      </c>
      <c r="D12" s="70">
        <v>240000</v>
      </c>
      <c r="E12" s="70">
        <v>240000</v>
      </c>
      <c r="F12" s="232">
        <v>0</v>
      </c>
    </row>
    <row r="13" spans="1:6" x14ac:dyDescent="0.25">
      <c r="A13" s="215" t="s">
        <v>226</v>
      </c>
      <c r="B13" s="66" t="s">
        <v>473</v>
      </c>
      <c r="C13" s="216">
        <v>0</v>
      </c>
      <c r="D13" s="216">
        <v>400000</v>
      </c>
      <c r="E13" s="216">
        <v>400000</v>
      </c>
      <c r="F13" s="232">
        <v>0</v>
      </c>
    </row>
    <row r="14" spans="1:6" x14ac:dyDescent="0.25">
      <c r="A14" s="215" t="s">
        <v>228</v>
      </c>
      <c r="B14" s="119" t="s">
        <v>475</v>
      </c>
      <c r="C14" s="216">
        <v>0</v>
      </c>
      <c r="D14" s="216">
        <v>314000</v>
      </c>
      <c r="E14" s="216">
        <v>314000</v>
      </c>
      <c r="F14" s="232">
        <f t="shared" si="0"/>
        <v>84780</v>
      </c>
    </row>
    <row r="15" spans="1:6" x14ac:dyDescent="0.25">
      <c r="A15" s="215" t="s">
        <v>230</v>
      </c>
      <c r="B15" s="66" t="s">
        <v>476</v>
      </c>
      <c r="C15" s="70">
        <v>0</v>
      </c>
      <c r="D15" s="70">
        <v>517723</v>
      </c>
      <c r="E15" s="70">
        <v>517723</v>
      </c>
      <c r="F15" s="232">
        <f t="shared" si="0"/>
        <v>139785.21000000002</v>
      </c>
    </row>
    <row r="16" spans="1:6" x14ac:dyDescent="0.25">
      <c r="A16" s="215" t="s">
        <v>232</v>
      </c>
      <c r="B16" s="66" t="s">
        <v>477</v>
      </c>
      <c r="C16" s="70">
        <v>160000</v>
      </c>
      <c r="D16" s="70">
        <v>133150</v>
      </c>
      <c r="E16" s="70">
        <v>133150</v>
      </c>
      <c r="F16" s="232">
        <v>35950</v>
      </c>
    </row>
    <row r="17" spans="1:10" x14ac:dyDescent="0.25">
      <c r="A17" s="215" t="s">
        <v>474</v>
      </c>
      <c r="B17" s="66" t="s">
        <v>478</v>
      </c>
      <c r="C17" s="70">
        <v>0</v>
      </c>
      <c r="D17" s="70">
        <v>1338583</v>
      </c>
      <c r="E17" s="70">
        <v>1338583</v>
      </c>
      <c r="F17" s="232">
        <v>361417</v>
      </c>
    </row>
    <row r="18" spans="1:10" x14ac:dyDescent="0.25">
      <c r="A18" s="215" t="s">
        <v>486</v>
      </c>
      <c r="B18" s="66" t="s">
        <v>479</v>
      </c>
      <c r="C18" s="70">
        <v>230000</v>
      </c>
      <c r="D18" s="70">
        <v>228346</v>
      </c>
      <c r="E18" s="70">
        <v>228346</v>
      </c>
      <c r="F18" s="232">
        <f t="shared" si="0"/>
        <v>61653.420000000006</v>
      </c>
    </row>
    <row r="19" spans="1:10" x14ac:dyDescent="0.25">
      <c r="A19" s="215" t="s">
        <v>487</v>
      </c>
      <c r="B19" s="66" t="s">
        <v>480</v>
      </c>
      <c r="C19" s="70">
        <v>0</v>
      </c>
      <c r="D19" s="70">
        <v>1500000</v>
      </c>
      <c r="E19" s="70">
        <v>1500000</v>
      </c>
      <c r="F19" s="232">
        <v>0</v>
      </c>
    </row>
    <row r="20" spans="1:10" x14ac:dyDescent="0.25">
      <c r="A20" s="215" t="s">
        <v>488</v>
      </c>
      <c r="B20" s="66" t="s">
        <v>481</v>
      </c>
      <c r="C20" s="70">
        <v>530000</v>
      </c>
      <c r="D20" s="70">
        <v>501339</v>
      </c>
      <c r="E20" s="70">
        <v>501339</v>
      </c>
      <c r="F20" s="232">
        <f t="shared" si="0"/>
        <v>135361.53</v>
      </c>
      <c r="J20" s="120"/>
    </row>
    <row r="21" spans="1:10" x14ac:dyDescent="0.25">
      <c r="A21" s="215" t="s">
        <v>489</v>
      </c>
      <c r="B21" s="66" t="s">
        <v>482</v>
      </c>
      <c r="C21" s="70">
        <v>0</v>
      </c>
      <c r="D21" s="70">
        <v>7864000</v>
      </c>
      <c r="E21" s="70">
        <v>7864000</v>
      </c>
      <c r="F21" s="232">
        <f t="shared" si="0"/>
        <v>2123280</v>
      </c>
    </row>
    <row r="22" spans="1:10" x14ac:dyDescent="0.25">
      <c r="A22" s="215" t="s">
        <v>490</v>
      </c>
      <c r="B22" s="66" t="s">
        <v>483</v>
      </c>
      <c r="C22" s="70">
        <v>160000</v>
      </c>
      <c r="D22" s="70">
        <v>159882</v>
      </c>
      <c r="E22" s="70">
        <v>158016</v>
      </c>
      <c r="F22" s="232">
        <f t="shared" si="0"/>
        <v>42664.32</v>
      </c>
    </row>
    <row r="23" spans="1:10" x14ac:dyDescent="0.25">
      <c r="A23" s="215" t="s">
        <v>491</v>
      </c>
      <c r="B23" s="66" t="s">
        <v>484</v>
      </c>
      <c r="C23" s="70">
        <v>495000</v>
      </c>
      <c r="D23" s="70">
        <v>495000</v>
      </c>
      <c r="E23" s="70">
        <v>495000</v>
      </c>
      <c r="F23" s="232">
        <f t="shared" si="0"/>
        <v>133650</v>
      </c>
    </row>
    <row r="24" spans="1:10" x14ac:dyDescent="0.25">
      <c r="A24" s="215" t="s">
        <v>492</v>
      </c>
      <c r="B24" s="66" t="s">
        <v>485</v>
      </c>
      <c r="C24" s="70">
        <v>0</v>
      </c>
      <c r="D24" s="70">
        <v>1244000</v>
      </c>
      <c r="E24" s="70">
        <v>1244000</v>
      </c>
      <c r="F24" s="232">
        <f t="shared" si="0"/>
        <v>335880</v>
      </c>
    </row>
    <row r="25" spans="1:10" x14ac:dyDescent="0.25">
      <c r="A25" s="215"/>
      <c r="B25" s="66" t="s">
        <v>111</v>
      </c>
      <c r="C25" s="68">
        <f>SUM(C10:C24)</f>
        <v>1575000</v>
      </c>
      <c r="D25" s="68">
        <f t="shared" ref="D25:F25" si="1">SUM(D10:D24)</f>
        <v>16316023</v>
      </c>
      <c r="E25" s="68">
        <f t="shared" si="1"/>
        <v>16314157</v>
      </c>
      <c r="F25" s="238">
        <f t="shared" si="1"/>
        <v>3827021.48</v>
      </c>
    </row>
    <row r="26" spans="1:10" x14ac:dyDescent="0.25">
      <c r="A26" s="265"/>
      <c r="B26" s="266"/>
      <c r="C26" s="266"/>
      <c r="D26" s="266"/>
      <c r="E26" s="266"/>
      <c r="F26" s="266"/>
    </row>
    <row r="27" spans="1:10" ht="30" x14ac:dyDescent="0.25">
      <c r="A27" s="117">
        <v>17</v>
      </c>
      <c r="B27" s="74" t="s">
        <v>493</v>
      </c>
      <c r="C27" s="118">
        <v>425000</v>
      </c>
      <c r="D27" s="121">
        <v>3828775</v>
      </c>
      <c r="E27" s="121">
        <v>3827021</v>
      </c>
      <c r="F27" s="121">
        <f>F25</f>
        <v>3827021.48</v>
      </c>
    </row>
    <row r="28" spans="1:10" s="125" customFormat="1" ht="15.75" x14ac:dyDescent="0.25">
      <c r="A28" s="122"/>
      <c r="B28" s="123" t="s">
        <v>214</v>
      </c>
      <c r="C28" s="237">
        <f>C25+C27</f>
        <v>2000000</v>
      </c>
      <c r="D28" s="237">
        <f t="shared" ref="D28:E28" si="2">D25+D27</f>
        <v>20144798</v>
      </c>
      <c r="E28" s="237">
        <f t="shared" si="2"/>
        <v>20141178</v>
      </c>
      <c r="F28" s="237">
        <f>F25</f>
        <v>3827021.48</v>
      </c>
    </row>
    <row r="29" spans="1:10" x14ac:dyDescent="0.25">
      <c r="A29" s="92"/>
      <c r="B29" s="126"/>
      <c r="C29" s="127"/>
      <c r="D29" s="92"/>
      <c r="E29" s="92"/>
      <c r="F29" s="92"/>
    </row>
    <row r="30" spans="1:10" x14ac:dyDescent="0.25">
      <c r="A30" s="92"/>
      <c r="B30" s="92"/>
      <c r="C30" s="127"/>
      <c r="D30" s="92"/>
      <c r="E30" s="92"/>
      <c r="F30" s="92"/>
    </row>
    <row r="31" spans="1:10" ht="30" x14ac:dyDescent="0.25">
      <c r="A31" s="111" t="s">
        <v>186</v>
      </c>
      <c r="B31" s="112" t="s">
        <v>375</v>
      </c>
      <c r="C31" s="113" t="s">
        <v>10</v>
      </c>
      <c r="D31" s="113" t="s">
        <v>11</v>
      </c>
      <c r="E31" s="114" t="s">
        <v>12</v>
      </c>
      <c r="F31" s="132"/>
    </row>
    <row r="32" spans="1:10" x14ac:dyDescent="0.25">
      <c r="A32" s="66"/>
      <c r="B32" s="116" t="s">
        <v>374</v>
      </c>
      <c r="C32" s="66"/>
      <c r="D32" s="66"/>
      <c r="E32" s="66"/>
      <c r="F32" s="66"/>
    </row>
    <row r="33" spans="1:6" x14ac:dyDescent="0.25">
      <c r="A33" s="117" t="s">
        <v>3</v>
      </c>
      <c r="B33" s="66" t="s">
        <v>495</v>
      </c>
      <c r="C33" s="70">
        <v>1772864</v>
      </c>
      <c r="D33" s="70">
        <v>1772864</v>
      </c>
      <c r="E33" s="128">
        <v>0</v>
      </c>
      <c r="F33" s="70"/>
    </row>
    <row r="34" spans="1:6" ht="30" x14ac:dyDescent="0.25">
      <c r="A34" s="117"/>
      <c r="B34" s="233" t="s">
        <v>496</v>
      </c>
      <c r="C34" s="70">
        <f>C33*0.27</f>
        <v>478673.28</v>
      </c>
      <c r="D34" s="70">
        <f>D33*0.27</f>
        <v>478673.28</v>
      </c>
      <c r="E34" s="70"/>
      <c r="F34" s="129"/>
    </row>
    <row r="35" spans="1:6" x14ac:dyDescent="0.25">
      <c r="A35" s="66"/>
      <c r="B35" s="130" t="s">
        <v>214</v>
      </c>
      <c r="C35" s="124">
        <f>SUM(C33:C34)</f>
        <v>2251537.2800000003</v>
      </c>
      <c r="D35" s="124">
        <f>SUM(D33:D34)</f>
        <v>2251537.2800000003</v>
      </c>
      <c r="E35" s="124">
        <f>SUM(E33:E34)</f>
        <v>0</v>
      </c>
      <c r="F35" s="124">
        <f>SUM(F33:F34)</f>
        <v>0</v>
      </c>
    </row>
    <row r="36" spans="1:6" x14ac:dyDescent="0.25">
      <c r="A36" s="66"/>
      <c r="B36" s="131"/>
      <c r="C36" s="71"/>
      <c r="D36" s="71"/>
      <c r="E36" s="71"/>
      <c r="F36" s="71"/>
    </row>
    <row r="37" spans="1:6" ht="37.5" x14ac:dyDescent="0.25">
      <c r="A37" s="155"/>
      <c r="B37" s="239" t="s">
        <v>497</v>
      </c>
      <c r="C37" s="240">
        <f>C28+C35</f>
        <v>4251537.28</v>
      </c>
      <c r="D37" s="240">
        <f>D28+D35</f>
        <v>22396335.280000001</v>
      </c>
      <c r="E37" s="240">
        <f>E28+E35</f>
        <v>20141178</v>
      </c>
      <c r="F37" s="240">
        <f>F28+F35</f>
        <v>3827021.48</v>
      </c>
    </row>
    <row r="39" spans="1:6" x14ac:dyDescent="0.25">
      <c r="A39" s="92"/>
      <c r="B39" s="92"/>
      <c r="C39" s="92"/>
      <c r="D39" s="92"/>
      <c r="E39" s="92"/>
      <c r="F39" s="92"/>
    </row>
    <row r="40" spans="1:6" x14ac:dyDescent="0.25">
      <c r="A40" s="92"/>
      <c r="B40" s="92"/>
      <c r="C40" s="92"/>
      <c r="D40" s="92"/>
      <c r="E40" s="92"/>
      <c r="F40" s="92"/>
    </row>
    <row r="41" spans="1:6" x14ac:dyDescent="0.25">
      <c r="A41" s="92"/>
      <c r="B41" s="92"/>
      <c r="C41" s="92"/>
      <c r="D41" s="92"/>
      <c r="E41" s="92"/>
      <c r="F41" s="92"/>
    </row>
    <row r="42" spans="1:6" x14ac:dyDescent="0.25">
      <c r="A42" s="92"/>
      <c r="B42" s="92"/>
      <c r="C42" s="92"/>
      <c r="D42" s="92"/>
      <c r="E42" s="92"/>
      <c r="F42" s="92"/>
    </row>
    <row r="43" spans="1:6" x14ac:dyDescent="0.25">
      <c r="A43" s="92"/>
      <c r="B43" s="92"/>
      <c r="C43" s="92"/>
      <c r="D43" s="92"/>
      <c r="E43" s="92"/>
      <c r="F43" s="92"/>
    </row>
    <row r="44" spans="1:6" x14ac:dyDescent="0.25">
      <c r="A44" s="92"/>
      <c r="B44" s="92"/>
      <c r="C44" s="92"/>
      <c r="D44" s="92"/>
      <c r="E44" s="92"/>
      <c r="F44" s="92"/>
    </row>
    <row r="45" spans="1:6" x14ac:dyDescent="0.25">
      <c r="A45" s="92"/>
      <c r="B45" s="92"/>
      <c r="C45" s="92"/>
      <c r="D45" s="92"/>
      <c r="E45" s="92"/>
      <c r="F45" s="92"/>
    </row>
    <row r="46" spans="1:6" x14ac:dyDescent="0.25">
      <c r="A46" s="92"/>
      <c r="B46" s="92"/>
      <c r="C46" s="92"/>
      <c r="D46" s="92"/>
      <c r="E46" s="92"/>
      <c r="F46" s="92"/>
    </row>
    <row r="47" spans="1:6" x14ac:dyDescent="0.25">
      <c r="A47" s="92"/>
      <c r="B47" s="92"/>
      <c r="C47" s="92"/>
      <c r="D47" s="92"/>
      <c r="E47" s="92"/>
      <c r="F47" s="92"/>
    </row>
    <row r="48" spans="1:6" x14ac:dyDescent="0.25">
      <c r="A48" s="92"/>
      <c r="B48" s="92"/>
      <c r="C48" s="92"/>
      <c r="D48" s="92"/>
      <c r="E48" s="92"/>
      <c r="F48" s="92"/>
    </row>
    <row r="49" spans="1:6" x14ac:dyDescent="0.25">
      <c r="A49" s="92"/>
      <c r="B49" s="92"/>
      <c r="C49" s="92"/>
      <c r="D49" s="92"/>
      <c r="E49" s="92"/>
      <c r="F49" s="92"/>
    </row>
    <row r="50" spans="1:6" x14ac:dyDescent="0.25">
      <c r="A50" s="92"/>
      <c r="B50" s="92"/>
      <c r="C50" s="92"/>
      <c r="D50" s="92"/>
      <c r="E50" s="92"/>
      <c r="F50" s="92"/>
    </row>
    <row r="51" spans="1:6" x14ac:dyDescent="0.25">
      <c r="A51" s="92"/>
      <c r="B51" s="92"/>
      <c r="C51" s="92"/>
      <c r="D51" s="92"/>
      <c r="E51" s="92"/>
      <c r="F51" s="92"/>
    </row>
    <row r="52" spans="1:6" x14ac:dyDescent="0.25">
      <c r="A52" s="92"/>
      <c r="B52" s="92"/>
      <c r="C52" s="92"/>
      <c r="D52" s="92"/>
      <c r="E52" s="92"/>
      <c r="F52" s="92"/>
    </row>
    <row r="53" spans="1:6" x14ac:dyDescent="0.25">
      <c r="A53" s="92"/>
      <c r="B53" s="92"/>
      <c r="C53" s="92"/>
      <c r="D53" s="92"/>
      <c r="E53" s="92"/>
      <c r="F53" s="92"/>
    </row>
    <row r="54" spans="1:6" x14ac:dyDescent="0.25">
      <c r="A54" s="92"/>
      <c r="B54" s="92"/>
      <c r="C54" s="92"/>
      <c r="D54" s="92"/>
      <c r="E54" s="92"/>
      <c r="F54" s="92"/>
    </row>
    <row r="55" spans="1:6" x14ac:dyDescent="0.25">
      <c r="A55" s="92"/>
      <c r="B55" s="92"/>
      <c r="C55" s="92"/>
      <c r="D55" s="92"/>
      <c r="E55" s="92"/>
      <c r="F55" s="92"/>
    </row>
    <row r="56" spans="1:6" x14ac:dyDescent="0.25">
      <c r="A56" s="92"/>
      <c r="B56" s="92"/>
      <c r="C56" s="92"/>
      <c r="D56" s="92"/>
      <c r="E56" s="92"/>
      <c r="F56" s="92"/>
    </row>
    <row r="57" spans="1:6" x14ac:dyDescent="0.25">
      <c r="A57" s="92"/>
      <c r="B57" s="92"/>
      <c r="C57" s="92"/>
      <c r="D57" s="92"/>
      <c r="E57" s="92"/>
      <c r="F57" s="92"/>
    </row>
    <row r="58" spans="1:6" x14ac:dyDescent="0.25">
      <c r="A58" s="92"/>
      <c r="B58" s="92"/>
      <c r="C58" s="92"/>
      <c r="D58" s="92"/>
      <c r="E58" s="92"/>
      <c r="F58" s="92"/>
    </row>
    <row r="59" spans="1:6" x14ac:dyDescent="0.25">
      <c r="A59" s="92"/>
      <c r="B59" s="92"/>
      <c r="C59" s="92"/>
      <c r="D59" s="92"/>
      <c r="E59" s="92"/>
      <c r="F59" s="92"/>
    </row>
  </sheetData>
  <mergeCells count="3">
    <mergeCell ref="A26:F26"/>
    <mergeCell ref="A3:F3"/>
    <mergeCell ref="A2:F2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4</vt:i4>
      </vt:variant>
    </vt:vector>
  </HeadingPairs>
  <TitlesOfParts>
    <vt:vector size="30" baseType="lpstr">
      <vt:lpstr>Címrend</vt:lpstr>
      <vt:lpstr>Összesen bevétel és kiadás</vt:lpstr>
      <vt:lpstr>Önkormányzat bevételei</vt:lpstr>
      <vt:lpstr>Önk. bevételi COFOGOn-ként</vt:lpstr>
      <vt:lpstr> Önkormányzat kiadásai</vt:lpstr>
      <vt:lpstr>Önk. kiadásai COFOGOn-ként</vt:lpstr>
      <vt:lpstr>Óvoda</vt:lpstr>
      <vt:lpstr>Óvoda kiad. és bev. COFOG</vt:lpstr>
      <vt:lpstr>Felhalmozási kiadások</vt:lpstr>
      <vt:lpstr>EU</vt:lpstr>
      <vt:lpstr>Létszám</vt:lpstr>
      <vt:lpstr>Hitel</vt:lpstr>
      <vt:lpstr>Munka2</vt:lpstr>
      <vt:lpstr>Munka1</vt:lpstr>
      <vt:lpstr>Közvetett támogatás</vt:lpstr>
      <vt:lpstr>Többéves</vt:lpstr>
      <vt:lpstr>Követelések</vt:lpstr>
      <vt:lpstr>Kötelezettségek</vt:lpstr>
      <vt:lpstr>Pénzmaradvány</vt:lpstr>
      <vt:lpstr>Pénzkészlet</vt:lpstr>
      <vt:lpstr>Mérleg</vt:lpstr>
      <vt:lpstr>Eredménykimutatás</vt:lpstr>
      <vt:lpstr>Vagyonkimutatás</vt:lpstr>
      <vt:lpstr>Többévesmm</vt:lpstr>
      <vt:lpstr>Munka3</vt:lpstr>
      <vt:lpstr>Munka4</vt:lpstr>
      <vt:lpstr>'Közvetett támogatás'!Nyomtatási_terület</vt:lpstr>
      <vt:lpstr>'Önkormányzat bevételei'!Nyomtatási_terület</vt:lpstr>
      <vt:lpstr>'Összesen bevétel és kiadás'!Nyomtatási_terület</vt:lpstr>
      <vt:lpstr>Pénzkészlet!Nyomtatási_terület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2020-06-30T12:13:07Z</cp:lastPrinted>
  <dcterms:created xsi:type="dcterms:W3CDTF">2019-05-15T06:42:21Z</dcterms:created>
  <dcterms:modified xsi:type="dcterms:W3CDTF">2020-06-30T12:13:25Z</dcterms:modified>
</cp:coreProperties>
</file>