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20" windowHeight="57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<sst xmlns="http://schemas.openxmlformats.org/spreadsheetml/2006/main" count="124" uniqueCount="98">
  <si>
    <t>I.Működési kiadások</t>
  </si>
  <si>
    <t xml:space="preserve">  1. Önállóan gazd. int. műk. kiadás</t>
  </si>
  <si>
    <t>eredeti</t>
  </si>
  <si>
    <t>személyi</t>
  </si>
  <si>
    <t>járulék</t>
  </si>
  <si>
    <t>dologi</t>
  </si>
  <si>
    <t xml:space="preserve">  2.Részben önállóan gazd.int.műk.</t>
  </si>
  <si>
    <t xml:space="preserve">     Művelődési Ház</t>
  </si>
  <si>
    <t xml:space="preserve">     Terület Gond Kp</t>
  </si>
  <si>
    <t xml:space="preserve">     Egészségház</t>
  </si>
  <si>
    <t xml:space="preserve"> 3. Városi Önkormányzati ig. kiad.</t>
  </si>
  <si>
    <t xml:space="preserve">    Hivatal</t>
  </si>
  <si>
    <t xml:space="preserve"> </t>
  </si>
  <si>
    <t>Működési kiadások összesen</t>
  </si>
  <si>
    <t xml:space="preserve">       1. Felújítás</t>
  </si>
  <si>
    <t xml:space="preserve">       2. Beruházás</t>
  </si>
  <si>
    <t xml:space="preserve">        Hosszú lejáratú</t>
  </si>
  <si>
    <t xml:space="preserve">          kamata</t>
  </si>
  <si>
    <t>KIADÁSOK</t>
  </si>
  <si>
    <t>működési</t>
  </si>
  <si>
    <t>Adatok e Ft-ban</t>
  </si>
  <si>
    <t>II.Támogatásértékű kiadás</t>
  </si>
  <si>
    <t xml:space="preserve">   Működési célra</t>
  </si>
  <si>
    <t xml:space="preserve">      2. Központi ktgvetési szervnek</t>
  </si>
  <si>
    <t>BURSA</t>
  </si>
  <si>
    <t xml:space="preserve">       3. Többcélú Társulás</t>
  </si>
  <si>
    <t>Orvosi ügyelet</t>
  </si>
  <si>
    <t>Kistérségi tagdíj</t>
  </si>
  <si>
    <t>III. Társadalmi és szociálpolitikai juttatás</t>
  </si>
  <si>
    <t xml:space="preserve">   Működési</t>
  </si>
  <si>
    <t>Vasi Volán</t>
  </si>
  <si>
    <t xml:space="preserve">    Felhalmozási</t>
  </si>
  <si>
    <t>Lakosságnak ( első lakáshozj.)</t>
  </si>
  <si>
    <t xml:space="preserve">            </t>
  </si>
  <si>
    <t>Pályázati sajáterő utakra</t>
  </si>
  <si>
    <t>VASIVIZ</t>
  </si>
  <si>
    <t>Rendszeres szociális segély</t>
  </si>
  <si>
    <t>Rendszeres szociális segély egészségkár.</t>
  </si>
  <si>
    <t>Időskorúak járadéka</t>
  </si>
  <si>
    <t>Lakásfenntartási támogatás normatív</t>
  </si>
  <si>
    <t>Ápolási díj normatív</t>
  </si>
  <si>
    <t>Temetési segély</t>
  </si>
  <si>
    <t>Rendszeres gyermekvédelmi kedvezmény</t>
  </si>
  <si>
    <t>Óvodáztatási támogatás</t>
  </si>
  <si>
    <t>Rendkívüli gyermekvédelmi támogatás</t>
  </si>
  <si>
    <t xml:space="preserve"> Közlekedési támogatás</t>
  </si>
  <si>
    <t>Köztemetés</t>
  </si>
  <si>
    <t>Közgyógyellátás</t>
  </si>
  <si>
    <t>Tankönyvtámogatás KIKI</t>
  </si>
  <si>
    <t>IV. Átadott pénzeszköz</t>
  </si>
  <si>
    <t>V. Felhalmozási kiadások</t>
  </si>
  <si>
    <t>VI, Hitel törlesztés, kamat</t>
  </si>
  <si>
    <t xml:space="preserve">VII. Céltartalék </t>
  </si>
  <si>
    <t>Ivóvíz</t>
  </si>
  <si>
    <t>KEOP-7.1-3.0. 2008-0029</t>
  </si>
  <si>
    <t>RÁT, Bérpótló jut.</t>
  </si>
  <si>
    <t>TÁMOP művház</t>
  </si>
  <si>
    <t>felhalmozási</t>
  </si>
  <si>
    <t>Rendszeres szoc. Segély Szt. 37§ (1) d)</t>
  </si>
  <si>
    <t>Csepreg Közbizt. Polgárőr Egyesület</t>
  </si>
  <si>
    <t>Csepregi Vegyeskar</t>
  </si>
  <si>
    <t>Csepreg Város Önkormányzat kiadásainak részletezése</t>
  </si>
  <si>
    <t xml:space="preserve">2013. évi </t>
  </si>
  <si>
    <t>Hivatali eszköz és gép beszerzés</t>
  </si>
  <si>
    <t xml:space="preserve">     1. KIKI hozzájárulás működtetéshez</t>
  </si>
  <si>
    <t xml:space="preserve">Térfigyelő rendszer kiépítés </t>
  </si>
  <si>
    <t>Önkormányzat</t>
  </si>
  <si>
    <t>CSKPBE</t>
  </si>
  <si>
    <t>Főtér Rekonstrukció</t>
  </si>
  <si>
    <t>Átmenetisegély[Szoctv. 45.§]</t>
  </si>
  <si>
    <t>Átmeneti segély [Szoctv. 47.§ (1) bek. c) pont]</t>
  </si>
  <si>
    <t>Csepregi Óvoda és Böcsőde KIKI</t>
  </si>
  <si>
    <t>Egészségház eszközbeszerzés</t>
  </si>
  <si>
    <t>VIII. Függő átfutó kiadások</t>
  </si>
  <si>
    <t>Civil szervezeteknek (CSSE)</t>
  </si>
  <si>
    <t>Kistérségi paktum 2012 2. félév tagdíj elmaradás</t>
  </si>
  <si>
    <t>Kistérség inkasszó</t>
  </si>
  <si>
    <t>2.módosítás</t>
  </si>
  <si>
    <t>2013. év</t>
  </si>
  <si>
    <t>előirányzat</t>
  </si>
  <si>
    <t>módosított</t>
  </si>
  <si>
    <t>3. módosítás</t>
  </si>
  <si>
    <t>1. módosítás</t>
  </si>
  <si>
    <t>4. módosítás</t>
  </si>
  <si>
    <t>3/4 év</t>
  </si>
  <si>
    <t>művház</t>
  </si>
  <si>
    <t>működési tartalék</t>
  </si>
  <si>
    <t>önk</t>
  </si>
  <si>
    <t>önk felh</t>
  </si>
  <si>
    <t>4. Közép-Répcementi Intézményfenntartó Társulásnak</t>
  </si>
  <si>
    <t>5. módosítás</t>
  </si>
  <si>
    <t>2014 03</t>
  </si>
  <si>
    <t xml:space="preserve">Művház eszközbeszerzés </t>
  </si>
  <si>
    <t>Művház</t>
  </si>
  <si>
    <t>Önk</t>
  </si>
  <si>
    <t>2. melléklet a 2/2013. (II. 15.) számú</t>
  </si>
  <si>
    <t>önkormányzati rendelethez*</t>
  </si>
  <si>
    <t>* A rendelet szövegét a 16/2014 (III. 19.) önkormányzati rendelet módosította. Hatályos: 2014. március 20-tól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</si>
</sst>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7">
    <font>
      <sz val="10"/>
      <name val="Arial CE"/>
      <family val="0"/>
    </font>
    <font>
      <sz val="11"/>
      <color indexed="8"/>
      <name val="Calibri"/>
      <family val="2"/>
    </font>
    <font>
      <sz val="12"/>
      <name val="Arial CE"/>
      <family val="2"/>
    </font>
    <font>
      <i/>
      <sz val="12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b/>
      <i/>
      <sz val="12"/>
      <name val="Arial CE"/>
      <family val="0"/>
    </font>
    <font>
      <b/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1"/>
  <sheetViews>
    <sheetView tabSelected="1" zoomScalePageLayoutView="0" workbookViewId="0" topLeftCell="A127">
      <selection activeCell="A141" sqref="A141"/>
    </sheetView>
  </sheetViews>
  <sheetFormatPr defaultColWidth="9.00390625" defaultRowHeight="12.75"/>
  <cols>
    <col min="3" max="3" width="3.375" style="0" customWidth="1"/>
    <col min="4" max="4" width="38.00390625" style="0" customWidth="1"/>
    <col min="5" max="5" width="17.25390625" style="6" customWidth="1"/>
    <col min="6" max="6" width="14.25390625" style="3" hidden="1" customWidth="1"/>
    <col min="7" max="10" width="14.25390625" style="6" hidden="1" customWidth="1"/>
    <col min="11" max="11" width="18.125" style="6" customWidth="1"/>
    <col min="16" max="22" width="0" style="0" hidden="1" customWidth="1"/>
  </cols>
  <sheetData>
    <row r="1" ht="15.75">
      <c r="A1" s="2"/>
    </row>
    <row r="2" ht="15.75">
      <c r="A2" s="2"/>
    </row>
    <row r="3" spans="2:11" ht="15.75">
      <c r="B3" s="23" t="s">
        <v>95</v>
      </c>
      <c r="C3" s="23"/>
      <c r="D3" s="23"/>
      <c r="E3" s="23"/>
      <c r="F3" s="23"/>
      <c r="G3" s="23"/>
      <c r="H3" s="23"/>
      <c r="I3" s="23"/>
      <c r="J3" s="23"/>
      <c r="K3" s="23"/>
    </row>
    <row r="4" spans="2:11" ht="15.75">
      <c r="B4" s="23" t="s">
        <v>96</v>
      </c>
      <c r="C4" s="23"/>
      <c r="D4" s="23"/>
      <c r="E4" s="23"/>
      <c r="F4" s="23"/>
      <c r="G4" s="23"/>
      <c r="H4" s="23"/>
      <c r="I4" s="23"/>
      <c r="J4" s="23"/>
      <c r="K4" s="23"/>
    </row>
    <row r="7" spans="2:11" ht="15.75">
      <c r="B7" s="26" t="s">
        <v>61</v>
      </c>
      <c r="C7" s="26"/>
      <c r="D7" s="26"/>
      <c r="E7" s="26"/>
      <c r="F7" s="26"/>
      <c r="G7" s="26"/>
      <c r="H7" s="26"/>
      <c r="I7" s="26"/>
      <c r="J7" s="26"/>
      <c r="K7" s="26"/>
    </row>
    <row r="8" spans="2:11" ht="15" customHeight="1">
      <c r="B8" s="26" t="s">
        <v>78</v>
      </c>
      <c r="C8" s="26"/>
      <c r="D8" s="26"/>
      <c r="E8" s="26"/>
      <c r="F8" s="26"/>
      <c r="G8" s="26"/>
      <c r="H8" s="26"/>
      <c r="I8" s="26"/>
      <c r="J8" s="26"/>
      <c r="K8" s="26"/>
    </row>
    <row r="9" spans="2:4" ht="15">
      <c r="B9" s="1"/>
      <c r="C9" s="1"/>
      <c r="D9" s="1"/>
    </row>
    <row r="10" spans="2:4" ht="15">
      <c r="B10" s="1"/>
      <c r="C10" s="1"/>
      <c r="D10" s="1"/>
    </row>
    <row r="11" spans="2:4" ht="15">
      <c r="B11" s="25" t="s">
        <v>20</v>
      </c>
      <c r="C11" s="25"/>
      <c r="D11" s="25"/>
    </row>
    <row r="12" spans="2:11" s="4" customFormat="1" ht="15.75">
      <c r="B12" s="2"/>
      <c r="C12" s="2"/>
      <c r="D12" s="2"/>
      <c r="E12" s="24" t="s">
        <v>62</v>
      </c>
      <c r="F12" s="24"/>
      <c r="G12" s="24"/>
      <c r="H12" s="24"/>
      <c r="I12" s="24"/>
      <c r="J12" s="24"/>
      <c r="K12" s="24"/>
    </row>
    <row r="13" spans="2:11" s="16" customFormat="1" ht="15">
      <c r="B13" s="3"/>
      <c r="C13" s="3"/>
      <c r="D13" s="3"/>
      <c r="E13" s="17" t="s">
        <v>2</v>
      </c>
      <c r="F13" s="22" t="s">
        <v>82</v>
      </c>
      <c r="G13" s="17" t="s">
        <v>77</v>
      </c>
      <c r="H13" s="17" t="s">
        <v>81</v>
      </c>
      <c r="I13" s="17" t="s">
        <v>83</v>
      </c>
      <c r="J13" s="17" t="s">
        <v>90</v>
      </c>
      <c r="K13" s="17" t="s">
        <v>80</v>
      </c>
    </row>
    <row r="14" spans="2:11" ht="15">
      <c r="B14" s="1"/>
      <c r="C14" s="1"/>
      <c r="D14" s="1"/>
      <c r="E14" s="17" t="s">
        <v>79</v>
      </c>
      <c r="F14" s="17"/>
      <c r="G14" s="17" t="s">
        <v>79</v>
      </c>
      <c r="H14" s="17"/>
      <c r="I14" s="17" t="s">
        <v>84</v>
      </c>
      <c r="J14" s="17" t="s">
        <v>91</v>
      </c>
      <c r="K14" s="17" t="s">
        <v>79</v>
      </c>
    </row>
    <row r="15" spans="2:11" ht="15">
      <c r="B15" s="1"/>
      <c r="C15" s="1"/>
      <c r="D15" s="1"/>
      <c r="E15" s="17"/>
      <c r="F15" s="17"/>
      <c r="G15" s="17"/>
      <c r="H15" s="17"/>
      <c r="I15" s="17"/>
      <c r="J15" s="17"/>
      <c r="K15" s="17"/>
    </row>
    <row r="16" spans="2:11" ht="15.75">
      <c r="B16" s="2" t="s">
        <v>0</v>
      </c>
      <c r="C16" s="2"/>
      <c r="D16" s="2"/>
      <c r="E16" s="5">
        <f>E18+E25</f>
        <v>334930</v>
      </c>
      <c r="F16" s="5">
        <v>9444</v>
      </c>
      <c r="G16" s="5">
        <f>G18+G25</f>
        <v>15323</v>
      </c>
      <c r="H16" s="5">
        <f>H18+H25</f>
        <v>44863</v>
      </c>
      <c r="I16" s="5">
        <f>I18+I25</f>
        <v>-101008</v>
      </c>
      <c r="J16" s="5">
        <f>J18+J25</f>
        <v>60696</v>
      </c>
      <c r="K16" s="5">
        <f>E16+F16+G16+H16+I16+J16</f>
        <v>364248</v>
      </c>
    </row>
    <row r="17" spans="2:11" ht="15.75">
      <c r="B17" s="2"/>
      <c r="C17" s="2"/>
      <c r="D17" s="2"/>
      <c r="F17" s="5"/>
      <c r="K17" s="6">
        <f aca="true" t="shared" si="0" ref="K17:K80">E17+F17+G17+H17+I17+J17</f>
        <v>0</v>
      </c>
    </row>
    <row r="18" spans="2:11" ht="15.75">
      <c r="B18" s="1" t="s">
        <v>1</v>
      </c>
      <c r="C18" s="1"/>
      <c r="D18" s="1"/>
      <c r="E18" s="6">
        <f>E20</f>
        <v>88543</v>
      </c>
      <c r="F18" s="5"/>
      <c r="G18" s="6">
        <f>G20</f>
        <v>1775</v>
      </c>
      <c r="H18" s="6">
        <f>H20</f>
        <v>12280</v>
      </c>
      <c r="I18" s="6">
        <f>I20</f>
        <v>-102598</v>
      </c>
      <c r="K18" s="6">
        <f t="shared" si="0"/>
        <v>0</v>
      </c>
    </row>
    <row r="19" spans="2:11" ht="15.75">
      <c r="B19" s="1"/>
      <c r="C19" s="1"/>
      <c r="D19" s="1"/>
      <c r="F19" s="5"/>
      <c r="K19" s="6">
        <f t="shared" si="0"/>
        <v>0</v>
      </c>
    </row>
    <row r="20" spans="2:11" ht="15.75">
      <c r="B20" s="1" t="s">
        <v>71</v>
      </c>
      <c r="C20" s="1"/>
      <c r="D20" s="1"/>
      <c r="E20" s="6">
        <f>E21+E22+E23</f>
        <v>88543</v>
      </c>
      <c r="F20" s="5"/>
      <c r="G20" s="6">
        <f>G21+G22+G23</f>
        <v>1775</v>
      </c>
      <c r="H20" s="6">
        <f>H21+H22+H23</f>
        <v>12280</v>
      </c>
      <c r="I20" s="6">
        <f>I21+I22+I23</f>
        <v>-102598</v>
      </c>
      <c r="K20" s="6">
        <f t="shared" si="0"/>
        <v>0</v>
      </c>
    </row>
    <row r="21" spans="2:11" ht="15.75">
      <c r="B21" s="1"/>
      <c r="C21" s="1" t="s">
        <v>3</v>
      </c>
      <c r="D21" s="1"/>
      <c r="E21" s="6">
        <v>55179</v>
      </c>
      <c r="F21" s="5"/>
      <c r="G21" s="6">
        <v>1451</v>
      </c>
      <c r="I21" s="6">
        <v>-56630</v>
      </c>
      <c r="K21" s="6">
        <f t="shared" si="0"/>
        <v>0</v>
      </c>
    </row>
    <row r="22" spans="2:11" ht="15.75">
      <c r="B22" s="1"/>
      <c r="C22" s="1" t="s">
        <v>4</v>
      </c>
      <c r="D22" s="1"/>
      <c r="E22" s="6">
        <v>14884</v>
      </c>
      <c r="F22" s="5"/>
      <c r="G22" s="6">
        <v>309</v>
      </c>
      <c r="I22" s="6">
        <v>-15193</v>
      </c>
      <c r="K22" s="6">
        <f t="shared" si="0"/>
        <v>0</v>
      </c>
    </row>
    <row r="23" spans="2:11" ht="15.75">
      <c r="B23" s="1"/>
      <c r="C23" s="1" t="s">
        <v>5</v>
      </c>
      <c r="D23" s="1"/>
      <c r="E23" s="6">
        <v>18480</v>
      </c>
      <c r="F23" s="5"/>
      <c r="G23" s="6">
        <v>15</v>
      </c>
      <c r="H23" s="6">
        <v>12280</v>
      </c>
      <c r="I23" s="6">
        <v>-30775</v>
      </c>
      <c r="K23" s="6">
        <f t="shared" si="0"/>
        <v>0</v>
      </c>
    </row>
    <row r="24" spans="2:11" ht="15.75">
      <c r="B24" s="1"/>
      <c r="C24" s="1"/>
      <c r="D24" s="1"/>
      <c r="F24" s="5"/>
      <c r="K24" s="6">
        <f t="shared" si="0"/>
        <v>0</v>
      </c>
    </row>
    <row r="25" spans="2:11" ht="15">
      <c r="B25" s="1" t="s">
        <v>6</v>
      </c>
      <c r="C25" s="1"/>
      <c r="D25" s="1"/>
      <c r="E25" s="6">
        <f>E27+E32+E37+E43</f>
        <v>246387</v>
      </c>
      <c r="F25" s="6">
        <v>9444</v>
      </c>
      <c r="G25" s="6">
        <f>G27+G32+G37+G43</f>
        <v>13548</v>
      </c>
      <c r="H25" s="6">
        <f>H27+H32+H37+H43</f>
        <v>32583</v>
      </c>
      <c r="I25" s="6">
        <f>I27+I32+I37+I43</f>
        <v>1590</v>
      </c>
      <c r="J25" s="6">
        <f>J27+J32+J37+J43</f>
        <v>60696</v>
      </c>
      <c r="K25" s="6">
        <f t="shared" si="0"/>
        <v>364248</v>
      </c>
    </row>
    <row r="26" spans="2:11" ht="15.75">
      <c r="B26" s="1"/>
      <c r="C26" s="1"/>
      <c r="D26" s="1"/>
      <c r="F26" s="5"/>
      <c r="K26" s="6">
        <f t="shared" si="0"/>
        <v>0</v>
      </c>
    </row>
    <row r="27" spans="2:11" ht="15.75">
      <c r="B27" s="1" t="s">
        <v>7</v>
      </c>
      <c r="C27" s="1"/>
      <c r="D27" s="1"/>
      <c r="E27" s="6">
        <f>E28+E30+E29</f>
        <v>18415</v>
      </c>
      <c r="F27" s="5"/>
      <c r="G27" s="6">
        <f>G28+G30+G29</f>
        <v>4827</v>
      </c>
      <c r="H27" s="6">
        <f>H28+H30+H29</f>
        <v>7778</v>
      </c>
      <c r="I27" s="6">
        <f>I28+I30+I29</f>
        <v>409</v>
      </c>
      <c r="J27" s="6">
        <f>J28+J30+J29</f>
        <v>9005</v>
      </c>
      <c r="K27" s="6">
        <f t="shared" si="0"/>
        <v>40434</v>
      </c>
    </row>
    <row r="28" spans="2:14" ht="15.75">
      <c r="B28" s="1"/>
      <c r="C28" s="1" t="s">
        <v>3</v>
      </c>
      <c r="D28" s="1"/>
      <c r="E28" s="6">
        <v>10006</v>
      </c>
      <c r="F28" s="5"/>
      <c r="G28" s="6">
        <v>3305</v>
      </c>
      <c r="I28" s="6">
        <v>69</v>
      </c>
      <c r="J28" s="6">
        <v>8788</v>
      </c>
      <c r="K28" s="6">
        <f t="shared" si="0"/>
        <v>22168</v>
      </c>
      <c r="N28" s="18"/>
    </row>
    <row r="29" spans="2:14" ht="15.75">
      <c r="B29" s="1"/>
      <c r="C29" s="1" t="s">
        <v>4</v>
      </c>
      <c r="D29" s="1"/>
      <c r="E29" s="6">
        <v>2701</v>
      </c>
      <c r="F29" s="5"/>
      <c r="G29" s="6">
        <v>778</v>
      </c>
      <c r="I29" s="6">
        <v>19</v>
      </c>
      <c r="J29" s="6">
        <v>217</v>
      </c>
      <c r="K29" s="6">
        <f t="shared" si="0"/>
        <v>3715</v>
      </c>
      <c r="N29" s="18"/>
    </row>
    <row r="30" spans="2:14" ht="15.75">
      <c r="B30" s="1"/>
      <c r="C30" s="1" t="s">
        <v>5</v>
      </c>
      <c r="D30" s="1"/>
      <c r="E30" s="6">
        <v>5708</v>
      </c>
      <c r="F30" s="5"/>
      <c r="G30" s="6">
        <v>744</v>
      </c>
      <c r="H30" s="6">
        <v>7778</v>
      </c>
      <c r="I30" s="6">
        <v>321</v>
      </c>
      <c r="K30" s="6">
        <f t="shared" si="0"/>
        <v>14551</v>
      </c>
      <c r="N30" s="18"/>
    </row>
    <row r="31" spans="2:11" ht="15.75">
      <c r="B31" s="1"/>
      <c r="C31" s="1"/>
      <c r="D31" s="1"/>
      <c r="F31" s="5"/>
      <c r="K31" s="6">
        <f t="shared" si="0"/>
        <v>0</v>
      </c>
    </row>
    <row r="32" spans="2:11" ht="15.75">
      <c r="B32" s="1" t="s">
        <v>8</v>
      </c>
      <c r="C32" s="1"/>
      <c r="D32" s="1"/>
      <c r="E32" s="6">
        <f>E33+E34+E35</f>
        <v>62411</v>
      </c>
      <c r="F32" s="5"/>
      <c r="G32" s="6">
        <f>G33+G34+G35</f>
        <v>1068</v>
      </c>
      <c r="H32" s="6">
        <f>H33+H34+H35</f>
        <v>5692</v>
      </c>
      <c r="I32" s="6">
        <f>I33+I34+I35</f>
        <v>329</v>
      </c>
      <c r="J32" s="6">
        <f>J33+J34+J35</f>
        <v>6784</v>
      </c>
      <c r="K32" s="6">
        <f t="shared" si="0"/>
        <v>76284</v>
      </c>
    </row>
    <row r="33" spans="2:11" ht="15.75">
      <c r="B33" s="1"/>
      <c r="C33" s="1" t="s">
        <v>3</v>
      </c>
      <c r="D33" s="1"/>
      <c r="E33" s="6">
        <v>30370</v>
      </c>
      <c r="F33" s="5"/>
      <c r="G33" s="6">
        <v>536</v>
      </c>
      <c r="I33" s="6">
        <v>259</v>
      </c>
      <c r="J33" s="6">
        <v>1961</v>
      </c>
      <c r="K33" s="6">
        <f t="shared" si="0"/>
        <v>33126</v>
      </c>
    </row>
    <row r="34" spans="2:11" ht="15.75">
      <c r="B34" s="1"/>
      <c r="C34" s="1" t="s">
        <v>4</v>
      </c>
      <c r="D34" s="1"/>
      <c r="E34" s="6">
        <v>8077</v>
      </c>
      <c r="F34" s="5"/>
      <c r="G34" s="6">
        <v>128</v>
      </c>
      <c r="I34" s="6">
        <v>70</v>
      </c>
      <c r="J34" s="6">
        <v>225</v>
      </c>
      <c r="K34" s="6">
        <f t="shared" si="0"/>
        <v>8500</v>
      </c>
    </row>
    <row r="35" spans="2:11" ht="15.75">
      <c r="B35" s="1"/>
      <c r="C35" s="1" t="s">
        <v>5</v>
      </c>
      <c r="D35" s="1"/>
      <c r="E35" s="6">
        <v>23964</v>
      </c>
      <c r="F35" s="5"/>
      <c r="G35" s="6">
        <v>404</v>
      </c>
      <c r="H35" s="6">
        <v>5692</v>
      </c>
      <c r="J35" s="6">
        <v>4598</v>
      </c>
      <c r="K35" s="6">
        <f t="shared" si="0"/>
        <v>34658</v>
      </c>
    </row>
    <row r="36" spans="2:11" ht="15.75">
      <c r="B36" s="1"/>
      <c r="C36" s="1"/>
      <c r="D36" s="1"/>
      <c r="F36" s="5"/>
      <c r="K36" s="6">
        <f t="shared" si="0"/>
        <v>0</v>
      </c>
    </row>
    <row r="37" spans="2:11" ht="15">
      <c r="B37" s="1" t="s">
        <v>9</v>
      </c>
      <c r="C37" s="1"/>
      <c r="D37" s="1"/>
      <c r="E37" s="6">
        <f aca="true" t="shared" si="1" ref="E37:K37">E39+E40+E41</f>
        <v>25064</v>
      </c>
      <c r="F37" s="6">
        <f t="shared" si="1"/>
        <v>9444</v>
      </c>
      <c r="G37" s="6">
        <f t="shared" si="1"/>
        <v>406</v>
      </c>
      <c r="H37" s="6">
        <f t="shared" si="1"/>
        <v>0</v>
      </c>
      <c r="I37" s="6">
        <f t="shared" si="1"/>
        <v>194</v>
      </c>
      <c r="J37" s="6">
        <f t="shared" si="1"/>
        <v>1918</v>
      </c>
      <c r="K37" s="6">
        <f t="shared" si="1"/>
        <v>37026</v>
      </c>
    </row>
    <row r="38" spans="2:11" ht="15.75">
      <c r="B38" s="1"/>
      <c r="C38" s="1"/>
      <c r="D38" s="1"/>
      <c r="F38" s="5"/>
      <c r="K38" s="6">
        <f t="shared" si="0"/>
        <v>0</v>
      </c>
    </row>
    <row r="39" spans="2:14" ht="15">
      <c r="B39" s="1"/>
      <c r="C39" s="1" t="s">
        <v>3</v>
      </c>
      <c r="D39" s="1"/>
      <c r="E39" s="6">
        <v>10097</v>
      </c>
      <c r="F39" s="6">
        <v>3687</v>
      </c>
      <c r="G39" s="6">
        <v>255</v>
      </c>
      <c r="I39" s="6">
        <v>153</v>
      </c>
      <c r="J39" s="6">
        <v>2056</v>
      </c>
      <c r="K39" s="6">
        <f t="shared" si="0"/>
        <v>16248</v>
      </c>
      <c r="N39" s="18"/>
    </row>
    <row r="40" spans="2:14" ht="15">
      <c r="B40" s="1"/>
      <c r="C40" s="1" t="s">
        <v>4</v>
      </c>
      <c r="D40" s="1"/>
      <c r="E40" s="6">
        <v>2488</v>
      </c>
      <c r="F40" s="6">
        <v>1072</v>
      </c>
      <c r="G40" s="6">
        <v>112</v>
      </c>
      <c r="I40" s="6">
        <v>41</v>
      </c>
      <c r="J40" s="6">
        <v>233</v>
      </c>
      <c r="K40" s="6">
        <f t="shared" si="0"/>
        <v>3946</v>
      </c>
      <c r="N40" s="18"/>
    </row>
    <row r="41" spans="2:14" ht="15">
      <c r="B41" s="1"/>
      <c r="C41" s="1" t="s">
        <v>5</v>
      </c>
      <c r="D41" s="1"/>
      <c r="E41" s="6">
        <v>12479</v>
      </c>
      <c r="F41" s="6">
        <v>4685</v>
      </c>
      <c r="G41" s="6">
        <v>39</v>
      </c>
      <c r="J41" s="6">
        <v>-371</v>
      </c>
      <c r="K41" s="6">
        <f t="shared" si="0"/>
        <v>16832</v>
      </c>
      <c r="N41" s="18"/>
    </row>
    <row r="42" spans="2:11" ht="15.75">
      <c r="B42" s="1"/>
      <c r="C42" s="1"/>
      <c r="D42" s="1"/>
      <c r="F42" s="5"/>
      <c r="K42" s="6">
        <f t="shared" si="0"/>
        <v>0</v>
      </c>
    </row>
    <row r="43" spans="2:11" ht="15.75">
      <c r="B43" s="1" t="s">
        <v>10</v>
      </c>
      <c r="C43" s="1"/>
      <c r="D43" s="1"/>
      <c r="E43" s="6">
        <f>E44+E49+E54</f>
        <v>140497</v>
      </c>
      <c r="F43" s="5"/>
      <c r="G43" s="6">
        <f>G44+G49+G54</f>
        <v>7247</v>
      </c>
      <c r="H43" s="6">
        <f>H44+H49+H54</f>
        <v>19113</v>
      </c>
      <c r="I43" s="6">
        <f>I44+I49+I54</f>
        <v>658</v>
      </c>
      <c r="J43" s="6">
        <f>J44+J49+J54</f>
        <v>42989</v>
      </c>
      <c r="K43" s="6">
        <f t="shared" si="0"/>
        <v>210504</v>
      </c>
    </row>
    <row r="44" spans="2:11" ht="15.75">
      <c r="B44" s="1" t="s">
        <v>11</v>
      </c>
      <c r="C44" s="1"/>
      <c r="D44" s="1"/>
      <c r="E44" s="6">
        <f>SUM(E45:E47)</f>
        <v>83776</v>
      </c>
      <c r="F44" s="5"/>
      <c r="G44" s="6">
        <f>SUM(G45:G47)</f>
        <v>402</v>
      </c>
      <c r="H44" s="6">
        <f>SUM(H45:H47)</f>
        <v>0</v>
      </c>
      <c r="I44" s="6">
        <f>SUM(I45:I47)</f>
        <v>248</v>
      </c>
      <c r="J44" s="6">
        <f>SUM(J45:J47)</f>
        <v>759</v>
      </c>
      <c r="K44" s="6">
        <f t="shared" si="0"/>
        <v>85185</v>
      </c>
    </row>
    <row r="45" spans="2:11" ht="15.75">
      <c r="B45" s="1"/>
      <c r="C45" s="1" t="s">
        <v>3</v>
      </c>
      <c r="D45" s="1"/>
      <c r="E45" s="6">
        <v>50157</v>
      </c>
      <c r="F45" s="5"/>
      <c r="G45" s="6">
        <v>317</v>
      </c>
      <c r="I45" s="6">
        <v>195</v>
      </c>
      <c r="J45" s="6">
        <v>247</v>
      </c>
      <c r="K45" s="6">
        <f t="shared" si="0"/>
        <v>50916</v>
      </c>
    </row>
    <row r="46" spans="2:11" ht="15.75">
      <c r="B46" s="1"/>
      <c r="C46" s="1" t="s">
        <v>4</v>
      </c>
      <c r="D46" s="1"/>
      <c r="E46" s="6">
        <v>13270</v>
      </c>
      <c r="F46" s="5"/>
      <c r="G46" s="6">
        <v>85</v>
      </c>
      <c r="I46" s="6">
        <v>53</v>
      </c>
      <c r="J46" s="6">
        <v>67</v>
      </c>
      <c r="K46" s="6">
        <f t="shared" si="0"/>
        <v>13475</v>
      </c>
    </row>
    <row r="47" spans="2:11" ht="15.75">
      <c r="B47" s="1"/>
      <c r="C47" s="1" t="s">
        <v>5</v>
      </c>
      <c r="D47" s="1"/>
      <c r="E47" s="6">
        <v>20349</v>
      </c>
      <c r="F47" s="5"/>
      <c r="J47" s="6">
        <v>445</v>
      </c>
      <c r="K47" s="6">
        <f t="shared" si="0"/>
        <v>20794</v>
      </c>
    </row>
    <row r="48" spans="2:11" ht="15.75">
      <c r="B48" s="1"/>
      <c r="C48" s="1"/>
      <c r="D48" s="1"/>
      <c r="F48" s="5"/>
      <c r="K48" s="6">
        <f t="shared" si="0"/>
        <v>0</v>
      </c>
    </row>
    <row r="49" spans="2:11" ht="15.75">
      <c r="B49" s="1" t="s">
        <v>66</v>
      </c>
      <c r="C49" s="1"/>
      <c r="D49" s="1"/>
      <c r="E49" s="6">
        <f>E50+E51+E52</f>
        <v>56721</v>
      </c>
      <c r="F49" s="5"/>
      <c r="G49" s="6">
        <f>G50+G51+G52</f>
        <v>6845</v>
      </c>
      <c r="H49" s="6">
        <f>H50+H51+H52</f>
        <v>19113</v>
      </c>
      <c r="I49" s="6">
        <f>I50+I51+I52</f>
        <v>410</v>
      </c>
      <c r="J49" s="6">
        <f>J50+J51+J52</f>
        <v>42230</v>
      </c>
      <c r="K49" s="6">
        <f t="shared" si="0"/>
        <v>125319</v>
      </c>
    </row>
    <row r="50" spans="2:11" ht="15.75">
      <c r="B50" s="1" t="s">
        <v>12</v>
      </c>
      <c r="C50" s="1" t="s">
        <v>3</v>
      </c>
      <c r="D50" s="1"/>
      <c r="E50" s="6">
        <v>24814</v>
      </c>
      <c r="F50" s="5"/>
      <c r="G50" s="6">
        <v>3823</v>
      </c>
      <c r="I50" s="6">
        <v>126</v>
      </c>
      <c r="J50" s="6">
        <v>2370</v>
      </c>
      <c r="K50" s="6">
        <f t="shared" si="0"/>
        <v>31133</v>
      </c>
    </row>
    <row r="51" spans="2:11" ht="15.75">
      <c r="B51" s="1"/>
      <c r="C51" s="1" t="s">
        <v>4</v>
      </c>
      <c r="D51" s="1"/>
      <c r="E51" s="6">
        <v>6922</v>
      </c>
      <c r="F51" s="5"/>
      <c r="G51" s="6">
        <v>254</v>
      </c>
      <c r="I51" s="6">
        <v>34</v>
      </c>
      <c r="J51" s="6">
        <v>762</v>
      </c>
      <c r="K51" s="6">
        <f t="shared" si="0"/>
        <v>7972</v>
      </c>
    </row>
    <row r="52" spans="2:11" ht="15.75">
      <c r="B52" s="1"/>
      <c r="C52" s="1" t="s">
        <v>5</v>
      </c>
      <c r="D52" s="1"/>
      <c r="E52" s="6">
        <v>24985</v>
      </c>
      <c r="F52" s="5"/>
      <c r="G52" s="6">
        <v>2768</v>
      </c>
      <c r="H52" s="6">
        <v>19113</v>
      </c>
      <c r="I52" s="6">
        <v>250</v>
      </c>
      <c r="J52" s="6">
        <v>39098</v>
      </c>
      <c r="K52" s="6">
        <f t="shared" si="0"/>
        <v>86214</v>
      </c>
    </row>
    <row r="53" spans="2:11" ht="15.75">
      <c r="B53" s="1"/>
      <c r="C53" s="1"/>
      <c r="D53" s="1"/>
      <c r="F53" s="5"/>
      <c r="K53" s="6">
        <f t="shared" si="0"/>
        <v>0</v>
      </c>
    </row>
    <row r="54" spans="2:11" ht="15.75">
      <c r="B54" s="1" t="s">
        <v>56</v>
      </c>
      <c r="C54" s="1"/>
      <c r="D54" s="1"/>
      <c r="F54" s="5"/>
      <c r="K54" s="6">
        <f t="shared" si="0"/>
        <v>0</v>
      </c>
    </row>
    <row r="55" spans="2:11" ht="15.75">
      <c r="B55" s="1" t="s">
        <v>12</v>
      </c>
      <c r="C55" s="1" t="s">
        <v>3</v>
      </c>
      <c r="D55" s="1"/>
      <c r="F55" s="5"/>
      <c r="K55" s="6">
        <f t="shared" si="0"/>
        <v>0</v>
      </c>
    </row>
    <row r="56" spans="2:11" ht="15.75">
      <c r="B56" s="1"/>
      <c r="C56" s="1" t="s">
        <v>4</v>
      </c>
      <c r="D56" s="1"/>
      <c r="F56" s="5"/>
      <c r="K56" s="6">
        <f t="shared" si="0"/>
        <v>0</v>
      </c>
    </row>
    <row r="57" spans="2:11" ht="15.75">
      <c r="B57" s="1"/>
      <c r="C57" s="1" t="s">
        <v>5</v>
      </c>
      <c r="D57" s="1"/>
      <c r="F57" s="5"/>
      <c r="K57" s="6">
        <f t="shared" si="0"/>
        <v>0</v>
      </c>
    </row>
    <row r="58" spans="2:11" ht="15.75">
      <c r="B58" s="1"/>
      <c r="C58" s="1"/>
      <c r="D58" s="1"/>
      <c r="F58" s="5"/>
      <c r="K58" s="6">
        <f t="shared" si="0"/>
        <v>0</v>
      </c>
    </row>
    <row r="59" spans="2:11" ht="15">
      <c r="B59" s="19" t="s">
        <v>13</v>
      </c>
      <c r="C59" s="19"/>
      <c r="D59" s="19"/>
      <c r="E59" s="13">
        <f aca="true" t="shared" si="2" ref="E59:K59">E60+E61+E62</f>
        <v>334930</v>
      </c>
      <c r="F59" s="13">
        <f t="shared" si="2"/>
        <v>9444</v>
      </c>
      <c r="G59" s="13">
        <f t="shared" si="2"/>
        <v>15323</v>
      </c>
      <c r="H59" s="13">
        <f t="shared" si="2"/>
        <v>44863</v>
      </c>
      <c r="I59" s="13">
        <f t="shared" si="2"/>
        <v>-101008</v>
      </c>
      <c r="J59" s="13">
        <f t="shared" si="2"/>
        <v>60696</v>
      </c>
      <c r="K59" s="13">
        <f t="shared" si="2"/>
        <v>364248</v>
      </c>
    </row>
    <row r="60" spans="2:11" s="11" customFormat="1" ht="15">
      <c r="B60" s="19"/>
      <c r="C60" s="19"/>
      <c r="D60" s="19" t="s">
        <v>3</v>
      </c>
      <c r="E60" s="13">
        <f aca="true" t="shared" si="3" ref="E60:K61">E50+E45+E39+E33+E28+E21</f>
        <v>180623</v>
      </c>
      <c r="F60" s="13">
        <f t="shared" si="3"/>
        <v>3687</v>
      </c>
      <c r="G60" s="13">
        <f t="shared" si="3"/>
        <v>9687</v>
      </c>
      <c r="H60" s="13">
        <f t="shared" si="3"/>
        <v>0</v>
      </c>
      <c r="I60" s="13">
        <f t="shared" si="3"/>
        <v>-55828</v>
      </c>
      <c r="J60" s="13">
        <f t="shared" si="3"/>
        <v>15422</v>
      </c>
      <c r="K60" s="13">
        <f t="shared" si="3"/>
        <v>153591</v>
      </c>
    </row>
    <row r="61" spans="2:11" s="11" customFormat="1" ht="15">
      <c r="B61" s="19"/>
      <c r="C61" s="19"/>
      <c r="D61" s="19" t="s">
        <v>4</v>
      </c>
      <c r="E61" s="13">
        <f t="shared" si="3"/>
        <v>48342</v>
      </c>
      <c r="F61" s="13">
        <f t="shared" si="3"/>
        <v>1072</v>
      </c>
      <c r="G61" s="13">
        <f t="shared" si="3"/>
        <v>1666</v>
      </c>
      <c r="H61" s="13">
        <f t="shared" si="3"/>
        <v>0</v>
      </c>
      <c r="I61" s="13">
        <f t="shared" si="3"/>
        <v>-14976</v>
      </c>
      <c r="J61" s="13">
        <f t="shared" si="3"/>
        <v>1504</v>
      </c>
      <c r="K61" s="6">
        <f t="shared" si="0"/>
        <v>37608</v>
      </c>
    </row>
    <row r="62" spans="2:11" s="11" customFormat="1" ht="15">
      <c r="B62" s="19"/>
      <c r="C62" s="19"/>
      <c r="D62" s="19" t="s">
        <v>5</v>
      </c>
      <c r="E62" s="13">
        <f aca="true" t="shared" si="4" ref="E62:J62">E57+E52+E47+E41+E35+E30+E23</f>
        <v>105965</v>
      </c>
      <c r="F62" s="13">
        <f t="shared" si="4"/>
        <v>4685</v>
      </c>
      <c r="G62" s="13">
        <f t="shared" si="4"/>
        <v>3970</v>
      </c>
      <c r="H62" s="13">
        <f t="shared" si="4"/>
        <v>44863</v>
      </c>
      <c r="I62" s="13">
        <f t="shared" si="4"/>
        <v>-30204</v>
      </c>
      <c r="J62" s="13">
        <f t="shared" si="4"/>
        <v>43770</v>
      </c>
      <c r="K62" s="6">
        <f t="shared" si="0"/>
        <v>173049</v>
      </c>
    </row>
    <row r="63" spans="2:11" ht="15.75">
      <c r="B63" s="12"/>
      <c r="C63" s="12"/>
      <c r="D63" s="12"/>
      <c r="E63" s="13"/>
      <c r="F63" s="5"/>
      <c r="G63" s="13"/>
      <c r="H63" s="13"/>
      <c r="I63" s="13"/>
      <c r="J63" s="13"/>
      <c r="K63" s="6">
        <f t="shared" si="0"/>
        <v>0</v>
      </c>
    </row>
    <row r="64" spans="2:11" s="15" customFormat="1" ht="15.75">
      <c r="B64" s="7" t="s">
        <v>21</v>
      </c>
      <c r="C64" s="7"/>
      <c r="D64" s="7"/>
      <c r="E64" s="9">
        <f aca="true" t="shared" si="5" ref="E64:J64">E66</f>
        <v>43748</v>
      </c>
      <c r="F64" s="9">
        <f t="shared" si="5"/>
        <v>0</v>
      </c>
      <c r="G64" s="9">
        <f t="shared" si="5"/>
        <v>-600</v>
      </c>
      <c r="H64" s="9">
        <f t="shared" si="5"/>
        <v>0</v>
      </c>
      <c r="I64" s="9">
        <f t="shared" si="5"/>
        <v>85107</v>
      </c>
      <c r="J64" s="9">
        <f t="shared" si="5"/>
        <v>-37630</v>
      </c>
      <c r="K64" s="5">
        <f t="shared" si="0"/>
        <v>90625</v>
      </c>
    </row>
    <row r="65" spans="2:11" s="11" customFormat="1" ht="15.75">
      <c r="B65" s="12"/>
      <c r="C65" s="12"/>
      <c r="D65" s="12"/>
      <c r="E65" s="13"/>
      <c r="F65" s="5"/>
      <c r="G65" s="13"/>
      <c r="H65" s="13"/>
      <c r="I65" s="13"/>
      <c r="J65" s="13"/>
      <c r="K65" s="5"/>
    </row>
    <row r="66" spans="2:11" s="11" customFormat="1" ht="15.75">
      <c r="B66" s="12" t="s">
        <v>22</v>
      </c>
      <c r="C66" s="12"/>
      <c r="D66" s="12"/>
      <c r="E66" s="13">
        <f>E70+E73+E77+E68</f>
        <v>43748</v>
      </c>
      <c r="F66" s="5"/>
      <c r="G66" s="13">
        <f>G70+G73+G77+G68</f>
        <v>-600</v>
      </c>
      <c r="H66" s="13">
        <f>H70+H73+H77+H68</f>
        <v>0</v>
      </c>
      <c r="I66" s="13">
        <f>I70+I73+I77+I68</f>
        <v>85107</v>
      </c>
      <c r="J66" s="13">
        <f>J70+J73+J77+J68</f>
        <v>-37630</v>
      </c>
      <c r="K66" s="6">
        <f t="shared" si="0"/>
        <v>90625</v>
      </c>
    </row>
    <row r="67" spans="2:11" s="11" customFormat="1" ht="15.75">
      <c r="B67" s="12"/>
      <c r="C67" s="12"/>
      <c r="D67" s="12"/>
      <c r="E67" s="13"/>
      <c r="F67" s="5"/>
      <c r="G67" s="13"/>
      <c r="H67" s="13"/>
      <c r="I67" s="13"/>
      <c r="J67" s="13"/>
      <c r="K67" s="6">
        <f t="shared" si="0"/>
        <v>0</v>
      </c>
    </row>
    <row r="68" spans="2:11" s="11" customFormat="1" ht="15.75">
      <c r="B68" s="12" t="s">
        <v>64</v>
      </c>
      <c r="C68" s="12"/>
      <c r="D68" s="12"/>
      <c r="E68" s="13">
        <v>37056</v>
      </c>
      <c r="F68" s="5"/>
      <c r="G68" s="13"/>
      <c r="H68" s="13"/>
      <c r="I68" s="13"/>
      <c r="J68" s="13">
        <v>-37056</v>
      </c>
      <c r="K68" s="6">
        <f t="shared" si="0"/>
        <v>0</v>
      </c>
    </row>
    <row r="69" spans="2:11" s="11" customFormat="1" ht="15.75">
      <c r="B69" s="12"/>
      <c r="C69" s="12"/>
      <c r="D69" s="12"/>
      <c r="E69" s="13"/>
      <c r="F69" s="5"/>
      <c r="G69" s="13"/>
      <c r="H69" s="13"/>
      <c r="I69" s="13"/>
      <c r="J69" s="13"/>
      <c r="K69" s="6">
        <f t="shared" si="0"/>
        <v>0</v>
      </c>
    </row>
    <row r="70" spans="2:11" s="11" customFormat="1" ht="15.75">
      <c r="B70" s="12" t="s">
        <v>23</v>
      </c>
      <c r="C70" s="12"/>
      <c r="D70" s="12"/>
      <c r="E70" s="13">
        <v>550</v>
      </c>
      <c r="F70" s="5"/>
      <c r="G70" s="13"/>
      <c r="H70" s="13"/>
      <c r="I70" s="13"/>
      <c r="J70" s="13"/>
      <c r="K70" s="6">
        <f t="shared" si="0"/>
        <v>550</v>
      </c>
    </row>
    <row r="71" spans="2:11" s="11" customFormat="1" ht="15.75">
      <c r="B71" s="12"/>
      <c r="C71" s="12" t="s">
        <v>24</v>
      </c>
      <c r="D71" s="12"/>
      <c r="E71" s="13">
        <v>550</v>
      </c>
      <c r="F71" s="5"/>
      <c r="G71" s="13"/>
      <c r="H71" s="13"/>
      <c r="I71" s="13"/>
      <c r="J71" s="13"/>
      <c r="K71" s="6">
        <f t="shared" si="0"/>
        <v>550</v>
      </c>
    </row>
    <row r="72" spans="2:11" s="11" customFormat="1" ht="15.75">
      <c r="B72" s="12"/>
      <c r="C72" s="12"/>
      <c r="D72" s="12"/>
      <c r="E72" s="13"/>
      <c r="F72" s="5"/>
      <c r="G72" s="13"/>
      <c r="H72" s="13"/>
      <c r="I72" s="13"/>
      <c r="J72" s="13"/>
      <c r="K72" s="6">
        <f t="shared" si="0"/>
        <v>0</v>
      </c>
    </row>
    <row r="73" spans="2:11" s="11" customFormat="1" ht="15.75">
      <c r="B73" s="12" t="s">
        <v>25</v>
      </c>
      <c r="C73" s="12"/>
      <c r="D73" s="12"/>
      <c r="E73" s="13">
        <f>SUM(E74:E76)</f>
        <v>6142</v>
      </c>
      <c r="F73" s="5"/>
      <c r="G73" s="13">
        <f>SUM(G74:G76)</f>
        <v>-600</v>
      </c>
      <c r="H73" s="13">
        <f>SUM(H74:H76)</f>
        <v>0</v>
      </c>
      <c r="I73" s="13">
        <f>SUM(I74:I76)</f>
        <v>0</v>
      </c>
      <c r="J73" s="13">
        <f>SUM(J74:J76)</f>
        <v>155</v>
      </c>
      <c r="K73" s="6">
        <f t="shared" si="0"/>
        <v>5697</v>
      </c>
    </row>
    <row r="74" spans="2:11" s="11" customFormat="1" ht="15.75">
      <c r="B74" s="12"/>
      <c r="C74" s="12" t="s">
        <v>26</v>
      </c>
      <c r="D74" s="12"/>
      <c r="E74" s="13">
        <v>5542</v>
      </c>
      <c r="F74" s="5"/>
      <c r="G74" s="13"/>
      <c r="H74" s="13"/>
      <c r="I74" s="13"/>
      <c r="J74" s="13"/>
      <c r="K74" s="6">
        <f t="shared" si="0"/>
        <v>5542</v>
      </c>
    </row>
    <row r="75" spans="2:11" s="11" customFormat="1" ht="15.75">
      <c r="B75" s="12"/>
      <c r="C75" s="12" t="s">
        <v>27</v>
      </c>
      <c r="D75" s="12"/>
      <c r="E75" s="13">
        <v>600</v>
      </c>
      <c r="F75" s="5"/>
      <c r="G75" s="13">
        <v>-600</v>
      </c>
      <c r="H75" s="13"/>
      <c r="I75" s="13"/>
      <c r="J75" s="13"/>
      <c r="K75" s="6">
        <f t="shared" si="0"/>
        <v>0</v>
      </c>
    </row>
    <row r="76" spans="2:11" s="11" customFormat="1" ht="15.75">
      <c r="B76" s="12"/>
      <c r="C76" s="12" t="s">
        <v>76</v>
      </c>
      <c r="D76" s="12"/>
      <c r="E76" s="13"/>
      <c r="F76" s="5"/>
      <c r="G76" s="13"/>
      <c r="H76" s="13"/>
      <c r="I76" s="13"/>
      <c r="J76" s="13">
        <v>155</v>
      </c>
      <c r="K76" s="6">
        <f t="shared" si="0"/>
        <v>155</v>
      </c>
    </row>
    <row r="77" spans="2:11" s="11" customFormat="1" ht="15.75">
      <c r="B77" s="14" t="s">
        <v>89</v>
      </c>
      <c r="C77" s="12"/>
      <c r="D77" s="12"/>
      <c r="E77" s="13"/>
      <c r="F77" s="5"/>
      <c r="G77" s="13"/>
      <c r="H77" s="13"/>
      <c r="I77" s="13">
        <v>85107</v>
      </c>
      <c r="J77" s="13">
        <v>-729</v>
      </c>
      <c r="K77" s="6">
        <f t="shared" si="0"/>
        <v>84378</v>
      </c>
    </row>
    <row r="78" spans="2:11" s="4" customFormat="1" ht="15.75">
      <c r="B78" s="7" t="s">
        <v>28</v>
      </c>
      <c r="C78" s="7"/>
      <c r="D78" s="7"/>
      <c r="E78" s="9">
        <f>SUM(E80:E96)</f>
        <v>20700</v>
      </c>
      <c r="F78" s="5"/>
      <c r="G78" s="9">
        <f>SUM(G80:G96)</f>
        <v>244</v>
      </c>
      <c r="H78" s="9">
        <f>SUM(H80:H96)</f>
        <v>0</v>
      </c>
      <c r="I78" s="9">
        <f>SUM(I80:I96)</f>
        <v>0</v>
      </c>
      <c r="J78" s="9">
        <f>SUM(J80:J96)</f>
        <v>1232</v>
      </c>
      <c r="K78" s="5">
        <f t="shared" si="0"/>
        <v>22176</v>
      </c>
    </row>
    <row r="79" spans="2:11" ht="15.75">
      <c r="B79" s="12"/>
      <c r="C79" s="12"/>
      <c r="D79" s="12"/>
      <c r="E79" s="13"/>
      <c r="F79" s="5"/>
      <c r="G79" s="13"/>
      <c r="H79" s="13"/>
      <c r="I79" s="13"/>
      <c r="J79" s="13"/>
      <c r="K79" s="6">
        <f t="shared" si="0"/>
        <v>0</v>
      </c>
    </row>
    <row r="80" spans="2:11" ht="15.75">
      <c r="B80" s="12" t="s">
        <v>36</v>
      </c>
      <c r="C80" s="12"/>
      <c r="D80" s="12"/>
      <c r="E80" s="13">
        <v>2500</v>
      </c>
      <c r="F80" s="5"/>
      <c r="G80" s="13"/>
      <c r="H80" s="13"/>
      <c r="I80" s="13"/>
      <c r="J80" s="13"/>
      <c r="K80" s="6">
        <f t="shared" si="0"/>
        <v>2500</v>
      </c>
    </row>
    <row r="81" spans="2:11" ht="15.75">
      <c r="B81" s="12" t="s">
        <v>37</v>
      </c>
      <c r="C81" s="12"/>
      <c r="D81" s="12"/>
      <c r="E81" s="13">
        <v>300</v>
      </c>
      <c r="F81" s="5"/>
      <c r="G81" s="13"/>
      <c r="H81" s="13"/>
      <c r="I81" s="13"/>
      <c r="J81" s="13"/>
      <c r="K81" s="6">
        <f aca="true" t="shared" si="6" ref="K81:K138">E81+F81+G81+H81+I81+J81</f>
        <v>300</v>
      </c>
    </row>
    <row r="82" spans="2:11" ht="15.75">
      <c r="B82" s="12" t="s">
        <v>58</v>
      </c>
      <c r="C82" s="12"/>
      <c r="D82" s="12"/>
      <c r="E82" s="13"/>
      <c r="F82" s="5"/>
      <c r="G82" s="13"/>
      <c r="H82" s="13"/>
      <c r="I82" s="13"/>
      <c r="J82" s="13"/>
      <c r="K82" s="6">
        <f t="shared" si="6"/>
        <v>0</v>
      </c>
    </row>
    <row r="83" spans="2:11" ht="15.75">
      <c r="B83" s="12" t="s">
        <v>55</v>
      </c>
      <c r="C83" s="12"/>
      <c r="D83" s="12"/>
      <c r="E83" s="13">
        <v>10000</v>
      </c>
      <c r="F83" s="5"/>
      <c r="G83" s="13"/>
      <c r="H83" s="13"/>
      <c r="I83" s="13"/>
      <c r="J83" s="13">
        <v>-2417</v>
      </c>
      <c r="K83" s="6">
        <f t="shared" si="6"/>
        <v>7583</v>
      </c>
    </row>
    <row r="84" spans="2:11" ht="15.75">
      <c r="B84" s="20" t="s">
        <v>38</v>
      </c>
      <c r="C84" s="20"/>
      <c r="D84" s="20"/>
      <c r="E84" s="13"/>
      <c r="F84" s="5"/>
      <c r="G84" s="13"/>
      <c r="H84" s="13"/>
      <c r="I84" s="13"/>
      <c r="J84" s="13"/>
      <c r="K84" s="6">
        <f t="shared" si="6"/>
        <v>0</v>
      </c>
    </row>
    <row r="85" spans="2:11" ht="15.75">
      <c r="B85" s="20" t="s">
        <v>39</v>
      </c>
      <c r="C85" s="20"/>
      <c r="D85" s="20"/>
      <c r="E85" s="13">
        <v>2300</v>
      </c>
      <c r="F85" s="5"/>
      <c r="G85" s="13"/>
      <c r="H85" s="13"/>
      <c r="I85" s="13"/>
      <c r="J85" s="13">
        <v>950</v>
      </c>
      <c r="K85" s="6">
        <f t="shared" si="6"/>
        <v>3250</v>
      </c>
    </row>
    <row r="86" spans="2:11" ht="15.75">
      <c r="B86" s="12" t="s">
        <v>40</v>
      </c>
      <c r="C86" s="12"/>
      <c r="D86" s="12"/>
      <c r="E86" s="13"/>
      <c r="F86" s="5"/>
      <c r="G86" s="13"/>
      <c r="H86" s="13"/>
      <c r="I86" s="13"/>
      <c r="J86" s="13">
        <v>800</v>
      </c>
      <c r="K86" s="6">
        <f t="shared" si="6"/>
        <v>800</v>
      </c>
    </row>
    <row r="87" spans="2:11" ht="15.75">
      <c r="B87" s="12" t="s">
        <v>69</v>
      </c>
      <c r="C87" s="12"/>
      <c r="D87" s="12"/>
      <c r="E87" s="13">
        <v>1250</v>
      </c>
      <c r="F87" s="5"/>
      <c r="G87" s="13"/>
      <c r="H87" s="13"/>
      <c r="I87" s="13"/>
      <c r="J87" s="13">
        <v>-160</v>
      </c>
      <c r="K87" s="6">
        <f t="shared" si="6"/>
        <v>1090</v>
      </c>
    </row>
    <row r="88" spans="2:11" ht="15.75">
      <c r="B88" s="10" t="s">
        <v>70</v>
      </c>
      <c r="C88" s="12"/>
      <c r="D88" s="12"/>
      <c r="E88" s="13"/>
      <c r="F88" s="5"/>
      <c r="G88" s="13">
        <v>244</v>
      </c>
      <c r="H88" s="13"/>
      <c r="I88" s="13"/>
      <c r="J88" s="13">
        <v>876</v>
      </c>
      <c r="K88" s="6">
        <f t="shared" si="6"/>
        <v>1120</v>
      </c>
    </row>
    <row r="89" spans="2:11" ht="15.75">
      <c r="B89" s="12" t="s">
        <v>41</v>
      </c>
      <c r="C89" s="12"/>
      <c r="D89" s="12"/>
      <c r="E89" s="13">
        <v>600</v>
      </c>
      <c r="F89" s="5"/>
      <c r="G89" s="13"/>
      <c r="H89" s="13"/>
      <c r="I89" s="13"/>
      <c r="J89" s="13"/>
      <c r="K89" s="6">
        <f t="shared" si="6"/>
        <v>600</v>
      </c>
    </row>
    <row r="90" spans="2:11" ht="15.75">
      <c r="B90" s="12" t="s">
        <v>42</v>
      </c>
      <c r="C90" s="12"/>
      <c r="D90" s="12"/>
      <c r="E90" s="13">
        <v>1700</v>
      </c>
      <c r="F90" s="5"/>
      <c r="G90" s="13"/>
      <c r="H90" s="13"/>
      <c r="I90" s="13"/>
      <c r="J90" s="13">
        <v>1033</v>
      </c>
      <c r="K90" s="6">
        <f t="shared" si="6"/>
        <v>2733</v>
      </c>
    </row>
    <row r="91" spans="2:11" ht="15.75">
      <c r="B91" s="12" t="s">
        <v>43</v>
      </c>
      <c r="C91" s="12"/>
      <c r="D91" s="12"/>
      <c r="E91" s="13">
        <v>50</v>
      </c>
      <c r="F91" s="5"/>
      <c r="G91" s="13"/>
      <c r="H91" s="13"/>
      <c r="I91" s="13"/>
      <c r="J91" s="13"/>
      <c r="K91" s="6">
        <f t="shared" si="6"/>
        <v>50</v>
      </c>
    </row>
    <row r="92" spans="2:11" ht="15.75">
      <c r="B92" s="12" t="s">
        <v>44</v>
      </c>
      <c r="C92" s="12"/>
      <c r="D92" s="12"/>
      <c r="E92" s="13">
        <v>1450</v>
      </c>
      <c r="F92" s="5"/>
      <c r="G92" s="13"/>
      <c r="H92" s="13"/>
      <c r="I92" s="13"/>
      <c r="J92" s="13">
        <v>150</v>
      </c>
      <c r="K92" s="6">
        <f t="shared" si="6"/>
        <v>1600</v>
      </c>
    </row>
    <row r="93" spans="2:11" ht="15.75">
      <c r="B93" s="12" t="s">
        <v>45</v>
      </c>
      <c r="C93" s="12"/>
      <c r="D93" s="12"/>
      <c r="E93" s="13">
        <v>150</v>
      </c>
      <c r="F93" s="5"/>
      <c r="G93" s="13"/>
      <c r="H93" s="13"/>
      <c r="I93" s="13"/>
      <c r="J93" s="13"/>
      <c r="K93" s="6">
        <f t="shared" si="6"/>
        <v>150</v>
      </c>
    </row>
    <row r="94" spans="2:11" ht="15.75">
      <c r="B94" s="12" t="s">
        <v>46</v>
      </c>
      <c r="C94" s="12"/>
      <c r="D94" s="12"/>
      <c r="E94" s="13">
        <v>200</v>
      </c>
      <c r="F94" s="5"/>
      <c r="G94" s="13"/>
      <c r="H94" s="13"/>
      <c r="I94" s="13"/>
      <c r="J94" s="13"/>
      <c r="K94" s="6">
        <f t="shared" si="6"/>
        <v>200</v>
      </c>
    </row>
    <row r="95" spans="2:11" ht="15.75">
      <c r="B95" s="12" t="s">
        <v>47</v>
      </c>
      <c r="C95" s="12"/>
      <c r="D95" s="12"/>
      <c r="E95" s="13">
        <v>200</v>
      </c>
      <c r="F95" s="5"/>
      <c r="G95" s="13"/>
      <c r="H95" s="13"/>
      <c r="I95" s="13"/>
      <c r="J95" s="13"/>
      <c r="K95" s="6">
        <f t="shared" si="6"/>
        <v>200</v>
      </c>
    </row>
    <row r="96" spans="2:11" ht="15.75">
      <c r="B96" s="12" t="s">
        <v>48</v>
      </c>
      <c r="C96" s="12"/>
      <c r="D96" s="12"/>
      <c r="E96" s="13"/>
      <c r="F96" s="5"/>
      <c r="G96" s="13"/>
      <c r="H96" s="13"/>
      <c r="I96" s="13"/>
      <c r="J96" s="13"/>
      <c r="K96" s="6">
        <f t="shared" si="6"/>
        <v>0</v>
      </c>
    </row>
    <row r="97" spans="2:11" ht="15.75">
      <c r="B97" s="12"/>
      <c r="C97" s="12"/>
      <c r="D97" s="12"/>
      <c r="E97" s="13"/>
      <c r="F97" s="5"/>
      <c r="G97" s="13"/>
      <c r="H97" s="13"/>
      <c r="I97" s="13"/>
      <c r="J97" s="13"/>
      <c r="K97" s="6">
        <f t="shared" si="6"/>
        <v>0</v>
      </c>
    </row>
    <row r="98" spans="2:11" s="4" customFormat="1" ht="15.75">
      <c r="B98" s="8" t="s">
        <v>49</v>
      </c>
      <c r="C98" s="8"/>
      <c r="D98" s="8"/>
      <c r="E98" s="9">
        <f>E100+E108</f>
        <v>11894</v>
      </c>
      <c r="F98" s="5"/>
      <c r="G98" s="9">
        <f>G100+G108</f>
        <v>0</v>
      </c>
      <c r="H98" s="9">
        <f>H100+H108</f>
        <v>0</v>
      </c>
      <c r="I98" s="9">
        <f>I100+I108</f>
        <v>0</v>
      </c>
      <c r="J98" s="9"/>
      <c r="K98" s="5">
        <f t="shared" si="6"/>
        <v>11894</v>
      </c>
    </row>
    <row r="99" spans="2:11" ht="15.75">
      <c r="B99" s="12"/>
      <c r="C99" s="12"/>
      <c r="D99" s="12"/>
      <c r="E99" s="13"/>
      <c r="F99" s="5"/>
      <c r="G99" s="13"/>
      <c r="H99" s="13"/>
      <c r="I99" s="13"/>
      <c r="J99" s="13"/>
      <c r="K99" s="5"/>
    </row>
    <row r="100" spans="2:11" s="11" customFormat="1" ht="15.75">
      <c r="B100" s="12" t="s">
        <v>29</v>
      </c>
      <c r="C100" s="12"/>
      <c r="D100" s="12"/>
      <c r="E100" s="13">
        <f>SUM(E101:E106)</f>
        <v>2094</v>
      </c>
      <c r="F100" s="5"/>
      <c r="G100" s="13">
        <f>SUM(G101:G106)</f>
        <v>0</v>
      </c>
      <c r="H100" s="13"/>
      <c r="I100" s="13"/>
      <c r="J100" s="13"/>
      <c r="K100" s="6">
        <f t="shared" si="6"/>
        <v>2094</v>
      </c>
    </row>
    <row r="101" spans="2:11" ht="15.75">
      <c r="B101" s="12"/>
      <c r="C101" s="12"/>
      <c r="D101" s="12"/>
      <c r="E101" s="13"/>
      <c r="F101" s="5"/>
      <c r="G101" s="13"/>
      <c r="H101" s="13"/>
      <c r="I101" s="13"/>
      <c r="J101" s="13"/>
      <c r="K101" s="6">
        <f t="shared" si="6"/>
        <v>0</v>
      </c>
    </row>
    <row r="102" spans="2:11" ht="15.75">
      <c r="B102" s="12"/>
      <c r="C102" s="12" t="s">
        <v>74</v>
      </c>
      <c r="D102" s="12"/>
      <c r="E102" s="13">
        <v>1600</v>
      </c>
      <c r="F102" s="5"/>
      <c r="G102" s="13"/>
      <c r="H102" s="13"/>
      <c r="I102" s="13"/>
      <c r="J102" s="13"/>
      <c r="K102" s="6">
        <f t="shared" si="6"/>
        <v>1600</v>
      </c>
    </row>
    <row r="103" spans="2:11" ht="15.75">
      <c r="B103" s="12"/>
      <c r="C103" s="12" t="s">
        <v>30</v>
      </c>
      <c r="D103" s="12"/>
      <c r="E103" s="13">
        <v>150</v>
      </c>
      <c r="F103" s="5"/>
      <c r="G103" s="13"/>
      <c r="H103" s="13"/>
      <c r="I103" s="13"/>
      <c r="J103" s="13"/>
      <c r="K103" s="6">
        <f t="shared" si="6"/>
        <v>150</v>
      </c>
    </row>
    <row r="104" spans="2:11" s="11" customFormat="1" ht="15.75">
      <c r="B104" s="12"/>
      <c r="C104" s="12" t="s">
        <v>59</v>
      </c>
      <c r="D104" s="12"/>
      <c r="E104" s="13">
        <v>344</v>
      </c>
      <c r="F104" s="5"/>
      <c r="G104" s="13"/>
      <c r="H104" s="13"/>
      <c r="I104" s="13"/>
      <c r="J104" s="13"/>
      <c r="K104" s="6">
        <f t="shared" si="6"/>
        <v>344</v>
      </c>
    </row>
    <row r="105" spans="2:11" s="11" customFormat="1" ht="15.75">
      <c r="B105" s="12"/>
      <c r="C105" s="12" t="s">
        <v>60</v>
      </c>
      <c r="D105" s="12"/>
      <c r="E105" s="13"/>
      <c r="F105" s="5"/>
      <c r="G105" s="13"/>
      <c r="H105" s="13"/>
      <c r="I105" s="13"/>
      <c r="J105" s="13"/>
      <c r="K105" s="6">
        <f t="shared" si="6"/>
        <v>0</v>
      </c>
    </row>
    <row r="106" spans="2:11" ht="15.75">
      <c r="B106" s="12"/>
      <c r="C106" s="12" t="s">
        <v>75</v>
      </c>
      <c r="D106" s="12"/>
      <c r="E106" s="13"/>
      <c r="F106" s="5"/>
      <c r="G106" s="13"/>
      <c r="H106" s="13"/>
      <c r="I106" s="13"/>
      <c r="J106" s="13"/>
      <c r="K106" s="6">
        <f t="shared" si="6"/>
        <v>0</v>
      </c>
    </row>
    <row r="107" spans="2:11" ht="15.75">
      <c r="B107" s="12"/>
      <c r="C107" s="12"/>
      <c r="D107" s="12"/>
      <c r="E107" s="13"/>
      <c r="F107" s="5"/>
      <c r="G107" s="13"/>
      <c r="H107" s="13"/>
      <c r="I107" s="13"/>
      <c r="J107" s="13"/>
      <c r="K107" s="6">
        <f t="shared" si="6"/>
        <v>0</v>
      </c>
    </row>
    <row r="108" spans="2:11" ht="15.75">
      <c r="B108" s="12" t="s">
        <v>31</v>
      </c>
      <c r="C108" s="12"/>
      <c r="D108" s="12"/>
      <c r="E108" s="13">
        <f>E110+E109+E111</f>
        <v>9800</v>
      </c>
      <c r="F108" s="5"/>
      <c r="G108" s="13">
        <f>G110+G109+G111</f>
        <v>0</v>
      </c>
      <c r="H108" s="13"/>
      <c r="I108" s="13"/>
      <c r="J108" s="13"/>
      <c r="K108" s="6">
        <f t="shared" si="6"/>
        <v>9800</v>
      </c>
    </row>
    <row r="109" spans="2:11" ht="15.75">
      <c r="B109" s="12"/>
      <c r="C109" s="12" t="s">
        <v>32</v>
      </c>
      <c r="D109" s="12"/>
      <c r="E109" s="13">
        <v>600</v>
      </c>
      <c r="F109" s="5"/>
      <c r="G109" s="13"/>
      <c r="H109" s="13"/>
      <c r="I109" s="13"/>
      <c r="J109" s="13"/>
      <c r="K109" s="6">
        <f t="shared" si="6"/>
        <v>600</v>
      </c>
    </row>
    <row r="110" spans="2:11" ht="15.75">
      <c r="B110" s="12"/>
      <c r="C110" s="12" t="s">
        <v>35</v>
      </c>
      <c r="D110" s="12"/>
      <c r="E110" s="13">
        <v>8500</v>
      </c>
      <c r="F110" s="5"/>
      <c r="G110" s="13"/>
      <c r="H110" s="13"/>
      <c r="I110" s="13"/>
      <c r="J110" s="13"/>
      <c r="K110" s="6">
        <f t="shared" si="6"/>
        <v>8500</v>
      </c>
    </row>
    <row r="111" spans="2:11" ht="15.75">
      <c r="B111" s="12"/>
      <c r="C111" s="12" t="s">
        <v>67</v>
      </c>
      <c r="D111" s="12"/>
      <c r="E111" s="13">
        <v>700</v>
      </c>
      <c r="F111" s="5"/>
      <c r="G111" s="13"/>
      <c r="H111" s="13"/>
      <c r="I111" s="13"/>
      <c r="J111" s="13"/>
      <c r="K111" s="6">
        <f t="shared" si="6"/>
        <v>700</v>
      </c>
    </row>
    <row r="112" spans="2:11" ht="15.75">
      <c r="B112" s="12"/>
      <c r="C112" s="12"/>
      <c r="D112" s="12"/>
      <c r="E112" s="13"/>
      <c r="F112" s="5"/>
      <c r="G112" s="13"/>
      <c r="H112" s="13"/>
      <c r="I112" s="13"/>
      <c r="J112" s="13"/>
      <c r="K112" s="6">
        <f t="shared" si="6"/>
        <v>0</v>
      </c>
    </row>
    <row r="113" spans="2:11" s="4" customFormat="1" ht="15.75">
      <c r="B113" s="7" t="s">
        <v>50</v>
      </c>
      <c r="C113" s="7"/>
      <c r="D113" s="7"/>
      <c r="E113" s="9">
        <f>E114+E119</f>
        <v>125099</v>
      </c>
      <c r="F113" s="5"/>
      <c r="G113" s="9">
        <f>G114+G119</f>
        <v>38</v>
      </c>
      <c r="H113" s="9">
        <f>H114+H119</f>
        <v>0</v>
      </c>
      <c r="I113" s="9">
        <f>I114+I119</f>
        <v>0</v>
      </c>
      <c r="J113" s="9">
        <f>J114+J119</f>
        <v>1346</v>
      </c>
      <c r="K113" s="5">
        <f t="shared" si="6"/>
        <v>126483</v>
      </c>
    </row>
    <row r="114" spans="2:11" ht="15">
      <c r="B114" s="12" t="s">
        <v>14</v>
      </c>
      <c r="C114" s="12"/>
      <c r="D114" s="12"/>
      <c r="E114" s="13">
        <f aca="true" t="shared" si="7" ref="E114:J114">SUM(E115:E117)</f>
        <v>0</v>
      </c>
      <c r="F114" s="13">
        <f t="shared" si="7"/>
        <v>0</v>
      </c>
      <c r="G114" s="13">
        <f t="shared" si="7"/>
        <v>0</v>
      </c>
      <c r="H114" s="13">
        <f t="shared" si="7"/>
        <v>0</v>
      </c>
      <c r="I114" s="13">
        <f t="shared" si="7"/>
        <v>0</v>
      </c>
      <c r="J114" s="13">
        <f t="shared" si="7"/>
        <v>706</v>
      </c>
      <c r="K114" s="6">
        <f t="shared" si="6"/>
        <v>706</v>
      </c>
    </row>
    <row r="115" spans="2:11" ht="15.75">
      <c r="B115" s="12"/>
      <c r="C115" s="12" t="s">
        <v>34</v>
      </c>
      <c r="D115" s="12"/>
      <c r="E115" s="13"/>
      <c r="F115" s="5"/>
      <c r="G115" s="13"/>
      <c r="H115" s="13"/>
      <c r="I115" s="13"/>
      <c r="J115" s="13"/>
      <c r="K115" s="6">
        <f t="shared" si="6"/>
        <v>0</v>
      </c>
    </row>
    <row r="116" spans="2:11" ht="15.75">
      <c r="B116" s="12"/>
      <c r="C116" s="12" t="s">
        <v>93</v>
      </c>
      <c r="D116" s="12"/>
      <c r="E116" s="13"/>
      <c r="F116" s="5"/>
      <c r="G116" s="13"/>
      <c r="H116" s="13"/>
      <c r="I116" s="13"/>
      <c r="J116" s="13">
        <v>325</v>
      </c>
      <c r="K116" s="6">
        <f t="shared" si="6"/>
        <v>325</v>
      </c>
    </row>
    <row r="117" spans="2:11" ht="15.75">
      <c r="B117" s="12"/>
      <c r="C117" s="12" t="s">
        <v>94</v>
      </c>
      <c r="D117" s="12"/>
      <c r="E117" s="13"/>
      <c r="F117" s="5"/>
      <c r="G117" s="13"/>
      <c r="H117" s="13"/>
      <c r="I117" s="13"/>
      <c r="J117" s="13">
        <v>381</v>
      </c>
      <c r="K117" s="6">
        <v>381</v>
      </c>
    </row>
    <row r="118" spans="2:11" ht="15.75">
      <c r="B118" s="12"/>
      <c r="C118" s="12"/>
      <c r="D118" s="12"/>
      <c r="E118" s="13"/>
      <c r="F118" s="5"/>
      <c r="G118" s="13"/>
      <c r="H118" s="13"/>
      <c r="I118" s="13"/>
      <c r="J118" s="13"/>
      <c r="K118" s="6">
        <f t="shared" si="6"/>
        <v>0</v>
      </c>
    </row>
    <row r="119" spans="2:11" ht="15.75">
      <c r="B119" s="12" t="s">
        <v>15</v>
      </c>
      <c r="C119" s="12"/>
      <c r="D119" s="12"/>
      <c r="E119" s="13">
        <f>SUM(E120:E126)</f>
        <v>125099</v>
      </c>
      <c r="F119" s="5"/>
      <c r="G119" s="13">
        <f>SUM(G120:G126)</f>
        <v>38</v>
      </c>
      <c r="H119" s="13">
        <f>SUM(H120:H126)</f>
        <v>0</v>
      </c>
      <c r="I119" s="13">
        <f>SUM(I120:I126)</f>
        <v>0</v>
      </c>
      <c r="J119" s="13">
        <f>SUM(J120:J126)</f>
        <v>640</v>
      </c>
      <c r="K119" s="6">
        <f t="shared" si="6"/>
        <v>125777</v>
      </c>
    </row>
    <row r="120" spans="2:11" ht="15.75">
      <c r="B120" s="12"/>
      <c r="C120" s="12" t="s">
        <v>63</v>
      </c>
      <c r="D120" s="12"/>
      <c r="E120" s="13">
        <v>1143</v>
      </c>
      <c r="F120" s="5"/>
      <c r="G120" s="13"/>
      <c r="H120" s="13"/>
      <c r="I120" s="13"/>
      <c r="J120" s="13"/>
      <c r="K120" s="6">
        <f t="shared" si="6"/>
        <v>1143</v>
      </c>
    </row>
    <row r="121" spans="2:11" ht="15.75">
      <c r="B121" s="12" t="s">
        <v>12</v>
      </c>
      <c r="C121" s="12" t="s">
        <v>65</v>
      </c>
      <c r="D121" s="12"/>
      <c r="E121" s="13">
        <v>1990</v>
      </c>
      <c r="F121" s="5"/>
      <c r="G121" s="13"/>
      <c r="H121" s="13"/>
      <c r="I121" s="13"/>
      <c r="J121" s="13"/>
      <c r="K121" s="6">
        <f t="shared" si="6"/>
        <v>1990</v>
      </c>
    </row>
    <row r="122" spans="2:11" ht="15.75">
      <c r="B122" s="12" t="s">
        <v>33</v>
      </c>
      <c r="C122" s="12" t="s">
        <v>68</v>
      </c>
      <c r="D122" s="12"/>
      <c r="E122" s="13"/>
      <c r="F122" s="5"/>
      <c r="G122" s="13"/>
      <c r="H122" s="13"/>
      <c r="I122" s="13"/>
      <c r="J122" s="13"/>
      <c r="K122" s="6">
        <f t="shared" si="6"/>
        <v>0</v>
      </c>
    </row>
    <row r="123" spans="2:11" ht="15.75">
      <c r="B123" s="12"/>
      <c r="C123" s="12" t="s">
        <v>53</v>
      </c>
      <c r="D123" s="12" t="s">
        <v>54</v>
      </c>
      <c r="E123" s="13">
        <v>121966</v>
      </c>
      <c r="F123" s="5"/>
      <c r="G123" s="13"/>
      <c r="H123" s="13"/>
      <c r="I123" s="13"/>
      <c r="J123" s="13">
        <v>-381</v>
      </c>
      <c r="K123" s="6">
        <f t="shared" si="6"/>
        <v>121585</v>
      </c>
    </row>
    <row r="124" spans="2:11" ht="15.75">
      <c r="B124" s="12"/>
      <c r="C124" s="12" t="s">
        <v>92</v>
      </c>
      <c r="D124" s="12"/>
      <c r="E124" s="13"/>
      <c r="F124" s="5"/>
      <c r="G124" s="13">
        <v>38</v>
      </c>
      <c r="H124" s="13"/>
      <c r="I124" s="13"/>
      <c r="J124" s="13">
        <v>650</v>
      </c>
      <c r="K124" s="6">
        <f t="shared" si="6"/>
        <v>688</v>
      </c>
    </row>
    <row r="125" spans="2:11" ht="15.75">
      <c r="B125" s="12"/>
      <c r="C125" s="12"/>
      <c r="D125" s="12"/>
      <c r="E125" s="13"/>
      <c r="F125" s="5"/>
      <c r="G125" s="13"/>
      <c r="H125" s="13"/>
      <c r="I125" s="13"/>
      <c r="J125" s="13"/>
      <c r="K125" s="6">
        <f t="shared" si="6"/>
        <v>0</v>
      </c>
    </row>
    <row r="126" spans="2:11" ht="15.75">
      <c r="B126" s="12"/>
      <c r="C126" s="12" t="s">
        <v>72</v>
      </c>
      <c r="D126" s="12"/>
      <c r="E126" s="13"/>
      <c r="F126" s="5"/>
      <c r="G126" s="13"/>
      <c r="H126" s="13"/>
      <c r="I126" s="13"/>
      <c r="J126" s="13">
        <v>371</v>
      </c>
      <c r="K126" s="6">
        <f t="shared" si="6"/>
        <v>371</v>
      </c>
    </row>
    <row r="127" spans="2:11" ht="15.75">
      <c r="B127" s="12"/>
      <c r="C127" s="12"/>
      <c r="D127" s="12"/>
      <c r="E127" s="13"/>
      <c r="F127" s="5"/>
      <c r="G127" s="13"/>
      <c r="H127" s="13"/>
      <c r="I127" s="13"/>
      <c r="J127" s="13"/>
      <c r="K127" s="6">
        <f t="shared" si="6"/>
        <v>0</v>
      </c>
    </row>
    <row r="128" spans="2:11" s="4" customFormat="1" ht="15.75">
      <c r="B128" s="7" t="s">
        <v>51</v>
      </c>
      <c r="C128" s="7"/>
      <c r="D128" s="7"/>
      <c r="E128" s="9"/>
      <c r="F128" s="5"/>
      <c r="G128" s="9"/>
      <c r="H128" s="9"/>
      <c r="I128" s="9"/>
      <c r="J128" s="9"/>
      <c r="K128" s="6">
        <f t="shared" si="6"/>
        <v>0</v>
      </c>
    </row>
    <row r="129" spans="2:11" ht="15.75">
      <c r="B129" s="12" t="s">
        <v>16</v>
      </c>
      <c r="C129" s="12"/>
      <c r="D129" s="12"/>
      <c r="E129" s="13"/>
      <c r="F129" s="5"/>
      <c r="G129" s="13"/>
      <c r="H129" s="13"/>
      <c r="I129" s="13"/>
      <c r="J129" s="13"/>
      <c r="K129" s="6">
        <f t="shared" si="6"/>
        <v>0</v>
      </c>
    </row>
    <row r="130" spans="2:11" ht="15.75">
      <c r="B130" s="12" t="s">
        <v>17</v>
      </c>
      <c r="C130" s="12"/>
      <c r="D130" s="12"/>
      <c r="E130" s="13"/>
      <c r="F130" s="5"/>
      <c r="G130" s="13"/>
      <c r="H130" s="13"/>
      <c r="I130" s="13"/>
      <c r="J130" s="13"/>
      <c r="K130" s="6">
        <f t="shared" si="6"/>
        <v>0</v>
      </c>
    </row>
    <row r="131" spans="2:11" ht="15.75">
      <c r="B131" s="12"/>
      <c r="C131" s="12"/>
      <c r="D131" s="12"/>
      <c r="E131" s="13"/>
      <c r="F131" s="5"/>
      <c r="G131" s="13"/>
      <c r="H131" s="13"/>
      <c r="I131" s="13"/>
      <c r="J131" s="13"/>
      <c r="K131" s="6">
        <f t="shared" si="6"/>
        <v>0</v>
      </c>
    </row>
    <row r="132" spans="2:16" s="4" customFormat="1" ht="15.75">
      <c r="B132" s="7" t="s">
        <v>52</v>
      </c>
      <c r="C132" s="7"/>
      <c r="D132" s="15"/>
      <c r="E132" s="9"/>
      <c r="F132" s="5"/>
      <c r="G132" s="9">
        <f>SUM(G133:G134)</f>
        <v>5258</v>
      </c>
      <c r="H132" s="9"/>
      <c r="I132" s="9">
        <f>SUM(I133:I134)</f>
        <v>2801</v>
      </c>
      <c r="J132" s="9">
        <f>SUM(J133:J134)</f>
        <v>66349</v>
      </c>
      <c r="K132" s="5">
        <f t="shared" si="6"/>
        <v>74408</v>
      </c>
      <c r="P132" s="4">
        <v>3658</v>
      </c>
    </row>
    <row r="133" spans="2:18" s="4" customFormat="1" ht="15.75">
      <c r="B133" s="7"/>
      <c r="C133" s="7"/>
      <c r="D133" s="10" t="s">
        <v>19</v>
      </c>
      <c r="E133" s="9"/>
      <c r="F133" s="5"/>
      <c r="G133" s="13">
        <v>857</v>
      </c>
      <c r="H133" s="13"/>
      <c r="I133" s="13">
        <v>2801</v>
      </c>
      <c r="J133" s="13">
        <v>50730</v>
      </c>
      <c r="K133" s="6">
        <f t="shared" si="6"/>
        <v>54388</v>
      </c>
      <c r="P133" s="4">
        <v>622</v>
      </c>
      <c r="Q133" s="4" t="s">
        <v>85</v>
      </c>
      <c r="R133" s="4" t="s">
        <v>86</v>
      </c>
    </row>
    <row r="134" spans="2:22" ht="15.75">
      <c r="B134" s="12"/>
      <c r="C134" s="12"/>
      <c r="D134" s="10" t="s">
        <v>57</v>
      </c>
      <c r="E134" s="13"/>
      <c r="F134" s="5"/>
      <c r="G134" s="13">
        <v>4401</v>
      </c>
      <c r="H134" s="13"/>
      <c r="I134" s="13"/>
      <c r="J134" s="13">
        <v>15619</v>
      </c>
      <c r="K134" s="6">
        <f t="shared" si="6"/>
        <v>20020</v>
      </c>
      <c r="P134">
        <v>3036</v>
      </c>
      <c r="Q134" t="s">
        <v>87</v>
      </c>
      <c r="R134" s="4" t="s">
        <v>86</v>
      </c>
      <c r="U134">
        <v>4401</v>
      </c>
      <c r="V134" t="s">
        <v>88</v>
      </c>
    </row>
    <row r="135" spans="2:11" ht="15.75">
      <c r="B135" s="12"/>
      <c r="C135" s="12"/>
      <c r="D135" s="8"/>
      <c r="E135" s="13"/>
      <c r="F135" s="5"/>
      <c r="G135" s="13"/>
      <c r="H135" s="13"/>
      <c r="I135" s="13"/>
      <c r="J135" s="13"/>
      <c r="K135" s="6">
        <f t="shared" si="6"/>
        <v>0</v>
      </c>
    </row>
    <row r="136" spans="2:11" s="4" customFormat="1" ht="15.75">
      <c r="B136" s="8" t="s">
        <v>73</v>
      </c>
      <c r="C136" s="8"/>
      <c r="D136" s="8"/>
      <c r="E136" s="9"/>
      <c r="F136" s="5"/>
      <c r="G136" s="9"/>
      <c r="H136" s="9"/>
      <c r="I136" s="9"/>
      <c r="J136" s="9"/>
      <c r="K136" s="6">
        <f t="shared" si="6"/>
        <v>0</v>
      </c>
    </row>
    <row r="137" spans="2:11" ht="15.75">
      <c r="B137" s="12"/>
      <c r="C137" s="12"/>
      <c r="D137" s="12"/>
      <c r="E137" s="13"/>
      <c r="F137" s="5"/>
      <c r="G137" s="13"/>
      <c r="H137" s="13"/>
      <c r="I137" s="13"/>
      <c r="J137" s="13"/>
      <c r="K137" s="6">
        <f t="shared" si="6"/>
        <v>0</v>
      </c>
    </row>
    <row r="138" spans="2:11" ht="15.75">
      <c r="B138" s="21" t="s">
        <v>18</v>
      </c>
      <c r="C138" s="21"/>
      <c r="D138" s="21"/>
      <c r="E138" s="9">
        <f>E16+E64+E78+E98+E113+E128+E132+E136</f>
        <v>536371</v>
      </c>
      <c r="F138" s="5">
        <v>9444</v>
      </c>
      <c r="G138" s="9">
        <f>G16+G64+G78+G98+G113+G128+G132+G136</f>
        <v>20263</v>
      </c>
      <c r="H138" s="9">
        <f>H16+H64+H78+H98+H113+H128+H132+H136</f>
        <v>44863</v>
      </c>
      <c r="I138" s="9">
        <f>I16+I64+I78+I98+I113+I128+I132+I136</f>
        <v>-13100</v>
      </c>
      <c r="J138" s="9">
        <f>J16+J64+J78+J98+J113+J128+J132+J136</f>
        <v>91993</v>
      </c>
      <c r="K138" s="5">
        <f t="shared" si="6"/>
        <v>689834</v>
      </c>
    </row>
    <row r="139" spans="2:4" ht="15">
      <c r="B139" s="1"/>
      <c r="C139" s="1"/>
      <c r="D139" s="1"/>
    </row>
    <row r="141" ht="15">
      <c r="A141" t="s">
        <v>97</v>
      </c>
    </row>
  </sheetData>
  <sheetProtection/>
  <mergeCells count="6">
    <mergeCell ref="B3:K3"/>
    <mergeCell ref="B4:K4"/>
    <mergeCell ref="E12:K12"/>
    <mergeCell ref="B11:D11"/>
    <mergeCell ref="B8:K8"/>
    <mergeCell ref="B7:K7"/>
  </mergeCell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</dc:creator>
  <cp:keywords/>
  <dc:description/>
  <cp:lastModifiedBy>Krisztina</cp:lastModifiedBy>
  <cp:lastPrinted>2014-03-24T12:29:04Z</cp:lastPrinted>
  <dcterms:created xsi:type="dcterms:W3CDTF">2004-01-16T07:19:49Z</dcterms:created>
  <dcterms:modified xsi:type="dcterms:W3CDTF">2014-03-24T14:51:00Z</dcterms:modified>
  <cp:category/>
  <cp:version/>
  <cp:contentType/>
  <cp:contentStatus/>
</cp:coreProperties>
</file>