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2018." sheetId="1" r:id="rId1"/>
    <sheet name="2018 int" sheetId="2" r:id="rId2"/>
  </sheets>
  <definedNames/>
  <calcPr fullCalcOnLoad="1"/>
</workbook>
</file>

<file path=xl/sharedStrings.xml><?xml version="1.0" encoding="utf-8"?>
<sst xmlns="http://schemas.openxmlformats.org/spreadsheetml/2006/main" count="201" uniqueCount="107">
  <si>
    <t>#</t>
  </si>
  <si>
    <t>Megnevezés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</si>
  <si>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</si>
  <si>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</si>
  <si>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</si>
  <si>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</si>
  <si>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</si>
  <si>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</si>
  <si>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</si>
  <si>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</si>
  <si>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</si>
  <si>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</si>
  <si>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</si>
  <si>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</si>
  <si>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</si>
  <si>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</si>
  <si>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</si>
  <si>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</si>
  <si>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</si>
  <si>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</si>
  <si>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</si>
  <si>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</si>
  <si>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</si>
  <si>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</si>
  <si>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</si>
  <si>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</si>
  <si>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</si>
  <si>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</si>
  <si>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</si>
  <si>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</si>
  <si>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</si>
  <si>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</si>
  <si>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</si>
  <si>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</si>
  <si>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</si>
  <si>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</si>
  <si>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</si>
  <si>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</si>
  <si>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</si>
  <si>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</si>
  <si>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</si>
  <si>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</si>
  <si>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</si>
  <si>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Önkormányzat</t>
  </si>
  <si>
    <t>Polgármesteri Hivatal</t>
  </si>
  <si>
    <t>BLESZ</t>
  </si>
  <si>
    <t>BL Közterület- felügyelet</t>
  </si>
  <si>
    <t>Gazdasági szervezettel nem rendelkező intézmények</t>
  </si>
  <si>
    <t>MINDÖSSZESEN</t>
  </si>
  <si>
    <t>Belváros-Lipótváros Önkormányzatának eredménykimutatása</t>
  </si>
  <si>
    <t>ezer Ft-ban</t>
  </si>
  <si>
    <t>Balaton Óvoda</t>
  </si>
  <si>
    <t>Tesz-vesz Óvoda</t>
  </si>
  <si>
    <t>Bástya Óvoda</t>
  </si>
  <si>
    <t>Játékkal-mesével Óvoda</t>
  </si>
  <si>
    <t>ESZI</t>
  </si>
  <si>
    <t>Bölcsőde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</si>
  <si>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</si>
  <si>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</si>
  <si>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</si>
  <si>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</si>
  <si>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</si>
  <si>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</si>
  <si>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</si>
  <si>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</si>
  <si>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</si>
  <si>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</si>
  <si>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</si>
  <si>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</si>
  <si>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</si>
  <si>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</si>
  <si>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</si>
  <si>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</si>
  <si>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</si>
  <si>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</si>
  <si>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</si>
  <si>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</si>
  <si>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20 Egyéb kapott (járó) kamatok és kamatjellegű eredményszemléletű bevételek</t>
  </si>
  <si>
    <t>21 Pénzügyi műveletek egyéb eredményszemléletű bevételei (&gt;=21a+21b)</t>
  </si>
  <si>
    <t>21b - ebből: egyéb pénzeszközök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</si>
  <si>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</si>
  <si>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</si>
  <si>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24 Fizetendő kamatok és kamatjellegű ráfordítások</t>
  </si>
  <si>
    <t>25 Részesedések, értékpapírok, pénzeszközök értékvesztése (&gt;=25a+25b)</t>
  </si>
  <si>
    <t>26 Pénzügyi műveletek egyéb ráfordításai (&gt;=26a+26b)</t>
  </si>
  <si>
    <t>26b - ebből: egyéb pénzeszközök mérlegfordulónapi értékelése során megállapított (nem realizált) árfolyamvesztesége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</si>
  <si>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</si>
  <si>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</si>
  <si>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</si>
  <si>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</si>
  <si>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</si>
  <si>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</si>
  <si>
    <t>18 Részesedésekből származó eredményszemléletű bevételek, árfolyamnyereségek</t>
  </si>
  <si>
    <t>19 Befektetett pénzügyi eszközökből származó eredményszemléletű bevételek, árfolyamnyereségek</t>
  </si>
  <si>
    <t>04 Saját termelésű készletek állományváltozása</t>
  </si>
  <si>
    <t>05 Saját előállítású eszközök aktivált értéke</t>
  </si>
  <si>
    <t>II Aktivált saját teljesítmények értéke (=±04+05)</t>
  </si>
  <si>
    <t>12 Eladott áruk beszerzési értéke</t>
  </si>
  <si>
    <t>14 Bérköltség</t>
  </si>
  <si>
    <t>21a - ebből: lekötött bankbetétek mérlegfordulónapi értékelése során megállapított (nem realizált) árfolyamnyeresége</t>
  </si>
  <si>
    <t>23 Befektetett pénzügyi eszközökből (értékpapírokból, kölcsönökből) származó ráfordítások, árfolyamveszteségek</t>
  </si>
  <si>
    <t>25a - ebből: lekötött bankbetétek értékvesztése</t>
  </si>
  <si>
    <t>25b - ebből: Kincstáron kívüli forint- és devizaszámlák értékvesztése</t>
  </si>
  <si>
    <t>26a - ebből: lekötött bankbetétek mérlegfordulónapi értékelése során megállapított (nem realizált) árfolyamvesztesége</t>
  </si>
  <si>
    <t>2018. év</t>
  </si>
  <si>
    <t>15/a. számú melléklet</t>
  </si>
  <si>
    <t>15. számú melléklet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</si>
</sst>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right" vertical="center" wrapText="1"/>
      <protection/>
    </xf>
    <xf numFmtId="3" fontId="43" fillId="0" borderId="11" xfId="0" applyNumberFormat="1" applyFont="1" applyFill="1" applyBorder="1" applyAlignment="1">
      <alignment vertical="center"/>
    </xf>
    <xf numFmtId="3" fontId="43" fillId="0" borderId="12" xfId="0" applyNumberFormat="1" applyFont="1" applyFill="1" applyBorder="1" applyAlignment="1">
      <alignment vertical="center"/>
    </xf>
    <xf numFmtId="3" fontId="4" fillId="0" borderId="12" xfId="55" applyNumberFormat="1" applyFont="1" applyFill="1" applyBorder="1" applyAlignment="1">
      <alignment horizontal="right" vertical="center" wrapText="1"/>
      <protection/>
    </xf>
    <xf numFmtId="3" fontId="44" fillId="0" borderId="12" xfId="0" applyNumberFormat="1" applyFont="1" applyFill="1" applyBorder="1" applyAlignment="1">
      <alignment vertical="center"/>
    </xf>
    <xf numFmtId="3" fontId="4" fillId="0" borderId="13" xfId="55" applyNumberFormat="1" applyFont="1" applyFill="1" applyBorder="1" applyAlignment="1">
      <alignment horizontal="right" vertical="center" wrapText="1"/>
      <protection/>
    </xf>
    <xf numFmtId="3" fontId="4" fillId="0" borderId="14" xfId="55" applyNumberFormat="1" applyFont="1" applyFill="1" applyBorder="1" applyAlignment="1">
      <alignment horizontal="right" vertical="center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3" fontId="4" fillId="0" borderId="16" xfId="55" applyNumberFormat="1" applyFont="1" applyFill="1" applyBorder="1" applyAlignment="1">
      <alignment horizontal="right" vertical="center" wrapText="1"/>
      <protection/>
    </xf>
    <xf numFmtId="3" fontId="3" fillId="0" borderId="17" xfId="55" applyNumberFormat="1" applyFont="1" applyFill="1" applyBorder="1" applyAlignment="1">
      <alignment horizontal="right" vertical="center" wrapText="1"/>
      <protection/>
    </xf>
    <xf numFmtId="3" fontId="4" fillId="0" borderId="18" xfId="55" applyNumberFormat="1" applyFont="1" applyFill="1" applyBorder="1" applyAlignment="1">
      <alignment horizontal="right" vertical="center" wrapText="1"/>
      <protection/>
    </xf>
    <xf numFmtId="3" fontId="3" fillId="0" borderId="18" xfId="55" applyNumberFormat="1" applyFont="1" applyFill="1" applyBorder="1" applyAlignment="1">
      <alignment horizontal="right" vertical="center" wrapText="1"/>
      <protection/>
    </xf>
    <xf numFmtId="3" fontId="4" fillId="0" borderId="19" xfId="55" applyNumberFormat="1" applyFont="1" applyFill="1" applyBorder="1" applyAlignment="1">
      <alignment horizontal="right" vertical="center" wrapText="1"/>
      <protection/>
    </xf>
    <xf numFmtId="0" fontId="44" fillId="0" borderId="15" xfId="0" applyFont="1" applyFill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right" vertical="center" wrapText="1"/>
      <protection/>
    </xf>
    <xf numFmtId="3" fontId="43" fillId="0" borderId="20" xfId="0" applyNumberFormat="1" applyFont="1" applyFill="1" applyBorder="1" applyAlignment="1">
      <alignment vertical="center"/>
    </xf>
    <xf numFmtId="3" fontId="4" fillId="0" borderId="20" xfId="55" applyNumberFormat="1" applyFont="1" applyFill="1" applyBorder="1" applyAlignment="1">
      <alignment horizontal="right" vertical="center" wrapText="1"/>
      <protection/>
    </xf>
    <xf numFmtId="3" fontId="4" fillId="0" borderId="21" xfId="55" applyNumberFormat="1" applyFont="1" applyFill="1" applyBorder="1" applyAlignment="1">
      <alignment horizontal="right" vertical="center" wrapText="1"/>
      <protection/>
    </xf>
    <xf numFmtId="3" fontId="4" fillId="0" borderId="22" xfId="55" applyNumberFormat="1" applyFont="1" applyFill="1" applyBorder="1" applyAlignment="1">
      <alignment horizontal="right" vertic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left" vertical="top" wrapText="1"/>
    </xf>
    <xf numFmtId="3" fontId="43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left" vertical="top" wrapText="1"/>
    </xf>
    <xf numFmtId="3" fontId="43" fillId="0" borderId="16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left" vertical="top" wrapText="1"/>
    </xf>
    <xf numFmtId="3" fontId="43" fillId="0" borderId="28" xfId="0" applyNumberFormat="1" applyFont="1" applyFill="1" applyBorder="1" applyAlignment="1">
      <alignment vertical="center"/>
    </xf>
    <xf numFmtId="3" fontId="44" fillId="0" borderId="16" xfId="0" applyNumberFormat="1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43" fillId="0" borderId="20" xfId="0" applyFont="1" applyFill="1" applyBorder="1" applyAlignment="1">
      <alignment vertical="center"/>
    </xf>
    <xf numFmtId="3" fontId="43" fillId="0" borderId="18" xfId="0" applyNumberFormat="1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left" vertical="top" wrapText="1"/>
    </xf>
    <xf numFmtId="3" fontId="44" fillId="0" borderId="31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3" fontId="3" fillId="0" borderId="32" xfId="0" applyNumberFormat="1" applyFont="1" applyFill="1" applyBorder="1" applyAlignment="1">
      <alignment horizontal="right" vertical="center" wrapText="1"/>
    </xf>
    <xf numFmtId="3" fontId="44" fillId="0" borderId="25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center" wrapText="1"/>
    </xf>
    <xf numFmtId="3" fontId="4" fillId="0" borderId="33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 horizontal="right" vertical="center"/>
    </xf>
    <xf numFmtId="0" fontId="5" fillId="0" borderId="0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K43" sqref="K43"/>
    </sheetView>
  </sheetViews>
  <sheetFormatPr defaultColWidth="9.140625" defaultRowHeight="15"/>
  <cols>
    <col min="1" max="1" width="3.00390625" style="25" customWidth="1"/>
    <col min="2" max="2" width="73.421875" style="25" customWidth="1"/>
    <col min="3" max="3" width="13.57421875" style="25" customWidth="1"/>
    <col min="4" max="4" width="12.28125" style="25" customWidth="1"/>
    <col min="5" max="5" width="10.7109375" style="25" customWidth="1"/>
    <col min="6" max="6" width="12.7109375" style="25" bestFit="1" customWidth="1"/>
    <col min="7" max="7" width="16.8515625" style="25" customWidth="1"/>
    <col min="8" max="8" width="18.421875" style="25" customWidth="1"/>
    <col min="9" max="16384" width="9.140625" style="25" customWidth="1"/>
  </cols>
  <sheetData>
    <row r="1" spans="7:8" ht="12.75">
      <c r="G1" s="60" t="s">
        <v>106</v>
      </c>
      <c r="H1" s="60"/>
    </row>
    <row r="2" spans="1:8" ht="15.75" customHeight="1">
      <c r="A2" s="61" t="s">
        <v>49</v>
      </c>
      <c r="B2" s="61"/>
      <c r="C2" s="61"/>
      <c r="D2" s="61"/>
      <c r="E2" s="61"/>
      <c r="F2" s="61"/>
      <c r="G2" s="61"/>
      <c r="H2" s="61"/>
    </row>
    <row r="3" spans="1:8" ht="7.5" customHeight="1">
      <c r="A3" s="61"/>
      <c r="B3" s="61"/>
      <c r="C3" s="61"/>
      <c r="D3" s="61"/>
      <c r="E3" s="61"/>
      <c r="F3" s="61"/>
      <c r="G3" s="61"/>
      <c r="H3" s="61"/>
    </row>
    <row r="4" spans="1:8" ht="14.25" customHeight="1">
      <c r="A4" s="22"/>
      <c r="B4" s="22"/>
      <c r="C4" s="24" t="s">
        <v>104</v>
      </c>
      <c r="D4" s="22"/>
      <c r="E4" s="22"/>
      <c r="F4" s="22"/>
      <c r="G4" s="22"/>
      <c r="H4" s="22"/>
    </row>
    <row r="5" spans="1:8" s="26" customFormat="1" ht="15.75" customHeight="1" thickBot="1">
      <c r="A5" s="1"/>
      <c r="B5" s="1"/>
      <c r="C5" s="1"/>
      <c r="D5" s="1"/>
      <c r="E5" s="1"/>
      <c r="F5" s="1"/>
      <c r="G5" s="1"/>
      <c r="H5" s="2" t="s">
        <v>50</v>
      </c>
    </row>
    <row r="6" spans="1:8" s="27" customFormat="1" ht="55.5" customHeight="1" thickBot="1">
      <c r="A6" s="9" t="s">
        <v>0</v>
      </c>
      <c r="B6" s="9" t="s">
        <v>1</v>
      </c>
      <c r="C6" s="9" t="s">
        <v>43</v>
      </c>
      <c r="D6" s="15" t="s">
        <v>44</v>
      </c>
      <c r="E6" s="15" t="s">
        <v>45</v>
      </c>
      <c r="F6" s="15" t="s">
        <v>46</v>
      </c>
      <c r="G6" s="15" t="s">
        <v>47</v>
      </c>
      <c r="H6" s="15" t="s">
        <v>48</v>
      </c>
    </row>
    <row r="7" spans="1:8" ht="12.75">
      <c r="A7" s="28" t="s">
        <v>2</v>
      </c>
      <c r="B7" s="29" t="s">
        <v>57</v>
      </c>
      <c r="C7" s="11">
        <v>6876115</v>
      </c>
      <c r="D7" s="3">
        <v>4508</v>
      </c>
      <c r="E7" s="3"/>
      <c r="F7" s="3"/>
      <c r="G7" s="3"/>
      <c r="H7" s="30">
        <f>SUM(C7:G7)</f>
        <v>6880623</v>
      </c>
    </row>
    <row r="8" spans="1:8" ht="12.75">
      <c r="A8" s="31" t="s">
        <v>3</v>
      </c>
      <c r="B8" s="32" t="s">
        <v>58</v>
      </c>
      <c r="C8" s="13">
        <v>5217180</v>
      </c>
      <c r="D8" s="4">
        <v>64817</v>
      </c>
      <c r="E8" s="4">
        <v>150507</v>
      </c>
      <c r="F8" s="4">
        <v>339021</v>
      </c>
      <c r="G8" s="4">
        <v>65795</v>
      </c>
      <c r="H8" s="33">
        <f>SUM(C8:G8)</f>
        <v>5837320</v>
      </c>
    </row>
    <row r="9" spans="1:8" ht="12.75">
      <c r="A9" s="31" t="s">
        <v>4</v>
      </c>
      <c r="B9" s="32" t="s">
        <v>59</v>
      </c>
      <c r="C9" s="13"/>
      <c r="D9" s="4">
        <v>12</v>
      </c>
      <c r="E9" s="4"/>
      <c r="F9" s="4"/>
      <c r="G9" s="4"/>
      <c r="H9" s="33">
        <f>SUM(C9:G9)</f>
        <v>12</v>
      </c>
    </row>
    <row r="10" spans="1:8" ht="12.75">
      <c r="A10" s="34" t="s">
        <v>5</v>
      </c>
      <c r="B10" s="35" t="s">
        <v>60</v>
      </c>
      <c r="C10" s="12">
        <f aca="true" t="shared" si="0" ref="C10:H10">SUM(C7:C9)</f>
        <v>12093295</v>
      </c>
      <c r="D10" s="5">
        <f t="shared" si="0"/>
        <v>69337</v>
      </c>
      <c r="E10" s="5">
        <f t="shared" si="0"/>
        <v>150507</v>
      </c>
      <c r="F10" s="5">
        <f t="shared" si="0"/>
        <v>339021</v>
      </c>
      <c r="G10" s="5">
        <f t="shared" si="0"/>
        <v>65795</v>
      </c>
      <c r="H10" s="10">
        <f t="shared" si="0"/>
        <v>12717955</v>
      </c>
    </row>
    <row r="11" spans="1:8" ht="12.75">
      <c r="A11" s="31" t="s">
        <v>6</v>
      </c>
      <c r="B11" s="32" t="s">
        <v>94</v>
      </c>
      <c r="C11" s="13">
        <v>0</v>
      </c>
      <c r="D11" s="4">
        <v>0</v>
      </c>
      <c r="E11" s="4">
        <v>0</v>
      </c>
      <c r="F11" s="4">
        <v>0</v>
      </c>
      <c r="G11" s="4">
        <v>0</v>
      </c>
      <c r="H11" s="33">
        <f aca="true" t="shared" si="1" ref="H11:H17">SUM(C11:G11)</f>
        <v>0</v>
      </c>
    </row>
    <row r="12" spans="1:8" ht="12.75">
      <c r="A12" s="31" t="s">
        <v>7</v>
      </c>
      <c r="B12" s="32" t="s">
        <v>95</v>
      </c>
      <c r="C12" s="13">
        <v>0</v>
      </c>
      <c r="D12" s="4">
        <v>0</v>
      </c>
      <c r="E12" s="4">
        <v>0</v>
      </c>
      <c r="F12" s="4">
        <v>0</v>
      </c>
      <c r="G12" s="4">
        <v>0</v>
      </c>
      <c r="H12" s="33">
        <f t="shared" si="1"/>
        <v>0</v>
      </c>
    </row>
    <row r="13" spans="1:8" ht="12.75">
      <c r="A13" s="34" t="s">
        <v>8</v>
      </c>
      <c r="B13" s="35" t="s">
        <v>96</v>
      </c>
      <c r="C13" s="12">
        <f>+C11+C12</f>
        <v>0</v>
      </c>
      <c r="D13" s="5">
        <f>+D11+D12</f>
        <v>0</v>
      </c>
      <c r="E13" s="5">
        <f>+E11+E12</f>
        <v>0</v>
      </c>
      <c r="F13" s="5">
        <f>+F11+F12</f>
        <v>0</v>
      </c>
      <c r="G13" s="4">
        <v>0</v>
      </c>
      <c r="H13" s="33">
        <f t="shared" si="1"/>
        <v>0</v>
      </c>
    </row>
    <row r="14" spans="1:8" ht="12.75">
      <c r="A14" s="31" t="s">
        <v>9</v>
      </c>
      <c r="B14" s="32" t="s">
        <v>61</v>
      </c>
      <c r="C14" s="13">
        <v>2307464</v>
      </c>
      <c r="D14" s="4">
        <v>2359192</v>
      </c>
      <c r="E14" s="4">
        <v>588827</v>
      </c>
      <c r="F14" s="4">
        <v>852927</v>
      </c>
      <c r="G14" s="4">
        <v>1397115</v>
      </c>
      <c r="H14" s="33">
        <f t="shared" si="1"/>
        <v>7505525</v>
      </c>
    </row>
    <row r="15" spans="1:8" ht="12.75">
      <c r="A15" s="31" t="s">
        <v>10</v>
      </c>
      <c r="B15" s="32" t="s">
        <v>62</v>
      </c>
      <c r="C15" s="13">
        <v>416396</v>
      </c>
      <c r="D15" s="4">
        <v>7580</v>
      </c>
      <c r="E15" s="4">
        <v>974075</v>
      </c>
      <c r="F15" s="4"/>
      <c r="G15" s="4">
        <v>3659</v>
      </c>
      <c r="H15" s="33">
        <f t="shared" si="1"/>
        <v>1401710</v>
      </c>
    </row>
    <row r="16" spans="1:8" ht="12.75">
      <c r="A16" s="31" t="s">
        <v>11</v>
      </c>
      <c r="B16" s="32" t="s">
        <v>63</v>
      </c>
      <c r="C16" s="13">
        <v>178415</v>
      </c>
      <c r="D16" s="4"/>
      <c r="E16" s="4">
        <v>39</v>
      </c>
      <c r="F16" s="4"/>
      <c r="G16" s="4"/>
      <c r="H16" s="33">
        <f t="shared" si="1"/>
        <v>178454</v>
      </c>
    </row>
    <row r="17" spans="1:8" ht="12.75">
      <c r="A17" s="31" t="s">
        <v>12</v>
      </c>
      <c r="B17" s="32" t="s">
        <v>64</v>
      </c>
      <c r="C17" s="13">
        <v>3459458</v>
      </c>
      <c r="D17" s="4">
        <v>3723</v>
      </c>
      <c r="E17" s="4">
        <v>39381</v>
      </c>
      <c r="F17" s="4">
        <v>74479</v>
      </c>
      <c r="G17" s="4">
        <v>3687</v>
      </c>
      <c r="H17" s="33">
        <f t="shared" si="1"/>
        <v>3580728</v>
      </c>
    </row>
    <row r="18" spans="1:8" ht="12.75">
      <c r="A18" s="34" t="s">
        <v>13</v>
      </c>
      <c r="B18" s="35" t="s">
        <v>65</v>
      </c>
      <c r="C18" s="12">
        <f aca="true" t="shared" si="2" ref="C18:H18">SUM(C14:C17)</f>
        <v>6361733</v>
      </c>
      <c r="D18" s="5">
        <f t="shared" si="2"/>
        <v>2370495</v>
      </c>
      <c r="E18" s="5">
        <f t="shared" si="2"/>
        <v>1602322</v>
      </c>
      <c r="F18" s="5">
        <f t="shared" si="2"/>
        <v>927406</v>
      </c>
      <c r="G18" s="5">
        <f t="shared" si="2"/>
        <v>1404461</v>
      </c>
      <c r="H18" s="10">
        <f t="shared" si="2"/>
        <v>12666417</v>
      </c>
    </row>
    <row r="19" spans="1:8" ht="12.75">
      <c r="A19" s="31" t="s">
        <v>14</v>
      </c>
      <c r="B19" s="32" t="s">
        <v>66</v>
      </c>
      <c r="C19" s="13">
        <v>25342</v>
      </c>
      <c r="D19" s="4">
        <v>8995</v>
      </c>
      <c r="E19" s="4">
        <v>76050</v>
      </c>
      <c r="F19" s="4">
        <v>22037</v>
      </c>
      <c r="G19" s="4">
        <v>29203</v>
      </c>
      <c r="H19" s="10">
        <f>SUM(C19:G19)</f>
        <v>161627</v>
      </c>
    </row>
    <row r="20" spans="1:8" ht="12.75">
      <c r="A20" s="31" t="s">
        <v>15</v>
      </c>
      <c r="B20" s="32" t="s">
        <v>67</v>
      </c>
      <c r="C20" s="13">
        <v>4310524</v>
      </c>
      <c r="D20" s="4">
        <v>790575</v>
      </c>
      <c r="E20" s="4">
        <v>413407</v>
      </c>
      <c r="F20" s="4">
        <v>198724</v>
      </c>
      <c r="G20" s="4">
        <v>219353</v>
      </c>
      <c r="H20" s="10">
        <f>SUM(C20:G20)</f>
        <v>5932583</v>
      </c>
    </row>
    <row r="21" spans="1:8" ht="12.75">
      <c r="A21" s="31" t="s">
        <v>16</v>
      </c>
      <c r="B21" s="32" t="s">
        <v>97</v>
      </c>
      <c r="C21" s="13"/>
      <c r="D21" s="4"/>
      <c r="E21" s="4"/>
      <c r="F21" s="4"/>
      <c r="G21" s="4"/>
      <c r="H21" s="10">
        <f>SUM(C21:G21)</f>
        <v>0</v>
      </c>
    </row>
    <row r="22" spans="1:8" ht="12.75">
      <c r="A22" s="31" t="s">
        <v>17</v>
      </c>
      <c r="B22" s="32" t="s">
        <v>68</v>
      </c>
      <c r="C22" s="13">
        <v>593195</v>
      </c>
      <c r="D22" s="4">
        <v>52604</v>
      </c>
      <c r="E22" s="4">
        <v>6194</v>
      </c>
      <c r="F22" s="4">
        <v>343432</v>
      </c>
      <c r="G22" s="4">
        <v>1735</v>
      </c>
      <c r="H22" s="10">
        <f>SUM(C22:G22)</f>
        <v>997160</v>
      </c>
    </row>
    <row r="23" spans="1:8" ht="12.75">
      <c r="A23" s="34" t="s">
        <v>18</v>
      </c>
      <c r="B23" s="35" t="s">
        <v>69</v>
      </c>
      <c r="C23" s="12">
        <f aca="true" t="shared" si="3" ref="C23:H23">SUM(C19:C22)</f>
        <v>4929061</v>
      </c>
      <c r="D23" s="5">
        <f t="shared" si="3"/>
        <v>852174</v>
      </c>
      <c r="E23" s="5">
        <f t="shared" si="3"/>
        <v>495651</v>
      </c>
      <c r="F23" s="5">
        <f t="shared" si="3"/>
        <v>564193</v>
      </c>
      <c r="G23" s="5">
        <f t="shared" si="3"/>
        <v>250291</v>
      </c>
      <c r="H23" s="10">
        <f t="shared" si="3"/>
        <v>7091370</v>
      </c>
    </row>
    <row r="24" spans="1:8" ht="12.75">
      <c r="A24" s="31" t="s">
        <v>19</v>
      </c>
      <c r="B24" s="32" t="s">
        <v>98</v>
      </c>
      <c r="C24" s="13"/>
      <c r="D24" s="4">
        <v>801247</v>
      </c>
      <c r="E24" s="4">
        <v>726466</v>
      </c>
      <c r="F24" s="4">
        <v>401302</v>
      </c>
      <c r="G24" s="4">
        <v>822524</v>
      </c>
      <c r="H24" s="33">
        <f>SUM(C24:G24)</f>
        <v>2751539</v>
      </c>
    </row>
    <row r="25" spans="1:8" ht="12.75">
      <c r="A25" s="31" t="s">
        <v>20</v>
      </c>
      <c r="B25" s="32" t="s">
        <v>70</v>
      </c>
      <c r="C25" s="13">
        <v>249956</v>
      </c>
      <c r="D25" s="4">
        <v>237431</v>
      </c>
      <c r="E25" s="4">
        <v>111606</v>
      </c>
      <c r="F25" s="4">
        <v>96073</v>
      </c>
      <c r="G25" s="4">
        <v>130345</v>
      </c>
      <c r="H25" s="36">
        <f>SUM(C25:G25)</f>
        <v>825411</v>
      </c>
    </row>
    <row r="26" spans="1:8" ht="12.75">
      <c r="A26" s="31" t="s">
        <v>21</v>
      </c>
      <c r="B26" s="32" t="s">
        <v>71</v>
      </c>
      <c r="C26" s="13">
        <v>50158</v>
      </c>
      <c r="D26" s="4">
        <v>219650</v>
      </c>
      <c r="E26" s="4">
        <v>201208</v>
      </c>
      <c r="F26" s="4">
        <v>109106</v>
      </c>
      <c r="G26" s="18">
        <v>211011</v>
      </c>
      <c r="H26" s="37">
        <f>SUM(C26:G26)</f>
        <v>791133</v>
      </c>
    </row>
    <row r="27" spans="1:8" ht="12.75">
      <c r="A27" s="34" t="s">
        <v>22</v>
      </c>
      <c r="B27" s="35" t="s">
        <v>72</v>
      </c>
      <c r="C27" s="12">
        <f>SUM(C24:C26)</f>
        <v>300114</v>
      </c>
      <c r="D27" s="5">
        <f>SUM(D24:D26)</f>
        <v>1258328</v>
      </c>
      <c r="E27" s="5">
        <f>SUM(E24:E26)</f>
        <v>1039280</v>
      </c>
      <c r="F27" s="5">
        <f>SUM(F24:F26)</f>
        <v>606481</v>
      </c>
      <c r="G27" s="19">
        <f>SUM(G24:G26)</f>
        <v>1163880</v>
      </c>
      <c r="H27" s="37">
        <f aca="true" t="shared" si="4" ref="H27:H50">SUM(C27:G27)</f>
        <v>4368083</v>
      </c>
    </row>
    <row r="28" spans="1:8" ht="12.75">
      <c r="A28" s="34" t="s">
        <v>23</v>
      </c>
      <c r="B28" s="35" t="s">
        <v>73</v>
      </c>
      <c r="C28" s="12">
        <v>1538808</v>
      </c>
      <c r="D28" s="6">
        <v>10067</v>
      </c>
      <c r="E28" s="6">
        <v>44179</v>
      </c>
      <c r="F28" s="6">
        <v>44782</v>
      </c>
      <c r="G28" s="18">
        <v>5577</v>
      </c>
      <c r="H28" s="37">
        <f t="shared" si="4"/>
        <v>1643413</v>
      </c>
    </row>
    <row r="29" spans="1:8" ht="12.75">
      <c r="A29" s="34" t="s">
        <v>24</v>
      </c>
      <c r="B29" s="35" t="s">
        <v>74</v>
      </c>
      <c r="C29" s="12">
        <v>10688218</v>
      </c>
      <c r="D29" s="6">
        <v>247502</v>
      </c>
      <c r="E29" s="6">
        <v>144555</v>
      </c>
      <c r="F29" s="6">
        <v>70930</v>
      </c>
      <c r="G29" s="18">
        <v>62943</v>
      </c>
      <c r="H29" s="37">
        <f t="shared" si="4"/>
        <v>11214148</v>
      </c>
    </row>
    <row r="30" spans="1:8" ht="15.75" customHeight="1">
      <c r="A30" s="34" t="s">
        <v>25</v>
      </c>
      <c r="B30" s="35" t="s">
        <v>75</v>
      </c>
      <c r="C30" s="12">
        <f>+C10+C13+C18-C23-C27-C28-C29</f>
        <v>998827</v>
      </c>
      <c r="D30" s="5">
        <f>+(D10+D13+D18-(D23+D27+D28+D29))</f>
        <v>71761</v>
      </c>
      <c r="E30" s="5">
        <f>+(E10+E13+E18-(E23+E27+E28+E29))</f>
        <v>29164</v>
      </c>
      <c r="F30" s="5">
        <f>+(F10+F13+F18-(F23+F27+F28+F29))</f>
        <v>-19959</v>
      </c>
      <c r="G30" s="19">
        <f>+(G10+G13+G18-(G23+G27+G28+G29))</f>
        <v>-12435</v>
      </c>
      <c r="H30" s="37">
        <f t="shared" si="4"/>
        <v>1067358</v>
      </c>
    </row>
    <row r="31" spans="1:8" ht="12.75">
      <c r="A31" s="31" t="s">
        <v>26</v>
      </c>
      <c r="B31" s="32" t="s">
        <v>76</v>
      </c>
      <c r="C31" s="13"/>
      <c r="D31" s="4"/>
      <c r="E31" s="4"/>
      <c r="F31" s="4"/>
      <c r="G31" s="18"/>
      <c r="H31" s="37">
        <f t="shared" si="4"/>
        <v>0</v>
      </c>
    </row>
    <row r="32" spans="1:8" ht="12.75">
      <c r="A32" s="31" t="s">
        <v>27</v>
      </c>
      <c r="B32" s="32" t="s">
        <v>92</v>
      </c>
      <c r="C32" s="13"/>
      <c r="D32" s="4"/>
      <c r="E32" s="4"/>
      <c r="F32" s="4"/>
      <c r="G32" s="18"/>
      <c r="H32" s="37">
        <f t="shared" si="4"/>
        <v>0</v>
      </c>
    </row>
    <row r="33" spans="1:8" ht="12.75">
      <c r="A33" s="31" t="s">
        <v>28</v>
      </c>
      <c r="B33" s="32" t="s">
        <v>93</v>
      </c>
      <c r="C33" s="13"/>
      <c r="D33" s="4"/>
      <c r="E33" s="4"/>
      <c r="F33" s="4"/>
      <c r="G33" s="18"/>
      <c r="H33" s="37">
        <f t="shared" si="4"/>
        <v>0</v>
      </c>
    </row>
    <row r="34" spans="1:8" ht="12.75">
      <c r="A34" s="31" t="s">
        <v>29</v>
      </c>
      <c r="B34" s="32" t="s">
        <v>77</v>
      </c>
      <c r="C34" s="13">
        <v>100373</v>
      </c>
      <c r="D34" s="4"/>
      <c r="E34" s="4"/>
      <c r="F34" s="4">
        <v>30</v>
      </c>
      <c r="G34" s="18"/>
      <c r="H34" s="37">
        <f t="shared" si="4"/>
        <v>100403</v>
      </c>
    </row>
    <row r="35" spans="1:8" ht="12.75">
      <c r="A35" s="31" t="s">
        <v>30</v>
      </c>
      <c r="B35" s="32" t="s">
        <v>78</v>
      </c>
      <c r="C35" s="13">
        <v>1140</v>
      </c>
      <c r="D35" s="4"/>
      <c r="E35" s="4">
        <v>165</v>
      </c>
      <c r="F35" s="4"/>
      <c r="G35" s="18"/>
      <c r="H35" s="37">
        <f t="shared" si="4"/>
        <v>1305</v>
      </c>
    </row>
    <row r="36" spans="1:8" ht="22.5">
      <c r="A36" s="31" t="s">
        <v>31</v>
      </c>
      <c r="B36" s="32" t="s">
        <v>99</v>
      </c>
      <c r="C36" s="38"/>
      <c r="D36" s="39"/>
      <c r="E36" s="39"/>
      <c r="F36" s="39"/>
      <c r="G36" s="40"/>
      <c r="H36" s="37">
        <f t="shared" si="4"/>
        <v>0</v>
      </c>
    </row>
    <row r="37" spans="1:8" ht="22.5">
      <c r="A37" s="31" t="s">
        <v>32</v>
      </c>
      <c r="B37" s="32" t="s">
        <v>79</v>
      </c>
      <c r="C37" s="13">
        <v>0</v>
      </c>
      <c r="D37" s="4"/>
      <c r="E37" s="4">
        <v>0</v>
      </c>
      <c r="F37" s="4">
        <v>0</v>
      </c>
      <c r="G37" s="18">
        <v>0</v>
      </c>
      <c r="H37" s="37">
        <f t="shared" si="4"/>
        <v>0</v>
      </c>
    </row>
    <row r="38" spans="1:8" ht="12.75">
      <c r="A38" s="34" t="s">
        <v>33</v>
      </c>
      <c r="B38" s="35" t="s">
        <v>80</v>
      </c>
      <c r="C38" s="12">
        <f>+C31+C32+C34+C35</f>
        <v>101513</v>
      </c>
      <c r="D38" s="8">
        <f>+D31+D32+D34+D35</f>
        <v>0</v>
      </c>
      <c r="E38" s="8">
        <f>+E31+E32+E34+E35</f>
        <v>165</v>
      </c>
      <c r="F38" s="8">
        <f>+F31+F32+F34+F35</f>
        <v>30</v>
      </c>
      <c r="G38" s="20">
        <f>+G31+G32+G34+G35</f>
        <v>0</v>
      </c>
      <c r="H38" s="37">
        <f t="shared" si="4"/>
        <v>101708</v>
      </c>
    </row>
    <row r="39" spans="1:8" ht="12.75">
      <c r="A39" s="31" t="s">
        <v>34</v>
      </c>
      <c r="B39" s="32" t="s">
        <v>81</v>
      </c>
      <c r="C39" s="41">
        <v>5177</v>
      </c>
      <c r="D39" s="39"/>
      <c r="E39" s="39"/>
      <c r="F39" s="39"/>
      <c r="G39" s="40"/>
      <c r="H39" s="37">
        <f t="shared" si="4"/>
        <v>5177</v>
      </c>
    </row>
    <row r="40" spans="1:8" ht="22.5">
      <c r="A40" s="31" t="s">
        <v>35</v>
      </c>
      <c r="B40" s="32" t="s">
        <v>100</v>
      </c>
      <c r="C40" s="38"/>
      <c r="D40" s="39"/>
      <c r="E40" s="39"/>
      <c r="F40" s="39"/>
      <c r="G40" s="40"/>
      <c r="H40" s="37">
        <f t="shared" si="4"/>
        <v>0</v>
      </c>
    </row>
    <row r="41" spans="1:8" ht="12.75">
      <c r="A41" s="31" t="s">
        <v>36</v>
      </c>
      <c r="B41" s="32" t="s">
        <v>82</v>
      </c>
      <c r="C41" s="13"/>
      <c r="D41" s="4"/>
      <c r="E41" s="4"/>
      <c r="F41" s="4"/>
      <c r="G41" s="18"/>
      <c r="H41" s="37">
        <f t="shared" si="4"/>
        <v>0</v>
      </c>
    </row>
    <row r="42" spans="1:8" ht="12.75">
      <c r="A42" s="31" t="s">
        <v>37</v>
      </c>
      <c r="B42" s="32" t="s">
        <v>83</v>
      </c>
      <c r="C42" s="13">
        <v>25862</v>
      </c>
      <c r="D42" s="4"/>
      <c r="E42" s="4"/>
      <c r="F42" s="4"/>
      <c r="G42" s="18"/>
      <c r="H42" s="37">
        <f t="shared" si="4"/>
        <v>25862</v>
      </c>
    </row>
    <row r="43" spans="1:8" ht="12.75">
      <c r="A43" s="31" t="s">
        <v>38</v>
      </c>
      <c r="B43" s="32" t="s">
        <v>101</v>
      </c>
      <c r="C43" s="38"/>
      <c r="D43" s="39"/>
      <c r="E43" s="39"/>
      <c r="F43" s="39"/>
      <c r="G43" s="40"/>
      <c r="H43" s="37">
        <f t="shared" si="4"/>
        <v>0</v>
      </c>
    </row>
    <row r="44" spans="1:8" ht="12.75">
      <c r="A44" s="31" t="s">
        <v>39</v>
      </c>
      <c r="B44" s="32" t="s">
        <v>102</v>
      </c>
      <c r="C44" s="38"/>
      <c r="D44" s="39"/>
      <c r="E44" s="39"/>
      <c r="F44" s="39"/>
      <c r="G44" s="40"/>
      <c r="H44" s="37">
        <f t="shared" si="4"/>
        <v>0</v>
      </c>
    </row>
    <row r="45" spans="1:8" ht="12.75">
      <c r="A45" s="31" t="s">
        <v>40</v>
      </c>
      <c r="B45" s="32" t="s">
        <v>84</v>
      </c>
      <c r="C45" s="13">
        <v>17</v>
      </c>
      <c r="D45" s="4">
        <v>2</v>
      </c>
      <c r="E45" s="4">
        <v>3714</v>
      </c>
      <c r="F45" s="4">
        <v>1421</v>
      </c>
      <c r="G45" s="18"/>
      <c r="H45" s="37">
        <f t="shared" si="4"/>
        <v>5154</v>
      </c>
    </row>
    <row r="46" spans="1:8" ht="22.5">
      <c r="A46" s="31" t="s">
        <v>41</v>
      </c>
      <c r="B46" s="32" t="s">
        <v>103</v>
      </c>
      <c r="C46" s="38"/>
      <c r="D46" s="39"/>
      <c r="E46" s="39"/>
      <c r="F46" s="39"/>
      <c r="G46" s="40"/>
      <c r="H46" s="37">
        <f t="shared" si="4"/>
        <v>0</v>
      </c>
    </row>
    <row r="47" spans="1:8" ht="22.5">
      <c r="A47" s="31" t="s">
        <v>42</v>
      </c>
      <c r="B47" s="32" t="s">
        <v>85</v>
      </c>
      <c r="C47" s="13"/>
      <c r="D47" s="4"/>
      <c r="E47" s="4"/>
      <c r="F47" s="4"/>
      <c r="G47" s="18"/>
      <c r="H47" s="37">
        <f t="shared" si="4"/>
        <v>0</v>
      </c>
    </row>
    <row r="48" spans="1:8" ht="12.75">
      <c r="A48" s="34" t="s">
        <v>86</v>
      </c>
      <c r="B48" s="35" t="s">
        <v>87</v>
      </c>
      <c r="C48" s="12">
        <f>+C39+C40+C41+C42+C45</f>
        <v>31056</v>
      </c>
      <c r="D48" s="5">
        <f>+D39+D40+D41+D42+D45</f>
        <v>2</v>
      </c>
      <c r="E48" s="5">
        <f>+E39+E40+E41+E42+E45</f>
        <v>3714</v>
      </c>
      <c r="F48" s="5">
        <f>+F39+F40+F41+F42+F45</f>
        <v>1421</v>
      </c>
      <c r="G48" s="19">
        <f>+G39+G40+G41+G42+G45</f>
        <v>0</v>
      </c>
      <c r="H48" s="37">
        <f t="shared" si="4"/>
        <v>36193</v>
      </c>
    </row>
    <row r="49" spans="1:8" ht="12.75">
      <c r="A49" s="34" t="s">
        <v>88</v>
      </c>
      <c r="B49" s="35" t="s">
        <v>89</v>
      </c>
      <c r="C49" s="12">
        <f>+C38-C48</f>
        <v>70457</v>
      </c>
      <c r="D49" s="5">
        <f>+D38-D48</f>
        <v>-2</v>
      </c>
      <c r="E49" s="5">
        <f>+E38-E48</f>
        <v>-3549</v>
      </c>
      <c r="F49" s="5">
        <f>+F38-F48</f>
        <v>-1391</v>
      </c>
      <c r="G49" s="5">
        <f>+G38-G48</f>
        <v>0</v>
      </c>
      <c r="H49" s="37">
        <f t="shared" si="4"/>
        <v>65515</v>
      </c>
    </row>
    <row r="50" spans="1:8" ht="13.5" thickBot="1">
      <c r="A50" s="42" t="s">
        <v>90</v>
      </c>
      <c r="B50" s="43" t="s">
        <v>91</v>
      </c>
      <c r="C50" s="14">
        <f>+C30+C49</f>
        <v>1069284</v>
      </c>
      <c r="D50" s="7">
        <f>+D30+D49</f>
        <v>71759</v>
      </c>
      <c r="E50" s="7">
        <f>+E30+E49</f>
        <v>25615</v>
      </c>
      <c r="F50" s="7">
        <f>+F30+F49</f>
        <v>-21350</v>
      </c>
      <c r="G50" s="21">
        <f>+G30+G49</f>
        <v>-12435</v>
      </c>
      <c r="H50" s="44">
        <f t="shared" si="4"/>
        <v>1132873</v>
      </c>
    </row>
  </sheetData>
  <sheetProtection/>
  <mergeCells count="2">
    <mergeCell ref="G1:H1"/>
    <mergeCell ref="A2:H3"/>
  </mergeCells>
  <printOptions/>
  <pageMargins left="0.7086614173228347" right="0.11811023622047245" top="0" bottom="0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A51" sqref="A51:IV59"/>
    </sheetView>
  </sheetViews>
  <sheetFormatPr defaultColWidth="9.140625" defaultRowHeight="15"/>
  <cols>
    <col min="1" max="1" width="3.421875" style="25" bestFit="1" customWidth="1"/>
    <col min="2" max="2" width="69.7109375" style="25" customWidth="1"/>
    <col min="3" max="3" width="12.140625" style="25" bestFit="1" customWidth="1"/>
    <col min="4" max="4" width="13.28125" style="25" customWidth="1"/>
    <col min="5" max="5" width="13.421875" style="25" customWidth="1"/>
    <col min="6" max="6" width="16.7109375" style="25" customWidth="1"/>
    <col min="7" max="7" width="11.8515625" style="25" customWidth="1"/>
    <col min="8" max="8" width="9.421875" style="25" bestFit="1" customWidth="1"/>
    <col min="9" max="9" width="17.140625" style="25" bestFit="1" customWidth="1"/>
    <col min="10" max="16384" width="9.140625" style="25" customWidth="1"/>
  </cols>
  <sheetData>
    <row r="1" ht="12.75">
      <c r="I1" s="25" t="s">
        <v>105</v>
      </c>
    </row>
    <row r="2" spans="1:9" ht="12.75">
      <c r="A2" s="62" t="s">
        <v>49</v>
      </c>
      <c r="B2" s="62"/>
      <c r="C2" s="62"/>
      <c r="D2" s="62"/>
      <c r="E2" s="62"/>
      <c r="F2" s="62"/>
      <c r="G2" s="62"/>
      <c r="H2" s="62"/>
      <c r="I2" s="62"/>
    </row>
    <row r="3" spans="1:9" ht="12.75">
      <c r="A3" s="62"/>
      <c r="B3" s="62"/>
      <c r="C3" s="62"/>
      <c r="D3" s="62"/>
      <c r="E3" s="62"/>
      <c r="F3" s="62"/>
      <c r="G3" s="62"/>
      <c r="H3" s="62"/>
      <c r="I3" s="62"/>
    </row>
    <row r="4" spans="1:9" ht="12.75">
      <c r="A4" s="23"/>
      <c r="B4" s="23"/>
      <c r="C4" s="23"/>
      <c r="D4" s="24" t="s">
        <v>104</v>
      </c>
      <c r="E4" s="23"/>
      <c r="F4" s="23"/>
      <c r="G4" s="23"/>
      <c r="H4" s="23"/>
      <c r="I4" s="23"/>
    </row>
    <row r="5" spans="1:9" ht="13.5" thickBot="1">
      <c r="A5" s="16"/>
      <c r="B5" s="16"/>
      <c r="C5" s="16"/>
      <c r="D5" s="16"/>
      <c r="E5" s="16"/>
      <c r="F5" s="16"/>
      <c r="G5" s="16"/>
      <c r="H5" s="16"/>
      <c r="I5" s="17" t="s">
        <v>50</v>
      </c>
    </row>
    <row r="6" spans="1:9" ht="26.25" thickBot="1">
      <c r="A6" s="9" t="s">
        <v>0</v>
      </c>
      <c r="B6" s="9" t="s">
        <v>1</v>
      </c>
      <c r="C6" s="9" t="s">
        <v>51</v>
      </c>
      <c r="D6" s="15" t="s">
        <v>52</v>
      </c>
      <c r="E6" s="15" t="s">
        <v>53</v>
      </c>
      <c r="F6" s="15" t="s">
        <v>54</v>
      </c>
      <c r="G6" s="15" t="s">
        <v>55</v>
      </c>
      <c r="H6" s="15" t="s">
        <v>56</v>
      </c>
      <c r="I6" s="15" t="s">
        <v>48</v>
      </c>
    </row>
    <row r="7" spans="1:9" ht="13.5" customHeight="1">
      <c r="A7" s="45" t="s">
        <v>2</v>
      </c>
      <c r="B7" s="46" t="s">
        <v>57</v>
      </c>
      <c r="C7" s="47">
        <v>0</v>
      </c>
      <c r="D7" s="3"/>
      <c r="E7" s="3"/>
      <c r="F7" s="3"/>
      <c r="G7" s="3"/>
      <c r="H7" s="3"/>
      <c r="I7" s="48">
        <f>SUM(C7:H7)</f>
        <v>0</v>
      </c>
    </row>
    <row r="8" spans="1:9" ht="13.5" customHeight="1">
      <c r="A8" s="49" t="s">
        <v>3</v>
      </c>
      <c r="B8" s="50" t="s">
        <v>58</v>
      </c>
      <c r="C8" s="51">
        <v>2130</v>
      </c>
      <c r="D8" s="4">
        <v>3146</v>
      </c>
      <c r="E8" s="4">
        <v>4728</v>
      </c>
      <c r="F8" s="4">
        <v>3212</v>
      </c>
      <c r="G8" s="4">
        <v>47885</v>
      </c>
      <c r="H8" s="4">
        <v>4694</v>
      </c>
      <c r="I8" s="37">
        <f aca="true" t="shared" si="0" ref="I8:I50">SUM(C8:H8)</f>
        <v>65795</v>
      </c>
    </row>
    <row r="9" spans="1:9" ht="13.5" customHeight="1">
      <c r="A9" s="49" t="s">
        <v>4</v>
      </c>
      <c r="B9" s="50" t="s">
        <v>59</v>
      </c>
      <c r="C9" s="51">
        <v>0</v>
      </c>
      <c r="D9" s="51"/>
      <c r="E9" s="51"/>
      <c r="F9" s="51"/>
      <c r="G9" s="51"/>
      <c r="H9" s="51"/>
      <c r="I9" s="37">
        <f t="shared" si="0"/>
        <v>0</v>
      </c>
    </row>
    <row r="10" spans="1:9" ht="13.5" customHeight="1">
      <c r="A10" s="52" t="s">
        <v>5</v>
      </c>
      <c r="B10" s="53" t="s">
        <v>60</v>
      </c>
      <c r="C10" s="54">
        <f aca="true" t="shared" si="1" ref="C10:H10">SUM(C7:C9)</f>
        <v>2130</v>
      </c>
      <c r="D10" s="55">
        <f t="shared" si="1"/>
        <v>3146</v>
      </c>
      <c r="E10" s="55">
        <f t="shared" si="1"/>
        <v>4728</v>
      </c>
      <c r="F10" s="55">
        <f t="shared" si="1"/>
        <v>3212</v>
      </c>
      <c r="G10" s="55">
        <f t="shared" si="1"/>
        <v>47885</v>
      </c>
      <c r="H10" s="55">
        <f t="shared" si="1"/>
        <v>4694</v>
      </c>
      <c r="I10" s="37">
        <f t="shared" si="0"/>
        <v>65795</v>
      </c>
    </row>
    <row r="11" spans="1:9" ht="13.5" customHeight="1">
      <c r="A11" s="49" t="s">
        <v>6</v>
      </c>
      <c r="B11" s="50" t="s">
        <v>94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37">
        <f t="shared" si="0"/>
        <v>0</v>
      </c>
    </row>
    <row r="12" spans="1:9" ht="13.5" customHeight="1">
      <c r="A12" s="49" t="s">
        <v>7</v>
      </c>
      <c r="B12" s="50" t="s">
        <v>95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37">
        <f t="shared" si="0"/>
        <v>0</v>
      </c>
    </row>
    <row r="13" spans="1:9" ht="13.5" customHeight="1">
      <c r="A13" s="52" t="s">
        <v>8</v>
      </c>
      <c r="B13" s="53" t="s">
        <v>96</v>
      </c>
      <c r="C13" s="54">
        <f aca="true" t="shared" si="2" ref="C13:H13">+C11+C12</f>
        <v>0</v>
      </c>
      <c r="D13" s="54">
        <f t="shared" si="2"/>
        <v>0</v>
      </c>
      <c r="E13" s="54">
        <f t="shared" si="2"/>
        <v>0</v>
      </c>
      <c r="F13" s="54">
        <f t="shared" si="2"/>
        <v>0</v>
      </c>
      <c r="G13" s="54">
        <f t="shared" si="2"/>
        <v>0</v>
      </c>
      <c r="H13" s="54">
        <f t="shared" si="2"/>
        <v>0</v>
      </c>
      <c r="I13" s="37">
        <f t="shared" si="0"/>
        <v>0</v>
      </c>
    </row>
    <row r="14" spans="1:9" ht="13.5" customHeight="1">
      <c r="A14" s="49" t="s">
        <v>9</v>
      </c>
      <c r="B14" s="50" t="s">
        <v>61</v>
      </c>
      <c r="C14" s="51">
        <v>138605</v>
      </c>
      <c r="D14" s="4">
        <v>99534</v>
      </c>
      <c r="E14" s="4">
        <v>153870</v>
      </c>
      <c r="F14" s="4">
        <v>170481</v>
      </c>
      <c r="G14" s="4">
        <v>623556</v>
      </c>
      <c r="H14" s="4">
        <v>211069</v>
      </c>
      <c r="I14" s="37">
        <f t="shared" si="0"/>
        <v>1397115</v>
      </c>
    </row>
    <row r="15" spans="1:9" ht="13.5" customHeight="1">
      <c r="A15" s="49" t="s">
        <v>10</v>
      </c>
      <c r="B15" s="50" t="s">
        <v>62</v>
      </c>
      <c r="C15" s="51">
        <v>0</v>
      </c>
      <c r="D15" s="51"/>
      <c r="E15" s="51"/>
      <c r="F15" s="51"/>
      <c r="G15" s="4">
        <v>3659</v>
      </c>
      <c r="H15" s="4"/>
      <c r="I15" s="37">
        <f t="shared" si="0"/>
        <v>3659</v>
      </c>
    </row>
    <row r="16" spans="1:9" ht="13.5" customHeight="1">
      <c r="A16" s="49" t="s">
        <v>11</v>
      </c>
      <c r="B16" s="50" t="s">
        <v>63</v>
      </c>
      <c r="C16" s="51">
        <v>0</v>
      </c>
      <c r="D16" s="51"/>
      <c r="E16" s="51"/>
      <c r="F16" s="51"/>
      <c r="G16" s="4"/>
      <c r="H16" s="4"/>
      <c r="I16" s="37">
        <f t="shared" si="0"/>
        <v>0</v>
      </c>
    </row>
    <row r="17" spans="1:9" ht="13.5" customHeight="1">
      <c r="A17" s="49" t="s">
        <v>12</v>
      </c>
      <c r="B17" s="50" t="s">
        <v>64</v>
      </c>
      <c r="C17" s="51">
        <v>492</v>
      </c>
      <c r="D17" s="4">
        <v>88</v>
      </c>
      <c r="E17" s="4">
        <v>1090</v>
      </c>
      <c r="F17" s="4">
        <v>145</v>
      </c>
      <c r="G17" s="4">
        <v>222</v>
      </c>
      <c r="H17" s="4">
        <v>1650</v>
      </c>
      <c r="I17" s="37">
        <f t="shared" si="0"/>
        <v>3687</v>
      </c>
    </row>
    <row r="18" spans="1:9" ht="13.5" customHeight="1">
      <c r="A18" s="52" t="s">
        <v>13</v>
      </c>
      <c r="B18" s="53" t="s">
        <v>65</v>
      </c>
      <c r="C18" s="54">
        <f aca="true" t="shared" si="3" ref="C18:H18">SUM(C14:C17)</f>
        <v>139097</v>
      </c>
      <c r="D18" s="55">
        <f t="shared" si="3"/>
        <v>99622</v>
      </c>
      <c r="E18" s="55">
        <f t="shared" si="3"/>
        <v>154960</v>
      </c>
      <c r="F18" s="55">
        <f t="shared" si="3"/>
        <v>170626</v>
      </c>
      <c r="G18" s="55">
        <f t="shared" si="3"/>
        <v>627437</v>
      </c>
      <c r="H18" s="55">
        <f t="shared" si="3"/>
        <v>212719</v>
      </c>
      <c r="I18" s="37">
        <f t="shared" si="0"/>
        <v>1404461</v>
      </c>
    </row>
    <row r="19" spans="1:9" ht="13.5" customHeight="1">
      <c r="A19" s="49" t="s">
        <v>14</v>
      </c>
      <c r="B19" s="50" t="s">
        <v>66</v>
      </c>
      <c r="C19" s="51">
        <v>2324</v>
      </c>
      <c r="D19" s="4">
        <v>2226</v>
      </c>
      <c r="E19" s="4">
        <v>2435</v>
      </c>
      <c r="F19" s="4">
        <v>2116</v>
      </c>
      <c r="G19" s="4">
        <v>13397</v>
      </c>
      <c r="H19" s="4">
        <v>6705</v>
      </c>
      <c r="I19" s="37">
        <f t="shared" si="0"/>
        <v>29203</v>
      </c>
    </row>
    <row r="20" spans="1:9" ht="13.5" customHeight="1">
      <c r="A20" s="49" t="s">
        <v>15</v>
      </c>
      <c r="B20" s="50" t="s">
        <v>67</v>
      </c>
      <c r="C20" s="51">
        <v>12330</v>
      </c>
      <c r="D20" s="4">
        <v>12736</v>
      </c>
      <c r="E20" s="4">
        <v>16194</v>
      </c>
      <c r="F20" s="4">
        <v>18846</v>
      </c>
      <c r="G20" s="4">
        <v>139860</v>
      </c>
      <c r="H20" s="4">
        <v>19387</v>
      </c>
      <c r="I20" s="37">
        <f t="shared" si="0"/>
        <v>219353</v>
      </c>
    </row>
    <row r="21" spans="1:9" ht="13.5" customHeight="1">
      <c r="A21" s="49" t="s">
        <v>16</v>
      </c>
      <c r="B21" s="50" t="s">
        <v>97</v>
      </c>
      <c r="C21" s="51"/>
      <c r="D21" s="4"/>
      <c r="E21" s="4"/>
      <c r="F21" s="4"/>
      <c r="G21" s="4"/>
      <c r="H21" s="4"/>
      <c r="I21" s="37">
        <f t="shared" si="0"/>
        <v>0</v>
      </c>
    </row>
    <row r="22" spans="1:9" ht="13.5" customHeight="1">
      <c r="A22" s="49" t="s">
        <v>17</v>
      </c>
      <c r="B22" s="50" t="s">
        <v>68</v>
      </c>
      <c r="C22" s="51">
        <v>249</v>
      </c>
      <c r="D22" s="4"/>
      <c r="E22" s="4">
        <v>1388</v>
      </c>
      <c r="F22" s="4"/>
      <c r="G22" s="4">
        <v>15</v>
      </c>
      <c r="H22" s="4">
        <v>83</v>
      </c>
      <c r="I22" s="37">
        <f t="shared" si="0"/>
        <v>1735</v>
      </c>
    </row>
    <row r="23" spans="1:9" ht="13.5" customHeight="1">
      <c r="A23" s="52" t="s">
        <v>18</v>
      </c>
      <c r="B23" s="53" t="s">
        <v>69</v>
      </c>
      <c r="C23" s="54">
        <f aca="true" t="shared" si="4" ref="C23:H23">SUM(C19:C22)</f>
        <v>14903</v>
      </c>
      <c r="D23" s="55">
        <f t="shared" si="4"/>
        <v>14962</v>
      </c>
      <c r="E23" s="55">
        <f t="shared" si="4"/>
        <v>20017</v>
      </c>
      <c r="F23" s="55">
        <f t="shared" si="4"/>
        <v>20962</v>
      </c>
      <c r="G23" s="55">
        <f t="shared" si="4"/>
        <v>153272</v>
      </c>
      <c r="H23" s="55">
        <f t="shared" si="4"/>
        <v>26175</v>
      </c>
      <c r="I23" s="37">
        <f t="shared" si="0"/>
        <v>250291</v>
      </c>
    </row>
    <row r="24" spans="1:9" ht="13.5" customHeight="1">
      <c r="A24" s="49" t="s">
        <v>19</v>
      </c>
      <c r="B24" s="50" t="s">
        <v>98</v>
      </c>
      <c r="C24" s="51">
        <v>78542</v>
      </c>
      <c r="D24" s="4">
        <v>55712</v>
      </c>
      <c r="E24" s="4">
        <v>100843</v>
      </c>
      <c r="F24" s="4">
        <v>108352</v>
      </c>
      <c r="G24" s="4">
        <v>345863</v>
      </c>
      <c r="H24" s="4">
        <v>133212</v>
      </c>
      <c r="I24" s="37">
        <f t="shared" si="0"/>
        <v>822524</v>
      </c>
    </row>
    <row r="25" spans="1:9" ht="13.5" customHeight="1">
      <c r="A25" s="49" t="s">
        <v>20</v>
      </c>
      <c r="B25" s="50" t="s">
        <v>70</v>
      </c>
      <c r="C25" s="51">
        <v>10670</v>
      </c>
      <c r="D25" s="4">
        <v>12190</v>
      </c>
      <c r="E25" s="4">
        <v>12321</v>
      </c>
      <c r="F25" s="4">
        <v>13657</v>
      </c>
      <c r="G25" s="4">
        <v>64632</v>
      </c>
      <c r="H25" s="4">
        <v>16875</v>
      </c>
      <c r="I25" s="37">
        <f t="shared" si="0"/>
        <v>130345</v>
      </c>
    </row>
    <row r="26" spans="1:9" ht="13.5" customHeight="1">
      <c r="A26" s="49" t="s">
        <v>21</v>
      </c>
      <c r="B26" s="50" t="s">
        <v>71</v>
      </c>
      <c r="C26" s="51">
        <v>18727</v>
      </c>
      <c r="D26" s="4">
        <v>14355</v>
      </c>
      <c r="E26" s="4">
        <v>25639</v>
      </c>
      <c r="F26" s="4">
        <v>27321</v>
      </c>
      <c r="G26" s="4">
        <v>92602</v>
      </c>
      <c r="H26" s="4">
        <v>32367</v>
      </c>
      <c r="I26" s="37">
        <f t="shared" si="0"/>
        <v>211011</v>
      </c>
    </row>
    <row r="27" spans="1:9" ht="13.5" customHeight="1">
      <c r="A27" s="52" t="s">
        <v>22</v>
      </c>
      <c r="B27" s="53" t="s">
        <v>72</v>
      </c>
      <c r="C27" s="54">
        <f aca="true" t="shared" si="5" ref="C27:H27">SUM(C24:C26)</f>
        <v>107939</v>
      </c>
      <c r="D27" s="55">
        <f t="shared" si="5"/>
        <v>82257</v>
      </c>
      <c r="E27" s="55">
        <f t="shared" si="5"/>
        <v>138803</v>
      </c>
      <c r="F27" s="55">
        <f t="shared" si="5"/>
        <v>149330</v>
      </c>
      <c r="G27" s="55">
        <f t="shared" si="5"/>
        <v>503097</v>
      </c>
      <c r="H27" s="55">
        <f t="shared" si="5"/>
        <v>182454</v>
      </c>
      <c r="I27" s="37">
        <f t="shared" si="0"/>
        <v>1163880</v>
      </c>
    </row>
    <row r="28" spans="1:9" ht="13.5" customHeight="1">
      <c r="A28" s="52" t="s">
        <v>23</v>
      </c>
      <c r="B28" s="53" t="s">
        <v>73</v>
      </c>
      <c r="C28" s="54">
        <v>1067</v>
      </c>
      <c r="D28" s="4">
        <v>980</v>
      </c>
      <c r="E28" s="4">
        <v>457</v>
      </c>
      <c r="F28" s="4">
        <v>358</v>
      </c>
      <c r="G28" s="4">
        <v>1573</v>
      </c>
      <c r="H28" s="4">
        <v>1142</v>
      </c>
      <c r="I28" s="37">
        <f t="shared" si="0"/>
        <v>5577</v>
      </c>
    </row>
    <row r="29" spans="1:9" ht="13.5" customHeight="1">
      <c r="A29" s="52" t="s">
        <v>24</v>
      </c>
      <c r="B29" s="53" t="s">
        <v>74</v>
      </c>
      <c r="C29" s="54">
        <v>17483</v>
      </c>
      <c r="D29" s="4">
        <v>4407</v>
      </c>
      <c r="E29" s="4">
        <v>3604</v>
      </c>
      <c r="F29" s="4">
        <v>3496</v>
      </c>
      <c r="G29" s="4">
        <v>29408</v>
      </c>
      <c r="H29" s="4">
        <v>4545</v>
      </c>
      <c r="I29" s="37">
        <f t="shared" si="0"/>
        <v>62943</v>
      </c>
    </row>
    <row r="30" spans="1:9" ht="13.5" customHeight="1">
      <c r="A30" s="52" t="s">
        <v>25</v>
      </c>
      <c r="B30" s="53" t="s">
        <v>75</v>
      </c>
      <c r="C30" s="54">
        <f aca="true" t="shared" si="6" ref="C30:H30">+C10+C13+C18-C23-C27-C28-C29</f>
        <v>-165</v>
      </c>
      <c r="D30" s="55">
        <f t="shared" si="6"/>
        <v>162</v>
      </c>
      <c r="E30" s="55">
        <f t="shared" si="6"/>
        <v>-3193</v>
      </c>
      <c r="F30" s="55">
        <f t="shared" si="6"/>
        <v>-308</v>
      </c>
      <c r="G30" s="55">
        <f t="shared" si="6"/>
        <v>-12028</v>
      </c>
      <c r="H30" s="55">
        <f t="shared" si="6"/>
        <v>3097</v>
      </c>
      <c r="I30" s="37">
        <f t="shared" si="0"/>
        <v>-12435</v>
      </c>
    </row>
    <row r="31" spans="1:9" ht="13.5" customHeight="1">
      <c r="A31" s="49" t="s">
        <v>26</v>
      </c>
      <c r="B31" s="50" t="s">
        <v>76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37">
        <f t="shared" si="0"/>
        <v>0</v>
      </c>
    </row>
    <row r="32" spans="1:9" ht="13.5" customHeight="1">
      <c r="A32" s="49" t="s">
        <v>27</v>
      </c>
      <c r="B32" s="50" t="s">
        <v>92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37">
        <f t="shared" si="0"/>
        <v>0</v>
      </c>
    </row>
    <row r="33" spans="1:9" ht="22.5">
      <c r="A33" s="49" t="s">
        <v>28</v>
      </c>
      <c r="B33" s="50" t="s">
        <v>93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37">
        <f t="shared" si="0"/>
        <v>0</v>
      </c>
    </row>
    <row r="34" spans="1:9" ht="12.75">
      <c r="A34" s="49" t="s">
        <v>29</v>
      </c>
      <c r="B34" s="50" t="s">
        <v>77</v>
      </c>
      <c r="C34" s="51"/>
      <c r="D34" s="4"/>
      <c r="E34" s="4"/>
      <c r="F34" s="4"/>
      <c r="G34" s="4"/>
      <c r="H34" s="4"/>
      <c r="I34" s="37">
        <f t="shared" si="0"/>
        <v>0</v>
      </c>
    </row>
    <row r="35" spans="1:9" ht="12.75">
      <c r="A35" s="49" t="s">
        <v>30</v>
      </c>
      <c r="B35" s="50" t="s">
        <v>78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37">
        <f t="shared" si="0"/>
        <v>0</v>
      </c>
    </row>
    <row r="36" spans="1:9" ht="22.5">
      <c r="A36" s="49" t="s">
        <v>31</v>
      </c>
      <c r="B36" s="50" t="s">
        <v>99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37">
        <f t="shared" si="0"/>
        <v>0</v>
      </c>
    </row>
    <row r="37" spans="1:9" ht="22.5">
      <c r="A37" s="49" t="s">
        <v>32</v>
      </c>
      <c r="B37" s="50" t="s">
        <v>79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37">
        <f t="shared" si="0"/>
        <v>0</v>
      </c>
    </row>
    <row r="38" spans="1:9" ht="12.75">
      <c r="A38" s="52" t="s">
        <v>33</v>
      </c>
      <c r="B38" s="53" t="s">
        <v>80</v>
      </c>
      <c r="C38" s="54">
        <f aca="true" t="shared" si="7" ref="C38:H38">+C31+C32+C33+C34+C35</f>
        <v>0</v>
      </c>
      <c r="D38" s="55">
        <f t="shared" si="7"/>
        <v>0</v>
      </c>
      <c r="E38" s="55">
        <f t="shared" si="7"/>
        <v>0</v>
      </c>
      <c r="F38" s="55">
        <f t="shared" si="7"/>
        <v>0</v>
      </c>
      <c r="G38" s="55">
        <f t="shared" si="7"/>
        <v>0</v>
      </c>
      <c r="H38" s="55">
        <f t="shared" si="7"/>
        <v>0</v>
      </c>
      <c r="I38" s="37">
        <f t="shared" si="0"/>
        <v>0</v>
      </c>
    </row>
    <row r="39" spans="1:9" ht="12.75">
      <c r="A39" s="49" t="s">
        <v>34</v>
      </c>
      <c r="B39" s="50" t="s">
        <v>81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37">
        <f t="shared" si="0"/>
        <v>0</v>
      </c>
    </row>
    <row r="40" spans="1:9" ht="22.5">
      <c r="A40" s="49" t="s">
        <v>35</v>
      </c>
      <c r="B40" s="50" t="s">
        <v>100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37">
        <f t="shared" si="0"/>
        <v>0</v>
      </c>
    </row>
    <row r="41" spans="1:9" ht="12.75">
      <c r="A41" s="49" t="s">
        <v>36</v>
      </c>
      <c r="B41" s="50" t="s">
        <v>82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37">
        <f t="shared" si="0"/>
        <v>0</v>
      </c>
    </row>
    <row r="42" spans="1:9" ht="12.75">
      <c r="A42" s="49" t="s">
        <v>37</v>
      </c>
      <c r="B42" s="50" t="s">
        <v>83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37">
        <f t="shared" si="0"/>
        <v>0</v>
      </c>
    </row>
    <row r="43" spans="1:9" ht="12.75">
      <c r="A43" s="49" t="s">
        <v>38</v>
      </c>
      <c r="B43" s="50" t="s">
        <v>101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  <c r="H43" s="51">
        <v>0</v>
      </c>
      <c r="I43" s="37">
        <f t="shared" si="0"/>
        <v>0</v>
      </c>
    </row>
    <row r="44" spans="1:9" ht="12.75">
      <c r="A44" s="49" t="s">
        <v>39</v>
      </c>
      <c r="B44" s="50" t="s">
        <v>102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37">
        <f t="shared" si="0"/>
        <v>0</v>
      </c>
    </row>
    <row r="45" spans="1:9" ht="12.75">
      <c r="A45" s="49" t="s">
        <v>40</v>
      </c>
      <c r="B45" s="50" t="s">
        <v>84</v>
      </c>
      <c r="C45" s="51">
        <v>0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37">
        <f t="shared" si="0"/>
        <v>0</v>
      </c>
    </row>
    <row r="46" spans="1:9" ht="22.5">
      <c r="A46" s="49" t="s">
        <v>41</v>
      </c>
      <c r="B46" s="50" t="s">
        <v>103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  <c r="H46" s="51">
        <v>0</v>
      </c>
      <c r="I46" s="37">
        <f t="shared" si="0"/>
        <v>0</v>
      </c>
    </row>
    <row r="47" spans="1:9" ht="22.5">
      <c r="A47" s="49" t="s">
        <v>42</v>
      </c>
      <c r="B47" s="50" t="s">
        <v>85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37">
        <f t="shared" si="0"/>
        <v>0</v>
      </c>
    </row>
    <row r="48" spans="1:9" ht="12.75">
      <c r="A48" s="52" t="s">
        <v>86</v>
      </c>
      <c r="B48" s="53" t="s">
        <v>87</v>
      </c>
      <c r="C48" s="54">
        <f aca="true" t="shared" si="8" ref="C48:H48">+C39+C40+C41+C42+C45</f>
        <v>0</v>
      </c>
      <c r="D48" s="55">
        <f t="shared" si="8"/>
        <v>0</v>
      </c>
      <c r="E48" s="55">
        <f t="shared" si="8"/>
        <v>0</v>
      </c>
      <c r="F48" s="55">
        <f t="shared" si="8"/>
        <v>0</v>
      </c>
      <c r="G48" s="55">
        <f t="shared" si="8"/>
        <v>0</v>
      </c>
      <c r="H48" s="55">
        <f t="shared" si="8"/>
        <v>0</v>
      </c>
      <c r="I48" s="37">
        <f t="shared" si="0"/>
        <v>0</v>
      </c>
    </row>
    <row r="49" spans="1:9" ht="12.75">
      <c r="A49" s="52" t="s">
        <v>88</v>
      </c>
      <c r="B49" s="53" t="s">
        <v>89</v>
      </c>
      <c r="C49" s="54">
        <f aca="true" t="shared" si="9" ref="C49:H49">+C38-C48</f>
        <v>0</v>
      </c>
      <c r="D49" s="55">
        <f t="shared" si="9"/>
        <v>0</v>
      </c>
      <c r="E49" s="55">
        <f t="shared" si="9"/>
        <v>0</v>
      </c>
      <c r="F49" s="55">
        <f t="shared" si="9"/>
        <v>0</v>
      </c>
      <c r="G49" s="55">
        <f t="shared" si="9"/>
        <v>0</v>
      </c>
      <c r="H49" s="55">
        <f t="shared" si="9"/>
        <v>0</v>
      </c>
      <c r="I49" s="37">
        <f t="shared" si="0"/>
        <v>0</v>
      </c>
    </row>
    <row r="50" spans="1:9" ht="13.5" thickBot="1">
      <c r="A50" s="56" t="s">
        <v>90</v>
      </c>
      <c r="B50" s="57" t="s">
        <v>91</v>
      </c>
      <c r="C50" s="58">
        <f aca="true" t="shared" si="10" ref="C50:H50">+C30+C49</f>
        <v>-165</v>
      </c>
      <c r="D50" s="59">
        <f t="shared" si="10"/>
        <v>162</v>
      </c>
      <c r="E50" s="59">
        <f t="shared" si="10"/>
        <v>-3193</v>
      </c>
      <c r="F50" s="59">
        <f t="shared" si="10"/>
        <v>-308</v>
      </c>
      <c r="G50" s="59">
        <f t="shared" si="10"/>
        <v>-12028</v>
      </c>
      <c r="H50" s="59">
        <f t="shared" si="10"/>
        <v>3097</v>
      </c>
      <c r="I50" s="44">
        <f t="shared" si="0"/>
        <v>-12435</v>
      </c>
    </row>
  </sheetData>
  <sheetProtection/>
  <mergeCells count="1">
    <mergeCell ref="A2:I3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2019-05-08T07:21:07Z</dcterms:modified>
  <cp:category/>
  <cp:version/>
  <cp:contentType/>
  <cp:contentStatus/>
</cp:coreProperties>
</file>