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75" windowWidth="11370" windowHeight="6630" tabRatio="756" activeTab="5"/>
  </bookViews>
  <sheets>
    <sheet name="Munka1" sheetId="1" r:id="rId1"/>
    <sheet name="Munka2" sheetId="2" r:id="rId2"/>
    <sheet name="Munka3" sheetId="3" r:id="rId3"/>
    <sheet name="Munka4" sheetId="6" r:id="rId4"/>
    <sheet name="Munka5-6" sheetId="5" r:id="rId5"/>
    <sheet name="Munka 7" sheetId="9" r:id="rId6"/>
    <sheet name="Munka8" sheetId="15" r:id="rId7"/>
    <sheet name="Munka9" sheetId="11" r:id="rId8"/>
  </sheets>
  <calcPr calcId="125725"/>
</workbook>
</file>

<file path=xl/calcChain.xml><?xml version="1.0" encoding="utf-8"?>
<calcChain xmlns="http://schemas.openxmlformats.org/spreadsheetml/2006/main">
  <c r="G256" i="2"/>
  <c r="G254"/>
  <c r="G31"/>
  <c r="G49" i="3"/>
  <c r="J38" i="6"/>
  <c r="D38"/>
  <c r="D24"/>
  <c r="E24"/>
  <c r="F24"/>
  <c r="G24"/>
  <c r="H24"/>
  <c r="I24"/>
  <c r="K24"/>
  <c r="J24"/>
  <c r="K33"/>
  <c r="M64" i="1"/>
  <c r="M63"/>
  <c r="M60"/>
  <c r="M33"/>
  <c r="K43" i="6" l="1"/>
  <c r="G412" i="3"/>
  <c r="G297"/>
  <c r="G217"/>
  <c r="G207"/>
  <c r="G190"/>
  <c r="G51" i="2"/>
  <c r="G207"/>
  <c r="G173"/>
  <c r="G142"/>
  <c r="G195"/>
  <c r="G105"/>
  <c r="G99"/>
  <c r="G93"/>
  <c r="G60"/>
  <c r="G85"/>
  <c r="G94" i="3"/>
  <c r="G17" i="2"/>
  <c r="G39" i="3"/>
  <c r="G33"/>
  <c r="G39" i="2"/>
  <c r="G41" s="1"/>
  <c r="AM35" i="9"/>
  <c r="AN35"/>
  <c r="D32"/>
  <c r="D34" s="1"/>
  <c r="E32"/>
  <c r="E34" s="1"/>
  <c r="F32"/>
  <c r="F34" s="1"/>
  <c r="G32"/>
  <c r="G34" s="1"/>
  <c r="H32"/>
  <c r="H34" s="1"/>
  <c r="I32"/>
  <c r="I34" s="1"/>
  <c r="J32"/>
  <c r="J34" s="1"/>
  <c r="K32"/>
  <c r="K34" s="1"/>
  <c r="L32"/>
  <c r="L34" s="1"/>
  <c r="M32"/>
  <c r="M34" s="1"/>
  <c r="N32"/>
  <c r="N34" s="1"/>
  <c r="O32"/>
  <c r="O34" s="1"/>
  <c r="P32"/>
  <c r="P34" s="1"/>
  <c r="Q32"/>
  <c r="Q34" s="1"/>
  <c r="R32"/>
  <c r="R34" s="1"/>
  <c r="S32"/>
  <c r="S34" s="1"/>
  <c r="T32"/>
  <c r="T34" s="1"/>
  <c r="U32"/>
  <c r="U34" s="1"/>
  <c r="V32"/>
  <c r="V34" s="1"/>
  <c r="W32"/>
  <c r="W34" s="1"/>
  <c r="X32"/>
  <c r="X34" s="1"/>
  <c r="Y32"/>
  <c r="Y34" s="1"/>
  <c r="Z32"/>
  <c r="Z34" s="1"/>
  <c r="AA32"/>
  <c r="AA34" s="1"/>
  <c r="AB32"/>
  <c r="AB34" s="1"/>
  <c r="AC32"/>
  <c r="AC34" s="1"/>
  <c r="AD32"/>
  <c r="AD34" s="1"/>
  <c r="AE32"/>
  <c r="AE34" s="1"/>
  <c r="AF32"/>
  <c r="AF34" s="1"/>
  <c r="AG32"/>
  <c r="AG34" s="1"/>
  <c r="AH32"/>
  <c r="AH34" s="1"/>
  <c r="AI32"/>
  <c r="AI34" s="1"/>
  <c r="AJ32"/>
  <c r="AJ34" s="1"/>
  <c r="AK32"/>
  <c r="AK34" s="1"/>
  <c r="AL32"/>
  <c r="AL34" s="1"/>
  <c r="C32"/>
  <c r="C34" s="1"/>
  <c r="AO26"/>
  <c r="AO27"/>
  <c r="AO25"/>
  <c r="AO28"/>
  <c r="AO29"/>
  <c r="AO30"/>
  <c r="AO31"/>
  <c r="AO33"/>
  <c r="AO24"/>
  <c r="AO9"/>
  <c r="AO10"/>
  <c r="AO11"/>
  <c r="AO12"/>
  <c r="AO13"/>
  <c r="AO15"/>
  <c r="AO17"/>
  <c r="AO8"/>
  <c r="B32"/>
  <c r="B34" s="1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C14"/>
  <c r="C19" s="1"/>
  <c r="D14"/>
  <c r="D19"/>
  <c r="D35" s="1"/>
  <c r="E14"/>
  <c r="E19"/>
  <c r="E35" s="1"/>
  <c r="F14"/>
  <c r="F19"/>
  <c r="F35" s="1"/>
  <c r="G14"/>
  <c r="G19"/>
  <c r="G35" s="1"/>
  <c r="H14"/>
  <c r="H19"/>
  <c r="H35" s="1"/>
  <c r="I14"/>
  <c r="I19" s="1"/>
  <c r="I35" s="1"/>
  <c r="J14"/>
  <c r="J19"/>
  <c r="J35" s="1"/>
  <c r="K14"/>
  <c r="K19"/>
  <c r="K35" s="1"/>
  <c r="L14"/>
  <c r="L19"/>
  <c r="L35" s="1"/>
  <c r="M14"/>
  <c r="M19"/>
  <c r="M35" s="1"/>
  <c r="N14"/>
  <c r="N19"/>
  <c r="N35" s="1"/>
  <c r="O14"/>
  <c r="O19"/>
  <c r="O35" s="1"/>
  <c r="P14"/>
  <c r="P19"/>
  <c r="P35" s="1"/>
  <c r="Q14"/>
  <c r="Q19"/>
  <c r="Q35" s="1"/>
  <c r="R14"/>
  <c r="R19"/>
  <c r="R35" s="1"/>
  <c r="S14"/>
  <c r="S19"/>
  <c r="S35" s="1"/>
  <c r="T14"/>
  <c r="T19"/>
  <c r="T35" s="1"/>
  <c r="U14"/>
  <c r="U19"/>
  <c r="U35" s="1"/>
  <c r="V14"/>
  <c r="V19"/>
  <c r="V35" s="1"/>
  <c r="W14"/>
  <c r="W19" s="1"/>
  <c r="X14"/>
  <c r="X19"/>
  <c r="X35" s="1"/>
  <c r="Y14"/>
  <c r="Y19"/>
  <c r="Y35" s="1"/>
  <c r="Z14"/>
  <c r="Z19"/>
  <c r="AA14"/>
  <c r="AA19"/>
  <c r="AA35" s="1"/>
  <c r="AB14"/>
  <c r="AB19"/>
  <c r="AB35" s="1"/>
  <c r="AC14"/>
  <c r="AC19"/>
  <c r="AD14"/>
  <c r="AD19"/>
  <c r="AD35" s="1"/>
  <c r="AE14"/>
  <c r="AE19"/>
  <c r="AE35" s="1"/>
  <c r="AF14"/>
  <c r="AF19"/>
  <c r="AF35" s="1"/>
  <c r="AG14"/>
  <c r="AG19"/>
  <c r="AG35" s="1"/>
  <c r="AH14"/>
  <c r="AH19"/>
  <c r="AH35" s="1"/>
  <c r="AI14"/>
  <c r="AI19"/>
  <c r="AI35" s="1"/>
  <c r="AJ14"/>
  <c r="AJ19"/>
  <c r="AJ35" s="1"/>
  <c r="AK14"/>
  <c r="AK19"/>
  <c r="AK35" s="1"/>
  <c r="AL14"/>
  <c r="AL19"/>
  <c r="AL35" s="1"/>
  <c r="AM14"/>
  <c r="AN14"/>
  <c r="B18"/>
  <c r="E37" i="1"/>
  <c r="B14" i="9"/>
  <c r="B19" s="1"/>
  <c r="G439" i="3"/>
  <c r="D42" i="15"/>
  <c r="C42"/>
  <c r="C26"/>
  <c r="D26"/>
  <c r="D19"/>
  <c r="D27" s="1"/>
  <c r="C19"/>
  <c r="C11"/>
  <c r="C27" s="1"/>
  <c r="G129" i="2"/>
  <c r="G69"/>
  <c r="E38" i="6"/>
  <c r="F38"/>
  <c r="G38"/>
  <c r="H38"/>
  <c r="I38"/>
  <c r="E33"/>
  <c r="F33"/>
  <c r="F43" s="1"/>
  <c r="G33"/>
  <c r="G43" s="1"/>
  <c r="H33"/>
  <c r="H43" s="1"/>
  <c r="I33"/>
  <c r="I43" s="1"/>
  <c r="J33"/>
  <c r="J43" s="1"/>
  <c r="D33"/>
  <c r="D43" s="1"/>
  <c r="B53" i="5"/>
  <c r="B25"/>
  <c r="G213" i="2"/>
  <c r="G244" i="3"/>
  <c r="G430"/>
  <c r="G422"/>
  <c r="G389"/>
  <c r="G383"/>
  <c r="G376"/>
  <c r="G370"/>
  <c r="G364"/>
  <c r="G357"/>
  <c r="G351"/>
  <c r="G345"/>
  <c r="G339"/>
  <c r="G325"/>
  <c r="G319"/>
  <c r="G311"/>
  <c r="G305"/>
  <c r="G285"/>
  <c r="G274"/>
  <c r="G267"/>
  <c r="G258"/>
  <c r="G251"/>
  <c r="G232"/>
  <c r="G197"/>
  <c r="G180"/>
  <c r="G169"/>
  <c r="G163"/>
  <c r="G157"/>
  <c r="G146"/>
  <c r="G135"/>
  <c r="G122"/>
  <c r="G108"/>
  <c r="G101"/>
  <c r="G80"/>
  <c r="G69"/>
  <c r="G56"/>
  <c r="G23"/>
  <c r="G41" s="1"/>
  <c r="G219" i="2"/>
  <c r="G250"/>
  <c r="G244"/>
  <c r="G237"/>
  <c r="G231"/>
  <c r="G225"/>
  <c r="G201"/>
  <c r="G187"/>
  <c r="G179"/>
  <c r="G162"/>
  <c r="G155"/>
  <c r="G148"/>
  <c r="G136"/>
  <c r="G123"/>
  <c r="G117"/>
  <c r="G111"/>
  <c r="G75"/>
  <c r="M57" i="1"/>
  <c r="M54"/>
  <c r="M50"/>
  <c r="M45"/>
  <c r="M37"/>
  <c r="M35"/>
  <c r="M25"/>
  <c r="M22"/>
  <c r="M13"/>
  <c r="M17"/>
  <c r="M18" s="1"/>
  <c r="E32"/>
  <c r="E30"/>
  <c r="E28"/>
  <c r="E20"/>
  <c r="E21"/>
  <c r="E16"/>
  <c r="E12"/>
  <c r="E14" s="1"/>
  <c r="H349" i="3"/>
  <c r="I349"/>
  <c r="J349"/>
  <c r="K349"/>
  <c r="H135"/>
  <c r="I135"/>
  <c r="J135"/>
  <c r="K135"/>
  <c r="H353"/>
  <c r="I353"/>
  <c r="J353"/>
  <c r="K353"/>
  <c r="H364"/>
  <c r="I364"/>
  <c r="J364"/>
  <c r="K364"/>
  <c r="K135" i="2"/>
  <c r="AP16" i="9"/>
  <c r="AQ16"/>
  <c r="AP32"/>
  <c r="AQ32"/>
  <c r="G8" i="11"/>
  <c r="J8"/>
  <c r="N8"/>
  <c r="P8"/>
  <c r="R8"/>
  <c r="AO32" i="9"/>
  <c r="AO18"/>
  <c r="AO14"/>
  <c r="AC35" l="1"/>
  <c r="W35"/>
  <c r="C35"/>
  <c r="AO19"/>
  <c r="G124" i="3"/>
  <c r="G441"/>
  <c r="Z35" i="9"/>
  <c r="AO34"/>
  <c r="B35"/>
  <c r="E43" i="6"/>
  <c r="G252" i="2"/>
  <c r="M38" i="1"/>
  <c r="M61" s="1"/>
  <c r="M65" s="1"/>
  <c r="E33"/>
  <c r="E38" s="1"/>
  <c r="E65" s="1"/>
  <c r="G19" i="2"/>
  <c r="AO35" i="9" l="1"/>
  <c r="G443" i="3"/>
  <c r="G445"/>
</calcChain>
</file>

<file path=xl/sharedStrings.xml><?xml version="1.0" encoding="utf-8"?>
<sst xmlns="http://schemas.openxmlformats.org/spreadsheetml/2006/main" count="1292" uniqueCount="470">
  <si>
    <t>Óvoda és közművelődési intézmény</t>
  </si>
  <si>
    <t xml:space="preserve">Közös önkormányzati hivatal </t>
  </si>
  <si>
    <t>Polgárőr egyesület</t>
  </si>
  <si>
    <t>Vadásztársaság</t>
  </si>
  <si>
    <t>Horgász egyesület</t>
  </si>
  <si>
    <t>Idősek klubja</t>
  </si>
  <si>
    <t>Alapítvány</t>
  </si>
  <si>
    <t>Lövészklub</t>
  </si>
  <si>
    <t>Helyi szervezetek támogatására</t>
  </si>
  <si>
    <t>Közös Önkormányzati Hivatal</t>
  </si>
  <si>
    <t>Záró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</si>
  <si>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</si>
  <si>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Önkormányzati feladat ellátás</t>
  </si>
  <si>
    <t xml:space="preserve">        Saját bevételek</t>
  </si>
  <si>
    <t>CÍM ÖSSZESEN</t>
  </si>
  <si>
    <t>1. sz. melléklet</t>
  </si>
  <si>
    <t>Adatok ezer forintban</t>
  </si>
  <si>
    <t>BEVÉTELEK</t>
  </si>
  <si>
    <t>módosít.</t>
  </si>
  <si>
    <t>eredeti</t>
  </si>
  <si>
    <t>KIADÁSOK</t>
  </si>
  <si>
    <t>Dologi kiadások</t>
  </si>
  <si>
    <t>Tartalék</t>
  </si>
  <si>
    <t>Beruházások</t>
  </si>
  <si>
    <t>Felújítások</t>
  </si>
  <si>
    <t>3. számú melléklet</t>
  </si>
  <si>
    <t>Cím-szám</t>
  </si>
  <si>
    <t>Alcím-szám</t>
  </si>
  <si>
    <t>Bevételek</t>
  </si>
  <si>
    <t>Cím, Alcím, Ei., Kiemelt ei.</t>
  </si>
  <si>
    <t>CÍM ÖSSZESEN:</t>
  </si>
  <si>
    <t>ALCÍM ÖSSZESEN:</t>
  </si>
  <si>
    <t>módosított</t>
  </si>
  <si>
    <t>5. számú melléklet</t>
  </si>
  <si>
    <t>Beiskolázási támogatás</t>
  </si>
  <si>
    <t>SZOCIÁLIS KIADÁSOK ÖSSZESEN:</t>
  </si>
  <si>
    <t>6. számú melléklet</t>
  </si>
  <si>
    <t>7. számú melléklet</t>
  </si>
  <si>
    <t>PÉNZESZKÖZ ÁTADÁSOK</t>
  </si>
  <si>
    <t>PÉNZESZKÖZ ÁTADÁSOK ÖSSZESEN:</t>
  </si>
  <si>
    <t>Szakfeladat</t>
  </si>
  <si>
    <t>Kiadás megnevezése</t>
  </si>
  <si>
    <t>Megnevezés</t>
  </si>
  <si>
    <t>Kiadások</t>
  </si>
  <si>
    <t>ered.ei</t>
  </si>
  <si>
    <t>január</t>
  </si>
  <si>
    <t>ered.</t>
  </si>
  <si>
    <t>módos.</t>
  </si>
  <si>
    <t>teljesít.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</si>
  <si>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</si>
  <si>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</si>
  <si>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</si>
  <si>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</si>
  <si>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</si>
  <si>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</si>
  <si>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</si>
  <si>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</si>
  <si>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</si>
  <si>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</si>
  <si>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</si>
  <si>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Eredeti</t>
  </si>
  <si>
    <t>Fejlesztési hitel törlesztés kamatokkal együtt várhatóan</t>
  </si>
  <si>
    <t>jav. vált.</t>
  </si>
  <si>
    <t>telj. %</t>
  </si>
  <si>
    <t>teljesítés</t>
  </si>
  <si>
    <t>telj %</t>
  </si>
  <si>
    <t>jav. vá.</t>
  </si>
  <si>
    <t>Működési költségvetés</t>
  </si>
  <si>
    <t xml:space="preserve">       Intézményi működési bevétel</t>
  </si>
  <si>
    <t>Óvodáztatási támogatás</t>
  </si>
  <si>
    <t>Bevétel</t>
  </si>
  <si>
    <t>Kiadás</t>
  </si>
  <si>
    <t>Teljes költség</t>
  </si>
  <si>
    <t>mutató</t>
  </si>
  <si>
    <r>
      <t xml:space="preserve">  </t>
    </r>
    <r>
      <rPr>
        <sz val="10"/>
        <rFont val="Arial CE"/>
        <charset val="238"/>
      </rPr>
      <t xml:space="preserve">  Támogatás értékű bevétel</t>
    </r>
  </si>
  <si>
    <t>adatok ezer forintban</t>
  </si>
  <si>
    <t>,</t>
  </si>
  <si>
    <t>Cigány kisebbségi önkormányzat</t>
  </si>
  <si>
    <t>B111 Települési önkormányzatok működésének általános támogatása</t>
  </si>
  <si>
    <t xml:space="preserve">B112 Települési nkormányzatok egyes köznevelési feladatainak támogatása </t>
  </si>
  <si>
    <t>B113 Települési önkormányzatok szociális, gyemekjóléti és gyermekétkeztetési feladtainak támogatása</t>
  </si>
  <si>
    <t>B114 Települési önkormányzatok kulturális feladatainak támogatása</t>
  </si>
  <si>
    <t>B115 Működési célú központosított előirányzatok</t>
  </si>
  <si>
    <t>B11 Önkormányzatok működési támogatásai</t>
  </si>
  <si>
    <t>B16 Egyéb működési célú támogatások bevételei áHT-n belülről</t>
  </si>
  <si>
    <t>B1 Működési célú támogatások államháztartáson belülről</t>
  </si>
  <si>
    <t>B25 Egyéb felhalmozási célú támogatások államháztartáson belülről</t>
  </si>
  <si>
    <t>B2 Felhalmozási célú támogatások áht-n belülről</t>
  </si>
  <si>
    <t xml:space="preserve">B34 Vagyoni típusú adók </t>
  </si>
  <si>
    <t>B351 Értékesítési és forgalmi adók</t>
  </si>
  <si>
    <t>B354Gépjárműadók</t>
  </si>
  <si>
    <t>B35 Termékek és szolgáltatások adói</t>
  </si>
  <si>
    <t>B3 Közhatalmi bevételek</t>
  </si>
  <si>
    <t>B402 Szolgáltatások ellenértéke</t>
  </si>
  <si>
    <t>B403 Közvetített szolgáltatások ellenértéke</t>
  </si>
  <si>
    <t>B404 Tulajdonosi bevételek</t>
  </si>
  <si>
    <t>B406 Kiszámlázott általános forgalmi adó</t>
  </si>
  <si>
    <t>B408 Kamatbevételek</t>
  </si>
  <si>
    <t>B410 Egyéb működési bevételek</t>
  </si>
  <si>
    <t>B4 Működési bevételek :</t>
  </si>
  <si>
    <t>B63 Egyéb működési célú átvett pénzeszközök</t>
  </si>
  <si>
    <t>B6Működési célú átvett pénzeszközök</t>
  </si>
  <si>
    <t>B72 Felhalmozási célú visszatérítendő támogatások, kölcsönök visszatérülése áht-kívülről</t>
  </si>
  <si>
    <t>B7 Felhalmozási célú átvett pénzeszközök</t>
  </si>
  <si>
    <t xml:space="preserve">B1-B7 Költségvetési bevételek </t>
  </si>
  <si>
    <t>K1101 Törvény szerinti illetmények, munkabérek</t>
  </si>
  <si>
    <t>K1105 Végkielégítés</t>
  </si>
  <si>
    <t>K1107 Béren kívüli juttatások</t>
  </si>
  <si>
    <t>K1109 Közlekedési költségtérítés</t>
  </si>
  <si>
    <t>K1110 Egyéb költségtérítések</t>
  </si>
  <si>
    <t xml:space="preserve">K11 Foglalkoztatottak személyi juttatásai </t>
  </si>
  <si>
    <t xml:space="preserve">K121 Választott tisztségviselők juttatásai </t>
  </si>
  <si>
    <t>K122 Munkavégzésre irányuló egyéb jogviszonban nem saját foglalkoztatottnak fizetett juttatások</t>
  </si>
  <si>
    <t>K123 Külső személyi juttatások</t>
  </si>
  <si>
    <t>K12 Külső személyi juttatások</t>
  </si>
  <si>
    <t>K1 Személyi juttatások</t>
  </si>
  <si>
    <t>K1106 Jubileumi jutalom</t>
  </si>
  <si>
    <t>K2 Munkaadókat terhelő járulékok</t>
  </si>
  <si>
    <t>K311 Szakmai anyagok beszerzése</t>
  </si>
  <si>
    <t>K312 Üzemeltetési anyagok beszerzése</t>
  </si>
  <si>
    <t>K31 Készletbeszerzés</t>
  </si>
  <si>
    <t>K321 Informatikai szolgáltatások igénybevétele</t>
  </si>
  <si>
    <t>K322 Egyéb kommunikációs szolgáltatások</t>
  </si>
  <si>
    <t>K32 Kommunikációs szolgáltatások</t>
  </si>
  <si>
    <t>K331 Közüzemi díjak</t>
  </si>
  <si>
    <t>K332 Vásárolt élelmezés</t>
  </si>
  <si>
    <t>K333 Bérleti és lízingdíjak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</si>
  <si>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</si>
  <si>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</si>
  <si>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</si>
  <si>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</si>
  <si>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K33 Szolgáltatási kiadások</t>
  </si>
  <si>
    <t>K341 Kiküldetések kiadásai</t>
  </si>
  <si>
    <t>K34 Kiküldetés, reklám- és propaganda kiadások</t>
  </si>
  <si>
    <t>K351 Működési célú előzetesen felszámított ÁFA</t>
  </si>
  <si>
    <t>K35 Különféle befizetések és egyéb dologi kiadások</t>
  </si>
  <si>
    <t xml:space="preserve">K3 Dologi kiadások </t>
  </si>
  <si>
    <t>K42 Családi támogatások</t>
  </si>
  <si>
    <t>K44 Betegséggel kapcsolatos (nem TB-i 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</si>
  <si>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</si>
  <si>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</si>
  <si>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</si>
  <si>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K48 Egyéb nem intézményi ellátások</t>
  </si>
  <si>
    <t xml:space="preserve">K4 Ellátottak pénzbeli juttatásai </t>
  </si>
  <si>
    <t>K502 Elvonások és befizetések</t>
  </si>
  <si>
    <t>K511 Egyéb működési célú támogatások áht-n kívülre</t>
  </si>
  <si>
    <t xml:space="preserve">K512 Tartalékok </t>
  </si>
  <si>
    <t>K5 Egyéb működési célú kiadások</t>
  </si>
  <si>
    <t>K63 Informatikai eszközök beszerzése, létesítése</t>
  </si>
  <si>
    <t>K64 Egyéb tárgyieszközök beszerzése, létesítése</t>
  </si>
  <si>
    <t>K67 Beruházási célú előzetesen felszámított ÁFA</t>
  </si>
  <si>
    <t>K6 Beruházások</t>
  </si>
  <si>
    <t>K71 Ingatlanok felújítása</t>
  </si>
  <si>
    <t>K74 Felújítási célú előzetesen felszámított ÁFA</t>
  </si>
  <si>
    <t>K7 Felújítások</t>
  </si>
  <si>
    <t>K86 Felhalmozási célú visszatérítendő támogatások, kölcsönök nyújtása áht-n kívülre</t>
  </si>
  <si>
    <t>K88 Egyéb felhalmozási célú támogatások áht-n kívülre</t>
  </si>
  <si>
    <t>K8 Egyéb felhalmozási célú kiadások</t>
  </si>
  <si>
    <t>K1-8 Költségvetési kiadások</t>
  </si>
  <si>
    <t>B8131 Előző év költségvetési maradványának igénybevétele</t>
  </si>
  <si>
    <t>B813 Maradvány igénybevétele</t>
  </si>
  <si>
    <t>B816 Központi irányítószervi támogatás</t>
  </si>
  <si>
    <t>B81 Belföldi finanszírozás bevételei</t>
  </si>
  <si>
    <t>B8 Finanszírozási bevételek</t>
  </si>
  <si>
    <t>K915 Központi irányítószervi támogatások folyósítása</t>
  </si>
  <si>
    <t>K91 Belföldi finanszírozás kiadásai</t>
  </si>
  <si>
    <t>K9 Finanszírozási kiadások</t>
  </si>
  <si>
    <t>Kiadás mindösszesen:</t>
  </si>
  <si>
    <t>Bevétel mindösszesen:</t>
  </si>
  <si>
    <t>Önkormányzatok működési támogatásai</t>
  </si>
  <si>
    <t>Működési célú támogatások áht-n belülről</t>
  </si>
  <si>
    <t>B1</t>
  </si>
  <si>
    <t>B2</t>
  </si>
  <si>
    <t>Felhalmozási célú támogatások áht-n belülről</t>
  </si>
  <si>
    <t>B3</t>
  </si>
  <si>
    <t>Közhatalmi bevételek</t>
  </si>
  <si>
    <t>Vagyoni típusú adók</t>
  </si>
  <si>
    <t>B4</t>
  </si>
  <si>
    <t>Működési bevételek</t>
  </si>
  <si>
    <t>2. számú melléklet</t>
  </si>
  <si>
    <t>Finanszírozási bevételek</t>
  </si>
  <si>
    <t>B8</t>
  </si>
  <si>
    <t>Kapott támogatás az önkormányzattól</t>
  </si>
  <si>
    <t>018030 Támogatási célú finanszírozási műveletek</t>
  </si>
  <si>
    <t>082091 Közművelődési int.,közösségi és ts.</t>
  </si>
  <si>
    <t>Értékesítési és forgalmi adók</t>
  </si>
  <si>
    <t>Gépjárműadók</t>
  </si>
  <si>
    <t>Alcím összesen:</t>
  </si>
  <si>
    <t>013320 Köztemető fenntartás</t>
  </si>
  <si>
    <t>O4</t>
  </si>
  <si>
    <t>Tulajdonosi bevételek</t>
  </si>
  <si>
    <t>O6</t>
  </si>
  <si>
    <t>Kiszámlázott áfa</t>
  </si>
  <si>
    <t>013350 Önkormányzati vagyonnnal való gazdálkodás</t>
  </si>
  <si>
    <t>018010 Önk. Elsz. Központi költségvetéssel</t>
  </si>
  <si>
    <t xml:space="preserve">Maradvány igénybevétle </t>
  </si>
  <si>
    <t>Működési célú támogatások Áht-n belülről</t>
  </si>
  <si>
    <t>Egyéb működési célú tám. Áht-n belülről</t>
  </si>
  <si>
    <t>031030 Közterület rendjének fenntartása</t>
  </si>
  <si>
    <t>Központi irányítószervi támogatás</t>
  </si>
  <si>
    <t>0411210 Földügy igazgatása</t>
  </si>
  <si>
    <t>041232 Start-munkaprogram - Téli közfoglalkoztatás</t>
  </si>
  <si>
    <t>041233 Hosszabb időtartamú közfoglalkoztatás</t>
  </si>
  <si>
    <t>047120 Piac üzemeltetése</t>
  </si>
  <si>
    <t>Kiszámláloztt áfa</t>
  </si>
  <si>
    <t>062020 Településfejlesztési feladatok</t>
  </si>
  <si>
    <t>Egyéb felhalmozási célú táogatások bev. Áht-n belülről</t>
  </si>
  <si>
    <t>063080 Vízellátással kapcsolatos feladatok</t>
  </si>
  <si>
    <t>O8</t>
  </si>
  <si>
    <t>Kamatbevételek</t>
  </si>
  <si>
    <t>Egyéb működési bevétlek</t>
  </si>
  <si>
    <t>O3</t>
  </si>
  <si>
    <t>Közvetített szolgáltatások ellenértéke</t>
  </si>
  <si>
    <t>066010 Zöldterület kezelés</t>
  </si>
  <si>
    <t>066020 Város és községgazdálkodás</t>
  </si>
  <si>
    <t>072111 Háziorvosi alapellátás</t>
  </si>
  <si>
    <t>072311 Fogorvosi alapellátás</t>
  </si>
  <si>
    <t>074031 Család és nővédelmi eü gondozás</t>
  </si>
  <si>
    <t>074032 Ifjuság-eü. Gondozás</t>
  </si>
  <si>
    <t>B6</t>
  </si>
  <si>
    <t>Működési célú átvett pénzeszközök</t>
  </si>
  <si>
    <t>Egyéb működési célú átvett pénzeszközök</t>
  </si>
  <si>
    <t>103010 Elhunyt személyek hátram. Pénb. ellátása</t>
  </si>
  <si>
    <t>104051 Gyermekvédelmi pénzb.és természetb. Ellátás</t>
  </si>
  <si>
    <t>105010 Munkanélküli aktívkorúak ellátása</t>
  </si>
  <si>
    <t>106020 Lakásfenntartással összefüggő ellátás</t>
  </si>
  <si>
    <t>107051 Szociális étkezetetés</t>
  </si>
  <si>
    <t>900060 Forgatási és befektetési célú fin. műveletek</t>
  </si>
  <si>
    <t>B7</t>
  </si>
  <si>
    <t>Felhalmozási célú átvett pénzeszközök</t>
  </si>
  <si>
    <t>Felhal.célő visszatérítendő tám.kölcs.visszat.áht-n kívülr.</t>
  </si>
  <si>
    <t>Cím összesen</t>
  </si>
  <si>
    <t>Cím összesen:</t>
  </si>
  <si>
    <t>Adott-kapott támogatással</t>
  </si>
  <si>
    <t>011140 Orsz.és helyi némzetiségi önk. Igazg.tev.</t>
  </si>
  <si>
    <t>011130 Önkormányzati hivat. Jogalkotás</t>
  </si>
  <si>
    <t>K1</t>
  </si>
  <si>
    <t>Személyi juttatások</t>
  </si>
  <si>
    <t>Foglalkoztatottak személyi juttatásai</t>
  </si>
  <si>
    <t>Külső személyi juttatások</t>
  </si>
  <si>
    <t>K2</t>
  </si>
  <si>
    <t>Munkaadókat terhelő járulékok</t>
  </si>
  <si>
    <t>K3</t>
  </si>
  <si>
    <t>Készletbeszerzés</t>
  </si>
  <si>
    <t>Kommunikációs szolgáltatások</t>
  </si>
  <si>
    <t>Szolgáltatási kiadások</t>
  </si>
  <si>
    <t>Kiküldetések, reklám- és propaganda kiadások</t>
  </si>
  <si>
    <t>Külőnféle befizetések és egyéb dologi kiadások</t>
  </si>
  <si>
    <t>013360 Más szerv részére végzett szolg.</t>
  </si>
  <si>
    <t>082042 Könyvtári állomány gyarapítása</t>
  </si>
  <si>
    <t>Munkaadókat terhelő járulékok és szociális hozzájár. adó</t>
  </si>
  <si>
    <t>082044 Könyvtári szolgáltatások</t>
  </si>
  <si>
    <t>K6</t>
  </si>
  <si>
    <t>Informatikai eszközök beszerzése, létesítése</t>
  </si>
  <si>
    <t>082091 Közművelődés - közösségi és társ. R</t>
  </si>
  <si>
    <t>Feruházási célú előzetesen felsz. ÁFA</t>
  </si>
  <si>
    <t>091110 Óvodai nevelés, ellátás szakmai feladatai</t>
  </si>
  <si>
    <t>090120 Sajátos nevelési igényű gyerm.óvodai n.</t>
  </si>
  <si>
    <t>091130 Nemzetiségi Óvodai nev.ellátás</t>
  </si>
  <si>
    <t>091140 Óvodai nev.ellátás működtetési feladatai</t>
  </si>
  <si>
    <t>011130 Önkormányzatok jogalkotó és igazg.tev.</t>
  </si>
  <si>
    <t>013320Köztemető fenntartás</t>
  </si>
  <si>
    <t>013350 Önkormányzati vagyonnal való gazd.</t>
  </si>
  <si>
    <t>K7</t>
  </si>
  <si>
    <t>Ingatlanok felújítása</t>
  </si>
  <si>
    <t>Felújítási célú előzetesen felszámított ÁFA</t>
  </si>
  <si>
    <t>018020 Központi ktg-vetési befizetések</t>
  </si>
  <si>
    <t>K5</t>
  </si>
  <si>
    <t>Egyéb működési célú kiadások</t>
  </si>
  <si>
    <t>O2</t>
  </si>
  <si>
    <t>Elvonások és befizetések</t>
  </si>
  <si>
    <t>018030 Támogatási célú finanszírozási művel.</t>
  </si>
  <si>
    <t>K9</t>
  </si>
  <si>
    <t>Finanszírozási kiadások</t>
  </si>
  <si>
    <t>Központi irányítószervi támogatások folyósítása</t>
  </si>
  <si>
    <t>031060 Bűnmegelőzés</t>
  </si>
  <si>
    <t>032010 Tűz és katasztrófavédelem</t>
  </si>
  <si>
    <t>041232 Start-munkaprogram-Téli kozfoglalkoztat.</t>
  </si>
  <si>
    <t>041233 Hosszabb időtartamú közfoglalkozt.</t>
  </si>
  <si>
    <t>045160 Közutak, hidak alagutak üzemeltetése</t>
  </si>
  <si>
    <t>047410 Ár- és belvízvédelemmel összefüggő t.</t>
  </si>
  <si>
    <t>062020 Település fejlesztési feladatok</t>
  </si>
  <si>
    <t xml:space="preserve">K6 </t>
  </si>
  <si>
    <t>Egyéb tárgyieszközök beszerzése, létesítése</t>
  </si>
  <si>
    <t>Beruházási célú előzetesen felszámított ÁFA</t>
  </si>
  <si>
    <t>Egyéb működési célú támogatások áht-n kívülre</t>
  </si>
  <si>
    <t>064010 Közvilágítás</t>
  </si>
  <si>
    <t>072112 Háziorvosi ügyeleti ellátás</t>
  </si>
  <si>
    <t>072311 Fogorvosi ellátás</t>
  </si>
  <si>
    <t>074011 Foglakozás-eü, alapellátás</t>
  </si>
  <si>
    <t>074031 Család és nővédelmi eü. Gondozás</t>
  </si>
  <si>
    <t>074032 Ifjuság- eü. Gondozás</t>
  </si>
  <si>
    <t>084032 Civilszervezetek program támogatása</t>
  </si>
  <si>
    <t>084040 Egyházak közösségi és hitéleti tef.t.</t>
  </si>
  <si>
    <t>K8</t>
  </si>
  <si>
    <t>Egyéb felhalmozási célú kiadások</t>
  </si>
  <si>
    <t>Egyéb felh.célú tám. Áht-n kívülre</t>
  </si>
  <si>
    <t>K4</t>
  </si>
  <si>
    <t>Ellátottak pénzbeli juttatásai</t>
  </si>
  <si>
    <t>103010 Elhunyt személyek hátr.m. pénzb.ell.</t>
  </si>
  <si>
    <t>Betegséggel kapcs.(nem TB-i) ellátások</t>
  </si>
  <si>
    <t>Egyéb nem intézményi ellátások</t>
  </si>
  <si>
    <t>104051 Gyermekvédelmi pénb.és term.b.ell.</t>
  </si>
  <si>
    <t>Családi támogatások</t>
  </si>
  <si>
    <t>Foglalkoztatással, munkanélküliséggel kapcs.e.</t>
  </si>
  <si>
    <t>106020 Lakásfenntartással összefüggő elátások</t>
  </si>
  <si>
    <t>Lakhatással kapcsolatos ellátások</t>
  </si>
  <si>
    <t>107051 Szociális étkeztetés</t>
  </si>
  <si>
    <t>107052 Házi segítségnyújtás</t>
  </si>
  <si>
    <t>107060 Egyéb szociális pénzbeli és term.s.</t>
  </si>
  <si>
    <t>900070 Fejlesztési és általános tartalék</t>
  </si>
  <si>
    <t>Önkormányzat összesen:</t>
  </si>
  <si>
    <t>Önkormányzat összesen adott-kapott tám.-al</t>
  </si>
  <si>
    <t>Maradvány igénybevétele</t>
  </si>
  <si>
    <t>4. számu melléklet</t>
  </si>
  <si>
    <t>7. sz. melléklet</t>
  </si>
  <si>
    <t>ELLÁTOTTAK PÉNZBELI JUTTATÁSAIRA TERVEZETT ÖSSZEGEK</t>
  </si>
  <si>
    <t>k4 Ellátottak juttatásai</t>
  </si>
  <si>
    <t>K45 Foglalkoztatással, munkanélküliséggel kapcsolatos ell.</t>
  </si>
  <si>
    <t>Temetési segélyre</t>
  </si>
  <si>
    <t>Köztemetésre</t>
  </si>
  <si>
    <t>FHT támogatásra</t>
  </si>
  <si>
    <t>Lakásfenntartási támogatás</t>
  </si>
  <si>
    <t>Szemétszállítási hozzájárulás</t>
  </si>
  <si>
    <t>Étkezési hozzájárulás</t>
  </si>
  <si>
    <t>Egyéb átmeneti segélyezés</t>
  </si>
  <si>
    <t>013350 Önkormányzati vagyonnal való gazdálkodással kapcsolatos feladatok</t>
  </si>
  <si>
    <t>Szolgálati lakás belső felújítás</t>
  </si>
  <si>
    <t>Saját erő</t>
  </si>
  <si>
    <t>Rovat</t>
  </si>
  <si>
    <t>Belterületi utak felújításárhoz önerő</t>
  </si>
  <si>
    <t xml:space="preserve"> Önkormányzati feladatellátás</t>
  </si>
  <si>
    <t>Óvodai és közművelődési intézmény</t>
  </si>
  <si>
    <t>Eszközbeszerzési pályázathoz önerő</t>
  </si>
  <si>
    <t xml:space="preserve">082091 Közművelődés-, közösségi és társadalmi rendezvények részv. </t>
  </si>
  <si>
    <t>BERUHÁZÁS ÖSSZESEN</t>
  </si>
  <si>
    <t>Fejlesztések  összesen</t>
  </si>
  <si>
    <t>FELÚJÍTÁSOK ÖSSZESEN</t>
  </si>
  <si>
    <t>Fejlesztési tartalék</t>
  </si>
  <si>
    <t>Fejlesztési tartalékok összesen:</t>
  </si>
  <si>
    <t>084040 Egyházak közösségi és hitéleti tev.</t>
  </si>
  <si>
    <t>900060 Forgatási és befektetési célú finanszírozási műveletek</t>
  </si>
  <si>
    <t>Közös Hivatal</t>
  </si>
  <si>
    <t>Jegyző</t>
  </si>
  <si>
    <t>Aljegyző</t>
  </si>
  <si>
    <t>I. besorolási ügyintéző</t>
  </si>
  <si>
    <t>II. besorolási ügyintéző</t>
  </si>
  <si>
    <t xml:space="preserve">Közös Hivatal összesen: </t>
  </si>
  <si>
    <t>Óvoda és Közművelődési Intézmény</t>
  </si>
  <si>
    <t>Intézményvezető</t>
  </si>
  <si>
    <t>Eredeti tervezett létszámkeret (fő)</t>
  </si>
  <si>
    <t>Intézményvezető helyettes</t>
  </si>
  <si>
    <t>Óvónő</t>
  </si>
  <si>
    <t>Óvodai szakmai kisegítő</t>
  </si>
  <si>
    <t>Dajka</t>
  </si>
  <si>
    <t>Könyvtáros</t>
  </si>
  <si>
    <t>Óvoda és Közművelődési Intézmény össszesen:</t>
  </si>
  <si>
    <t>Önkormányzathoz tartozó feladatok</t>
  </si>
  <si>
    <t>Főállású polgármester</t>
  </si>
  <si>
    <t>Foglalkoztatási időkeret (óra/nap)</t>
  </si>
  <si>
    <t>Tervezett átlag létszám (fő)</t>
  </si>
  <si>
    <t>Közalkalmazott  felsőfokú végzzettségű dolgozó</t>
  </si>
  <si>
    <t>Munkatörvénykönyve hatálya alá tartozó dolgozó</t>
  </si>
  <si>
    <t>Közalkalmazott  fizikai dolgozó</t>
  </si>
  <si>
    <t>Közalkalmazott fizikai dolgozó</t>
  </si>
  <si>
    <t>Önkormányzathoz tartozó feladatok összesen:</t>
  </si>
  <si>
    <t>Álláshelyek száma összesen:</t>
  </si>
  <si>
    <t>Alpolgármester</t>
  </si>
  <si>
    <t>Képviselő</t>
  </si>
  <si>
    <t>Gyógypedagógus</t>
  </si>
  <si>
    <t>Külső foglalkoztatottak Megbízási jogviszonyban)</t>
  </si>
  <si>
    <t>Logopédus</t>
  </si>
  <si>
    <t>Tanácsadó</t>
  </si>
  <si>
    <t>Külső foglalkoztatottak összesen</t>
  </si>
  <si>
    <t>Közfoglalkoztatás keretében foglalkoztatottak</t>
  </si>
  <si>
    <t>Közfoglalkoztatottak összesen:</t>
  </si>
  <si>
    <t xml:space="preserve">Fejlesztési kölcsön  törlesztés </t>
  </si>
  <si>
    <t>Fejlesztési kölcsön állomány záró</t>
  </si>
  <si>
    <t>Felhalmozási  nyújtott kölcsön állomány nyitó</t>
  </si>
  <si>
    <t>Felhalmozási  kölcsön nyújtás nyújtás várhatóan</t>
  </si>
  <si>
    <t>Működési célú támogatások ÁHT-n belülről</t>
  </si>
  <si>
    <t>Felhalmozási bevételek</t>
  </si>
  <si>
    <t>Kie. Ei</t>
  </si>
  <si>
    <t>Ei.csop</t>
  </si>
  <si>
    <t>Kiem. Ei.</t>
  </si>
  <si>
    <t>Egyéb felhalmozási kiadások</t>
  </si>
  <si>
    <t>Fejlesztési költségvetés</t>
  </si>
  <si>
    <t>Felhalmozási célú támogatások áht-n belüllről</t>
  </si>
  <si>
    <t>Költségvetési bevételek</t>
  </si>
  <si>
    <t>Előző évi költségvetési maradványának igénybevétele</t>
  </si>
  <si>
    <t>Adott-kapott támogatás</t>
  </si>
  <si>
    <t>Belföldi finanszírozás bevételei</t>
  </si>
  <si>
    <t>Finanszírozási bevételek összesen</t>
  </si>
  <si>
    <t>Egyéb felhalmozási célú támogatások ÁHT-n kívülre</t>
  </si>
  <si>
    <t>Költségvetési kiadások</t>
  </si>
  <si>
    <t>Kiadások mindösszesen</t>
  </si>
  <si>
    <t>Bevétel-kiadás eltérés</t>
  </si>
  <si>
    <t>8.számú melléklet</t>
  </si>
  <si>
    <t>9. számú melléklet</t>
  </si>
  <si>
    <t>Szolgáltatások ellenértéke</t>
  </si>
  <si>
    <t xml:space="preserve">O6 </t>
  </si>
  <si>
    <t>Kiszámlázott általános forgalmi adó</t>
  </si>
  <si>
    <t>K</t>
  </si>
  <si>
    <t>Ö</t>
  </si>
  <si>
    <t>Á</t>
  </si>
  <si>
    <t>K= kötelező feladat</t>
  </si>
  <si>
    <t>Ö= önként vállalt feladat</t>
  </si>
  <si>
    <t>Á= állami feladat</t>
  </si>
  <si>
    <t>Létszámok fő</t>
  </si>
  <si>
    <t>Feladat jellege</t>
  </si>
  <si>
    <t>K= kötelező</t>
  </si>
  <si>
    <t>Ö= önként vállalt</t>
  </si>
  <si>
    <t>Á= állami</t>
  </si>
  <si>
    <t>TARNAÖRS KÖZSÉG ÖNKORMÁNYZATÁNAK 2015. ÉVRE TERVEZETT ÖSSZEVONT PÉNZFORGALMI MÉRLEGE</t>
  </si>
  <si>
    <t>2015. ÉVI</t>
  </si>
  <si>
    <t>38976+</t>
  </si>
  <si>
    <t>Egyéb működési bevételek</t>
  </si>
  <si>
    <t>018030 Támogatási célú finanszírozási műv.</t>
  </si>
  <si>
    <t>o6</t>
  </si>
  <si>
    <t>Egyéb műk. Célú tám. Áht-belülre önk-nak</t>
  </si>
  <si>
    <t>Előző évi maradvány igénybevétele</t>
  </si>
  <si>
    <t>Központi irányítőszervi támogatás</t>
  </si>
  <si>
    <t>Szolgáltatások</t>
  </si>
  <si>
    <t>Működési</t>
  </si>
  <si>
    <t>Fejlesztési</t>
  </si>
  <si>
    <t>IPR maradvány</t>
  </si>
  <si>
    <t>felhalmozási</t>
  </si>
  <si>
    <t>032010 Tűz és katasztrófa védelem</t>
  </si>
  <si>
    <t>047410 Ár és belvízvédelem</t>
  </si>
  <si>
    <t>TARNAÖRS KÖZSÉG ÖNKORMÁNYZATÁNAK 2015. ÉVI BEVÉTELEI</t>
  </si>
  <si>
    <t>Múködési támogatások áht-n belülről</t>
  </si>
  <si>
    <t>Egyéb működési bevétlek áht-n belülről (TIOP fogl.)</t>
  </si>
  <si>
    <t>084040 Egyházak közösségi és hitéleti tevl. Tám.</t>
  </si>
  <si>
    <t>Felhalmozási költségvetés</t>
  </si>
  <si>
    <t>Finanszirozási bevételek</t>
  </si>
  <si>
    <t>096150 Gyermek étkezt. köznev.-i intézményekben</t>
  </si>
  <si>
    <t>Egyéb tárgyieszköz beszerzés</t>
  </si>
  <si>
    <t>Beruházási célú előzetesen felszámitott áfa</t>
  </si>
  <si>
    <t>096015 Gyermekétk. Köznevelési intézményb.</t>
  </si>
  <si>
    <t>TARNAÖRS KÖZSÉG ÖNKORMÁNYZATÁNAK 2015. ÉVI KIADÁSAI</t>
  </si>
  <si>
    <t>TARNAÖRS KÖZSÉG ÖNKORMÁNYZATÁNAK 2015. ÉVI FELHALMOZÁSI KIADÁSAI</t>
  </si>
  <si>
    <t>2015. évi</t>
  </si>
  <si>
    <t>Rendszeres szoc.segély</t>
  </si>
  <si>
    <t xml:space="preserve">TARNAÖRS KÖZSÉG ÖNKORMÁNYZATÁNAK 2015. ÉVI </t>
  </si>
  <si>
    <t>TARNAÖRS KÖZSÉG ÖNKORMÁNYZATÁNAK 2015. ÉVI PÉNESZKÖZÁTADÁSAI</t>
  </si>
  <si>
    <t>Téli közfoglalkoztatott</t>
  </si>
  <si>
    <t>Hosszabb időtartamú közfoglalkoztatott</t>
  </si>
  <si>
    <t>031060 Búnmegelőzés</t>
  </si>
  <si>
    <t>Kamerarendszer bővités</t>
  </si>
  <si>
    <t>Kölcsön megtérülés alapitványtól</t>
  </si>
  <si>
    <t>K506 Működési célú garancia- és kezességvállalásból származó kifizetés áht-n belülre</t>
  </si>
  <si>
    <t>TARNAÖRS KÖZSÉG ÖNKORMÁNYZATÁNAK 2015. ÉVRE TERVEZETT ELŐIRÁNYZAT FINANSZÍROZÁSI ÜTEMTERVE</t>
  </si>
  <si>
    <t>2015. év</t>
  </si>
  <si>
    <t>2015.év</t>
  </si>
  <si>
    <t>ÖNKORMÁNYZAT LÉTSZÁMKERETÉNEK ALAKULÁSA 2015. ÉVBEN</t>
  </si>
  <si>
    <t>TARNAÖRS KÖZSÉG ÖNKORMÁNYZATÁNAK  Hitelműveletei 2015. ÉVBEN</t>
  </si>
  <si>
    <t>Pályázati önerő pihenőparkhoz</t>
  </si>
  <si>
    <t xml:space="preserve"> Út táblák</t>
  </si>
  <si>
    <t>2014. évi pénzmaradványból</t>
  </si>
  <si>
    <t>091110 Óvodai nevelés szakmai feladatai</t>
  </si>
  <si>
    <t>Eszközbeszerzés IPR</t>
  </si>
  <si>
    <t>2014. évi maradvány. Igénybevétel</t>
  </si>
  <si>
    <t>2014. évi maradványból</t>
  </si>
  <si>
    <t>Önerő</t>
  </si>
  <si>
    <t>Katolikus Egyháznak fejl. Pe. Átad.</t>
  </si>
  <si>
    <t>Önkormányzati pe. Átadás2014 évi IPR maradványból</t>
  </si>
  <si>
    <t>Önkormányzati pe. Átadás  2014. évi maradványból</t>
  </si>
  <si>
    <t xml:space="preserve">2015 évi képzett </t>
  </si>
  <si>
    <t>önerő</t>
  </si>
  <si>
    <t>011220 Adó, vám és jövedéki igazgatás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</si>
</sst>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65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6" fillId="0" borderId="0" xfId="0" applyFont="1"/>
    <xf numFmtId="0" fontId="2" fillId="0" borderId="2" xfId="0" applyFont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2" fillId="0" borderId="0" xfId="0" applyFont="1" applyBorder="1"/>
    <xf numFmtId="164" fontId="2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 wrapText="1"/>
    </xf>
    <xf numFmtId="0" fontId="12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0" fontId="1" fillId="0" borderId="1" xfId="0" applyFont="1" applyBorder="1" applyAlignment="1">
      <alignment horizontal="right"/>
    </xf>
    <xf numFmtId="0" fontId="13" fillId="0" borderId="0" xfId="0" applyFont="1"/>
    <xf numFmtId="0" fontId="12" fillId="0" borderId="1" xfId="0" applyFont="1" applyBorder="1" applyAlignment="1"/>
    <xf numFmtId="0" fontId="0" fillId="0" borderId="2" xfId="0" applyBorder="1" applyAlignment="1"/>
    <xf numFmtId="0" fontId="0" fillId="0" borderId="7" xfId="0" applyBorder="1"/>
    <xf numFmtId="0" fontId="0" fillId="0" borderId="8" xfId="0" applyBorder="1"/>
    <xf numFmtId="164" fontId="0" fillId="0" borderId="4" xfId="0" applyNumberFormat="1" applyBorder="1"/>
    <xf numFmtId="0" fontId="12" fillId="0" borderId="1" xfId="0" applyFont="1" applyBorder="1" applyAlignment="1">
      <alignment horizontal="center"/>
    </xf>
    <xf numFmtId="164" fontId="0" fillId="0" borderId="6" xfId="0" applyNumberFormat="1" applyBorder="1"/>
    <xf numFmtId="0" fontId="2" fillId="0" borderId="6" xfId="0" applyFont="1" applyBorder="1"/>
    <xf numFmtId="0" fontId="2" fillId="0" borderId="9" xfId="0" applyFont="1" applyBorder="1"/>
    <xf numFmtId="0" fontId="12" fillId="0" borderId="9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11" xfId="0" applyBorder="1"/>
    <xf numFmtId="0" fontId="0" fillId="0" borderId="3" xfId="0" applyBorder="1"/>
    <xf numFmtId="0" fontId="0" fillId="0" borderId="9" xfId="0" applyBorder="1"/>
    <xf numFmtId="0" fontId="0" fillId="0" borderId="13" xfId="0" applyBorder="1"/>
    <xf numFmtId="0" fontId="12" fillId="0" borderId="14" xfId="0" applyFon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/>
    </xf>
    <xf numFmtId="0" fontId="15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7" xfId="0" applyBorder="1"/>
    <xf numFmtId="0" fontId="0" fillId="0" borderId="16" xfId="0" applyBorder="1"/>
    <xf numFmtId="0" fontId="12" fillId="0" borderId="16" xfId="0" applyFont="1" applyBorder="1" applyAlignment="1">
      <alignment horizontal="center"/>
    </xf>
    <xf numFmtId="0" fontId="12" fillId="0" borderId="0" xfId="0" applyFont="1" applyBorder="1"/>
    <xf numFmtId="164" fontId="0" fillId="0" borderId="0" xfId="0" applyNumberForma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wrapText="1"/>
    </xf>
    <xf numFmtId="0" fontId="3" fillId="0" borderId="16" xfId="0" applyFont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0" fillId="0" borderId="20" xfId="0" applyBorder="1"/>
    <xf numFmtId="0" fontId="2" fillId="0" borderId="21" xfId="0" applyFont="1" applyBorder="1"/>
    <xf numFmtId="0" fontId="2" fillId="0" borderId="3" xfId="0" applyFont="1" applyBorder="1"/>
    <xf numFmtId="164" fontId="2" fillId="0" borderId="6" xfId="0" applyNumberFormat="1" applyFont="1" applyBorder="1"/>
    <xf numFmtId="0" fontId="0" fillId="0" borderId="2" xfId="0" applyBorder="1" applyAlignment="1">
      <alignment horizontal="center"/>
    </xf>
    <xf numFmtId="164" fontId="2" fillId="0" borderId="0" xfId="0" applyNumberFormat="1" applyFont="1" applyBorder="1"/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22" xfId="0" applyFont="1" applyBorder="1"/>
    <xf numFmtId="0" fontId="12" fillId="0" borderId="6" xfId="0" applyFont="1" applyBorder="1"/>
    <xf numFmtId="164" fontId="2" fillId="0" borderId="4" xfId="0" applyNumberFormat="1" applyFont="1" applyBorder="1"/>
    <xf numFmtId="0" fontId="0" fillId="0" borderId="16" xfId="0" applyBorder="1" applyAlignment="1"/>
    <xf numFmtId="164" fontId="6" fillId="0" borderId="4" xfId="0" applyNumberFormat="1" applyFont="1" applyBorder="1"/>
    <xf numFmtId="0" fontId="0" fillId="0" borderId="4" xfId="0" applyBorder="1" applyAlignment="1"/>
    <xf numFmtId="0" fontId="2" fillId="0" borderId="23" xfId="0" applyFont="1" applyBorder="1"/>
    <xf numFmtId="164" fontId="2" fillId="0" borderId="20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64" fontId="2" fillId="0" borderId="25" xfId="0" applyNumberFormat="1" applyFont="1" applyBorder="1"/>
    <xf numFmtId="0" fontId="2" fillId="0" borderId="2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Fill="1" applyBorder="1" applyAlignment="1">
      <alignment wrapText="1"/>
    </xf>
    <xf numFmtId="0" fontId="0" fillId="0" borderId="13" xfId="0" applyBorder="1" applyAlignment="1">
      <alignment horizontal="center"/>
    </xf>
    <xf numFmtId="164" fontId="12" fillId="0" borderId="0" xfId="0" applyNumberFormat="1" applyFont="1" applyBorder="1"/>
    <xf numFmtId="0" fontId="12" fillId="0" borderId="1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27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/>
    <xf numFmtId="0" fontId="0" fillId="0" borderId="31" xfId="0" applyBorder="1"/>
    <xf numFmtId="0" fontId="2" fillId="0" borderId="31" xfId="0" applyFont="1" applyBorder="1"/>
    <xf numFmtId="0" fontId="12" fillId="0" borderId="32" xfId="0" applyFont="1" applyBorder="1" applyAlignment="1"/>
    <xf numFmtId="0" fontId="12" fillId="0" borderId="13" xfId="0" applyFont="1" applyBorder="1"/>
    <xf numFmtId="0" fontId="12" fillId="0" borderId="33" xfId="0" applyFont="1" applyBorder="1"/>
    <xf numFmtId="0" fontId="1" fillId="0" borderId="0" xfId="0" applyFont="1" applyBorder="1"/>
    <xf numFmtId="164" fontId="1" fillId="0" borderId="0" xfId="0" applyNumberFormat="1" applyFont="1" applyBorder="1"/>
    <xf numFmtId="164" fontId="12" fillId="0" borderId="9" xfId="0" applyNumberFormat="1" applyFont="1" applyBorder="1"/>
    <xf numFmtId="0" fontId="12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3" fillId="0" borderId="0" xfId="0" applyFont="1" applyBorder="1"/>
    <xf numFmtId="0" fontId="1" fillId="0" borderId="0" xfId="0" applyFont="1" applyBorder="1" applyAlignment="1"/>
    <xf numFmtId="0" fontId="10" fillId="0" borderId="0" xfId="0" applyFont="1" applyBorder="1"/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2" fillId="0" borderId="0" xfId="0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/>
    </xf>
    <xf numFmtId="164" fontId="12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1" xfId="0" applyFont="1" applyBorder="1"/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12" fillId="0" borderId="2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/>
    </xf>
    <xf numFmtId="0" fontId="1" fillId="0" borderId="6" xfId="0" applyFont="1" applyBorder="1"/>
    <xf numFmtId="0" fontId="0" fillId="0" borderId="1" xfId="0" applyFont="1" applyBorder="1" applyAlignment="1"/>
    <xf numFmtId="0" fontId="0" fillId="0" borderId="22" xfId="0" applyBorder="1"/>
    <xf numFmtId="0" fontId="2" fillId="0" borderId="6" xfId="0" applyFont="1" applyBorder="1" applyAlignment="1">
      <alignment horizontal="right"/>
    </xf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32" xfId="0" applyFont="1" applyBorder="1"/>
    <xf numFmtId="0" fontId="0" fillId="0" borderId="7" xfId="0" applyBorder="1" applyAlignment="1"/>
    <xf numFmtId="0" fontId="12" fillId="0" borderId="7" xfId="0" applyFont="1" applyBorder="1"/>
    <xf numFmtId="0" fontId="2" fillId="0" borderId="14" xfId="0" applyFont="1" applyBorder="1"/>
    <xf numFmtId="0" fontId="0" fillId="0" borderId="35" xfId="0" applyBorder="1"/>
    <xf numFmtId="0" fontId="0" fillId="0" borderId="36" xfId="0" applyBorder="1"/>
    <xf numFmtId="0" fontId="2" fillId="0" borderId="37" xfId="0" applyFont="1" applyBorder="1" applyAlignment="1">
      <alignment wrapText="1"/>
    </xf>
    <xf numFmtId="0" fontId="12" fillId="0" borderId="38" xfId="0" applyFont="1" applyBorder="1" applyAlignment="1">
      <alignment horizontal="center" wrapText="1"/>
    </xf>
    <xf numFmtId="0" fontId="12" fillId="0" borderId="7" xfId="0" applyFont="1" applyBorder="1" applyAlignment="1"/>
    <xf numFmtId="0" fontId="0" fillId="0" borderId="7" xfId="0" applyFont="1" applyBorder="1"/>
    <xf numFmtId="0" fontId="2" fillId="0" borderId="27" xfId="0" applyFont="1" applyBorder="1"/>
    <xf numFmtId="0" fontId="0" fillId="0" borderId="16" xfId="0" applyFont="1" applyBorder="1"/>
    <xf numFmtId="0" fontId="2" fillId="0" borderId="39" xfId="0" applyFont="1" applyBorder="1" applyAlignment="1">
      <alignment horizontal="center"/>
    </xf>
    <xf numFmtId="0" fontId="0" fillId="0" borderId="40" xfId="0" applyFont="1" applyBorder="1"/>
    <xf numFmtId="0" fontId="0" fillId="0" borderId="21" xfId="0" applyBorder="1" applyAlignment="1"/>
    <xf numFmtId="0" fontId="0" fillId="0" borderId="25" xfId="0" applyBorder="1" applyAlignment="1"/>
    <xf numFmtId="0" fontId="0" fillId="0" borderId="40" xfId="0" applyBorder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41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18" xfId="0" applyFont="1" applyBorder="1"/>
    <xf numFmtId="0" fontId="12" fillId="0" borderId="20" xfId="0" applyFont="1" applyBorder="1"/>
    <xf numFmtId="0" fontId="15" fillId="0" borderId="1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45" xfId="0" applyBorder="1"/>
    <xf numFmtId="0" fontId="0" fillId="0" borderId="45" xfId="0" applyBorder="1" applyAlignment="1">
      <alignment wrapText="1"/>
    </xf>
    <xf numFmtId="0" fontId="0" fillId="0" borderId="27" xfId="0" applyBorder="1"/>
    <xf numFmtId="0" fontId="2" fillId="0" borderId="3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1" xfId="0" applyFont="1" applyBorder="1"/>
    <xf numFmtId="0" fontId="0" fillId="0" borderId="27" xfId="0" applyBorder="1" applyAlignment="1">
      <alignment wrapText="1"/>
    </xf>
    <xf numFmtId="0" fontId="0" fillId="0" borderId="46" xfId="0" applyBorder="1"/>
    <xf numFmtId="0" fontId="12" fillId="0" borderId="30" xfId="0" applyFont="1" applyBorder="1"/>
    <xf numFmtId="0" fontId="12" fillId="0" borderId="27" xfId="0" applyFont="1" applyBorder="1" applyAlignment="1">
      <alignment horizontal="right"/>
    </xf>
    <xf numFmtId="0" fontId="12" fillId="0" borderId="30" xfId="0" applyFont="1" applyBorder="1" applyAlignment="1">
      <alignment horizontal="right"/>
    </xf>
    <xf numFmtId="0" fontId="12" fillId="0" borderId="28" xfId="0" applyFont="1" applyBorder="1"/>
    <xf numFmtId="0" fontId="0" fillId="0" borderId="46" xfId="0" applyBorder="1" applyAlignment="1">
      <alignment wrapText="1"/>
    </xf>
    <xf numFmtId="0" fontId="17" fillId="0" borderId="28" xfId="0" applyFont="1" applyBorder="1"/>
    <xf numFmtId="0" fontId="17" fillId="0" borderId="3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28" xfId="0" applyFont="1" applyBorder="1" applyAlignment="1"/>
    <xf numFmtId="0" fontId="17" fillId="0" borderId="12" xfId="0" applyFont="1" applyBorder="1" applyAlignment="1">
      <alignment wrapText="1"/>
    </xf>
    <xf numFmtId="0" fontId="17" fillId="0" borderId="5" xfId="0" applyFont="1" applyBorder="1"/>
    <xf numFmtId="0" fontId="17" fillId="0" borderId="47" xfId="0" applyFont="1" applyBorder="1"/>
    <xf numFmtId="0" fontId="15" fillId="0" borderId="48" xfId="0" applyFont="1" applyBorder="1"/>
    <xf numFmtId="0" fontId="15" fillId="0" borderId="11" xfId="0" applyFont="1" applyBorder="1"/>
    <xf numFmtId="0" fontId="15" fillId="0" borderId="2" xfId="0" applyFont="1" applyBorder="1"/>
    <xf numFmtId="164" fontId="15" fillId="0" borderId="2" xfId="0" applyNumberFormat="1" applyFont="1" applyBorder="1"/>
    <xf numFmtId="0" fontId="18" fillId="0" borderId="35" xfId="0" applyFont="1" applyBorder="1" applyAlignment="1">
      <alignment wrapText="1"/>
    </xf>
    <xf numFmtId="0" fontId="11" fillId="0" borderId="31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0" fontId="11" fillId="0" borderId="35" xfId="0" applyFont="1" applyBorder="1" applyAlignment="1">
      <alignment horizontal="right" wrapText="1"/>
    </xf>
    <xf numFmtId="0" fontId="11" fillId="0" borderId="31" xfId="0" applyFont="1" applyBorder="1" applyAlignment="1">
      <alignment wrapText="1"/>
    </xf>
    <xf numFmtId="0" fontId="11" fillId="0" borderId="35" xfId="0" applyFont="1" applyBorder="1"/>
    <xf numFmtId="0" fontId="11" fillId="0" borderId="31" xfId="0" applyFont="1" applyBorder="1" applyAlignment="1">
      <alignment horizontal="right"/>
    </xf>
    <xf numFmtId="0" fontId="11" fillId="0" borderId="3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35" xfId="0" applyFont="1" applyBorder="1" applyAlignment="1">
      <alignment horizontal="right"/>
    </xf>
    <xf numFmtId="0" fontId="11" fillId="0" borderId="31" xfId="0" applyFont="1" applyBorder="1"/>
    <xf numFmtId="0" fontId="18" fillId="0" borderId="35" xfId="0" applyFont="1" applyBorder="1"/>
    <xf numFmtId="0" fontId="15" fillId="0" borderId="3" xfId="0" applyFont="1" applyBorder="1"/>
    <xf numFmtId="164" fontId="15" fillId="0" borderId="1" xfId="0" applyNumberFormat="1" applyFont="1" applyBorder="1"/>
    <xf numFmtId="0" fontId="15" fillId="0" borderId="35" xfId="0" applyFont="1" applyBorder="1" applyAlignment="1">
      <alignment horizontal="right"/>
    </xf>
    <xf numFmtId="0" fontId="15" fillId="0" borderId="31" xfId="0" applyFont="1" applyBorder="1"/>
    <xf numFmtId="0" fontId="15" fillId="0" borderId="35" xfId="0" applyFont="1" applyBorder="1" applyAlignment="1">
      <alignment wrapText="1"/>
    </xf>
    <xf numFmtId="0" fontId="15" fillId="0" borderId="46" xfId="0" applyFont="1" applyBorder="1" applyAlignment="1">
      <alignment horizontal="right"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5" fillId="0" borderId="46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35" xfId="0" applyFont="1" applyBorder="1" applyAlignment="1">
      <alignment horizontal="right" wrapText="1"/>
    </xf>
    <xf numFmtId="0" fontId="11" fillId="0" borderId="36" xfId="0" applyFont="1" applyBorder="1" applyAlignment="1"/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1" fillId="0" borderId="30" xfId="0" applyFont="1" applyBorder="1" applyAlignment="1">
      <alignment wrapText="1"/>
    </xf>
    <xf numFmtId="0" fontId="15" fillId="0" borderId="27" xfId="0" applyFont="1" applyBorder="1" applyAlignment="1">
      <alignment horizontal="right" wrapText="1"/>
    </xf>
    <xf numFmtId="0" fontId="11" fillId="0" borderId="30" xfId="0" applyFont="1" applyBorder="1" applyAlignment="1"/>
    <xf numFmtId="0" fontId="15" fillId="0" borderId="27" xfId="0" applyFont="1" applyBorder="1" applyAlignment="1">
      <alignment horizontal="center"/>
    </xf>
    <xf numFmtId="0" fontId="15" fillId="0" borderId="28" xfId="0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/>
    </xf>
    <xf numFmtId="0" fontId="11" fillId="0" borderId="9" xfId="0" applyFont="1" applyBorder="1"/>
    <xf numFmtId="0" fontId="15" fillId="0" borderId="30" xfId="0" applyFont="1" applyBorder="1" applyAlignment="1">
      <alignment horizontal="center"/>
    </xf>
    <xf numFmtId="0" fontId="15" fillId="0" borderId="27" xfId="0" applyFont="1" applyBorder="1"/>
    <xf numFmtId="0" fontId="11" fillId="0" borderId="33" xfId="0" applyFont="1" applyBorder="1" applyAlignment="1">
      <alignment wrapText="1"/>
    </xf>
    <xf numFmtId="0" fontId="15" fillId="0" borderId="49" xfId="0" applyFont="1" applyBorder="1" applyAlignment="1">
      <alignment horizontal="right" wrapText="1"/>
    </xf>
    <xf numFmtId="0" fontId="15" fillId="0" borderId="12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15" fillId="0" borderId="33" xfId="0" applyFont="1" applyBorder="1" applyAlignment="1">
      <alignment horizontal="right" wrapText="1"/>
    </xf>
    <xf numFmtId="0" fontId="15" fillId="0" borderId="49" xfId="0" applyFont="1" applyBorder="1" applyAlignment="1">
      <alignment wrapText="1"/>
    </xf>
    <xf numFmtId="0" fontId="11" fillId="0" borderId="35" xfId="0" applyFont="1" applyBorder="1" applyAlignment="1"/>
    <xf numFmtId="0" fontId="11" fillId="0" borderId="1" xfId="0" applyFont="1" applyBorder="1" applyAlignment="1">
      <alignment horizontal="center"/>
    </xf>
    <xf numFmtId="0" fontId="18" fillId="0" borderId="31" xfId="0" applyFont="1" applyBorder="1" applyAlignment="1">
      <alignment horizontal="right"/>
    </xf>
    <xf numFmtId="0" fontId="11" fillId="0" borderId="46" xfId="0" applyFont="1" applyBorder="1" applyAlignment="1">
      <alignment horizontal="right" wrapText="1"/>
    </xf>
    <xf numFmtId="0" fontId="18" fillId="0" borderId="36" xfId="0" applyFont="1" applyBorder="1"/>
    <xf numFmtId="0" fontId="11" fillId="0" borderId="46" xfId="0" applyFont="1" applyBorder="1" applyAlignment="1">
      <alignment horizontal="right"/>
    </xf>
    <xf numFmtId="0" fontId="11" fillId="0" borderId="5" xfId="0" applyFont="1" applyBorder="1"/>
    <xf numFmtId="0" fontId="11" fillId="0" borderId="6" xfId="0" applyFont="1" applyBorder="1"/>
    <xf numFmtId="0" fontId="15" fillId="0" borderId="36" xfId="0" applyFont="1" applyBorder="1" applyAlignment="1">
      <alignment horizontal="right"/>
    </xf>
    <xf numFmtId="0" fontId="11" fillId="0" borderId="46" xfId="0" applyFont="1" applyBorder="1"/>
    <xf numFmtId="0" fontId="15" fillId="0" borderId="27" xfId="0" applyFont="1" applyBorder="1" applyAlignment="1">
      <alignment horizontal="right"/>
    </xf>
    <xf numFmtId="0" fontId="11" fillId="0" borderId="36" xfId="0" applyFont="1" applyBorder="1"/>
    <xf numFmtId="0" fontId="15" fillId="0" borderId="5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14" xfId="0" applyFont="1" applyBorder="1"/>
    <xf numFmtId="0" fontId="15" fillId="0" borderId="35" xfId="0" applyFont="1" applyBorder="1"/>
    <xf numFmtId="0" fontId="15" fillId="0" borderId="31" xfId="0" applyFont="1" applyBorder="1" applyAlignment="1">
      <alignment horizontal="right"/>
    </xf>
    <xf numFmtId="0" fontId="15" fillId="0" borderId="31" xfId="0" applyFont="1" applyBorder="1" applyAlignment="1">
      <alignment horizontal="right" wrapText="1"/>
    </xf>
    <xf numFmtId="164" fontId="15" fillId="0" borderId="1" xfId="0" applyNumberFormat="1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31" xfId="0" applyFont="1" applyBorder="1"/>
    <xf numFmtId="0" fontId="12" fillId="0" borderId="0" xfId="0" applyFont="1"/>
    <xf numFmtId="0" fontId="12" fillId="0" borderId="14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0" fillId="0" borderId="31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5" xfId="0" applyBorder="1" applyAlignment="1">
      <alignment horizontal="right"/>
    </xf>
    <xf numFmtId="0" fontId="12" fillId="0" borderId="45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2" xfId="0" applyBorder="1" applyAlignment="1">
      <alignment horizontal="right"/>
    </xf>
    <xf numFmtId="0" fontId="12" fillId="0" borderId="10" xfId="0" applyFont="1" applyBorder="1"/>
    <xf numFmtId="0" fontId="0" fillId="0" borderId="40" xfId="0" applyBorder="1" applyAlignment="1">
      <alignment wrapText="1"/>
    </xf>
    <xf numFmtId="0" fontId="12" fillId="0" borderId="1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0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2" xfId="0" applyNumberFormat="1" applyFont="1" applyBorder="1"/>
    <xf numFmtId="0" fontId="20" fillId="0" borderId="9" xfId="0" applyFont="1" applyBorder="1"/>
    <xf numFmtId="164" fontId="20" fillId="0" borderId="9" xfId="0" applyNumberFormat="1" applyFont="1" applyBorder="1"/>
    <xf numFmtId="0" fontId="20" fillId="0" borderId="22" xfId="0" applyFont="1" applyBorder="1"/>
    <xf numFmtId="0" fontId="10" fillId="0" borderId="16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0" fillId="0" borderId="35" xfId="0" applyBorder="1" applyAlignment="1"/>
    <xf numFmtId="164" fontId="0" fillId="0" borderId="35" xfId="0" applyNumberFormat="1" applyBorder="1"/>
    <xf numFmtId="164" fontId="2" fillId="0" borderId="35" xfId="0" applyNumberFormat="1" applyFont="1" applyBorder="1"/>
    <xf numFmtId="164" fontId="12" fillId="0" borderId="35" xfId="0" applyNumberFormat="1" applyFont="1" applyBorder="1"/>
    <xf numFmtId="164" fontId="1" fillId="0" borderId="35" xfId="0" applyNumberFormat="1" applyFont="1" applyBorder="1"/>
    <xf numFmtId="0" fontId="12" fillId="0" borderId="35" xfId="0" applyFont="1" applyBorder="1"/>
    <xf numFmtId="0" fontId="2" fillId="0" borderId="35" xfId="0" applyFont="1" applyBorder="1"/>
    <xf numFmtId="0" fontId="1" fillId="0" borderId="35" xfId="0" applyFont="1" applyBorder="1"/>
    <xf numFmtId="164" fontId="12" fillId="0" borderId="36" xfId="0" applyNumberFormat="1" applyFont="1" applyBorder="1"/>
    <xf numFmtId="164" fontId="12" fillId="0" borderId="33" xfId="0" applyNumberFormat="1" applyFont="1" applyBorder="1"/>
    <xf numFmtId="164" fontId="12" fillId="0" borderId="30" xfId="0" applyNumberFormat="1" applyFont="1" applyBorder="1"/>
    <xf numFmtId="0" fontId="2" fillId="0" borderId="48" xfId="0" applyFont="1" applyBorder="1"/>
    <xf numFmtId="164" fontId="0" fillId="0" borderId="36" xfId="0" applyNumberFormat="1" applyBorder="1"/>
    <xf numFmtId="164" fontId="0" fillId="0" borderId="33" xfId="0" applyNumberFormat="1" applyBorder="1"/>
    <xf numFmtId="164" fontId="0" fillId="0" borderId="48" xfId="0" applyNumberFormat="1" applyBorder="1"/>
    <xf numFmtId="0" fontId="0" fillId="0" borderId="48" xfId="0" applyBorder="1"/>
    <xf numFmtId="0" fontId="6" fillId="0" borderId="18" xfId="0" applyFont="1" applyBorder="1" applyAlignment="1">
      <alignment horizontal="center" shrinkToFit="1"/>
    </xf>
    <xf numFmtId="0" fontId="6" fillId="0" borderId="29" xfId="0" applyFont="1" applyBorder="1" applyAlignment="1">
      <alignment horizontal="center" shrinkToFit="1"/>
    </xf>
    <xf numFmtId="0" fontId="0" fillId="0" borderId="28" xfId="0" applyBorder="1"/>
    <xf numFmtId="164" fontId="0" fillId="0" borderId="30" xfId="0" applyNumberFormat="1" applyBorder="1"/>
    <xf numFmtId="0" fontId="0" fillId="0" borderId="47" xfId="0" applyBorder="1"/>
    <xf numFmtId="164" fontId="0" fillId="0" borderId="47" xfId="0" applyNumberFormat="1" applyBorder="1"/>
    <xf numFmtId="0" fontId="0" fillId="0" borderId="29" xfId="0" applyBorder="1"/>
    <xf numFmtId="0" fontId="6" fillId="0" borderId="35" xfId="0" applyFont="1" applyBorder="1"/>
    <xf numFmtId="0" fontId="0" fillId="0" borderId="30" xfId="0" applyBorder="1"/>
    <xf numFmtId="0" fontId="2" fillId="0" borderId="35" xfId="0" applyFont="1" applyFill="1" applyBorder="1" applyAlignment="1">
      <alignment horizontal="center"/>
    </xf>
    <xf numFmtId="0" fontId="12" fillId="0" borderId="13" xfId="0" applyFont="1" applyFill="1" applyBorder="1"/>
    <xf numFmtId="0" fontId="2" fillId="0" borderId="0" xfId="0" applyFont="1" applyFill="1" applyBorder="1" applyAlignment="1"/>
    <xf numFmtId="0" fontId="0" fillId="0" borderId="3" xfId="0" applyBorder="1"/>
    <xf numFmtId="0" fontId="0" fillId="0" borderId="1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3" xfId="0" applyBorder="1"/>
    <xf numFmtId="0" fontId="12" fillId="0" borderId="6" xfId="0" applyFont="1" applyBorder="1" applyAlignment="1"/>
    <xf numFmtId="0" fontId="0" fillId="0" borderId="6" xfId="0" applyBorder="1" applyAlignment="1"/>
    <xf numFmtId="164" fontId="0" fillId="0" borderId="18" xfId="0" applyNumberFormat="1" applyBorder="1"/>
    <xf numFmtId="164" fontId="0" fillId="0" borderId="9" xfId="0" applyNumberFormat="1" applyBorder="1"/>
    <xf numFmtId="0" fontId="11" fillId="0" borderId="33" xfId="0" applyFont="1" applyBorder="1" applyAlignment="1"/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5" fillId="0" borderId="63" xfId="0" applyFont="1" applyBorder="1" applyAlignment="1">
      <alignment horizontal="right"/>
    </xf>
    <xf numFmtId="0" fontId="11" fillId="0" borderId="36" xfId="0" applyFont="1" applyBorder="1" applyAlignment="1">
      <alignment wrapText="1"/>
    </xf>
    <xf numFmtId="0" fontId="11" fillId="0" borderId="63" xfId="0" applyFont="1" applyBorder="1"/>
    <xf numFmtId="0" fontId="0" fillId="0" borderId="63" xfId="0" applyBorder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49" xfId="0" applyBorder="1" applyAlignment="1">
      <alignment wrapText="1"/>
    </xf>
    <xf numFmtId="0" fontId="18" fillId="0" borderId="48" xfId="0" applyFont="1" applyBorder="1" applyAlignment="1">
      <alignment wrapText="1"/>
    </xf>
    <xf numFmtId="0" fontId="11" fillId="0" borderId="45" xfId="0" applyFont="1" applyBorder="1" applyAlignment="1">
      <alignment horizontal="right" wrapText="1"/>
    </xf>
    <xf numFmtId="0" fontId="11" fillId="0" borderId="1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5" fillId="0" borderId="48" xfId="0" applyFont="1" applyBorder="1" applyAlignment="1">
      <alignment horizontal="right" wrapText="1"/>
    </xf>
    <xf numFmtId="0" fontId="11" fillId="0" borderId="45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5" fillId="0" borderId="36" xfId="0" applyFont="1" applyBorder="1" applyAlignment="1">
      <alignment horizontal="right" wrapText="1"/>
    </xf>
    <xf numFmtId="0" fontId="11" fillId="0" borderId="46" xfId="0" applyFont="1" applyBorder="1" applyAlignment="1">
      <alignment wrapText="1"/>
    </xf>
    <xf numFmtId="0" fontId="11" fillId="0" borderId="49" xfId="0" applyFont="1" applyBorder="1" applyAlignment="1">
      <alignment horizontal="right"/>
    </xf>
    <xf numFmtId="0" fontId="15" fillId="0" borderId="49" xfId="0" applyFont="1" applyBorder="1" applyAlignment="1">
      <alignment horizontal="center" wrapText="1"/>
    </xf>
    <xf numFmtId="0" fontId="0" fillId="0" borderId="49" xfId="0" applyBorder="1"/>
    <xf numFmtId="0" fontId="17" fillId="0" borderId="0" xfId="0" applyFont="1" applyBorder="1"/>
    <xf numFmtId="0" fontId="11" fillId="0" borderId="0" xfId="0" applyFont="1" applyBorder="1"/>
    <xf numFmtId="0" fontId="15" fillId="0" borderId="0" xfId="0" applyFont="1" applyBorder="1" applyAlignment="1">
      <alignment horizontal="right"/>
    </xf>
    <xf numFmtId="0" fontId="11" fillId="0" borderId="49" xfId="0" applyFont="1" applyBorder="1"/>
    <xf numFmtId="0" fontId="0" fillId="0" borderId="1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2" fillId="0" borderId="36" xfId="0" applyNumberFormat="1" applyFont="1" applyBorder="1"/>
    <xf numFmtId="0" fontId="2" fillId="0" borderId="22" xfId="0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/>
    <xf numFmtId="0" fontId="1" fillId="0" borderId="2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" fillId="0" borderId="13" xfId="0" applyFont="1" applyBorder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5" fillId="0" borderId="3" xfId="0" applyFont="1" applyBorder="1" applyAlignment="1">
      <alignment wrapText="1"/>
    </xf>
    <xf numFmtId="0" fontId="11" fillId="0" borderId="46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1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15" fillId="0" borderId="29" xfId="0" applyFont="1" applyBorder="1"/>
    <xf numFmtId="0" fontId="15" fillId="0" borderId="2" xfId="0" applyFont="1" applyBorder="1" applyAlignment="1">
      <alignment wrapText="1"/>
    </xf>
    <xf numFmtId="0" fontId="11" fillId="0" borderId="48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5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39" xfId="0" applyFont="1" applyBorder="1"/>
    <xf numFmtId="0" fontId="15" fillId="0" borderId="21" xfId="0" applyFont="1" applyBorder="1" applyAlignment="1">
      <alignment wrapText="1"/>
    </xf>
    <xf numFmtId="0" fontId="15" fillId="0" borderId="50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0" fontId="10" fillId="0" borderId="40" xfId="0" applyFont="1" applyBorder="1" applyAlignment="1">
      <alignment wrapText="1"/>
    </xf>
    <xf numFmtId="0" fontId="10" fillId="0" borderId="50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3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8" xfId="0" applyFont="1" applyBorder="1"/>
    <xf numFmtId="0" fontId="16" fillId="0" borderId="29" xfId="0" applyFont="1" applyBorder="1"/>
    <xf numFmtId="0" fontId="18" fillId="0" borderId="46" xfId="0" applyFont="1" applyBorder="1"/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2" fillId="0" borderId="46" xfId="0" applyFont="1" applyBorder="1"/>
    <xf numFmtId="0" fontId="19" fillId="0" borderId="5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36" xfId="0" applyFont="1" applyBorder="1" applyAlignment="1">
      <alignment horizontal="right"/>
    </xf>
    <xf numFmtId="0" fontId="0" fillId="0" borderId="10" xfId="0" applyBorder="1"/>
    <xf numFmtId="0" fontId="17" fillId="0" borderId="9" xfId="0" applyFont="1" applyBorder="1"/>
    <xf numFmtId="0" fontId="19" fillId="0" borderId="9" xfId="0" applyFont="1" applyBorder="1"/>
    <xf numFmtId="0" fontId="19" fillId="0" borderId="9" xfId="0" applyFont="1" applyBorder="1" applyAlignment="1">
      <alignment horizontal="right"/>
    </xf>
    <xf numFmtId="0" fontId="19" fillId="0" borderId="22" xfId="0" applyFont="1" applyBorder="1" applyAlignment="1">
      <alignment horizontal="right"/>
    </xf>
    <xf numFmtId="0" fontId="16" fillId="0" borderId="39" xfId="0" applyFont="1" applyBorder="1"/>
    <xf numFmtId="0" fontId="16" fillId="0" borderId="20" xfId="0" applyFont="1" applyBorder="1"/>
    <xf numFmtId="0" fontId="2" fillId="0" borderId="35" xfId="0" applyFont="1" applyFill="1" applyBorder="1" applyAlignment="1"/>
    <xf numFmtId="0" fontId="0" fillId="0" borderId="52" xfId="0" applyBorder="1"/>
    <xf numFmtId="0" fontId="0" fillId="0" borderId="3" xfId="0" applyBorder="1"/>
    <xf numFmtId="0" fontId="0" fillId="0" borderId="1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5" xfId="0" applyFont="1" applyFill="1" applyBorder="1" applyAlignment="1"/>
    <xf numFmtId="0" fontId="0" fillId="0" borderId="52" xfId="0" applyFont="1" applyFill="1" applyBorder="1" applyAlignment="1"/>
    <xf numFmtId="0" fontId="0" fillId="0" borderId="3" xfId="0" applyFont="1" applyFill="1" applyBorder="1" applyAlignme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5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2" fillId="0" borderId="35" xfId="0" applyFont="1" applyBorder="1" applyAlignment="1"/>
    <xf numFmtId="0" fontId="12" fillId="0" borderId="52" xfId="0" applyFont="1" applyBorder="1"/>
    <xf numFmtId="0" fontId="12" fillId="0" borderId="3" xfId="0" applyFont="1" applyBorder="1"/>
    <xf numFmtId="0" fontId="14" fillId="0" borderId="6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0" borderId="35" xfId="0" applyBorder="1" applyAlignment="1"/>
    <xf numFmtId="0" fontId="0" fillId="0" borderId="52" xfId="0" applyFont="1" applyBorder="1" applyAlignment="1"/>
    <xf numFmtId="0" fontId="0" fillId="0" borderId="3" xfId="0" applyFont="1" applyBorder="1" applyAlignment="1"/>
    <xf numFmtId="0" fontId="14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1" xfId="0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18" xfId="0" applyBorder="1" applyAlignment="1">
      <alignment wrapText="1"/>
    </xf>
    <xf numFmtId="0" fontId="13" fillId="0" borderId="0" xfId="0" applyFont="1" applyAlignment="1"/>
    <xf numFmtId="0" fontId="2" fillId="0" borderId="24" xfId="0" applyFont="1" applyBorder="1" applyAlignment="1">
      <alignment horizontal="center"/>
    </xf>
    <xf numFmtId="0" fontId="0" fillId="0" borderId="18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35" xfId="0" applyFont="1" applyFill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  <xf numFmtId="0" fontId="13" fillId="0" borderId="35" xfId="0" applyFont="1" applyFill="1" applyBorder="1" applyAlignment="1">
      <alignment wrapText="1"/>
    </xf>
    <xf numFmtId="0" fontId="13" fillId="0" borderId="5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35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0" xfId="0" applyFont="1" applyFill="1" applyBorder="1" applyAlignment="1">
      <alignment wrapText="1"/>
    </xf>
    <xf numFmtId="0" fontId="12" fillId="0" borderId="9" xfId="0" applyFont="1" applyFill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2" xfId="0" applyFont="1" applyFill="1" applyBorder="1" applyAlignment="1"/>
    <xf numFmtId="0" fontId="2" fillId="0" borderId="3" xfId="0" applyFont="1" applyFill="1" applyBorder="1" applyAlignment="1"/>
    <xf numFmtId="0" fontId="0" fillId="0" borderId="35" xfId="0" applyFill="1" applyBorder="1" applyAlignment="1"/>
    <xf numFmtId="0" fontId="0" fillId="0" borderId="52" xfId="0" applyFill="1" applyBorder="1" applyAlignment="1"/>
    <xf numFmtId="0" fontId="0" fillId="0" borderId="3" xfId="0" applyFill="1" applyBorder="1" applyAlignment="1"/>
    <xf numFmtId="0" fontId="20" fillId="0" borderId="14" xfId="0" applyFont="1" applyFill="1" applyBorder="1" applyAlignment="1"/>
    <xf numFmtId="0" fontId="20" fillId="0" borderId="47" xfId="0" applyFont="1" applyFill="1" applyBorder="1" applyAlignment="1"/>
    <xf numFmtId="0" fontId="20" fillId="0" borderId="28" xfId="0" applyFont="1" applyFill="1" applyBorder="1" applyAlignment="1"/>
    <xf numFmtId="0" fontId="0" fillId="0" borderId="35" xfId="0" applyFont="1" applyBorder="1" applyAlignment="1"/>
    <xf numFmtId="0" fontId="0" fillId="0" borderId="36" xfId="0" applyFont="1" applyFill="1" applyBorder="1" applyAlignment="1">
      <alignment wrapText="1"/>
    </xf>
    <xf numFmtId="0" fontId="0" fillId="0" borderId="53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48" xfId="0" applyFill="1" applyBorder="1" applyAlignment="1"/>
    <xf numFmtId="0" fontId="0" fillId="0" borderId="54" xfId="0" applyFill="1" applyBorder="1" applyAlignment="1"/>
    <xf numFmtId="0" fontId="0" fillId="0" borderId="11" xfId="0" applyFill="1" applyBorder="1" applyAlignment="1"/>
    <xf numFmtId="0" fontId="0" fillId="0" borderId="48" xfId="0" applyFont="1" applyBorder="1" applyAlignment="1"/>
    <xf numFmtId="0" fontId="0" fillId="0" borderId="54" xfId="0" applyFont="1" applyBorder="1" applyAlignment="1"/>
    <xf numFmtId="0" fontId="0" fillId="0" borderId="11" xfId="0" applyFont="1" applyBorder="1" applyAlignment="1"/>
    <xf numFmtId="0" fontId="20" fillId="0" borderId="30" xfId="0" applyFont="1" applyBorder="1" applyAlignment="1"/>
    <xf numFmtId="0" fontId="20" fillId="0" borderId="47" xfId="0" applyFont="1" applyBorder="1" applyAlignment="1"/>
    <xf numFmtId="0" fontId="20" fillId="0" borderId="28" xfId="0" applyFont="1" applyBorder="1" applyAlignment="1"/>
    <xf numFmtId="0" fontId="0" fillId="0" borderId="36" xfId="0" applyBorder="1" applyAlignment="1">
      <alignment wrapText="1"/>
    </xf>
    <xf numFmtId="0" fontId="0" fillId="0" borderId="5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2" xfId="0" applyBorder="1" applyAlignment="1">
      <alignment wrapText="1"/>
    </xf>
    <xf numFmtId="0" fontId="0" fillId="0" borderId="64" xfId="0" applyBorder="1" applyAlignment="1">
      <alignment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wrapText="1" shrinkToFit="1"/>
    </xf>
    <xf numFmtId="0" fontId="2" fillId="0" borderId="39" xfId="0" applyFont="1" applyBorder="1" applyAlignment="1">
      <alignment horizontal="center" wrapText="1" shrinkToFit="1"/>
    </xf>
    <xf numFmtId="0" fontId="2" fillId="0" borderId="18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58" xfId="0" applyBorder="1" applyAlignment="1"/>
    <xf numFmtId="0" fontId="2" fillId="0" borderId="51" xfId="0" applyFont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11" fillId="0" borderId="34" xfId="0" applyFont="1" applyBorder="1" applyAlignment="1">
      <alignment wrapText="1"/>
    </xf>
    <xf numFmtId="0" fontId="0" fillId="0" borderId="25" xfId="0" applyBorder="1" applyAlignment="1">
      <alignment wrapText="1"/>
    </xf>
    <xf numFmtId="0" fontId="5" fillId="0" borderId="51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56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5" fillId="0" borderId="15" xfId="0" applyFont="1" applyBorder="1" applyAlignment="1">
      <alignment horizontal="center" wrapText="1" shrinkToFit="1"/>
    </xf>
    <xf numFmtId="0" fontId="5" fillId="0" borderId="16" xfId="0" applyFont="1" applyBorder="1" applyAlignment="1">
      <alignment horizontal="center" wrapText="1" shrinkToFit="1"/>
    </xf>
    <xf numFmtId="0" fontId="5" fillId="0" borderId="39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0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61" xfId="0" applyBorder="1" applyAlignment="1">
      <alignment wrapText="1"/>
    </xf>
    <xf numFmtId="0" fontId="2" fillId="0" borderId="62" xfId="0" applyFont="1" applyBorder="1" applyAlignment="1">
      <alignment horizontal="center" vertical="top"/>
    </xf>
    <xf numFmtId="0" fontId="0" fillId="0" borderId="33" xfId="0" applyBorder="1" applyAlignment="1"/>
    <xf numFmtId="0" fontId="0" fillId="0" borderId="56" xfId="0" applyBorder="1" applyAlignment="1"/>
    <xf numFmtId="0" fontId="12" fillId="0" borderId="0" xfId="0" applyFont="1" applyBorder="1" applyAlignment="1">
      <alignment wrapText="1"/>
    </xf>
    <xf numFmtId="0" fontId="2" fillId="0" borderId="3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59" xfId="0" applyBorder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6" fillId="0" borderId="60" xfId="0" applyFont="1" applyBorder="1" applyAlignment="1"/>
    <xf numFmtId="0" fontId="12" fillId="0" borderId="61" xfId="0" applyFont="1" applyBorder="1" applyAlignment="1"/>
    <xf numFmtId="0" fontId="2" fillId="0" borderId="55" xfId="0" applyFont="1" applyBorder="1" applyAlignment="1">
      <alignment horizontal="center" vertical="top"/>
    </xf>
    <xf numFmtId="0" fontId="0" fillId="0" borderId="12" xfId="0" applyBorder="1" applyAlignment="1"/>
    <xf numFmtId="0" fontId="0" fillId="0" borderId="57" xfId="0" applyBorder="1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19" xfId="0" applyBorder="1" applyAlignment="1"/>
    <xf numFmtId="0" fontId="0" fillId="0" borderId="37" xfId="0" applyBorder="1" applyAlignme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9" xfId="0" applyBorder="1" applyAlignme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0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2" fillId="0" borderId="24" xfId="0" applyFont="1" applyBorder="1" applyAlignment="1"/>
    <xf numFmtId="0" fontId="2" fillId="0" borderId="44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6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58" xfId="0" applyFont="1" applyFill="1" applyBorder="1" applyAlignment="1">
      <alignment horizontal="center"/>
    </xf>
    <xf numFmtId="0" fontId="16" fillId="0" borderId="24" xfId="0" applyFont="1" applyBorder="1" applyAlignment="1"/>
    <xf numFmtId="0" fontId="16" fillId="0" borderId="1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15" fillId="0" borderId="24" xfId="0" applyFont="1" applyBorder="1" applyAlignment="1"/>
    <xf numFmtId="0" fontId="12" fillId="0" borderId="15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44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W143"/>
  <sheetViews>
    <sheetView topLeftCell="A43" zoomScaleNormal="100" workbookViewId="0">
      <selection activeCell="M10" sqref="M10"/>
    </sheetView>
  </sheetViews>
  <sheetFormatPr defaultRowHeight="12.75"/>
  <cols>
    <col min="1" max="3" width="10.140625" customWidth="1"/>
    <col min="4" max="4" width="25.140625" customWidth="1"/>
    <col min="5" max="5" width="11.85546875" customWidth="1"/>
    <col min="6" max="8" width="7.7109375" hidden="1" customWidth="1"/>
    <col min="9" max="9" width="0.140625" hidden="1" customWidth="1"/>
    <col min="12" max="12" width="30.85546875" customWidth="1"/>
    <col min="13" max="13" width="12" customWidth="1"/>
    <col min="14" max="14" width="7.7109375" hidden="1" customWidth="1"/>
    <col min="15" max="15" width="7.7109375" style="16" hidden="1" customWidth="1"/>
    <col min="16" max="16" width="0.140625" style="16" hidden="1" customWidth="1"/>
    <col min="17" max="17" width="7.7109375" style="16" hidden="1" customWidth="1"/>
  </cols>
  <sheetData>
    <row r="1" spans="1:23" ht="12.75" customHeight="1">
      <c r="A1" s="522"/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13" t="s">
        <v>15</v>
      </c>
      <c r="N1" s="513"/>
      <c r="O1" s="514"/>
      <c r="P1" s="28"/>
    </row>
    <row r="2" spans="1:23" ht="12.75" customHeight="1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14"/>
      <c r="N2" s="514"/>
      <c r="O2" s="514"/>
    </row>
    <row r="3" spans="1:23" ht="12.75" customHeight="1">
      <c r="A3" s="525" t="s">
        <v>413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6"/>
      <c r="P3" s="514"/>
      <c r="Q3" s="514"/>
    </row>
    <row r="4" spans="1:23" ht="12.75" customHeight="1" thickBot="1">
      <c r="A4" s="514"/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30" t="s">
        <v>16</v>
      </c>
      <c r="N4" s="530"/>
      <c r="O4" s="514"/>
    </row>
    <row r="5" spans="1:23" ht="12.75" customHeight="1">
      <c r="A5" s="517" t="s">
        <v>17</v>
      </c>
      <c r="B5" s="518"/>
      <c r="C5" s="518"/>
      <c r="D5" s="519"/>
      <c r="E5" s="523" t="s">
        <v>414</v>
      </c>
      <c r="F5" s="523"/>
      <c r="G5" s="523"/>
      <c r="H5" s="523"/>
      <c r="I5" s="531"/>
      <c r="J5" s="523" t="s">
        <v>20</v>
      </c>
      <c r="K5" s="523"/>
      <c r="L5" s="523"/>
      <c r="M5" s="523" t="s">
        <v>414</v>
      </c>
      <c r="N5" s="523"/>
      <c r="O5" s="523"/>
      <c r="P5" s="532"/>
      <c r="Q5" s="533"/>
    </row>
    <row r="6" spans="1:23" ht="12.75" customHeight="1" thickBot="1">
      <c r="A6" s="520"/>
      <c r="B6" s="521"/>
      <c r="C6" s="521"/>
      <c r="D6" s="521"/>
      <c r="E6" s="74" t="s">
        <v>19</v>
      </c>
      <c r="F6" s="74" t="s">
        <v>18</v>
      </c>
      <c r="G6" s="74" t="s">
        <v>18</v>
      </c>
      <c r="H6" s="74" t="s">
        <v>64</v>
      </c>
      <c r="I6" s="74" t="s">
        <v>63</v>
      </c>
      <c r="J6" s="524"/>
      <c r="K6" s="524"/>
      <c r="L6" s="524"/>
      <c r="M6" s="99" t="s">
        <v>19</v>
      </c>
      <c r="N6" s="99" t="s">
        <v>66</v>
      </c>
      <c r="O6" s="99" t="s">
        <v>47</v>
      </c>
      <c r="P6" s="99" t="s">
        <v>48</v>
      </c>
      <c r="Q6" s="100" t="s">
        <v>65</v>
      </c>
    </row>
    <row r="7" spans="1:23" s="18" customFormat="1" ht="29.25" customHeight="1">
      <c r="A7" s="515" t="s">
        <v>78</v>
      </c>
      <c r="B7" s="516"/>
      <c r="C7" s="516"/>
      <c r="D7" s="516"/>
      <c r="E7" s="141">
        <v>70621</v>
      </c>
      <c r="F7" s="142"/>
      <c r="G7" s="142"/>
      <c r="H7" s="142"/>
      <c r="I7" s="143"/>
      <c r="J7" s="515" t="s">
        <v>105</v>
      </c>
      <c r="K7" s="516"/>
      <c r="L7" s="516"/>
      <c r="M7" s="141">
        <v>100087</v>
      </c>
      <c r="N7" s="142"/>
      <c r="O7" s="142"/>
      <c r="P7" s="142"/>
      <c r="Q7" s="143"/>
    </row>
    <row r="8" spans="1:23" s="18" customFormat="1" ht="26.25" customHeight="1">
      <c r="A8" s="497" t="s">
        <v>79</v>
      </c>
      <c r="B8" s="498"/>
      <c r="C8" s="498"/>
      <c r="D8" s="499"/>
      <c r="E8" s="145">
        <v>47950</v>
      </c>
      <c r="F8" s="10"/>
      <c r="G8" s="10"/>
      <c r="H8" s="10"/>
      <c r="I8" s="146"/>
      <c r="J8" s="497" t="s">
        <v>106</v>
      </c>
      <c r="K8" s="498"/>
      <c r="L8" s="499"/>
      <c r="M8" s="145"/>
      <c r="N8" s="10"/>
      <c r="O8" s="10"/>
      <c r="P8" s="10"/>
      <c r="Q8" s="146"/>
    </row>
    <row r="9" spans="1:23" s="18" customFormat="1" ht="26.25" customHeight="1">
      <c r="A9" s="497" t="s">
        <v>80</v>
      </c>
      <c r="B9" s="498"/>
      <c r="C9" s="498"/>
      <c r="D9" s="499"/>
      <c r="E9" s="145">
        <v>51586</v>
      </c>
      <c r="F9" s="10"/>
      <c r="G9" s="10"/>
      <c r="H9" s="10"/>
      <c r="I9" s="146"/>
      <c r="J9" s="497" t="s">
        <v>116</v>
      </c>
      <c r="K9" s="498"/>
      <c r="L9" s="499"/>
      <c r="M9" s="145">
        <v>854</v>
      </c>
      <c r="N9" s="10"/>
      <c r="O9" s="10"/>
      <c r="P9" s="10"/>
      <c r="Q9" s="146"/>
      <c r="T9" s="151"/>
      <c r="U9" s="149"/>
      <c r="V9" s="149"/>
      <c r="W9" s="149"/>
    </row>
    <row r="10" spans="1:23" s="18" customFormat="1" ht="28.5" customHeight="1">
      <c r="A10" s="497" t="s">
        <v>81</v>
      </c>
      <c r="B10" s="498"/>
      <c r="C10" s="498"/>
      <c r="D10" s="499"/>
      <c r="E10" s="145">
        <v>2047</v>
      </c>
      <c r="F10" s="10"/>
      <c r="G10" s="10"/>
      <c r="H10" s="10"/>
      <c r="I10" s="146"/>
      <c r="J10" s="497" t="s">
        <v>107</v>
      </c>
      <c r="K10" s="498"/>
      <c r="L10" s="499"/>
      <c r="M10" s="145">
        <v>3864</v>
      </c>
      <c r="N10" s="10"/>
      <c r="O10" s="10"/>
      <c r="P10" s="10"/>
      <c r="Q10" s="146"/>
      <c r="T10" s="151"/>
      <c r="U10" s="149"/>
      <c r="V10" s="149"/>
      <c r="W10" s="149"/>
    </row>
    <row r="11" spans="1:23" s="18" customFormat="1" ht="17.25" customHeight="1">
      <c r="A11" s="493" t="s">
        <v>82</v>
      </c>
      <c r="B11" s="495"/>
      <c r="C11" s="495"/>
      <c r="D11" s="495"/>
      <c r="E11" s="145">
        <v>13677</v>
      </c>
      <c r="F11" s="4"/>
      <c r="G11" s="4"/>
      <c r="H11" s="4"/>
      <c r="I11" s="146"/>
      <c r="J11" s="497" t="s">
        <v>108</v>
      </c>
      <c r="K11" s="498"/>
      <c r="L11" s="499"/>
      <c r="M11" s="145">
        <v>1234</v>
      </c>
      <c r="N11" s="10"/>
      <c r="O11" s="10"/>
      <c r="P11" s="10"/>
      <c r="Q11" s="146"/>
      <c r="T11" s="151"/>
      <c r="U11" s="149"/>
      <c r="V11" s="149"/>
      <c r="W11" s="149"/>
    </row>
    <row r="12" spans="1:23" s="18" customFormat="1" ht="17.25" customHeight="1">
      <c r="A12" s="496" t="s">
        <v>83</v>
      </c>
      <c r="B12" s="495"/>
      <c r="C12" s="495"/>
      <c r="D12" s="495"/>
      <c r="E12" s="123">
        <f>SUM(E7:E11)</f>
        <v>185881</v>
      </c>
      <c r="F12" s="10"/>
      <c r="G12" s="10"/>
      <c r="H12" s="10"/>
      <c r="I12" s="146"/>
      <c r="J12" s="493" t="s">
        <v>109</v>
      </c>
      <c r="K12" s="495"/>
      <c r="L12" s="495"/>
      <c r="M12" s="145"/>
      <c r="N12" s="10"/>
      <c r="O12" s="10"/>
      <c r="P12" s="10"/>
      <c r="Q12" s="146"/>
      <c r="T12" s="150"/>
      <c r="U12" s="150"/>
      <c r="V12" s="150"/>
      <c r="W12" s="150"/>
    </row>
    <row r="13" spans="1:23" s="18" customFormat="1" ht="18" customHeight="1">
      <c r="A13" s="510" t="s">
        <v>84</v>
      </c>
      <c r="B13" s="486"/>
      <c r="C13" s="486"/>
      <c r="D13" s="495"/>
      <c r="E13" s="145">
        <v>41124</v>
      </c>
      <c r="F13" s="4"/>
      <c r="G13" s="4"/>
      <c r="H13" s="4"/>
      <c r="I13" s="146"/>
      <c r="J13" s="511" t="s">
        <v>110</v>
      </c>
      <c r="K13" s="511"/>
      <c r="L13" s="511"/>
      <c r="M13" s="147">
        <f>SUM(M7:M12)</f>
        <v>106039</v>
      </c>
      <c r="N13" s="10"/>
      <c r="O13" s="10"/>
      <c r="P13" s="10"/>
      <c r="Q13" s="146"/>
      <c r="T13" s="151"/>
      <c r="U13" s="149"/>
      <c r="V13" s="149"/>
      <c r="W13" s="149"/>
    </row>
    <row r="14" spans="1:23" s="18" customFormat="1" ht="18.75" customHeight="1">
      <c r="A14" s="540" t="s">
        <v>85</v>
      </c>
      <c r="B14" s="540"/>
      <c r="C14" s="540"/>
      <c r="D14" s="496"/>
      <c r="E14" s="123">
        <f>SUM(E12:E13)</f>
        <v>227005</v>
      </c>
      <c r="F14" s="4"/>
      <c r="G14" s="4"/>
      <c r="H14" s="4"/>
      <c r="I14" s="146"/>
      <c r="J14" s="493" t="s">
        <v>111</v>
      </c>
      <c r="K14" s="495"/>
      <c r="L14" s="495"/>
      <c r="M14" s="145">
        <v>8892</v>
      </c>
      <c r="N14" s="10"/>
      <c r="O14" s="10"/>
      <c r="P14" s="10"/>
      <c r="Q14" s="146"/>
      <c r="T14" s="151"/>
      <c r="U14" s="149"/>
      <c r="V14" s="149"/>
      <c r="W14" s="149"/>
    </row>
    <row r="15" spans="1:23" s="18" customFormat="1" ht="24.75" customHeight="1">
      <c r="A15" s="510" t="s">
        <v>86</v>
      </c>
      <c r="B15" s="486"/>
      <c r="C15" s="486"/>
      <c r="D15" s="495"/>
      <c r="E15" s="145"/>
      <c r="F15" s="10"/>
      <c r="G15" s="10"/>
      <c r="H15" s="10"/>
      <c r="I15" s="146"/>
      <c r="J15" s="493" t="s">
        <v>112</v>
      </c>
      <c r="K15" s="495"/>
      <c r="L15" s="495"/>
      <c r="M15" s="145"/>
      <c r="N15" s="10"/>
      <c r="O15" s="10"/>
      <c r="P15" s="10"/>
      <c r="Q15" s="146"/>
      <c r="T15" s="151"/>
      <c r="U15" s="149"/>
      <c r="V15" s="149"/>
      <c r="W15" s="149"/>
    </row>
    <row r="16" spans="1:23" s="18" customFormat="1" ht="12.75" customHeight="1">
      <c r="A16" s="540" t="s">
        <v>87</v>
      </c>
      <c r="B16" s="540"/>
      <c r="C16" s="540"/>
      <c r="D16" s="496"/>
      <c r="E16" s="123">
        <f>SUM(E15)</f>
        <v>0</v>
      </c>
      <c r="F16" s="4"/>
      <c r="G16" s="4"/>
      <c r="H16" s="4"/>
      <c r="I16" s="146"/>
      <c r="J16" s="493" t="s">
        <v>113</v>
      </c>
      <c r="K16" s="495"/>
      <c r="L16" s="495"/>
      <c r="M16" s="145">
        <v>907</v>
      </c>
      <c r="N16" s="10"/>
      <c r="O16" s="10"/>
      <c r="P16" s="10"/>
      <c r="Q16" s="146"/>
      <c r="T16" s="150"/>
      <c r="U16" s="150"/>
      <c r="V16" s="150"/>
      <c r="W16" s="150"/>
    </row>
    <row r="17" spans="1:23" s="18" customFormat="1" ht="12.75" customHeight="1">
      <c r="A17" s="509" t="s">
        <v>88</v>
      </c>
      <c r="B17" s="509"/>
      <c r="C17" s="509"/>
      <c r="D17" s="509"/>
      <c r="E17" s="144">
        <v>2500</v>
      </c>
      <c r="F17" s="4"/>
      <c r="G17" s="4"/>
      <c r="H17" s="4"/>
      <c r="I17" s="146"/>
      <c r="J17" s="511" t="s">
        <v>114</v>
      </c>
      <c r="K17" s="511"/>
      <c r="L17" s="511"/>
      <c r="M17" s="147">
        <f>SUM(M14:M16)</f>
        <v>9799</v>
      </c>
      <c r="N17" s="10"/>
      <c r="O17" s="10"/>
      <c r="P17" s="10"/>
      <c r="Q17" s="146"/>
      <c r="T17" s="151"/>
      <c r="U17" s="149"/>
      <c r="V17" s="149"/>
      <c r="W17" s="149"/>
    </row>
    <row r="18" spans="1:23" s="18" customFormat="1" ht="12.75" customHeight="1">
      <c r="A18" s="510" t="s">
        <v>89</v>
      </c>
      <c r="B18" s="486"/>
      <c r="C18" s="486"/>
      <c r="D18" s="486"/>
      <c r="E18" s="144">
        <v>4500</v>
      </c>
      <c r="F18" s="4"/>
      <c r="G18" s="4"/>
      <c r="H18" s="4"/>
      <c r="I18" s="146"/>
      <c r="J18" s="537" t="s">
        <v>115</v>
      </c>
      <c r="K18" s="538"/>
      <c r="L18" s="539"/>
      <c r="M18" s="123">
        <f>M13+M17</f>
        <v>115838</v>
      </c>
      <c r="N18" s="10"/>
      <c r="O18" s="10"/>
      <c r="P18" s="10"/>
      <c r="Q18" s="146"/>
    </row>
    <row r="19" spans="1:23" s="18" customFormat="1" ht="15.75" customHeight="1">
      <c r="A19" s="510" t="s">
        <v>90</v>
      </c>
      <c r="B19" s="486"/>
      <c r="C19" s="486"/>
      <c r="D19" s="495"/>
      <c r="E19" s="145">
        <v>2200</v>
      </c>
      <c r="F19" s="4"/>
      <c r="G19" s="4"/>
      <c r="H19" s="4"/>
      <c r="I19" s="146"/>
      <c r="J19" s="496" t="s">
        <v>117</v>
      </c>
      <c r="K19" s="496"/>
      <c r="L19" s="496"/>
      <c r="M19" s="123">
        <v>26591</v>
      </c>
      <c r="N19" s="10"/>
      <c r="O19" s="10"/>
      <c r="P19" s="10"/>
      <c r="Q19" s="146"/>
    </row>
    <row r="20" spans="1:23" s="18" customFormat="1" ht="14.25" customHeight="1">
      <c r="A20" s="527" t="s">
        <v>91</v>
      </c>
      <c r="B20" s="528"/>
      <c r="C20" s="528"/>
      <c r="D20" s="529"/>
      <c r="E20" s="147">
        <f>SUM(E18:E19)</f>
        <v>6700</v>
      </c>
      <c r="F20" s="4"/>
      <c r="G20" s="4"/>
      <c r="H20" s="10"/>
      <c r="I20" s="146"/>
      <c r="J20" s="497" t="s">
        <v>118</v>
      </c>
      <c r="K20" s="498"/>
      <c r="L20" s="499"/>
      <c r="M20" s="145">
        <v>670</v>
      </c>
      <c r="N20" s="10"/>
      <c r="O20" s="10"/>
      <c r="P20" s="10"/>
      <c r="Q20" s="146"/>
    </row>
    <row r="21" spans="1:23" s="18" customFormat="1" ht="18" customHeight="1">
      <c r="A21" s="540" t="s">
        <v>92</v>
      </c>
      <c r="B21" s="496"/>
      <c r="C21" s="496"/>
      <c r="D21" s="496"/>
      <c r="E21" s="123">
        <f>E17+E20</f>
        <v>9200</v>
      </c>
      <c r="F21" s="10"/>
      <c r="G21" s="10"/>
      <c r="H21" s="10"/>
      <c r="I21" s="146"/>
      <c r="J21" s="493" t="s">
        <v>119</v>
      </c>
      <c r="K21" s="495"/>
      <c r="L21" s="495"/>
      <c r="M21" s="145">
        <v>4763</v>
      </c>
      <c r="N21" s="10"/>
      <c r="O21" s="10"/>
      <c r="P21" s="10"/>
      <c r="Q21" s="146"/>
    </row>
    <row r="22" spans="1:23" s="18" customFormat="1" ht="12.75" customHeight="1">
      <c r="A22" s="510" t="s">
        <v>93</v>
      </c>
      <c r="B22" s="495"/>
      <c r="C22" s="495"/>
      <c r="D22" s="495"/>
      <c r="E22" s="145">
        <v>1794</v>
      </c>
      <c r="F22" s="4"/>
      <c r="G22" s="4"/>
      <c r="H22" s="4"/>
      <c r="I22" s="146"/>
      <c r="J22" s="511" t="s">
        <v>120</v>
      </c>
      <c r="K22" s="511"/>
      <c r="L22" s="511"/>
      <c r="M22" s="147">
        <f>SUM(M20:M21)</f>
        <v>5433</v>
      </c>
      <c r="N22" s="10"/>
      <c r="O22" s="10"/>
      <c r="P22" s="10"/>
      <c r="Q22" s="146"/>
    </row>
    <row r="23" spans="1:23" s="18" customFormat="1" ht="18" customHeight="1">
      <c r="A23" s="510" t="s">
        <v>94</v>
      </c>
      <c r="B23" s="495"/>
      <c r="C23" s="495"/>
      <c r="D23" s="495"/>
      <c r="E23" s="145">
        <v>3868</v>
      </c>
      <c r="F23" s="4"/>
      <c r="G23" s="4"/>
      <c r="H23" s="4"/>
      <c r="I23" s="146"/>
      <c r="J23" s="493" t="s">
        <v>121</v>
      </c>
      <c r="K23" s="495"/>
      <c r="L23" s="495"/>
      <c r="M23" s="145">
        <v>535</v>
      </c>
      <c r="N23" s="10"/>
      <c r="O23" s="10"/>
      <c r="P23" s="10"/>
      <c r="Q23" s="146"/>
    </row>
    <row r="24" spans="1:23" s="18" customFormat="1" ht="12.75" customHeight="1">
      <c r="A24" s="510" t="s">
        <v>95</v>
      </c>
      <c r="B24" s="486"/>
      <c r="C24" s="486"/>
      <c r="D24" s="495"/>
      <c r="E24" s="145">
        <v>1975</v>
      </c>
      <c r="F24" s="4"/>
      <c r="G24" s="4"/>
      <c r="H24" s="4"/>
      <c r="I24" s="146"/>
      <c r="J24" s="493" t="s">
        <v>122</v>
      </c>
      <c r="K24" s="495"/>
      <c r="L24" s="495"/>
      <c r="M24" s="145">
        <v>945</v>
      </c>
      <c r="N24" s="10"/>
      <c r="O24" s="10"/>
      <c r="P24" s="10"/>
      <c r="Q24" s="146"/>
    </row>
    <row r="25" spans="1:23" s="18" customFormat="1" ht="16.5" customHeight="1">
      <c r="A25" s="510" t="s">
        <v>96</v>
      </c>
      <c r="B25" s="486"/>
      <c r="C25" s="486"/>
      <c r="D25" s="495"/>
      <c r="E25" s="145">
        <v>1651</v>
      </c>
      <c r="F25" s="10"/>
      <c r="G25" s="10"/>
      <c r="H25" s="10"/>
      <c r="I25" s="146"/>
      <c r="J25" s="511" t="s">
        <v>123</v>
      </c>
      <c r="K25" s="511"/>
      <c r="L25" s="511"/>
      <c r="M25" s="147">
        <f>SUM(M23:M24)</f>
        <v>1480</v>
      </c>
      <c r="N25" s="10"/>
      <c r="O25" s="10"/>
      <c r="P25" s="10"/>
      <c r="Q25" s="146"/>
    </row>
    <row r="26" spans="1:23" s="18" customFormat="1" ht="12.75" customHeight="1">
      <c r="A26" s="510" t="s">
        <v>97</v>
      </c>
      <c r="B26" s="486"/>
      <c r="C26" s="486"/>
      <c r="D26" s="495"/>
      <c r="E26" s="145">
        <v>200</v>
      </c>
      <c r="F26" s="4"/>
      <c r="G26" s="4"/>
      <c r="H26" s="4"/>
      <c r="I26" s="146"/>
      <c r="J26" s="493" t="s">
        <v>124</v>
      </c>
      <c r="K26" s="495"/>
      <c r="L26" s="495"/>
      <c r="M26" s="145">
        <v>9682</v>
      </c>
      <c r="N26" s="10"/>
      <c r="O26" s="10"/>
      <c r="P26" s="10"/>
      <c r="Q26" s="146"/>
    </row>
    <row r="27" spans="1:23" s="18" customFormat="1" ht="12.75" customHeight="1">
      <c r="A27" s="510" t="s">
        <v>98</v>
      </c>
      <c r="B27" s="486"/>
      <c r="C27" s="486"/>
      <c r="D27" s="495"/>
      <c r="E27" s="145">
        <v>677</v>
      </c>
      <c r="F27" s="4"/>
      <c r="G27" s="4"/>
      <c r="H27" s="4"/>
      <c r="I27" s="146"/>
      <c r="J27" s="493" t="s">
        <v>125</v>
      </c>
      <c r="K27" s="495"/>
      <c r="L27" s="495"/>
      <c r="M27" s="145">
        <v>16116</v>
      </c>
      <c r="N27" s="10"/>
      <c r="O27" s="10"/>
      <c r="P27" s="10"/>
      <c r="Q27" s="146"/>
    </row>
    <row r="28" spans="1:23" s="18" customFormat="1" ht="12.75" customHeight="1">
      <c r="A28" s="540" t="s">
        <v>99</v>
      </c>
      <c r="B28" s="540"/>
      <c r="C28" s="540"/>
      <c r="D28" s="496"/>
      <c r="E28" s="123">
        <f>SUM(E22:E27)</f>
        <v>10165</v>
      </c>
      <c r="F28" s="4"/>
      <c r="G28" s="4"/>
      <c r="H28" s="4"/>
      <c r="I28" s="146"/>
      <c r="J28" s="493" t="s">
        <v>126</v>
      </c>
      <c r="K28" s="495"/>
      <c r="L28" s="495"/>
      <c r="M28" s="145">
        <v>23</v>
      </c>
      <c r="N28" s="10"/>
      <c r="O28" s="10"/>
      <c r="P28" s="10"/>
      <c r="Q28" s="146"/>
    </row>
    <row r="29" spans="1:23" s="18" customFormat="1" ht="14.25" customHeight="1">
      <c r="A29" s="510" t="s">
        <v>100</v>
      </c>
      <c r="B29" s="486"/>
      <c r="C29" s="486"/>
      <c r="D29" s="495"/>
      <c r="E29" s="145">
        <v>308</v>
      </c>
      <c r="F29" s="4"/>
      <c r="G29" s="4"/>
      <c r="H29" s="4"/>
      <c r="I29" s="146"/>
      <c r="J29" s="493" t="s">
        <v>127</v>
      </c>
      <c r="K29" s="495"/>
      <c r="L29" s="495"/>
      <c r="M29" s="145">
        <v>5200</v>
      </c>
      <c r="N29" s="10"/>
      <c r="O29" s="10"/>
      <c r="P29" s="10"/>
      <c r="Q29" s="146"/>
    </row>
    <row r="30" spans="1:23" s="18" customFormat="1" ht="12.75" customHeight="1">
      <c r="A30" s="540" t="s">
        <v>101</v>
      </c>
      <c r="B30" s="496"/>
      <c r="C30" s="496"/>
      <c r="D30" s="496"/>
      <c r="E30" s="123">
        <f>SUM(E29)</f>
        <v>308</v>
      </c>
      <c r="F30" s="4"/>
      <c r="G30" s="4"/>
      <c r="H30" s="4"/>
      <c r="I30" s="146"/>
      <c r="J30" s="493" t="s">
        <v>128</v>
      </c>
      <c r="K30" s="495"/>
      <c r="L30" s="495"/>
      <c r="M30" s="145">
        <v>2025</v>
      </c>
      <c r="N30" s="10"/>
      <c r="O30" s="10"/>
      <c r="P30" s="10"/>
      <c r="Q30" s="146"/>
    </row>
    <row r="31" spans="1:23" s="18" customFormat="1" ht="28.5" customHeight="1">
      <c r="A31" s="510" t="s">
        <v>102</v>
      </c>
      <c r="B31" s="495"/>
      <c r="C31" s="495"/>
      <c r="D31" s="495"/>
      <c r="E31" s="145">
        <v>12897</v>
      </c>
      <c r="F31" s="4"/>
      <c r="G31" s="4"/>
      <c r="H31" s="4"/>
      <c r="I31" s="146"/>
      <c r="J31" s="493" t="s">
        <v>129</v>
      </c>
      <c r="K31" s="495"/>
      <c r="L31" s="495"/>
      <c r="M31" s="145">
        <v>4667</v>
      </c>
      <c r="N31" s="10"/>
      <c r="O31" s="10"/>
      <c r="P31" s="10"/>
      <c r="Q31" s="146"/>
    </row>
    <row r="32" spans="1:23" s="18" customFormat="1" ht="12.75" customHeight="1">
      <c r="A32" s="540" t="s">
        <v>103</v>
      </c>
      <c r="B32" s="540"/>
      <c r="C32" s="540"/>
      <c r="D32" s="496"/>
      <c r="E32" s="123">
        <f>SUM(E31)</f>
        <v>12897</v>
      </c>
      <c r="F32" s="10"/>
      <c r="G32" s="10"/>
      <c r="H32" s="10"/>
      <c r="I32" s="146"/>
      <c r="J32" s="493" t="s">
        <v>130</v>
      </c>
      <c r="K32" s="494"/>
      <c r="L32" s="494"/>
      <c r="M32" s="145">
        <v>7526</v>
      </c>
      <c r="N32" s="10"/>
      <c r="O32" s="10"/>
      <c r="P32" s="10"/>
      <c r="Q32" s="146"/>
    </row>
    <row r="33" spans="1:17" s="18" customFormat="1" ht="12.75" customHeight="1">
      <c r="A33" s="540" t="s">
        <v>104</v>
      </c>
      <c r="B33" s="496"/>
      <c r="C33" s="496"/>
      <c r="D33" s="496"/>
      <c r="E33" s="123">
        <f>E14+E16+E21+E28+E30+E32</f>
        <v>259575</v>
      </c>
      <c r="F33" s="4"/>
      <c r="G33" s="4"/>
      <c r="H33" s="4"/>
      <c r="I33" s="146"/>
      <c r="J33" s="494" t="s">
        <v>131</v>
      </c>
      <c r="K33" s="494"/>
      <c r="L33" s="494"/>
      <c r="M33" s="10">
        <f>SUM(M26:M32)</f>
        <v>45239</v>
      </c>
      <c r="N33" s="10"/>
      <c r="O33" s="10"/>
      <c r="P33" s="10"/>
      <c r="Q33" s="146"/>
    </row>
    <row r="34" spans="1:17" s="18" customFormat="1" ht="15.75" customHeight="1">
      <c r="A34" s="510" t="s">
        <v>159</v>
      </c>
      <c r="B34" s="495"/>
      <c r="C34" s="495"/>
      <c r="D34" s="495"/>
      <c r="E34" s="145">
        <v>27264</v>
      </c>
      <c r="F34" s="4"/>
      <c r="G34" s="4"/>
      <c r="H34" s="4"/>
      <c r="I34" s="146"/>
      <c r="J34" s="495" t="s">
        <v>132</v>
      </c>
      <c r="K34" s="495"/>
      <c r="L34" s="495"/>
      <c r="M34" s="145">
        <v>610</v>
      </c>
      <c r="N34" s="10"/>
      <c r="O34" s="10"/>
      <c r="P34" s="10"/>
      <c r="Q34" s="146"/>
    </row>
    <row r="35" spans="1:17" s="18" customFormat="1" ht="13.5" customHeight="1">
      <c r="A35" s="534" t="s">
        <v>160</v>
      </c>
      <c r="B35" s="535"/>
      <c r="C35" s="535"/>
      <c r="D35" s="536"/>
      <c r="E35" s="152">
        <v>27264</v>
      </c>
      <c r="F35" s="4"/>
      <c r="G35" s="4"/>
      <c r="H35" s="4"/>
      <c r="I35" s="146"/>
      <c r="J35" s="537" t="s">
        <v>133</v>
      </c>
      <c r="K35" s="538"/>
      <c r="L35" s="539"/>
      <c r="M35" s="10">
        <f>SUM(M34)</f>
        <v>610</v>
      </c>
      <c r="N35" s="10"/>
      <c r="O35" s="10"/>
      <c r="P35" s="10"/>
      <c r="Q35" s="146"/>
    </row>
    <row r="36" spans="1:17" s="18" customFormat="1" ht="14.25" customHeight="1">
      <c r="A36" s="505" t="s">
        <v>161</v>
      </c>
      <c r="B36" s="505"/>
      <c r="C36" s="505"/>
      <c r="D36" s="505"/>
      <c r="E36" s="152">
        <v>96694</v>
      </c>
      <c r="F36" s="4"/>
      <c r="G36" s="4"/>
      <c r="H36" s="4"/>
      <c r="I36" s="146"/>
      <c r="J36" s="493" t="s">
        <v>134</v>
      </c>
      <c r="K36" s="495"/>
      <c r="L36" s="495"/>
      <c r="M36" s="10">
        <v>12777</v>
      </c>
      <c r="N36" s="10"/>
      <c r="O36" s="10"/>
      <c r="P36" s="10"/>
      <c r="Q36" s="146"/>
    </row>
    <row r="37" spans="1:17" s="18" customFormat="1" ht="16.5" customHeight="1" thickBot="1">
      <c r="A37" s="503" t="s">
        <v>162</v>
      </c>
      <c r="B37" s="503"/>
      <c r="C37" s="503"/>
      <c r="D37" s="503"/>
      <c r="E37" s="319">
        <f>SUM(E35:E36)</f>
        <v>123958</v>
      </c>
      <c r="F37" s="4"/>
      <c r="G37" s="4"/>
      <c r="H37" s="4"/>
      <c r="I37" s="146"/>
      <c r="J37" s="496" t="s">
        <v>135</v>
      </c>
      <c r="K37" s="496"/>
      <c r="L37" s="496"/>
      <c r="M37" s="10">
        <f>SUM(M36)</f>
        <v>12777</v>
      </c>
      <c r="N37" s="10"/>
      <c r="O37" s="10"/>
      <c r="P37" s="10"/>
      <c r="Q37" s="146"/>
    </row>
    <row r="38" spans="1:17" s="18" customFormat="1" ht="16.5" customHeight="1" thickBot="1">
      <c r="A38" s="541" t="s">
        <v>163</v>
      </c>
      <c r="B38" s="542"/>
      <c r="C38" s="542"/>
      <c r="D38" s="542"/>
      <c r="E38" s="321">
        <f>E33+E37</f>
        <v>383533</v>
      </c>
      <c r="F38" s="78"/>
      <c r="G38" s="4"/>
      <c r="H38" s="4"/>
      <c r="I38" s="146"/>
      <c r="J38" s="496" t="s">
        <v>136</v>
      </c>
      <c r="K38" s="495"/>
      <c r="L38" s="495"/>
      <c r="M38" s="10">
        <f>M22+M25+M33+M35+M37</f>
        <v>65539</v>
      </c>
      <c r="N38" s="10"/>
      <c r="O38" s="10"/>
      <c r="P38" s="10"/>
      <c r="Q38" s="146"/>
    </row>
    <row r="39" spans="1:17" s="18" customFormat="1" ht="12.75" customHeight="1">
      <c r="A39" s="504"/>
      <c r="B39" s="504"/>
      <c r="C39" s="504"/>
      <c r="D39" s="504"/>
      <c r="E39" s="320"/>
      <c r="F39" s="4"/>
      <c r="G39" s="4"/>
      <c r="H39" s="4"/>
      <c r="I39" s="146"/>
      <c r="J39" s="493" t="s">
        <v>137</v>
      </c>
      <c r="K39" s="495"/>
      <c r="L39" s="495"/>
      <c r="M39" s="145"/>
      <c r="N39" s="10"/>
      <c r="O39" s="10"/>
      <c r="P39" s="10"/>
      <c r="Q39" s="146"/>
    </row>
    <row r="40" spans="1:17" s="18" customFormat="1" ht="16.5" customHeight="1">
      <c r="A40" s="486"/>
      <c r="B40" s="486"/>
      <c r="C40" s="486"/>
      <c r="D40" s="486"/>
      <c r="E40" s="145"/>
      <c r="F40" s="4"/>
      <c r="G40" s="4"/>
      <c r="H40" s="4"/>
      <c r="I40" s="146"/>
      <c r="J40" s="493" t="s">
        <v>138</v>
      </c>
      <c r="K40" s="495"/>
      <c r="L40" s="495"/>
      <c r="M40" s="145">
        <v>2521</v>
      </c>
      <c r="N40" s="10"/>
      <c r="O40" s="10"/>
      <c r="P40" s="10"/>
      <c r="Q40" s="146"/>
    </row>
    <row r="41" spans="1:17" s="18" customFormat="1" ht="27" customHeight="1">
      <c r="A41" s="486"/>
      <c r="B41" s="486"/>
      <c r="C41" s="486"/>
      <c r="D41" s="486"/>
      <c r="E41" s="145"/>
      <c r="F41" s="4"/>
      <c r="G41" s="4"/>
      <c r="H41" s="4"/>
      <c r="I41" s="146"/>
      <c r="J41" s="493" t="s">
        <v>139</v>
      </c>
      <c r="K41" s="495"/>
      <c r="L41" s="495"/>
      <c r="M41" s="145">
        <v>7307</v>
      </c>
      <c r="N41" s="10"/>
      <c r="O41" s="10"/>
      <c r="P41" s="10"/>
      <c r="Q41" s="146"/>
    </row>
    <row r="42" spans="1:17" s="18" customFormat="1" ht="12.75" customHeight="1">
      <c r="A42" s="487"/>
      <c r="B42" s="488"/>
      <c r="C42" s="488"/>
      <c r="D42" s="489"/>
      <c r="E42" s="145"/>
      <c r="F42" s="4"/>
      <c r="G42" s="4"/>
      <c r="H42" s="4"/>
      <c r="I42" s="146"/>
      <c r="J42" s="497" t="s">
        <v>140</v>
      </c>
      <c r="K42" s="498"/>
      <c r="L42" s="499"/>
      <c r="M42" s="145">
        <v>6106</v>
      </c>
      <c r="N42" s="10"/>
      <c r="O42" s="10"/>
      <c r="P42" s="10"/>
      <c r="Q42" s="146"/>
    </row>
    <row r="43" spans="1:17" ht="15" customHeight="1">
      <c r="A43" s="490"/>
      <c r="B43" s="491"/>
      <c r="C43" s="491"/>
      <c r="D43" s="492"/>
      <c r="E43" s="140"/>
      <c r="F43" s="9"/>
      <c r="G43" s="9"/>
      <c r="H43" s="9"/>
      <c r="I43" s="30"/>
      <c r="J43" s="497" t="s">
        <v>141</v>
      </c>
      <c r="K43" s="498"/>
      <c r="L43" s="499"/>
      <c r="M43" s="140"/>
      <c r="N43" s="8"/>
      <c r="O43" s="8"/>
      <c r="P43" s="8"/>
      <c r="Q43" s="30"/>
    </row>
    <row r="44" spans="1:17" ht="15.75" customHeight="1">
      <c r="A44" s="512"/>
      <c r="B44" s="512"/>
      <c r="C44" s="512"/>
      <c r="D44" s="512"/>
      <c r="E44" s="9"/>
      <c r="F44" s="9"/>
      <c r="G44" s="9"/>
      <c r="H44" s="9"/>
      <c r="I44" s="30"/>
      <c r="J44" s="497" t="s">
        <v>142</v>
      </c>
      <c r="K44" s="498"/>
      <c r="L44" s="499"/>
      <c r="M44" s="140">
        <v>9965</v>
      </c>
      <c r="N44" s="8"/>
      <c r="O44" s="8"/>
      <c r="P44" s="8"/>
      <c r="Q44" s="30"/>
    </row>
    <row r="45" spans="1:17" ht="12.75" customHeight="1">
      <c r="A45" s="483"/>
      <c r="B45" s="484"/>
      <c r="C45" s="484"/>
      <c r="D45" s="485"/>
      <c r="E45" s="9"/>
      <c r="F45" s="9"/>
      <c r="G45" s="9"/>
      <c r="H45" s="8"/>
      <c r="I45" s="30"/>
      <c r="J45" s="500" t="s">
        <v>143</v>
      </c>
      <c r="K45" s="501"/>
      <c r="L45" s="502"/>
      <c r="M45" s="35">
        <f>SUM(M39:M44)</f>
        <v>25899</v>
      </c>
      <c r="N45" s="8"/>
      <c r="O45" s="8"/>
      <c r="P45" s="8"/>
      <c r="Q45" s="30"/>
    </row>
    <row r="46" spans="1:17" ht="12.75" customHeight="1">
      <c r="A46" s="487"/>
      <c r="B46" s="484"/>
      <c r="C46" s="484"/>
      <c r="D46" s="485"/>
      <c r="E46" s="145"/>
      <c r="F46" s="4"/>
      <c r="G46" s="4"/>
      <c r="H46" s="4"/>
      <c r="I46" s="146"/>
      <c r="J46" s="497" t="s">
        <v>144</v>
      </c>
      <c r="K46" s="484"/>
      <c r="L46" s="485"/>
      <c r="M46" s="145">
        <v>11275</v>
      </c>
      <c r="N46" s="11"/>
      <c r="O46" s="29"/>
    </row>
    <row r="47" spans="1:17" ht="24.75" customHeight="1">
      <c r="A47" s="487"/>
      <c r="B47" s="488"/>
      <c r="C47" s="488"/>
      <c r="D47" s="489"/>
      <c r="E47" s="145"/>
      <c r="F47" s="4"/>
      <c r="G47" s="4"/>
      <c r="H47" s="4"/>
      <c r="I47" s="146"/>
      <c r="J47" s="497" t="s">
        <v>450</v>
      </c>
      <c r="K47" s="498"/>
      <c r="L47" s="499"/>
      <c r="M47" s="145">
        <v>307</v>
      </c>
      <c r="N47" s="11"/>
      <c r="O47" s="29"/>
    </row>
    <row r="48" spans="1:17" ht="16.5" customHeight="1">
      <c r="A48" s="487"/>
      <c r="B48" s="488"/>
      <c r="C48" s="488"/>
      <c r="D48" s="489"/>
      <c r="E48" s="145"/>
      <c r="F48" s="4"/>
      <c r="G48" s="4"/>
      <c r="H48" s="4"/>
      <c r="I48" s="146"/>
      <c r="J48" s="497" t="s">
        <v>145</v>
      </c>
      <c r="K48" s="498"/>
      <c r="L48" s="499"/>
      <c r="M48" s="145">
        <v>300</v>
      </c>
      <c r="N48" s="11"/>
      <c r="O48" s="29"/>
    </row>
    <row r="49" spans="1:15" ht="14.25" customHeight="1">
      <c r="A49" s="487"/>
      <c r="B49" s="488"/>
      <c r="C49" s="488"/>
      <c r="D49" s="489"/>
      <c r="E49" s="145"/>
      <c r="F49" s="4"/>
      <c r="G49" s="4"/>
      <c r="H49" s="4"/>
      <c r="I49" s="146"/>
      <c r="J49" s="497" t="s">
        <v>146</v>
      </c>
      <c r="K49" s="498"/>
      <c r="L49" s="499"/>
      <c r="M49" s="145">
        <v>17713</v>
      </c>
      <c r="N49" s="11"/>
      <c r="O49" s="29"/>
    </row>
    <row r="50" spans="1:15" ht="17.25" customHeight="1">
      <c r="A50" s="487"/>
      <c r="B50" s="488"/>
      <c r="C50" s="488"/>
      <c r="D50" s="489"/>
      <c r="E50" s="145"/>
      <c r="F50" s="4"/>
      <c r="G50" s="4"/>
      <c r="H50" s="4"/>
      <c r="I50" s="146"/>
      <c r="J50" s="497" t="s">
        <v>147</v>
      </c>
      <c r="K50" s="498"/>
      <c r="L50" s="499"/>
      <c r="M50" s="10">
        <f>SUM(M46:M49)</f>
        <v>29595</v>
      </c>
      <c r="N50" s="11"/>
      <c r="O50" s="29"/>
    </row>
    <row r="51" spans="1:15" ht="15.75" customHeight="1">
      <c r="A51" s="487"/>
      <c r="B51" s="488"/>
      <c r="C51" s="488"/>
      <c r="D51" s="489"/>
      <c r="E51" s="145"/>
      <c r="F51" s="4"/>
      <c r="G51" s="4"/>
      <c r="H51" s="4"/>
      <c r="I51" s="146"/>
      <c r="J51" s="497" t="s">
        <v>148</v>
      </c>
      <c r="K51" s="498"/>
      <c r="L51" s="499"/>
      <c r="M51" s="145"/>
      <c r="N51" s="11"/>
      <c r="O51" s="29"/>
    </row>
    <row r="52" spans="1:15" ht="13.5" customHeight="1">
      <c r="A52" s="487"/>
      <c r="B52" s="488"/>
      <c r="C52" s="488"/>
      <c r="D52" s="489"/>
      <c r="E52" s="145"/>
      <c r="F52" s="4"/>
      <c r="G52" s="4"/>
      <c r="H52" s="4"/>
      <c r="I52" s="146"/>
      <c r="J52" s="497" t="s">
        <v>149</v>
      </c>
      <c r="K52" s="498"/>
      <c r="L52" s="499"/>
      <c r="M52" s="145">
        <v>10414</v>
      </c>
      <c r="N52" s="11"/>
      <c r="O52" s="29"/>
    </row>
    <row r="53" spans="1:15" ht="13.5" customHeight="1">
      <c r="A53" s="487"/>
      <c r="B53" s="484"/>
      <c r="C53" s="484"/>
      <c r="D53" s="485"/>
      <c r="E53" s="145"/>
      <c r="F53" s="4"/>
      <c r="G53" s="4"/>
      <c r="H53" s="4"/>
      <c r="I53" s="146"/>
      <c r="J53" s="497" t="s">
        <v>150</v>
      </c>
      <c r="K53" s="484"/>
      <c r="L53" s="485"/>
      <c r="M53" s="145">
        <v>2811</v>
      </c>
      <c r="N53" s="11"/>
      <c r="O53" s="29"/>
    </row>
    <row r="54" spans="1:15" ht="12.75" customHeight="1">
      <c r="A54" s="490"/>
      <c r="B54" s="484"/>
      <c r="C54" s="484"/>
      <c r="D54" s="485"/>
      <c r="E54" s="140"/>
      <c r="F54" s="9"/>
      <c r="G54" s="9"/>
      <c r="H54" s="9"/>
      <c r="I54" s="30"/>
      <c r="J54" s="500" t="s">
        <v>151</v>
      </c>
      <c r="K54" s="501"/>
      <c r="L54" s="502"/>
      <c r="M54" s="35">
        <f>SUM(M51:M53)</f>
        <v>13225</v>
      </c>
      <c r="N54" s="11"/>
      <c r="O54" s="29"/>
    </row>
    <row r="55" spans="1:15" ht="12.75" customHeight="1">
      <c r="A55" s="547"/>
      <c r="B55" s="548"/>
      <c r="C55" s="548"/>
      <c r="D55" s="549"/>
      <c r="E55" s="9"/>
      <c r="F55" s="9"/>
      <c r="G55" s="9"/>
      <c r="H55" s="9"/>
      <c r="I55" s="30"/>
      <c r="J55" s="506" t="s">
        <v>152</v>
      </c>
      <c r="K55" s="507"/>
      <c r="L55" s="508"/>
      <c r="M55" s="140">
        <v>7207</v>
      </c>
      <c r="N55" s="11"/>
      <c r="O55" s="29"/>
    </row>
    <row r="56" spans="1:15" ht="15" customHeight="1">
      <c r="A56" s="483"/>
      <c r="B56" s="545"/>
      <c r="C56" s="545"/>
      <c r="D56" s="546"/>
      <c r="E56" s="9"/>
      <c r="F56" s="9"/>
      <c r="G56" s="9"/>
      <c r="H56" s="8"/>
      <c r="I56" s="30"/>
      <c r="J56" s="497" t="s">
        <v>153</v>
      </c>
      <c r="K56" s="543"/>
      <c r="L56" s="544"/>
      <c r="M56" s="140">
        <v>1945</v>
      </c>
      <c r="N56" s="11"/>
      <c r="O56" s="29"/>
    </row>
    <row r="57" spans="1:15" ht="12.75" customHeight="1">
      <c r="A57" s="487"/>
      <c r="B57" s="488"/>
      <c r="C57" s="488"/>
      <c r="D57" s="489"/>
      <c r="E57" s="145"/>
      <c r="F57" s="4"/>
      <c r="G57" s="4"/>
      <c r="H57" s="4"/>
      <c r="I57" s="146"/>
      <c r="J57" s="537" t="s">
        <v>154</v>
      </c>
      <c r="K57" s="538"/>
      <c r="L57" s="539"/>
      <c r="M57" s="123">
        <f>SUM(M55:M56)</f>
        <v>9152</v>
      </c>
      <c r="N57" s="11"/>
      <c r="O57" s="29"/>
    </row>
    <row r="58" spans="1:15" ht="25.5" customHeight="1">
      <c r="A58" s="487"/>
      <c r="B58" s="488"/>
      <c r="C58" s="488"/>
      <c r="D58" s="489"/>
      <c r="E58" s="145"/>
      <c r="F58" s="4"/>
      <c r="G58" s="4"/>
      <c r="H58" s="4"/>
      <c r="I58" s="146"/>
      <c r="J58" s="497" t="s">
        <v>155</v>
      </c>
      <c r="K58" s="498"/>
      <c r="L58" s="499"/>
      <c r="M58" s="145"/>
      <c r="N58" s="11"/>
      <c r="O58" s="29"/>
    </row>
    <row r="59" spans="1:15" ht="15" customHeight="1">
      <c r="A59" s="487"/>
      <c r="B59" s="488"/>
      <c r="C59" s="488"/>
      <c r="D59" s="489"/>
      <c r="E59" s="145"/>
      <c r="F59" s="4"/>
      <c r="G59" s="4"/>
      <c r="H59" s="4"/>
      <c r="I59" s="146"/>
      <c r="J59" s="497" t="s">
        <v>156</v>
      </c>
      <c r="K59" s="498"/>
      <c r="L59" s="499"/>
      <c r="M59" s="145">
        <v>1000</v>
      </c>
      <c r="N59" s="11"/>
      <c r="O59" s="29"/>
    </row>
    <row r="60" spans="1:15" ht="12.75" customHeight="1">
      <c r="A60" s="487"/>
      <c r="B60" s="488"/>
      <c r="C60" s="488"/>
      <c r="D60" s="489"/>
      <c r="E60" s="145"/>
      <c r="F60" s="4"/>
      <c r="G60" s="4"/>
      <c r="H60" s="4"/>
      <c r="I60" s="146"/>
      <c r="J60" s="537" t="s">
        <v>157</v>
      </c>
      <c r="K60" s="538"/>
      <c r="L60" s="539"/>
      <c r="M60" s="123">
        <f>SUM(M58:M59)</f>
        <v>1000</v>
      </c>
      <c r="N60" s="11"/>
      <c r="O60" s="29"/>
    </row>
    <row r="61" spans="1:15" ht="12.75" customHeight="1">
      <c r="A61" s="487"/>
      <c r="B61" s="488"/>
      <c r="C61" s="488"/>
      <c r="D61" s="489"/>
      <c r="E61" s="145"/>
      <c r="F61" s="4"/>
      <c r="G61" s="4"/>
      <c r="H61" s="4"/>
      <c r="I61" s="146"/>
      <c r="J61" s="537" t="s">
        <v>158</v>
      </c>
      <c r="K61" s="538"/>
      <c r="L61" s="539"/>
      <c r="M61" s="123">
        <f>M18+M19+M38+M45+M50+M54+M57+M60</f>
        <v>286839</v>
      </c>
      <c r="N61" s="11"/>
      <c r="O61" s="29"/>
    </row>
    <row r="62" spans="1:15" ht="14.25" customHeight="1">
      <c r="A62" s="487"/>
      <c r="B62" s="488"/>
      <c r="C62" s="488"/>
      <c r="D62" s="489"/>
      <c r="E62" s="145"/>
      <c r="F62" s="4"/>
      <c r="G62" s="4"/>
      <c r="H62" s="4"/>
      <c r="I62" s="146"/>
      <c r="J62" s="497" t="s">
        <v>164</v>
      </c>
      <c r="K62" s="498"/>
      <c r="L62" s="499"/>
      <c r="M62" s="145">
        <v>96694</v>
      </c>
      <c r="N62" s="11"/>
      <c r="O62" s="29"/>
    </row>
    <row r="63" spans="1:15" ht="12.75" customHeight="1">
      <c r="A63" s="487"/>
      <c r="B63" s="488"/>
      <c r="C63" s="488"/>
      <c r="D63" s="489"/>
      <c r="E63" s="145"/>
      <c r="F63" s="4"/>
      <c r="G63" s="4"/>
      <c r="H63" s="4"/>
      <c r="I63" s="146"/>
      <c r="J63" s="497" t="s">
        <v>165</v>
      </c>
      <c r="K63" s="498"/>
      <c r="L63" s="499"/>
      <c r="M63" s="145">
        <f>SUM(M62)</f>
        <v>96694</v>
      </c>
      <c r="N63" s="11"/>
      <c r="O63" s="29"/>
    </row>
    <row r="64" spans="1:15" ht="12.75" customHeight="1" thickBot="1">
      <c r="A64" s="554"/>
      <c r="B64" s="555"/>
      <c r="C64" s="555"/>
      <c r="D64" s="556"/>
      <c r="E64" s="322"/>
      <c r="F64" s="211"/>
      <c r="G64" s="211"/>
      <c r="H64" s="211"/>
      <c r="I64" s="323"/>
      <c r="J64" s="566" t="s">
        <v>166</v>
      </c>
      <c r="K64" s="567"/>
      <c r="L64" s="568"/>
      <c r="M64" s="322">
        <f>M63</f>
        <v>96694</v>
      </c>
      <c r="N64" s="11"/>
      <c r="O64" s="29"/>
    </row>
    <row r="65" spans="1:15" ht="19.5" customHeight="1" thickBot="1">
      <c r="A65" s="550" t="s">
        <v>168</v>
      </c>
      <c r="B65" s="551"/>
      <c r="C65" s="551"/>
      <c r="D65" s="552"/>
      <c r="E65" s="325">
        <f>E38</f>
        <v>383533</v>
      </c>
      <c r="F65" s="325"/>
      <c r="G65" s="325"/>
      <c r="H65" s="325"/>
      <c r="I65" s="326"/>
      <c r="J65" s="563" t="s">
        <v>167</v>
      </c>
      <c r="K65" s="564"/>
      <c r="L65" s="565"/>
      <c r="M65" s="327">
        <f>M61+M64</f>
        <v>383533</v>
      </c>
      <c r="N65" s="11"/>
      <c r="O65" s="29"/>
    </row>
    <row r="66" spans="1:15" ht="12.75" customHeight="1">
      <c r="A66" s="557"/>
      <c r="B66" s="558"/>
      <c r="C66" s="558"/>
      <c r="D66" s="559"/>
      <c r="E66" s="17"/>
      <c r="F66" s="17"/>
      <c r="G66" s="17"/>
      <c r="H66" s="17"/>
      <c r="I66" s="324"/>
      <c r="J66" s="560"/>
      <c r="K66" s="561"/>
      <c r="L66" s="562"/>
      <c r="M66" s="166"/>
      <c r="N66" s="11"/>
      <c r="O66" s="29"/>
    </row>
    <row r="67" spans="1:15" ht="12.75" customHeight="1">
      <c r="A67" s="483"/>
      <c r="B67" s="545"/>
      <c r="C67" s="545"/>
      <c r="D67" s="546"/>
      <c r="E67" s="9"/>
      <c r="F67" s="9"/>
      <c r="G67" s="9"/>
      <c r="H67" s="8"/>
      <c r="I67" s="30"/>
      <c r="J67" s="553"/>
      <c r="K67" s="507"/>
      <c r="L67" s="508"/>
      <c r="M67" s="140"/>
      <c r="N67" s="11"/>
      <c r="O67" s="29"/>
    </row>
    <row r="68" spans="1:15" ht="12.75" customHeight="1">
      <c r="A68" s="27"/>
      <c r="B68" s="27"/>
      <c r="C68" s="27"/>
      <c r="D68" s="27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29"/>
    </row>
    <row r="69" spans="1:15" ht="12.75" customHeight="1">
      <c r="A69" s="27"/>
      <c r="B69" s="27"/>
      <c r="C69" s="27"/>
      <c r="D69" s="27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29"/>
    </row>
    <row r="70" spans="1:15" ht="12.75" customHeight="1">
      <c r="A70" s="27"/>
      <c r="B70" s="27"/>
      <c r="C70" s="27"/>
      <c r="D70" s="27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29"/>
    </row>
    <row r="71" spans="1:15" ht="12.75" customHeight="1">
      <c r="A71" s="27"/>
      <c r="B71" s="27"/>
      <c r="C71" s="27"/>
      <c r="D71" s="27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29"/>
    </row>
    <row r="72" spans="1:15" ht="12.75" customHeight="1">
      <c r="A72" s="27"/>
      <c r="B72" s="27"/>
      <c r="C72" s="27"/>
      <c r="D72" s="27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29"/>
    </row>
    <row r="73" spans="1:15" ht="12.75" customHeight="1">
      <c r="A73" s="27"/>
      <c r="B73" s="27"/>
      <c r="C73" s="27"/>
      <c r="D73" s="27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29"/>
    </row>
    <row r="74" spans="1:15" ht="12.75" customHeight="1"/>
    <row r="75" spans="1:15" ht="12.75" customHeight="1">
      <c r="E75" s="72"/>
    </row>
    <row r="76" spans="1:15" ht="12.75" customHeight="1"/>
    <row r="77" spans="1:15" ht="12.75" customHeight="1">
      <c r="K77" t="s">
        <v>76</v>
      </c>
    </row>
    <row r="78" spans="1:15" ht="12.75" customHeight="1"/>
    <row r="79" spans="1:15" ht="12.75" customHeight="1"/>
    <row r="80" spans="1:1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</sheetData>
  <mergeCells count="132">
    <mergeCell ref="A65:D65"/>
    <mergeCell ref="A67:D67"/>
    <mergeCell ref="J67:L67"/>
    <mergeCell ref="J59:L59"/>
    <mergeCell ref="A59:D59"/>
    <mergeCell ref="A62:D62"/>
    <mergeCell ref="J62:L62"/>
    <mergeCell ref="A63:D63"/>
    <mergeCell ref="J63:L63"/>
    <mergeCell ref="A61:D61"/>
    <mergeCell ref="A64:D64"/>
    <mergeCell ref="A66:D66"/>
    <mergeCell ref="J66:L66"/>
    <mergeCell ref="J65:L65"/>
    <mergeCell ref="J64:L64"/>
    <mergeCell ref="J61:L61"/>
    <mergeCell ref="J58:L58"/>
    <mergeCell ref="J57:L57"/>
    <mergeCell ref="J56:L56"/>
    <mergeCell ref="A60:D60"/>
    <mergeCell ref="J60:L60"/>
    <mergeCell ref="A56:D56"/>
    <mergeCell ref="A58:D58"/>
    <mergeCell ref="A51:D51"/>
    <mergeCell ref="J51:L51"/>
    <mergeCell ref="A55:D55"/>
    <mergeCell ref="A52:D52"/>
    <mergeCell ref="J52:L52"/>
    <mergeCell ref="A53:D53"/>
    <mergeCell ref="J53:L53"/>
    <mergeCell ref="A54:D54"/>
    <mergeCell ref="J54:L54"/>
    <mergeCell ref="A25:D25"/>
    <mergeCell ref="A13:D13"/>
    <mergeCell ref="J18:L18"/>
    <mergeCell ref="A14:D14"/>
    <mergeCell ref="J14:L14"/>
    <mergeCell ref="J15:L15"/>
    <mergeCell ref="A50:D50"/>
    <mergeCell ref="J50:L50"/>
    <mergeCell ref="A33:D33"/>
    <mergeCell ref="A16:D16"/>
    <mergeCell ref="A19:D19"/>
    <mergeCell ref="A24:D24"/>
    <mergeCell ref="J26:L26"/>
    <mergeCell ref="J31:L31"/>
    <mergeCell ref="J33:L33"/>
    <mergeCell ref="A21:D21"/>
    <mergeCell ref="A22:D22"/>
    <mergeCell ref="A23:D23"/>
    <mergeCell ref="A30:D30"/>
    <mergeCell ref="A27:D27"/>
    <mergeCell ref="A28:D28"/>
    <mergeCell ref="A26:D26"/>
    <mergeCell ref="A31:D31"/>
    <mergeCell ref="A38:D38"/>
    <mergeCell ref="A12:D12"/>
    <mergeCell ref="E5:I5"/>
    <mergeCell ref="M5:Q5"/>
    <mergeCell ref="A10:D10"/>
    <mergeCell ref="A35:D35"/>
    <mergeCell ref="J35:L35"/>
    <mergeCell ref="A8:D8"/>
    <mergeCell ref="A9:D9"/>
    <mergeCell ref="J48:L48"/>
    <mergeCell ref="A29:D29"/>
    <mergeCell ref="A32:D32"/>
    <mergeCell ref="J11:L11"/>
    <mergeCell ref="J12:L12"/>
    <mergeCell ref="J13:L13"/>
    <mergeCell ref="A15:D15"/>
    <mergeCell ref="J30:L30"/>
    <mergeCell ref="J16:L16"/>
    <mergeCell ref="J19:L19"/>
    <mergeCell ref="J24:L24"/>
    <mergeCell ref="J25:L25"/>
    <mergeCell ref="J22:L22"/>
    <mergeCell ref="A34:D34"/>
    <mergeCell ref="J23:L23"/>
    <mergeCell ref="J21:L21"/>
    <mergeCell ref="A17:D17"/>
    <mergeCell ref="A18:D18"/>
    <mergeCell ref="J17:L17"/>
    <mergeCell ref="J28:L28"/>
    <mergeCell ref="J27:L27"/>
    <mergeCell ref="A44:D44"/>
    <mergeCell ref="A40:D40"/>
    <mergeCell ref="J29:L29"/>
    <mergeCell ref="M1:O1"/>
    <mergeCell ref="J20:L20"/>
    <mergeCell ref="J8:L8"/>
    <mergeCell ref="J10:L10"/>
    <mergeCell ref="J9:L9"/>
    <mergeCell ref="A7:D7"/>
    <mergeCell ref="A5:D6"/>
    <mergeCell ref="J7:L7"/>
    <mergeCell ref="A4:L4"/>
    <mergeCell ref="A1:L2"/>
    <mergeCell ref="M2:O2"/>
    <mergeCell ref="J5:L6"/>
    <mergeCell ref="A3:Q3"/>
    <mergeCell ref="A20:D20"/>
    <mergeCell ref="M4:O4"/>
    <mergeCell ref="A11:D11"/>
    <mergeCell ref="J46:L46"/>
    <mergeCell ref="J55:L55"/>
    <mergeCell ref="A57:D57"/>
    <mergeCell ref="A48:D48"/>
    <mergeCell ref="A46:D46"/>
    <mergeCell ref="A47:D47"/>
    <mergeCell ref="J47:L47"/>
    <mergeCell ref="A49:D49"/>
    <mergeCell ref="J49:L49"/>
    <mergeCell ref="A45:D45"/>
    <mergeCell ref="A41:D41"/>
    <mergeCell ref="A42:D42"/>
    <mergeCell ref="A43:D43"/>
    <mergeCell ref="J32:L32"/>
    <mergeCell ref="J34:L34"/>
    <mergeCell ref="J36:L36"/>
    <mergeCell ref="J38:L38"/>
    <mergeCell ref="J37:L37"/>
    <mergeCell ref="J43:L43"/>
    <mergeCell ref="J40:L40"/>
    <mergeCell ref="J44:L44"/>
    <mergeCell ref="J45:L45"/>
    <mergeCell ref="J42:L42"/>
    <mergeCell ref="J41:L41"/>
    <mergeCell ref="A37:D37"/>
    <mergeCell ref="A39:D39"/>
    <mergeCell ref="J39:L39"/>
    <mergeCell ref="A36:D3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P316"/>
  <sheetViews>
    <sheetView topLeftCell="A232" workbookViewId="0">
      <selection activeCell="L203" sqref="L203"/>
    </sheetView>
  </sheetViews>
  <sheetFormatPr defaultRowHeight="12.75"/>
  <cols>
    <col min="1" max="1" width="2.85546875" customWidth="1"/>
    <col min="2" max="3" width="3.28515625" customWidth="1"/>
    <col min="4" max="4" width="3.140625" customWidth="1"/>
    <col min="5" max="5" width="3.28515625" customWidth="1"/>
    <col min="6" max="6" width="47.5703125" customWidth="1"/>
    <col min="7" max="7" width="14.85546875" customWidth="1"/>
    <col min="8" max="11" width="7.7109375" hidden="1" customWidth="1"/>
  </cols>
  <sheetData>
    <row r="1" spans="1:12">
      <c r="G1" s="387" t="s">
        <v>179</v>
      </c>
      <c r="H1" s="387"/>
      <c r="I1" s="387"/>
      <c r="J1" s="387"/>
      <c r="K1" s="387"/>
    </row>
    <row r="2" spans="1:12">
      <c r="G2" s="2"/>
      <c r="H2" s="2"/>
      <c r="I2" s="2"/>
      <c r="J2" s="1"/>
      <c r="K2" s="1"/>
    </row>
    <row r="3" spans="1:12">
      <c r="A3" s="525" t="s">
        <v>429</v>
      </c>
      <c r="B3" s="525"/>
      <c r="C3" s="525"/>
      <c r="D3" s="525"/>
      <c r="E3" s="525"/>
      <c r="F3" s="525"/>
      <c r="G3" s="525"/>
      <c r="H3" s="525"/>
      <c r="I3" s="525"/>
      <c r="J3" s="514"/>
      <c r="K3" s="514"/>
    </row>
    <row r="4" spans="1:12">
      <c r="A4" s="3"/>
      <c r="B4" s="3"/>
      <c r="C4" s="3"/>
      <c r="D4" s="3"/>
      <c r="E4" s="3"/>
      <c r="F4" s="3"/>
      <c r="G4" s="3"/>
      <c r="H4" s="3"/>
      <c r="I4" s="3"/>
      <c r="J4" s="1"/>
      <c r="K4" s="1"/>
    </row>
    <row r="5" spans="1:12" ht="13.5" thickBot="1">
      <c r="G5" s="411" t="s">
        <v>16</v>
      </c>
      <c r="H5" s="411"/>
      <c r="I5" s="411"/>
      <c r="J5" s="411"/>
      <c r="K5" s="411"/>
    </row>
    <row r="6" spans="1:12">
      <c r="A6" s="572" t="s">
        <v>26</v>
      </c>
      <c r="B6" s="518" t="s">
        <v>27</v>
      </c>
      <c r="C6" s="575" t="s">
        <v>383</v>
      </c>
      <c r="D6" s="578" t="s">
        <v>382</v>
      </c>
      <c r="E6" s="579"/>
      <c r="F6" s="407" t="s">
        <v>28</v>
      </c>
      <c r="G6" s="523" t="s">
        <v>414</v>
      </c>
      <c r="H6" s="523"/>
      <c r="I6" s="523"/>
      <c r="J6" s="532"/>
      <c r="K6" s="577"/>
      <c r="L6" s="569" t="s">
        <v>409</v>
      </c>
    </row>
    <row r="7" spans="1:12" ht="13.5" thickBot="1">
      <c r="A7" s="573"/>
      <c r="B7" s="574"/>
      <c r="C7" s="576"/>
      <c r="D7" s="580"/>
      <c r="E7" s="581"/>
      <c r="F7" s="74" t="s">
        <v>29</v>
      </c>
      <c r="G7" s="74" t="s">
        <v>19</v>
      </c>
      <c r="H7" s="74" t="s">
        <v>62</v>
      </c>
      <c r="I7" s="74" t="s">
        <v>18</v>
      </c>
      <c r="J7" s="99" t="s">
        <v>48</v>
      </c>
      <c r="K7" s="420" t="s">
        <v>63</v>
      </c>
      <c r="L7" s="570"/>
    </row>
    <row r="8" spans="1:12" ht="22.5" customHeight="1">
      <c r="A8" s="416">
        <v>1</v>
      </c>
      <c r="B8" s="417"/>
      <c r="C8" s="417"/>
      <c r="D8" s="417"/>
      <c r="E8" s="417"/>
      <c r="F8" s="409" t="s">
        <v>1</v>
      </c>
      <c r="G8" s="177"/>
      <c r="H8" s="409"/>
      <c r="I8" s="409"/>
      <c r="J8" s="418"/>
      <c r="K8" s="419"/>
      <c r="L8" s="17"/>
    </row>
    <row r="9" spans="1:12" ht="12.75" customHeight="1">
      <c r="A9" s="59"/>
      <c r="B9" s="34"/>
      <c r="C9" s="34"/>
      <c r="D9" s="34"/>
      <c r="E9" s="34"/>
      <c r="F9" s="5"/>
      <c r="G9" s="24"/>
      <c r="H9" s="5"/>
      <c r="I9" s="5"/>
      <c r="J9" s="7"/>
      <c r="K9" s="365"/>
      <c r="L9" s="9"/>
    </row>
    <row r="10" spans="1:12" ht="31.5" customHeight="1">
      <c r="A10" s="12"/>
      <c r="B10" s="12">
        <v>3</v>
      </c>
      <c r="C10" s="12"/>
      <c r="D10" s="12"/>
      <c r="E10" s="12"/>
      <c r="F10" s="10" t="s">
        <v>183</v>
      </c>
      <c r="G10" s="24"/>
      <c r="H10" s="9"/>
      <c r="I10" s="9"/>
      <c r="J10" s="9"/>
      <c r="K10" s="182"/>
      <c r="L10" s="9" t="s">
        <v>402</v>
      </c>
    </row>
    <row r="11" spans="1:12" ht="16.5" customHeight="1">
      <c r="A11" s="12"/>
      <c r="B11" s="12"/>
      <c r="C11" s="12">
        <v>1</v>
      </c>
      <c r="D11" s="12"/>
      <c r="E11" s="12"/>
      <c r="F11" s="145" t="s">
        <v>67</v>
      </c>
      <c r="G11" s="24"/>
      <c r="H11" s="9"/>
      <c r="I11" s="9"/>
      <c r="J11" s="9"/>
      <c r="K11" s="182"/>
      <c r="L11" s="9"/>
    </row>
    <row r="12" spans="1:12" ht="12.75" customHeight="1">
      <c r="A12" s="12"/>
      <c r="B12" s="12"/>
      <c r="C12" s="12"/>
      <c r="D12" s="12" t="s">
        <v>181</v>
      </c>
      <c r="E12" s="12"/>
      <c r="F12" s="13" t="s">
        <v>180</v>
      </c>
      <c r="G12" s="24"/>
      <c r="H12" s="9"/>
      <c r="I12" s="9"/>
      <c r="J12" s="9"/>
      <c r="K12" s="182"/>
      <c r="L12" s="9"/>
    </row>
    <row r="13" spans="1:12" ht="12.75" customHeight="1">
      <c r="A13" s="12"/>
      <c r="B13" s="12"/>
      <c r="C13" s="12"/>
      <c r="D13" s="12"/>
      <c r="E13" s="12">
        <v>13</v>
      </c>
      <c r="F13" s="13" t="s">
        <v>420</v>
      </c>
      <c r="G13" s="155">
        <v>305</v>
      </c>
      <c r="H13" s="9"/>
      <c r="I13" s="9"/>
      <c r="J13" s="9"/>
      <c r="K13" s="182"/>
      <c r="L13" s="9"/>
    </row>
    <row r="14" spans="1:12" ht="12.75" customHeight="1">
      <c r="A14" s="12"/>
      <c r="B14" s="12"/>
      <c r="C14" s="12"/>
      <c r="D14" s="12"/>
      <c r="E14" s="12">
        <v>16</v>
      </c>
      <c r="F14" s="9" t="s">
        <v>421</v>
      </c>
      <c r="G14" s="24"/>
      <c r="H14" s="9"/>
      <c r="I14" s="9"/>
      <c r="J14" s="9"/>
      <c r="K14" s="182"/>
      <c r="L14" s="9"/>
    </row>
    <row r="15" spans="1:12" ht="12.75" customHeight="1">
      <c r="A15" s="12"/>
      <c r="B15" s="12"/>
      <c r="C15" s="12"/>
      <c r="D15" s="12"/>
      <c r="E15" s="12"/>
      <c r="F15" s="154" t="s">
        <v>182</v>
      </c>
      <c r="G15" s="38">
        <v>40292</v>
      </c>
      <c r="H15" s="9"/>
      <c r="I15" s="9"/>
      <c r="J15" s="9"/>
      <c r="K15" s="182"/>
      <c r="L15" s="9"/>
    </row>
    <row r="16" spans="1:12" ht="12.75" customHeight="1">
      <c r="A16" s="12"/>
      <c r="B16" s="12"/>
      <c r="C16" s="12"/>
      <c r="D16" s="12"/>
      <c r="E16" s="12"/>
      <c r="F16" s="9" t="s">
        <v>415</v>
      </c>
      <c r="G16" s="38"/>
      <c r="H16" s="9"/>
      <c r="I16" s="9"/>
      <c r="J16" s="9"/>
      <c r="K16" s="341"/>
      <c r="L16" s="9"/>
    </row>
    <row r="17" spans="1:12" ht="12.75" customHeight="1">
      <c r="A17" s="5"/>
      <c r="B17" s="5"/>
      <c r="C17" s="5"/>
      <c r="D17" s="5"/>
      <c r="E17" s="5"/>
      <c r="F17" s="8" t="s">
        <v>31</v>
      </c>
      <c r="G17" s="24">
        <f>SUM(G13:G15)</f>
        <v>40597</v>
      </c>
      <c r="H17" s="9"/>
      <c r="I17" s="9"/>
      <c r="J17" s="9"/>
      <c r="K17" s="341"/>
      <c r="L17" s="9"/>
    </row>
    <row r="18" spans="1:12" s="16" customFormat="1" ht="12.75" customHeight="1" thickBot="1">
      <c r="A18" s="148"/>
      <c r="B18" s="148"/>
      <c r="C18" s="148"/>
      <c r="D18" s="148"/>
      <c r="E18" s="148"/>
      <c r="F18" s="47"/>
      <c r="G18" s="175"/>
      <c r="H18" s="47"/>
      <c r="I18" s="47"/>
      <c r="J18" s="47"/>
      <c r="K18" s="412"/>
      <c r="L18" s="47"/>
    </row>
    <row r="19" spans="1:12" s="16" customFormat="1" ht="12.75" customHeight="1" thickBot="1">
      <c r="A19" s="57"/>
      <c r="B19" s="58"/>
      <c r="C19" s="58"/>
      <c r="D19" s="58"/>
      <c r="E19" s="58"/>
      <c r="F19" s="48" t="s">
        <v>30</v>
      </c>
      <c r="G19" s="414">
        <f>G17</f>
        <v>40597</v>
      </c>
      <c r="H19" s="48"/>
      <c r="I19" s="48"/>
      <c r="J19" s="48"/>
      <c r="K19" s="415"/>
      <c r="L19" s="413"/>
    </row>
    <row r="20" spans="1:12" ht="12.75" customHeight="1">
      <c r="A20" s="85"/>
      <c r="B20" s="85"/>
      <c r="C20" s="85"/>
      <c r="D20" s="85"/>
      <c r="E20" s="85"/>
      <c r="F20" s="176"/>
      <c r="G20" s="177"/>
      <c r="H20" s="17"/>
      <c r="I20" s="17"/>
      <c r="J20" s="17"/>
      <c r="K20" s="355"/>
      <c r="L20" s="17"/>
    </row>
    <row r="21" spans="1:12" ht="12.75" customHeight="1">
      <c r="A21" s="12">
        <v>2</v>
      </c>
      <c r="B21" s="12"/>
      <c r="C21" s="12"/>
      <c r="D21" s="12"/>
      <c r="E21" s="12"/>
      <c r="F21" s="35" t="s">
        <v>0</v>
      </c>
      <c r="G21" s="24"/>
      <c r="H21" s="9"/>
      <c r="I21" s="9"/>
      <c r="J21" s="9"/>
      <c r="K21" s="182"/>
      <c r="L21" s="9"/>
    </row>
    <row r="22" spans="1:12" ht="24.75" customHeight="1">
      <c r="A22" s="12"/>
      <c r="B22" s="12"/>
      <c r="C22" s="12"/>
      <c r="D22" s="12"/>
      <c r="E22" s="12"/>
      <c r="F22" s="35"/>
      <c r="G22" s="24"/>
      <c r="H22" s="9"/>
      <c r="I22" s="9"/>
      <c r="J22" s="9"/>
      <c r="K22" s="182"/>
      <c r="L22" s="9"/>
    </row>
    <row r="23" spans="1:12" ht="15" customHeight="1">
      <c r="A23" s="12"/>
      <c r="B23" s="12">
        <v>1</v>
      </c>
      <c r="C23" s="12"/>
      <c r="D23" s="12"/>
      <c r="E23" s="12"/>
      <c r="F23" s="35" t="s">
        <v>183</v>
      </c>
      <c r="G23" s="35"/>
      <c r="H23" s="11"/>
      <c r="I23" s="11"/>
      <c r="J23" s="11"/>
      <c r="K23" s="11"/>
      <c r="L23" s="9" t="s">
        <v>402</v>
      </c>
    </row>
    <row r="24" spans="1:12" ht="15" customHeight="1">
      <c r="A24" s="12"/>
      <c r="B24" s="12"/>
      <c r="C24" s="12">
        <v>1</v>
      </c>
      <c r="D24" s="12"/>
      <c r="E24" s="12"/>
      <c r="F24" s="406" t="s">
        <v>67</v>
      </c>
      <c r="G24" s="35"/>
      <c r="H24" s="11"/>
      <c r="I24" s="11"/>
      <c r="J24" s="11"/>
      <c r="K24" s="11"/>
      <c r="L24" s="9"/>
    </row>
    <row r="25" spans="1:12" ht="12" customHeight="1">
      <c r="A25" s="12"/>
      <c r="B25" s="12"/>
      <c r="C25" s="12"/>
      <c r="D25" s="12" t="s">
        <v>181</v>
      </c>
      <c r="E25" s="12"/>
      <c r="F25" s="13" t="s">
        <v>180</v>
      </c>
      <c r="G25" s="36"/>
      <c r="H25" s="11"/>
      <c r="I25" s="11"/>
      <c r="J25" s="11"/>
      <c r="K25" s="11"/>
      <c r="L25" s="9"/>
    </row>
    <row r="26" spans="1:12" ht="13.5" customHeight="1">
      <c r="A26" s="12"/>
      <c r="B26" s="12"/>
      <c r="C26" s="12"/>
      <c r="D26" s="12"/>
      <c r="E26" s="12">
        <v>13</v>
      </c>
      <c r="F26" s="13" t="s">
        <v>420</v>
      </c>
      <c r="G26" s="36">
        <v>2</v>
      </c>
      <c r="H26" s="11"/>
      <c r="I26" s="11"/>
      <c r="J26" s="11"/>
      <c r="K26" s="11"/>
      <c r="L26" s="9"/>
    </row>
    <row r="27" spans="1:12" ht="13.5" customHeight="1">
      <c r="A27" s="12"/>
      <c r="B27" s="12"/>
      <c r="C27" s="12"/>
      <c r="D27" s="12"/>
      <c r="E27" s="12">
        <v>16</v>
      </c>
      <c r="F27" s="9" t="s">
        <v>421</v>
      </c>
      <c r="G27" s="36"/>
      <c r="H27" s="11"/>
      <c r="I27" s="11"/>
      <c r="J27" s="11"/>
      <c r="K27" s="11"/>
      <c r="L27" s="9"/>
    </row>
    <row r="28" spans="1:12" ht="13.5" customHeight="1">
      <c r="A28" s="12"/>
      <c r="B28" s="12"/>
      <c r="C28" s="12"/>
      <c r="D28" s="12"/>
      <c r="E28" s="12"/>
      <c r="F28" s="9" t="s">
        <v>423</v>
      </c>
      <c r="G28" s="36">
        <v>54555</v>
      </c>
      <c r="H28" s="11"/>
      <c r="I28" s="11"/>
      <c r="J28" s="11"/>
      <c r="K28" s="11"/>
      <c r="L28" s="9"/>
    </row>
    <row r="29" spans="1:12" ht="13.5" customHeight="1">
      <c r="A29" s="12"/>
      <c r="B29" s="12"/>
      <c r="C29" s="12"/>
      <c r="D29" s="12"/>
      <c r="E29" s="12"/>
      <c r="F29" s="9" t="s">
        <v>424</v>
      </c>
      <c r="G29" s="36">
        <v>200</v>
      </c>
      <c r="H29" s="11"/>
      <c r="I29" s="11"/>
      <c r="J29" s="11"/>
      <c r="K29" s="11"/>
      <c r="L29" s="9"/>
    </row>
    <row r="30" spans="1:12" ht="14.25" customHeight="1">
      <c r="A30" s="12"/>
      <c r="B30" s="12"/>
      <c r="C30" s="12"/>
      <c r="D30" s="12"/>
      <c r="E30" s="12"/>
      <c r="F30" s="9" t="s">
        <v>425</v>
      </c>
      <c r="G30" s="36">
        <v>1647</v>
      </c>
      <c r="H30" s="11"/>
      <c r="I30" s="11"/>
      <c r="J30" s="11"/>
      <c r="K30" s="11"/>
      <c r="L30" s="9"/>
    </row>
    <row r="31" spans="1:12" ht="14.25" customHeight="1">
      <c r="A31" s="12"/>
      <c r="B31" s="408"/>
      <c r="C31" s="408"/>
      <c r="D31" s="408"/>
      <c r="E31" s="408"/>
      <c r="F31" s="8" t="s">
        <v>187</v>
      </c>
      <c r="G31" s="8">
        <f>SUM(G26:G30)</f>
        <v>56404</v>
      </c>
      <c r="H31" s="11"/>
      <c r="I31" s="11"/>
      <c r="J31" s="11"/>
      <c r="K31" s="11"/>
      <c r="L31" s="9"/>
    </row>
    <row r="32" spans="1:12" ht="14.25" customHeight="1">
      <c r="A32" s="12"/>
      <c r="B32" s="408"/>
      <c r="C32" s="408"/>
      <c r="D32" s="408"/>
      <c r="E32" s="408"/>
      <c r="F32" s="8"/>
      <c r="G32" s="8"/>
      <c r="H32" s="11"/>
      <c r="I32" s="11"/>
      <c r="J32" s="11"/>
      <c r="K32" s="11"/>
      <c r="L32" s="9"/>
    </row>
    <row r="33" spans="1:12" ht="12.75" customHeight="1">
      <c r="A33" s="5"/>
      <c r="B33" s="60">
        <v>3</v>
      </c>
      <c r="C33" s="60"/>
      <c r="D33" s="5"/>
      <c r="E33" s="5"/>
      <c r="F33" s="8" t="s">
        <v>184</v>
      </c>
      <c r="G33" s="8"/>
      <c r="H33" s="11"/>
      <c r="I33" s="11"/>
      <c r="J33" s="11"/>
      <c r="K33" s="11"/>
      <c r="L33" s="9" t="s">
        <v>402</v>
      </c>
    </row>
    <row r="34" spans="1:12" ht="12.75" customHeight="1">
      <c r="A34" s="5"/>
      <c r="B34" s="60"/>
      <c r="C34" s="60">
        <v>1</v>
      </c>
      <c r="D34" s="5"/>
      <c r="E34" s="5"/>
      <c r="F34" s="140" t="s">
        <v>67</v>
      </c>
      <c r="G34" s="8"/>
      <c r="H34" s="11"/>
      <c r="I34" s="11"/>
      <c r="J34" s="11"/>
      <c r="K34" s="11"/>
      <c r="L34" s="9"/>
    </row>
    <row r="35" spans="1:12" ht="12.75" customHeight="1">
      <c r="A35" s="12"/>
      <c r="B35" s="12"/>
      <c r="C35" s="12"/>
      <c r="D35" s="12" t="s">
        <v>177</v>
      </c>
      <c r="E35" s="12"/>
      <c r="F35" s="9" t="s">
        <v>178</v>
      </c>
      <c r="G35" s="9"/>
      <c r="L35" s="9"/>
    </row>
    <row r="36" spans="1:12" ht="12.75" customHeight="1">
      <c r="A36" s="12"/>
      <c r="B36" s="12"/>
      <c r="C36" s="12"/>
      <c r="D36" s="12"/>
      <c r="E36" s="12" t="s">
        <v>269</v>
      </c>
      <c r="F36" s="9" t="s">
        <v>399</v>
      </c>
      <c r="G36" s="9">
        <v>473</v>
      </c>
      <c r="L36" s="9"/>
    </row>
    <row r="37" spans="1:12" ht="12.75" customHeight="1">
      <c r="A37" s="12"/>
      <c r="B37" s="12"/>
      <c r="C37" s="12"/>
      <c r="D37" s="12"/>
      <c r="E37" s="12" t="s">
        <v>400</v>
      </c>
      <c r="F37" s="9" t="s">
        <v>401</v>
      </c>
      <c r="G37" s="9">
        <v>270</v>
      </c>
      <c r="L37" s="9"/>
    </row>
    <row r="38" spans="1:12" ht="12.75" customHeight="1">
      <c r="A38" s="12"/>
      <c r="B38" s="12"/>
      <c r="C38" s="12"/>
      <c r="D38" s="12"/>
      <c r="E38" s="12">
        <v>10</v>
      </c>
      <c r="F38" s="9" t="s">
        <v>416</v>
      </c>
      <c r="G38" s="9">
        <v>527</v>
      </c>
      <c r="L38" s="9"/>
    </row>
    <row r="39" spans="1:12" s="16" customFormat="1" ht="12.75" customHeight="1">
      <c r="A39" s="12"/>
      <c r="B39" s="12"/>
      <c r="C39" s="12"/>
      <c r="D39" s="12"/>
      <c r="E39" s="12"/>
      <c r="F39" s="35" t="s">
        <v>31</v>
      </c>
      <c r="G39" s="35">
        <f>SUM(G36:G38)</f>
        <v>1270</v>
      </c>
      <c r="L39" s="8"/>
    </row>
    <row r="40" spans="1:12" ht="12.75" customHeight="1" thickBot="1">
      <c r="A40" s="12"/>
      <c r="B40" s="12"/>
      <c r="C40" s="12"/>
      <c r="D40" s="12"/>
      <c r="E40" s="12"/>
      <c r="F40" s="35"/>
      <c r="G40" s="35"/>
      <c r="L40" s="9"/>
    </row>
    <row r="41" spans="1:12" ht="12.75" customHeight="1" thickBot="1">
      <c r="A41" s="57"/>
      <c r="B41" s="58"/>
      <c r="C41" s="58"/>
      <c r="D41" s="58"/>
      <c r="E41" s="58"/>
      <c r="F41" s="48" t="s">
        <v>30</v>
      </c>
      <c r="G41" s="49">
        <f>G31+G39</f>
        <v>57674</v>
      </c>
      <c r="H41" s="54"/>
      <c r="I41" s="54"/>
      <c r="J41" s="54"/>
      <c r="K41" s="54"/>
      <c r="L41" s="174"/>
    </row>
    <row r="42" spans="1:12" ht="12.75" customHeight="1">
      <c r="A42" s="424"/>
      <c r="B42" s="105"/>
      <c r="C42" s="105"/>
      <c r="D42" s="105"/>
      <c r="E42" s="105"/>
      <c r="F42" s="425"/>
      <c r="G42" s="118"/>
      <c r="H42" s="11"/>
      <c r="I42" s="11"/>
      <c r="J42" s="11"/>
      <c r="K42" s="11"/>
      <c r="L42" s="374"/>
    </row>
    <row r="43" spans="1:12" ht="12" customHeight="1">
      <c r="A43" s="45">
        <v>3</v>
      </c>
      <c r="B43" s="5"/>
      <c r="C43" s="5"/>
      <c r="D43" s="5"/>
      <c r="E43" s="5"/>
      <c r="F43" s="8" t="s">
        <v>12</v>
      </c>
      <c r="G43" s="8"/>
      <c r="L43" s="9"/>
    </row>
    <row r="44" spans="1:12" ht="17.25" customHeight="1">
      <c r="A44" s="12"/>
      <c r="B44" s="12"/>
      <c r="C44" s="12"/>
      <c r="D44" s="12"/>
      <c r="E44" s="12"/>
      <c r="F44" s="8"/>
      <c r="G44" s="9"/>
      <c r="L44" s="9"/>
    </row>
    <row r="45" spans="1:12" ht="12" customHeight="1">
      <c r="A45" s="5"/>
      <c r="B45" s="5">
        <v>2</v>
      </c>
      <c r="C45" s="5"/>
      <c r="D45" s="5"/>
      <c r="E45" s="5"/>
      <c r="F45" s="8" t="s">
        <v>469</v>
      </c>
      <c r="G45" s="24"/>
      <c r="L45" s="9" t="s">
        <v>402</v>
      </c>
    </row>
    <row r="46" spans="1:12" ht="12" customHeight="1">
      <c r="A46" s="5"/>
      <c r="B46" s="5"/>
      <c r="C46" s="156">
        <v>2</v>
      </c>
      <c r="D46" s="156"/>
      <c r="E46" s="156"/>
      <c r="F46" s="140" t="s">
        <v>381</v>
      </c>
      <c r="G46" s="24"/>
      <c r="L46" s="9"/>
    </row>
    <row r="47" spans="1:12" s="16" customFormat="1" ht="12" customHeight="1">
      <c r="A47" s="9"/>
      <c r="B47" s="9"/>
      <c r="C47" s="9"/>
      <c r="D47" s="9" t="s">
        <v>174</v>
      </c>
      <c r="E47" s="9"/>
      <c r="F47" s="37" t="s">
        <v>175</v>
      </c>
      <c r="G47" s="24"/>
      <c r="L47" s="8"/>
    </row>
    <row r="48" spans="1:12" s="16" customFormat="1" ht="12" customHeight="1">
      <c r="A48" s="9"/>
      <c r="B48" s="9"/>
      <c r="C48" s="9"/>
      <c r="D48" s="9"/>
      <c r="E48" s="9">
        <v>4</v>
      </c>
      <c r="F48" s="37" t="s">
        <v>176</v>
      </c>
      <c r="G48" s="38">
        <v>2500</v>
      </c>
      <c r="L48" s="8"/>
    </row>
    <row r="49" spans="1:12" s="16" customFormat="1" ht="12" customHeight="1">
      <c r="A49" s="140"/>
      <c r="B49" s="140"/>
      <c r="C49" s="140"/>
      <c r="D49" s="140"/>
      <c r="E49" s="140">
        <v>51</v>
      </c>
      <c r="F49" s="140" t="s">
        <v>185</v>
      </c>
      <c r="G49" s="155">
        <v>4500</v>
      </c>
      <c r="L49" s="8"/>
    </row>
    <row r="50" spans="1:12" ht="12" customHeight="1">
      <c r="A50" s="140"/>
      <c r="B50" s="140"/>
      <c r="C50" s="140"/>
      <c r="D50" s="140"/>
      <c r="E50" s="140">
        <v>54</v>
      </c>
      <c r="F50" s="140" t="s">
        <v>186</v>
      </c>
      <c r="G50" s="155">
        <v>2200</v>
      </c>
      <c r="L50" s="9"/>
    </row>
    <row r="51" spans="1:12" ht="12" customHeight="1">
      <c r="A51" s="156"/>
      <c r="B51" s="156"/>
      <c r="C51" s="156"/>
      <c r="D51" s="156"/>
      <c r="E51" s="156"/>
      <c r="F51" s="35" t="s">
        <v>187</v>
      </c>
      <c r="G51" s="107">
        <f>SUM(G48:G50)</f>
        <v>9200</v>
      </c>
      <c r="L51" s="9"/>
    </row>
    <row r="52" spans="1:12" ht="12" customHeight="1">
      <c r="A52" s="156"/>
      <c r="B52" s="156"/>
      <c r="C52" s="156"/>
      <c r="D52" s="156"/>
      <c r="E52" s="156"/>
      <c r="F52" s="35"/>
      <c r="G52" s="107"/>
      <c r="L52" s="9"/>
    </row>
    <row r="53" spans="1:12" ht="12" customHeight="1">
      <c r="A53" s="156"/>
      <c r="B53" s="45">
        <v>3</v>
      </c>
      <c r="C53" s="45"/>
      <c r="D53" s="45"/>
      <c r="E53" s="45"/>
      <c r="F53" s="35" t="s">
        <v>188</v>
      </c>
      <c r="G53" s="155"/>
      <c r="L53" s="9" t="s">
        <v>402</v>
      </c>
    </row>
    <row r="54" spans="1:12" ht="12" customHeight="1">
      <c r="A54" s="156"/>
      <c r="B54" s="45"/>
      <c r="C54" s="12">
        <v>1</v>
      </c>
      <c r="D54" s="12"/>
      <c r="E54" s="12"/>
      <c r="F54" s="145" t="s">
        <v>67</v>
      </c>
      <c r="G54" s="155"/>
      <c r="L54" s="9"/>
    </row>
    <row r="55" spans="1:12" ht="12" customHeight="1">
      <c r="A55" s="156"/>
      <c r="B55" s="156"/>
      <c r="C55" s="156"/>
      <c r="D55" s="12" t="s">
        <v>177</v>
      </c>
      <c r="E55" s="156"/>
      <c r="F55" s="37" t="s">
        <v>178</v>
      </c>
      <c r="G55" s="155"/>
      <c r="L55" s="9"/>
    </row>
    <row r="56" spans="1:12" ht="12" customHeight="1">
      <c r="A56" s="156"/>
      <c r="B56" s="156"/>
      <c r="C56" s="156"/>
      <c r="D56" s="156"/>
      <c r="E56" s="12" t="s">
        <v>189</v>
      </c>
      <c r="F56" s="9" t="s">
        <v>190</v>
      </c>
      <c r="G56" s="155">
        <v>220</v>
      </c>
      <c r="L56" s="9"/>
    </row>
    <row r="57" spans="1:12" ht="12" customHeight="1">
      <c r="A57" s="156"/>
      <c r="B57" s="156"/>
      <c r="C57" s="156"/>
      <c r="D57" s="156"/>
      <c r="E57" s="12" t="s">
        <v>191</v>
      </c>
      <c r="F57" s="140" t="s">
        <v>192</v>
      </c>
      <c r="G57" s="155">
        <v>60</v>
      </c>
      <c r="L57" s="9"/>
    </row>
    <row r="58" spans="1:12" ht="12" customHeight="1">
      <c r="A58" s="156"/>
      <c r="B58" s="156"/>
      <c r="C58" s="156"/>
      <c r="D58" s="12" t="s">
        <v>181</v>
      </c>
      <c r="E58" s="156"/>
      <c r="F58" s="9" t="s">
        <v>180</v>
      </c>
      <c r="G58" s="155"/>
      <c r="L58" s="9"/>
    </row>
    <row r="59" spans="1:12" ht="12" customHeight="1">
      <c r="A59" s="156"/>
      <c r="B59" s="156"/>
      <c r="C59" s="156"/>
      <c r="D59" s="156"/>
      <c r="E59" s="156">
        <v>13</v>
      </c>
      <c r="F59" s="9" t="s">
        <v>195</v>
      </c>
      <c r="G59" s="155">
        <v>516</v>
      </c>
      <c r="L59" s="9"/>
    </row>
    <row r="60" spans="1:12" ht="12" customHeight="1">
      <c r="A60" s="156"/>
      <c r="B60" s="156"/>
      <c r="C60" s="156"/>
      <c r="D60" s="156"/>
      <c r="E60" s="156"/>
      <c r="F60" s="35" t="s">
        <v>187</v>
      </c>
      <c r="G60" s="107">
        <f>SUM(G56:G59)</f>
        <v>796</v>
      </c>
      <c r="L60" s="9"/>
    </row>
    <row r="61" spans="1:12" ht="12" customHeight="1">
      <c r="A61" s="156"/>
      <c r="B61" s="156"/>
      <c r="C61" s="156"/>
      <c r="D61" s="156"/>
      <c r="E61" s="156"/>
      <c r="F61" s="140"/>
      <c r="G61" s="155"/>
      <c r="L61" s="9"/>
    </row>
    <row r="62" spans="1:12" ht="12" customHeight="1">
      <c r="A62" s="156"/>
      <c r="B62" s="45">
        <v>4</v>
      </c>
      <c r="C62" s="45"/>
      <c r="D62" s="45"/>
      <c r="E62" s="45"/>
      <c r="F62" s="35" t="s">
        <v>193</v>
      </c>
      <c r="G62" s="155"/>
      <c r="L62" s="9" t="s">
        <v>402</v>
      </c>
    </row>
    <row r="63" spans="1:12" ht="12" customHeight="1">
      <c r="A63" s="156"/>
      <c r="B63" s="45"/>
      <c r="C63" s="12">
        <v>1</v>
      </c>
      <c r="D63" s="12"/>
      <c r="E63" s="12"/>
      <c r="F63" s="145" t="s">
        <v>67</v>
      </c>
      <c r="G63" s="155"/>
      <c r="L63" s="9"/>
    </row>
    <row r="64" spans="1:12" ht="12" customHeight="1">
      <c r="A64" s="156"/>
      <c r="B64" s="156"/>
      <c r="C64" s="156"/>
      <c r="D64" s="12" t="s">
        <v>177</v>
      </c>
      <c r="E64" s="156"/>
      <c r="F64" s="37" t="s">
        <v>178</v>
      </c>
      <c r="G64" s="155"/>
      <c r="L64" s="9"/>
    </row>
    <row r="65" spans="1:12" ht="12" customHeight="1">
      <c r="A65" s="156"/>
      <c r="B65" s="156"/>
      <c r="C65" s="156"/>
      <c r="D65" s="156"/>
      <c r="E65" s="12" t="s">
        <v>189</v>
      </c>
      <c r="F65" s="9" t="s">
        <v>190</v>
      </c>
      <c r="G65" s="140">
        <v>600</v>
      </c>
      <c r="L65" s="9"/>
    </row>
    <row r="66" spans="1:12" ht="12" customHeight="1">
      <c r="A66" s="156"/>
      <c r="B66" s="156"/>
      <c r="C66" s="156">
        <v>2</v>
      </c>
      <c r="D66" s="156"/>
      <c r="E66" s="156"/>
      <c r="F66" s="140" t="s">
        <v>381</v>
      </c>
      <c r="G66" s="140"/>
      <c r="L66" s="9"/>
    </row>
    <row r="67" spans="1:12" ht="12" customHeight="1">
      <c r="A67" s="156"/>
      <c r="B67" s="156"/>
      <c r="C67" s="156"/>
      <c r="D67" s="12" t="s">
        <v>181</v>
      </c>
      <c r="E67" s="156"/>
      <c r="F67" s="9" t="s">
        <v>180</v>
      </c>
      <c r="G67" s="140"/>
      <c r="L67" s="9"/>
    </row>
    <row r="68" spans="1:12" ht="12" customHeight="1">
      <c r="A68" s="156"/>
      <c r="B68" s="156"/>
      <c r="C68" s="156"/>
      <c r="D68" s="156"/>
      <c r="E68" s="156">
        <v>13</v>
      </c>
      <c r="F68" s="9" t="s">
        <v>195</v>
      </c>
      <c r="G68" s="140">
        <v>797</v>
      </c>
      <c r="L68" s="9"/>
    </row>
    <row r="69" spans="1:12" ht="12" customHeight="1">
      <c r="A69" s="156"/>
      <c r="B69" s="156"/>
      <c r="C69" s="156"/>
      <c r="D69" s="156"/>
      <c r="E69" s="156"/>
      <c r="F69" s="35" t="s">
        <v>187</v>
      </c>
      <c r="G69" s="107">
        <f>SUM(G65:G68)</f>
        <v>1397</v>
      </c>
      <c r="L69" s="9"/>
    </row>
    <row r="70" spans="1:12" s="16" customFormat="1" ht="12" customHeight="1">
      <c r="A70" s="156"/>
      <c r="B70" s="156"/>
      <c r="C70" s="156"/>
      <c r="D70" s="156"/>
      <c r="E70" s="156"/>
      <c r="F70" s="140"/>
      <c r="G70" s="155"/>
      <c r="H70" s="8"/>
      <c r="I70" s="8"/>
      <c r="J70" s="8"/>
      <c r="K70" s="342"/>
      <c r="L70" s="8"/>
    </row>
    <row r="71" spans="1:12" ht="12" customHeight="1">
      <c r="A71" s="156"/>
      <c r="B71" s="45">
        <v>5</v>
      </c>
      <c r="C71" s="45"/>
      <c r="D71" s="45"/>
      <c r="E71" s="45"/>
      <c r="F71" s="35" t="s">
        <v>194</v>
      </c>
      <c r="G71" s="156"/>
      <c r="H71" s="9"/>
      <c r="I71" s="9"/>
      <c r="J71" s="9"/>
      <c r="K71" s="341"/>
      <c r="L71" s="9" t="s">
        <v>402</v>
      </c>
    </row>
    <row r="72" spans="1:12" ht="12" customHeight="1">
      <c r="A72" s="156"/>
      <c r="B72" s="45"/>
      <c r="C72" s="12">
        <v>1</v>
      </c>
      <c r="D72" s="12"/>
      <c r="E72" s="12"/>
      <c r="F72" s="145" t="s">
        <v>67</v>
      </c>
      <c r="G72" s="156"/>
      <c r="H72" s="9"/>
      <c r="I72" s="9"/>
      <c r="J72" s="9"/>
      <c r="K72" s="341"/>
      <c r="L72" s="9"/>
    </row>
    <row r="73" spans="1:12" ht="12" customHeight="1">
      <c r="A73" s="156"/>
      <c r="B73" s="156"/>
      <c r="C73" s="156"/>
      <c r="D73" s="12" t="s">
        <v>171</v>
      </c>
      <c r="E73" s="156"/>
      <c r="F73" s="37" t="s">
        <v>170</v>
      </c>
      <c r="G73" s="155"/>
      <c r="H73" s="9"/>
      <c r="I73" s="9"/>
      <c r="J73" s="9"/>
      <c r="K73" s="341"/>
      <c r="L73" s="9"/>
    </row>
    <row r="74" spans="1:12" ht="12" customHeight="1">
      <c r="A74" s="156"/>
      <c r="B74" s="156"/>
      <c r="C74" s="156"/>
      <c r="D74" s="156"/>
      <c r="E74" s="156">
        <v>1</v>
      </c>
      <c r="F74" s="9" t="s">
        <v>169</v>
      </c>
      <c r="G74" s="155">
        <v>172271</v>
      </c>
      <c r="H74" s="9"/>
      <c r="I74" s="9"/>
      <c r="J74" s="9"/>
      <c r="K74" s="341"/>
      <c r="L74" s="9"/>
    </row>
    <row r="75" spans="1:12" ht="12" customHeight="1">
      <c r="A75" s="156"/>
      <c r="B75" s="156"/>
      <c r="C75" s="156"/>
      <c r="D75" s="156"/>
      <c r="E75" s="156"/>
      <c r="F75" s="35" t="s">
        <v>187</v>
      </c>
      <c r="G75" s="107">
        <f>SUM(G74)</f>
        <v>172271</v>
      </c>
      <c r="H75" s="9"/>
      <c r="I75" s="9"/>
      <c r="J75" s="9"/>
      <c r="K75" s="341"/>
      <c r="L75" s="9"/>
    </row>
    <row r="76" spans="1:12" ht="12" customHeight="1">
      <c r="A76" s="156"/>
      <c r="B76" s="156"/>
      <c r="C76" s="156"/>
      <c r="D76" s="156"/>
      <c r="E76" s="156"/>
      <c r="F76" s="140"/>
      <c r="G76" s="155"/>
      <c r="H76" s="9"/>
      <c r="I76" s="9"/>
      <c r="J76" s="9"/>
      <c r="K76" s="341"/>
      <c r="L76" s="9"/>
    </row>
    <row r="77" spans="1:12" ht="12" customHeight="1">
      <c r="A77" s="156"/>
      <c r="B77" s="45">
        <v>7</v>
      </c>
      <c r="C77" s="45"/>
      <c r="D77" s="45"/>
      <c r="E77" s="45"/>
      <c r="F77" s="35" t="s">
        <v>183</v>
      </c>
      <c r="G77" s="140"/>
      <c r="H77" s="9"/>
      <c r="I77" s="9"/>
      <c r="J77" s="9"/>
      <c r="K77" s="341"/>
      <c r="L77" s="9" t="s">
        <v>402</v>
      </c>
    </row>
    <row r="78" spans="1:12" ht="12" customHeight="1">
      <c r="A78" s="156"/>
      <c r="B78" s="45"/>
      <c r="C78" s="12">
        <v>1</v>
      </c>
      <c r="D78" s="12"/>
      <c r="E78" s="12"/>
      <c r="F78" s="145" t="s">
        <v>67</v>
      </c>
      <c r="G78" s="140"/>
      <c r="H78" s="9"/>
      <c r="I78" s="9"/>
      <c r="J78" s="9"/>
      <c r="K78" s="341"/>
      <c r="L78" s="9"/>
    </row>
    <row r="79" spans="1:12" ht="12" customHeight="1">
      <c r="A79" s="156"/>
      <c r="B79" s="156"/>
      <c r="C79" s="156"/>
      <c r="D79" s="12" t="s">
        <v>171</v>
      </c>
      <c r="E79" s="156"/>
      <c r="F79" s="9" t="s">
        <v>196</v>
      </c>
      <c r="G79" s="140"/>
      <c r="H79" s="9"/>
      <c r="I79" s="9"/>
      <c r="J79" s="9"/>
      <c r="K79" s="341"/>
      <c r="L79" s="9"/>
    </row>
    <row r="80" spans="1:12" s="16" customFormat="1" ht="12" customHeight="1">
      <c r="A80" s="156"/>
      <c r="B80" s="156"/>
      <c r="C80" s="156"/>
      <c r="D80" s="156"/>
      <c r="E80" s="156">
        <v>6</v>
      </c>
      <c r="F80" s="9" t="s">
        <v>197</v>
      </c>
      <c r="G80" s="140">
        <v>3877</v>
      </c>
      <c r="H80" s="8"/>
      <c r="I80" s="8"/>
      <c r="J80" s="8"/>
      <c r="K80" s="342"/>
      <c r="L80" s="8"/>
    </row>
    <row r="81" spans="1:12" s="16" customFormat="1" ht="12" customHeight="1">
      <c r="A81" s="156"/>
      <c r="B81" s="156"/>
      <c r="C81" s="156"/>
      <c r="D81" s="12" t="s">
        <v>219</v>
      </c>
      <c r="E81" s="156"/>
      <c r="F81" s="9" t="s">
        <v>196</v>
      </c>
      <c r="G81" s="140"/>
      <c r="H81" s="8"/>
      <c r="I81" s="8"/>
      <c r="J81" s="8"/>
      <c r="K81" s="342"/>
      <c r="L81" s="8"/>
    </row>
    <row r="82" spans="1:12" s="16" customFormat="1" ht="12" customHeight="1">
      <c r="A82" s="156"/>
      <c r="B82" s="156"/>
      <c r="C82" s="156"/>
      <c r="D82" s="156"/>
      <c r="E82" s="156">
        <v>3</v>
      </c>
      <c r="F82" s="9" t="s">
        <v>197</v>
      </c>
      <c r="G82" s="140">
        <v>308</v>
      </c>
      <c r="H82" s="8"/>
      <c r="I82" s="8"/>
      <c r="J82" s="8"/>
      <c r="K82" s="342"/>
      <c r="L82" s="8"/>
    </row>
    <row r="83" spans="1:12" s="16" customFormat="1" ht="12" customHeight="1">
      <c r="A83" s="156"/>
      <c r="B83" s="156"/>
      <c r="C83" s="156"/>
      <c r="D83" s="12" t="s">
        <v>181</v>
      </c>
      <c r="E83" s="156"/>
      <c r="F83" s="9" t="s">
        <v>180</v>
      </c>
      <c r="G83" s="140"/>
      <c r="H83" s="8"/>
      <c r="I83" s="8"/>
      <c r="J83" s="8"/>
      <c r="K83" s="342"/>
      <c r="L83" s="8"/>
    </row>
    <row r="84" spans="1:12" s="16" customFormat="1" ht="12" customHeight="1">
      <c r="A84" s="156"/>
      <c r="B84" s="156"/>
      <c r="C84" s="156"/>
      <c r="D84" s="156"/>
      <c r="E84" s="156">
        <v>13</v>
      </c>
      <c r="F84" s="9" t="s">
        <v>195</v>
      </c>
      <c r="G84" s="140">
        <v>8990</v>
      </c>
      <c r="H84" s="8"/>
      <c r="I84" s="8"/>
      <c r="J84" s="8"/>
      <c r="K84" s="342"/>
      <c r="L84" s="8"/>
    </row>
    <row r="85" spans="1:12" ht="12" customHeight="1">
      <c r="A85" s="156"/>
      <c r="B85" s="156"/>
      <c r="C85" s="156"/>
      <c r="D85" s="156"/>
      <c r="E85" s="140"/>
      <c r="F85" s="35" t="s">
        <v>187</v>
      </c>
      <c r="G85" s="35">
        <f>SUM(G80:G84)</f>
        <v>13175</v>
      </c>
      <c r="H85" s="9"/>
      <c r="I85" s="9"/>
      <c r="J85" s="9"/>
      <c r="K85" s="341"/>
      <c r="L85" s="9"/>
    </row>
    <row r="86" spans="1:12" ht="12" customHeight="1">
      <c r="A86" s="156"/>
      <c r="B86" s="156"/>
      <c r="C86" s="156"/>
      <c r="D86" s="156"/>
      <c r="E86" s="140"/>
      <c r="F86" s="140"/>
      <c r="G86" s="140"/>
      <c r="H86" s="9"/>
      <c r="I86" s="9"/>
      <c r="J86" s="9"/>
      <c r="K86" s="341"/>
      <c r="L86" s="9"/>
    </row>
    <row r="87" spans="1:12" ht="12" customHeight="1">
      <c r="A87" s="156"/>
      <c r="B87" s="156">
        <v>8</v>
      </c>
      <c r="C87" s="156"/>
      <c r="D87" s="156"/>
      <c r="E87" s="156"/>
      <c r="F87" s="35" t="s">
        <v>198</v>
      </c>
      <c r="G87" s="140"/>
      <c r="H87" s="9"/>
      <c r="I87" s="9"/>
      <c r="J87" s="9"/>
      <c r="K87" s="341"/>
      <c r="L87" s="9" t="s">
        <v>402</v>
      </c>
    </row>
    <row r="88" spans="1:12" ht="12" customHeight="1">
      <c r="A88" s="156"/>
      <c r="B88" s="156"/>
      <c r="C88" s="12">
        <v>1</v>
      </c>
      <c r="D88" s="12"/>
      <c r="E88" s="12"/>
      <c r="F88" s="145" t="s">
        <v>67</v>
      </c>
      <c r="G88" s="140"/>
      <c r="H88" s="9"/>
      <c r="I88" s="9"/>
      <c r="J88" s="9"/>
      <c r="K88" s="341"/>
      <c r="L88" s="9"/>
    </row>
    <row r="89" spans="1:12" s="16" customFormat="1" ht="12" customHeight="1">
      <c r="A89" s="156"/>
      <c r="B89" s="156"/>
      <c r="C89" s="156"/>
      <c r="D89" s="12" t="s">
        <v>171</v>
      </c>
      <c r="E89" s="156"/>
      <c r="F89" s="9" t="s">
        <v>196</v>
      </c>
      <c r="G89" s="140"/>
      <c r="H89" s="8"/>
      <c r="I89" s="8"/>
      <c r="J89" s="8"/>
      <c r="K89" s="342"/>
      <c r="L89" s="8"/>
    </row>
    <row r="90" spans="1:12" s="16" customFormat="1" ht="12" customHeight="1">
      <c r="A90" s="156"/>
      <c r="B90" s="156"/>
      <c r="C90" s="156"/>
      <c r="D90" s="156"/>
      <c r="E90" s="156">
        <v>6</v>
      </c>
      <c r="F90" s="9" t="s">
        <v>197</v>
      </c>
      <c r="G90" s="140">
        <v>600</v>
      </c>
      <c r="H90" s="8"/>
      <c r="I90" s="8"/>
      <c r="J90" s="8"/>
      <c r="K90" s="342"/>
      <c r="L90" s="8"/>
    </row>
    <row r="91" spans="1:12" s="16" customFormat="1" ht="12" customHeight="1">
      <c r="A91" s="156"/>
      <c r="B91" s="156"/>
      <c r="C91" s="156"/>
      <c r="D91" s="12" t="s">
        <v>181</v>
      </c>
      <c r="E91" s="156"/>
      <c r="F91" s="9" t="s">
        <v>180</v>
      </c>
      <c r="G91" s="140"/>
      <c r="H91" s="8"/>
      <c r="I91" s="8"/>
      <c r="J91" s="8"/>
      <c r="K91" s="342"/>
      <c r="L91" s="8"/>
    </row>
    <row r="92" spans="1:12" s="16" customFormat="1" ht="12" customHeight="1">
      <c r="A92" s="156"/>
      <c r="B92" s="156"/>
      <c r="C92" s="156"/>
      <c r="D92" s="156"/>
      <c r="E92" s="156">
        <v>13</v>
      </c>
      <c r="F92" s="9" t="s">
        <v>195</v>
      </c>
      <c r="G92" s="140">
        <v>534</v>
      </c>
      <c r="H92" s="8"/>
      <c r="I92" s="8"/>
      <c r="J92" s="8"/>
      <c r="K92" s="342"/>
      <c r="L92" s="8"/>
    </row>
    <row r="93" spans="1:12" s="16" customFormat="1" ht="12" customHeight="1">
      <c r="A93" s="156"/>
      <c r="B93" s="156"/>
      <c r="C93" s="156"/>
      <c r="D93" s="156"/>
      <c r="E93" s="156"/>
      <c r="F93" s="35" t="s">
        <v>187</v>
      </c>
      <c r="G93" s="35">
        <f>SUM(G88:G92)</f>
        <v>1134</v>
      </c>
      <c r="H93" s="8"/>
      <c r="I93" s="8"/>
      <c r="J93" s="8"/>
      <c r="K93" s="342"/>
      <c r="L93" s="8"/>
    </row>
    <row r="94" spans="1:12" s="16" customFormat="1" ht="12" customHeight="1">
      <c r="A94" s="156"/>
      <c r="B94" s="156"/>
      <c r="C94" s="156"/>
      <c r="D94" s="156"/>
      <c r="E94" s="156"/>
      <c r="F94" s="35"/>
      <c r="G94" s="35"/>
      <c r="H94" s="8"/>
      <c r="I94" s="8"/>
      <c r="J94" s="8"/>
      <c r="K94" s="342"/>
      <c r="L94" s="8"/>
    </row>
    <row r="95" spans="1:12" s="16" customFormat="1" ht="12" customHeight="1">
      <c r="A95" s="156"/>
      <c r="B95" s="156">
        <v>9</v>
      </c>
      <c r="C95" s="156"/>
      <c r="D95" s="156"/>
      <c r="E95" s="156"/>
      <c r="F95" s="35" t="s">
        <v>275</v>
      </c>
      <c r="G95" s="35"/>
      <c r="H95" s="8"/>
      <c r="I95" s="8"/>
      <c r="J95" s="8"/>
      <c r="K95" s="342"/>
      <c r="L95" s="9" t="s">
        <v>403</v>
      </c>
    </row>
    <row r="96" spans="1:12" s="16" customFormat="1" ht="12" customHeight="1">
      <c r="A96" s="156"/>
      <c r="B96" s="156"/>
      <c r="C96" s="156"/>
      <c r="D96" s="12" t="s">
        <v>181</v>
      </c>
      <c r="E96" s="156"/>
      <c r="F96" s="9" t="s">
        <v>180</v>
      </c>
      <c r="G96" s="35"/>
      <c r="H96" s="8"/>
      <c r="I96" s="8"/>
      <c r="J96" s="8"/>
      <c r="K96" s="342"/>
      <c r="L96" s="8"/>
    </row>
    <row r="97" spans="1:12" s="16" customFormat="1" ht="12" customHeight="1">
      <c r="A97" s="156"/>
      <c r="B97" s="156"/>
      <c r="C97" s="156"/>
      <c r="D97" s="156"/>
      <c r="E97" s="156">
        <v>13</v>
      </c>
      <c r="F97" s="9" t="s">
        <v>195</v>
      </c>
      <c r="G97" s="140"/>
      <c r="H97" s="8"/>
      <c r="I97" s="8"/>
      <c r="J97" s="8"/>
      <c r="K97" s="342"/>
      <c r="L97" s="8"/>
    </row>
    <row r="98" spans="1:12" s="16" customFormat="1" ht="12" customHeight="1">
      <c r="A98" s="156"/>
      <c r="B98" s="156"/>
      <c r="C98" s="156"/>
      <c r="D98" s="156"/>
      <c r="E98" s="156"/>
      <c r="F98" s="9" t="s">
        <v>426</v>
      </c>
      <c r="G98" s="140">
        <v>3793</v>
      </c>
      <c r="H98" s="8"/>
      <c r="I98" s="8"/>
      <c r="J98" s="8"/>
      <c r="K98" s="342"/>
      <c r="L98" s="8"/>
    </row>
    <row r="99" spans="1:12" s="16" customFormat="1" ht="12" customHeight="1">
      <c r="A99" s="156"/>
      <c r="B99" s="156"/>
      <c r="C99" s="156"/>
      <c r="D99" s="156"/>
      <c r="E99" s="156"/>
      <c r="F99" s="35" t="s">
        <v>187</v>
      </c>
      <c r="G99" s="35">
        <f>SUM(G98:G98)</f>
        <v>3793</v>
      </c>
      <c r="H99" s="8"/>
      <c r="I99" s="8"/>
      <c r="J99" s="8"/>
      <c r="K99" s="342"/>
      <c r="L99" s="8"/>
    </row>
    <row r="100" spans="1:12" s="16" customFormat="1" ht="12" customHeight="1">
      <c r="A100" s="156"/>
      <c r="B100" s="156"/>
      <c r="C100" s="156"/>
      <c r="D100" s="156"/>
      <c r="E100" s="156"/>
      <c r="F100" s="35"/>
      <c r="G100" s="35"/>
      <c r="H100" s="8"/>
      <c r="I100" s="8"/>
      <c r="J100" s="8"/>
      <c r="K100" s="342"/>
      <c r="L100" s="8"/>
    </row>
    <row r="101" spans="1:12" s="16" customFormat="1" ht="12" customHeight="1">
      <c r="A101" s="156"/>
      <c r="B101" s="156">
        <v>10</v>
      </c>
      <c r="C101" s="156"/>
      <c r="D101" s="156"/>
      <c r="E101" s="156"/>
      <c r="F101" s="35" t="s">
        <v>427</v>
      </c>
      <c r="G101" s="35"/>
      <c r="H101" s="8"/>
      <c r="I101" s="8"/>
      <c r="J101" s="8"/>
      <c r="K101" s="342"/>
      <c r="L101" s="140" t="s">
        <v>402</v>
      </c>
    </row>
    <row r="102" spans="1:12" s="16" customFormat="1" ht="12" customHeight="1">
      <c r="A102" s="156"/>
      <c r="B102" s="156"/>
      <c r="C102" s="12">
        <v>1</v>
      </c>
      <c r="D102" s="12"/>
      <c r="E102" s="12"/>
      <c r="F102" s="369" t="s">
        <v>67</v>
      </c>
      <c r="G102" s="35"/>
      <c r="H102" s="8"/>
      <c r="I102" s="8"/>
      <c r="J102" s="8"/>
      <c r="K102" s="342"/>
      <c r="L102" s="8"/>
    </row>
    <row r="103" spans="1:12" s="16" customFormat="1" ht="12" customHeight="1">
      <c r="A103" s="156"/>
      <c r="B103" s="156"/>
      <c r="C103" s="156"/>
      <c r="D103" s="12" t="s">
        <v>181</v>
      </c>
      <c r="E103" s="156"/>
      <c r="F103" s="9" t="s">
        <v>180</v>
      </c>
      <c r="G103" s="35"/>
      <c r="H103" s="8"/>
      <c r="I103" s="8"/>
      <c r="J103" s="8"/>
      <c r="K103" s="342"/>
      <c r="L103" s="8"/>
    </row>
    <row r="104" spans="1:12" s="16" customFormat="1" ht="12" customHeight="1">
      <c r="A104" s="156"/>
      <c r="B104" s="156"/>
      <c r="C104" s="156"/>
      <c r="D104" s="156"/>
      <c r="E104" s="156">
        <v>13</v>
      </c>
      <c r="F104" s="9" t="s">
        <v>195</v>
      </c>
      <c r="G104" s="140">
        <v>600</v>
      </c>
      <c r="H104" s="8"/>
      <c r="I104" s="8"/>
      <c r="J104" s="8"/>
      <c r="K104" s="342"/>
      <c r="L104" s="8"/>
    </row>
    <row r="105" spans="1:12" s="16" customFormat="1" ht="12" customHeight="1">
      <c r="A105" s="156"/>
      <c r="B105" s="156"/>
      <c r="C105" s="156"/>
      <c r="D105" s="156"/>
      <c r="E105" s="156"/>
      <c r="F105" s="35" t="s">
        <v>187</v>
      </c>
      <c r="G105" s="35">
        <f>SUM(G104)</f>
        <v>600</v>
      </c>
      <c r="H105" s="8"/>
      <c r="I105" s="8"/>
      <c r="J105" s="8"/>
      <c r="K105" s="342"/>
      <c r="L105" s="8"/>
    </row>
    <row r="106" spans="1:12" s="16" customFormat="1" ht="72" customHeight="1">
      <c r="A106" s="156"/>
      <c r="B106" s="156"/>
      <c r="C106" s="156"/>
      <c r="D106" s="156"/>
      <c r="E106" s="156"/>
      <c r="F106" s="35"/>
      <c r="G106" s="35"/>
      <c r="H106" s="8"/>
      <c r="I106" s="8"/>
      <c r="J106" s="8"/>
      <c r="K106" s="342"/>
      <c r="L106" s="8"/>
    </row>
    <row r="107" spans="1:12" s="16" customFormat="1" ht="12" customHeight="1">
      <c r="A107" s="156"/>
      <c r="B107" s="45">
        <v>11</v>
      </c>
      <c r="C107" s="45"/>
      <c r="D107" s="156"/>
      <c r="E107" s="156"/>
      <c r="F107" s="35" t="s">
        <v>200</v>
      </c>
      <c r="G107" s="35"/>
      <c r="H107" s="8"/>
      <c r="I107" s="8"/>
      <c r="J107" s="8"/>
      <c r="K107" s="342"/>
      <c r="L107" s="140" t="s">
        <v>402</v>
      </c>
    </row>
    <row r="108" spans="1:12" s="16" customFormat="1" ht="12" customHeight="1">
      <c r="A108" s="156"/>
      <c r="B108" s="45"/>
      <c r="C108" s="12">
        <v>1</v>
      </c>
      <c r="D108" s="12"/>
      <c r="E108" s="12"/>
      <c r="F108" s="145" t="s">
        <v>67</v>
      </c>
      <c r="G108" s="35"/>
      <c r="H108" s="8"/>
      <c r="I108" s="8"/>
      <c r="J108" s="8"/>
      <c r="K108" s="342"/>
      <c r="L108" s="8"/>
    </row>
    <row r="109" spans="1:12" s="16" customFormat="1" ht="12" customHeight="1">
      <c r="A109" s="156"/>
      <c r="B109" s="45"/>
      <c r="C109" s="45"/>
      <c r="D109" s="12" t="s">
        <v>177</v>
      </c>
      <c r="E109" s="156"/>
      <c r="F109" s="37" t="s">
        <v>178</v>
      </c>
      <c r="G109" s="35"/>
      <c r="H109" s="8"/>
      <c r="I109" s="8"/>
      <c r="J109" s="8"/>
      <c r="K109" s="342"/>
      <c r="L109" s="8"/>
    </row>
    <row r="110" spans="1:12" s="16" customFormat="1" ht="12" customHeight="1">
      <c r="A110" s="156"/>
      <c r="B110" s="45"/>
      <c r="C110" s="45"/>
      <c r="D110" s="156"/>
      <c r="E110" s="12" t="s">
        <v>189</v>
      </c>
      <c r="F110" s="9" t="s">
        <v>190</v>
      </c>
      <c r="G110" s="140">
        <v>315</v>
      </c>
      <c r="H110" s="8"/>
      <c r="I110" s="8"/>
      <c r="J110" s="8"/>
      <c r="K110" s="342"/>
      <c r="L110" s="8"/>
    </row>
    <row r="111" spans="1:12" s="16" customFormat="1" ht="12" customHeight="1">
      <c r="A111" s="156"/>
      <c r="B111" s="45"/>
      <c r="C111" s="45"/>
      <c r="D111" s="156"/>
      <c r="E111" s="156"/>
      <c r="F111" s="35" t="s">
        <v>187</v>
      </c>
      <c r="G111" s="35">
        <f>SUM(G110)</f>
        <v>315</v>
      </c>
      <c r="H111" s="8"/>
      <c r="I111" s="8"/>
      <c r="J111" s="8"/>
      <c r="K111" s="342"/>
      <c r="L111" s="8"/>
    </row>
    <row r="112" spans="1:12" s="16" customFormat="1" ht="12" customHeight="1">
      <c r="A112" s="156"/>
      <c r="B112" s="156"/>
      <c r="C112" s="156"/>
      <c r="D112" s="156"/>
      <c r="E112" s="156"/>
      <c r="F112" s="140"/>
      <c r="G112" s="140"/>
      <c r="H112" s="8"/>
      <c r="I112" s="8"/>
      <c r="J112" s="8"/>
      <c r="K112" s="341"/>
      <c r="L112" s="8"/>
    </row>
    <row r="113" spans="1:12" ht="12" customHeight="1">
      <c r="A113" s="156"/>
      <c r="B113" s="45">
        <v>12</v>
      </c>
      <c r="C113" s="45"/>
      <c r="D113" s="45"/>
      <c r="E113" s="45"/>
      <c r="F113" s="35" t="s">
        <v>201</v>
      </c>
      <c r="G113" s="140"/>
      <c r="H113" s="9"/>
      <c r="I113" s="9"/>
      <c r="J113" s="9"/>
      <c r="K113" s="182"/>
      <c r="L113" s="9" t="s">
        <v>404</v>
      </c>
    </row>
    <row r="114" spans="1:12" ht="12" customHeight="1">
      <c r="A114" s="156"/>
      <c r="B114" s="45"/>
      <c r="C114" s="12">
        <v>1</v>
      </c>
      <c r="D114" s="12"/>
      <c r="E114" s="12"/>
      <c r="F114" s="145" t="s">
        <v>67</v>
      </c>
      <c r="G114" s="140"/>
      <c r="H114" s="9"/>
      <c r="I114" s="9"/>
      <c r="J114" s="9"/>
      <c r="K114" s="182"/>
      <c r="L114" s="9"/>
    </row>
    <row r="115" spans="1:12" ht="12" customHeight="1">
      <c r="A115" s="156"/>
      <c r="B115" s="156"/>
      <c r="C115" s="156"/>
      <c r="D115" s="12" t="s">
        <v>181</v>
      </c>
      <c r="E115" s="156"/>
      <c r="F115" s="9" t="s">
        <v>180</v>
      </c>
      <c r="G115" s="140"/>
      <c r="H115" s="9"/>
      <c r="I115" s="9"/>
      <c r="J115" s="9"/>
      <c r="K115" s="182"/>
      <c r="L115" s="9"/>
    </row>
    <row r="116" spans="1:12" ht="12" customHeight="1">
      <c r="A116" s="156"/>
      <c r="B116" s="156"/>
      <c r="C116" s="156"/>
      <c r="D116" s="156"/>
      <c r="E116" s="156">
        <v>16</v>
      </c>
      <c r="F116" s="9" t="s">
        <v>199</v>
      </c>
      <c r="G116" s="140">
        <v>13476</v>
      </c>
      <c r="H116" s="9"/>
      <c r="I116" s="9"/>
      <c r="J116" s="9"/>
      <c r="K116" s="182"/>
      <c r="L116" s="9"/>
    </row>
    <row r="117" spans="1:12" ht="12" customHeight="1">
      <c r="A117" s="156"/>
      <c r="B117" s="156"/>
      <c r="C117" s="156"/>
      <c r="D117" s="156"/>
      <c r="E117" s="156"/>
      <c r="F117" s="35" t="s">
        <v>187</v>
      </c>
      <c r="G117" s="35">
        <f>SUM(G116)</f>
        <v>13476</v>
      </c>
      <c r="H117" s="9"/>
      <c r="I117" s="9"/>
      <c r="J117" s="9"/>
      <c r="K117" s="182"/>
      <c r="L117" s="9"/>
    </row>
    <row r="118" spans="1:12" ht="12" customHeight="1">
      <c r="A118" s="156"/>
      <c r="B118" s="156"/>
      <c r="C118" s="156"/>
      <c r="D118" s="156"/>
      <c r="E118" s="156"/>
      <c r="F118" s="140"/>
      <c r="G118" s="140"/>
      <c r="H118" s="9"/>
      <c r="I118" s="9"/>
      <c r="J118" s="9"/>
      <c r="K118" s="182"/>
      <c r="L118" s="9"/>
    </row>
    <row r="119" spans="1:12" ht="12" customHeight="1">
      <c r="A119" s="156"/>
      <c r="B119" s="45">
        <v>13</v>
      </c>
      <c r="C119" s="45"/>
      <c r="D119" s="45"/>
      <c r="E119" s="45"/>
      <c r="F119" s="35" t="s">
        <v>202</v>
      </c>
      <c r="G119" s="140"/>
      <c r="H119" s="9"/>
      <c r="I119" s="9"/>
      <c r="J119" s="9"/>
      <c r="K119" s="341"/>
      <c r="L119" s="9" t="s">
        <v>404</v>
      </c>
    </row>
    <row r="120" spans="1:12" ht="12" customHeight="1">
      <c r="A120" s="156"/>
      <c r="B120" s="45"/>
      <c r="C120" s="12">
        <v>1</v>
      </c>
      <c r="D120" s="12"/>
      <c r="E120" s="12"/>
      <c r="F120" s="145" t="s">
        <v>67</v>
      </c>
      <c r="G120" s="140"/>
      <c r="H120" s="9"/>
      <c r="I120" s="9"/>
      <c r="J120" s="9"/>
      <c r="K120" s="341"/>
      <c r="L120" s="9"/>
    </row>
    <row r="121" spans="1:12" ht="12" customHeight="1">
      <c r="A121" s="156"/>
      <c r="B121" s="156"/>
      <c r="C121" s="156"/>
      <c r="D121" s="12" t="s">
        <v>181</v>
      </c>
      <c r="E121" s="156"/>
      <c r="F121" s="9" t="s">
        <v>180</v>
      </c>
      <c r="G121" s="140"/>
      <c r="H121" s="9"/>
      <c r="I121" s="9"/>
      <c r="J121" s="9"/>
      <c r="K121" s="341"/>
      <c r="L121" s="9"/>
    </row>
    <row r="122" spans="1:12" ht="12" customHeight="1">
      <c r="A122" s="156"/>
      <c r="B122" s="156"/>
      <c r="C122" s="156"/>
      <c r="D122" s="156"/>
      <c r="E122" s="156">
        <v>16</v>
      </c>
      <c r="F122" s="9" t="s">
        <v>199</v>
      </c>
      <c r="G122" s="140">
        <v>17787</v>
      </c>
      <c r="H122" s="9" t="s">
        <v>13</v>
      </c>
      <c r="I122" s="9"/>
      <c r="J122" s="9"/>
      <c r="K122" s="341"/>
      <c r="L122" s="9"/>
    </row>
    <row r="123" spans="1:12" ht="12" customHeight="1">
      <c r="A123" s="156"/>
      <c r="B123" s="156"/>
      <c r="C123" s="156"/>
      <c r="D123" s="156"/>
      <c r="E123" s="156"/>
      <c r="F123" s="35" t="s">
        <v>187</v>
      </c>
      <c r="G123" s="35">
        <f>SUM(G122)</f>
        <v>17787</v>
      </c>
      <c r="H123" s="37" t="s">
        <v>68</v>
      </c>
      <c r="I123" s="9"/>
      <c r="J123" s="9"/>
      <c r="K123" s="341"/>
      <c r="L123" s="9"/>
    </row>
    <row r="124" spans="1:12" ht="12" customHeight="1">
      <c r="A124" s="156"/>
      <c r="B124" s="156"/>
      <c r="C124" s="156"/>
      <c r="D124" s="156"/>
      <c r="E124" s="156"/>
      <c r="F124" s="35"/>
      <c r="G124" s="35"/>
      <c r="H124" s="37"/>
      <c r="I124" s="9"/>
      <c r="J124" s="9"/>
      <c r="K124" s="341"/>
      <c r="L124" s="9"/>
    </row>
    <row r="125" spans="1:12" ht="12" customHeight="1">
      <c r="A125" s="156"/>
      <c r="B125" s="156">
        <v>14</v>
      </c>
      <c r="C125" s="156"/>
      <c r="D125" s="156"/>
      <c r="E125" s="156"/>
      <c r="F125" s="35" t="s">
        <v>279</v>
      </c>
      <c r="G125" s="35"/>
      <c r="H125" s="37"/>
      <c r="I125" s="9"/>
      <c r="J125" s="9"/>
      <c r="K125" s="341"/>
      <c r="L125" s="9" t="s">
        <v>402</v>
      </c>
    </row>
    <row r="126" spans="1:12" ht="12" customHeight="1">
      <c r="A126" s="156"/>
      <c r="B126" s="156"/>
      <c r="C126" s="156">
        <v>2</v>
      </c>
      <c r="D126" s="156"/>
      <c r="E126" s="156"/>
      <c r="F126" s="140" t="s">
        <v>381</v>
      </c>
      <c r="G126" s="35"/>
      <c r="H126" s="37"/>
      <c r="I126" s="9"/>
      <c r="J126" s="9"/>
      <c r="K126" s="341"/>
      <c r="L126" s="9"/>
    </row>
    <row r="127" spans="1:12" ht="12" customHeight="1">
      <c r="A127" s="156"/>
      <c r="B127" s="156"/>
      <c r="C127" s="156"/>
      <c r="D127" s="12" t="s">
        <v>181</v>
      </c>
      <c r="E127" s="156"/>
      <c r="F127" s="9" t="s">
        <v>180</v>
      </c>
      <c r="G127" s="35"/>
      <c r="H127" s="37"/>
      <c r="I127" s="9"/>
      <c r="J127" s="9"/>
      <c r="K127" s="341"/>
      <c r="L127" s="9"/>
    </row>
    <row r="128" spans="1:12" ht="12" customHeight="1">
      <c r="A128" s="156"/>
      <c r="B128" s="156"/>
      <c r="C128" s="156"/>
      <c r="D128" s="156"/>
      <c r="E128" s="156">
        <v>13</v>
      </c>
      <c r="F128" s="9" t="s">
        <v>195</v>
      </c>
      <c r="G128" s="140">
        <v>7271</v>
      </c>
      <c r="H128" s="37"/>
      <c r="I128" s="9"/>
      <c r="J128" s="9"/>
      <c r="K128" s="341"/>
      <c r="L128" s="9"/>
    </row>
    <row r="129" spans="1:12" ht="12" customHeight="1">
      <c r="A129" s="156"/>
      <c r="B129" s="156"/>
      <c r="C129" s="156"/>
      <c r="D129" s="156"/>
      <c r="E129" s="156"/>
      <c r="F129" s="35" t="s">
        <v>187</v>
      </c>
      <c r="G129" s="35">
        <f>SUM(G128)</f>
        <v>7271</v>
      </c>
      <c r="H129" s="37"/>
      <c r="I129" s="9"/>
      <c r="J129" s="9"/>
      <c r="K129" s="341"/>
      <c r="L129" s="9"/>
    </row>
    <row r="130" spans="1:12" ht="12" customHeight="1">
      <c r="A130" s="156"/>
      <c r="B130" s="156"/>
      <c r="C130" s="156"/>
      <c r="D130" s="156"/>
      <c r="E130" s="156"/>
      <c r="F130" s="140"/>
      <c r="G130" s="140"/>
      <c r="H130" s="9"/>
      <c r="I130" s="9"/>
      <c r="J130" s="9"/>
      <c r="K130" s="341"/>
      <c r="L130" s="9"/>
    </row>
    <row r="131" spans="1:12" ht="12" customHeight="1">
      <c r="A131" s="156"/>
      <c r="B131" s="45">
        <v>15</v>
      </c>
      <c r="C131" s="45"/>
      <c r="D131" s="45"/>
      <c r="E131" s="45"/>
      <c r="F131" s="35" t="s">
        <v>203</v>
      </c>
      <c r="G131" s="140"/>
      <c r="H131" s="9"/>
      <c r="I131" s="9"/>
      <c r="J131" s="9"/>
      <c r="K131" s="341"/>
      <c r="L131" s="9" t="s">
        <v>403</v>
      </c>
    </row>
    <row r="132" spans="1:12" ht="12" customHeight="1">
      <c r="A132" s="156"/>
      <c r="B132" s="45"/>
      <c r="C132" s="12">
        <v>1</v>
      </c>
      <c r="D132" s="12"/>
      <c r="E132" s="12"/>
      <c r="F132" s="145" t="s">
        <v>67</v>
      </c>
      <c r="G132" s="140"/>
      <c r="H132" s="9"/>
      <c r="I132" s="9"/>
      <c r="J132" s="9"/>
      <c r="K132" s="341"/>
      <c r="L132" s="9"/>
    </row>
    <row r="133" spans="1:12" ht="12" customHeight="1">
      <c r="A133" s="12"/>
      <c r="B133" s="12"/>
      <c r="C133" s="12"/>
      <c r="D133" s="12" t="s">
        <v>177</v>
      </c>
      <c r="E133" s="156"/>
      <c r="F133" s="37" t="s">
        <v>178</v>
      </c>
      <c r="G133" s="9"/>
      <c r="H133" s="9"/>
      <c r="I133" s="9"/>
      <c r="J133" s="9"/>
      <c r="K133" s="341"/>
      <c r="L133" s="9"/>
    </row>
    <row r="134" spans="1:12" ht="12" customHeight="1">
      <c r="A134" s="12"/>
      <c r="B134" s="12"/>
      <c r="C134" s="12"/>
      <c r="D134" s="156"/>
      <c r="E134" s="12" t="s">
        <v>269</v>
      </c>
      <c r="F134" s="9" t="s">
        <v>399</v>
      </c>
      <c r="G134" s="140">
        <v>1000</v>
      </c>
      <c r="H134" s="9"/>
      <c r="I134" s="9"/>
      <c r="J134" s="9"/>
      <c r="K134" s="341"/>
      <c r="L134" s="9"/>
    </row>
    <row r="135" spans="1:12" s="16" customFormat="1" ht="12" customHeight="1">
      <c r="A135" s="12"/>
      <c r="B135" s="12"/>
      <c r="C135" s="12"/>
      <c r="D135" s="12"/>
      <c r="E135" s="12" t="s">
        <v>191</v>
      </c>
      <c r="F135" s="140" t="s">
        <v>204</v>
      </c>
      <c r="G135" s="140">
        <v>270</v>
      </c>
      <c r="H135" s="12"/>
      <c r="I135" s="12"/>
      <c r="J135" s="35" t="s">
        <v>31</v>
      </c>
      <c r="K135" s="345">
        <f>SUM(K134)</f>
        <v>0</v>
      </c>
      <c r="L135" s="8"/>
    </row>
    <row r="136" spans="1:12" ht="12" customHeight="1">
      <c r="A136" s="12"/>
      <c r="B136" s="12"/>
      <c r="C136" s="12"/>
      <c r="D136" s="12"/>
      <c r="E136" s="12"/>
      <c r="F136" s="35" t="s">
        <v>187</v>
      </c>
      <c r="G136" s="35">
        <f>SUM(G134:G135)</f>
        <v>1270</v>
      </c>
      <c r="H136" s="9"/>
      <c r="I136" s="9"/>
      <c r="J136" s="9"/>
      <c r="K136" s="341"/>
      <c r="L136" s="9"/>
    </row>
    <row r="137" spans="1:12" ht="12" customHeight="1">
      <c r="A137" s="12"/>
      <c r="B137" s="12"/>
      <c r="C137" s="12"/>
      <c r="D137" s="12"/>
      <c r="E137" s="12"/>
      <c r="F137" s="35"/>
      <c r="G137" s="9"/>
      <c r="H137" s="9"/>
      <c r="I137" s="9"/>
      <c r="J137" s="9"/>
      <c r="K137" s="341"/>
      <c r="L137" s="9"/>
    </row>
    <row r="138" spans="1:12" ht="12" customHeight="1">
      <c r="A138" s="156"/>
      <c r="B138" s="156">
        <v>16</v>
      </c>
      <c r="C138" s="156"/>
      <c r="D138" s="156"/>
      <c r="E138" s="156"/>
      <c r="F138" s="35" t="s">
        <v>428</v>
      </c>
      <c r="G138" s="35"/>
      <c r="H138" s="9"/>
      <c r="I138" s="9"/>
      <c r="J138" s="9"/>
      <c r="K138" s="341"/>
      <c r="L138" s="9" t="s">
        <v>402</v>
      </c>
    </row>
    <row r="139" spans="1:12" ht="12" customHeight="1">
      <c r="A139" s="156"/>
      <c r="B139" s="156"/>
      <c r="C139" s="12">
        <v>1</v>
      </c>
      <c r="D139" s="12"/>
      <c r="E139" s="12"/>
      <c r="F139" s="369" t="s">
        <v>67</v>
      </c>
      <c r="G139" s="35"/>
      <c r="H139" s="9"/>
      <c r="I139" s="9"/>
      <c r="J139" s="9"/>
      <c r="K139" s="341"/>
      <c r="L139" s="9"/>
    </row>
    <row r="140" spans="1:12" ht="12" customHeight="1">
      <c r="A140" s="156"/>
      <c r="B140" s="156"/>
      <c r="C140" s="156"/>
      <c r="D140" s="12" t="s">
        <v>181</v>
      </c>
      <c r="E140" s="156"/>
      <c r="F140" s="9" t="s">
        <v>180</v>
      </c>
      <c r="G140" s="35"/>
      <c r="H140" s="9"/>
      <c r="I140" s="9"/>
      <c r="J140" s="9"/>
      <c r="K140" s="341"/>
      <c r="L140" s="9"/>
    </row>
    <row r="141" spans="1:12" ht="12" customHeight="1">
      <c r="A141" s="156"/>
      <c r="B141" s="156"/>
      <c r="C141" s="156"/>
      <c r="D141" s="156"/>
      <c r="E141" s="156">
        <v>13</v>
      </c>
      <c r="F141" s="9" t="s">
        <v>195</v>
      </c>
      <c r="G141" s="140">
        <v>600</v>
      </c>
      <c r="H141" s="9"/>
      <c r="I141" s="9"/>
      <c r="J141" s="9"/>
      <c r="K141" s="341"/>
      <c r="L141" s="9"/>
    </row>
    <row r="142" spans="1:12" ht="12" customHeight="1">
      <c r="A142" s="156"/>
      <c r="B142" s="156"/>
      <c r="C142" s="156"/>
      <c r="D142" s="156"/>
      <c r="E142" s="156"/>
      <c r="F142" s="35" t="s">
        <v>187</v>
      </c>
      <c r="G142" s="35">
        <f>SUM(G141)</f>
        <v>600</v>
      </c>
      <c r="H142" s="9"/>
      <c r="I142" s="9"/>
      <c r="J142" s="9"/>
      <c r="K142" s="341"/>
      <c r="L142" s="9"/>
    </row>
    <row r="143" spans="1:12" ht="12" customHeight="1">
      <c r="A143" s="156"/>
      <c r="B143" s="156"/>
      <c r="C143" s="156"/>
      <c r="D143" s="156"/>
      <c r="E143" s="156"/>
      <c r="F143" s="140"/>
      <c r="G143" s="140"/>
      <c r="H143" s="9"/>
      <c r="I143" s="9"/>
      <c r="J143" s="9"/>
      <c r="K143" s="341"/>
      <c r="L143" s="9"/>
    </row>
    <row r="144" spans="1:12" s="16" customFormat="1" ht="12" customHeight="1">
      <c r="A144" s="156"/>
      <c r="B144" s="45">
        <v>17</v>
      </c>
      <c r="C144" s="45"/>
      <c r="D144" s="45"/>
      <c r="E144" s="45"/>
      <c r="F144" s="35" t="s">
        <v>205</v>
      </c>
      <c r="G144" s="140"/>
      <c r="H144" s="8"/>
      <c r="I144" s="8"/>
      <c r="J144" s="8"/>
      <c r="K144" s="342"/>
      <c r="L144" s="140" t="s">
        <v>403</v>
      </c>
    </row>
    <row r="145" spans="1:16" s="16" customFormat="1" ht="12" customHeight="1">
      <c r="A145" s="156"/>
      <c r="B145" s="45"/>
      <c r="C145" s="156">
        <v>2</v>
      </c>
      <c r="D145" s="156"/>
      <c r="E145" s="156"/>
      <c r="F145" s="140" t="s">
        <v>381</v>
      </c>
      <c r="G145" s="140"/>
      <c r="H145" s="8"/>
      <c r="I145" s="8"/>
      <c r="J145" s="8"/>
      <c r="K145" s="342"/>
      <c r="L145" s="8"/>
    </row>
    <row r="146" spans="1:16" ht="12" customHeight="1">
      <c r="A146" s="156"/>
      <c r="B146" s="156"/>
      <c r="C146" s="156"/>
      <c r="D146" s="156" t="s">
        <v>172</v>
      </c>
      <c r="E146" s="156"/>
      <c r="F146" s="140" t="s">
        <v>173</v>
      </c>
      <c r="G146" s="140"/>
      <c r="H146" s="9"/>
      <c r="I146" s="8"/>
      <c r="J146" s="9"/>
      <c r="K146" s="182"/>
      <c r="L146" s="9"/>
    </row>
    <row r="147" spans="1:16" ht="12" customHeight="1">
      <c r="A147" s="156"/>
      <c r="B147" s="156"/>
      <c r="C147" s="156"/>
      <c r="D147" s="156"/>
      <c r="E147" s="156">
        <v>5</v>
      </c>
      <c r="F147" s="140" t="s">
        <v>206</v>
      </c>
      <c r="G147" s="140"/>
      <c r="H147" s="9"/>
      <c r="I147" s="8"/>
      <c r="J147" s="9"/>
      <c r="K147" s="182"/>
      <c r="L147" s="9"/>
    </row>
    <row r="148" spans="1:16" ht="12" customHeight="1">
      <c r="A148" s="156"/>
      <c r="B148" s="156"/>
      <c r="C148" s="156"/>
      <c r="D148" s="156"/>
      <c r="E148" s="156"/>
      <c r="F148" s="35" t="s">
        <v>187</v>
      </c>
      <c r="G148" s="35">
        <f>SUM(G147)</f>
        <v>0</v>
      </c>
      <c r="H148" s="9"/>
      <c r="I148" s="14"/>
      <c r="J148" s="9"/>
      <c r="K148" s="341"/>
      <c r="L148" s="9"/>
    </row>
    <row r="149" spans="1:16" s="16" customFormat="1" ht="12" customHeight="1">
      <c r="A149" s="156"/>
      <c r="B149" s="156"/>
      <c r="C149" s="156"/>
      <c r="D149" s="156"/>
      <c r="E149" s="156"/>
      <c r="F149" s="35"/>
      <c r="G149" s="35"/>
      <c r="H149" s="8"/>
      <c r="I149" s="8"/>
      <c r="J149" s="8"/>
      <c r="K149" s="342"/>
      <c r="L149" s="8"/>
      <c r="P149"/>
    </row>
    <row r="150" spans="1:16" s="16" customFormat="1" ht="12" customHeight="1">
      <c r="A150" s="156"/>
      <c r="B150" s="45">
        <v>18</v>
      </c>
      <c r="C150" s="45"/>
      <c r="D150" s="156"/>
      <c r="E150" s="156"/>
      <c r="F150" s="35" t="s">
        <v>207</v>
      </c>
      <c r="G150" s="140"/>
      <c r="H150" s="8" t="s">
        <v>74</v>
      </c>
      <c r="I150" s="36">
        <v>12733</v>
      </c>
      <c r="J150" s="8"/>
      <c r="K150" s="342"/>
      <c r="L150" s="140" t="s">
        <v>402</v>
      </c>
      <c r="P150"/>
    </row>
    <row r="151" spans="1:16" s="16" customFormat="1" ht="12" customHeight="1">
      <c r="A151" s="156"/>
      <c r="B151" s="45"/>
      <c r="C151" s="12">
        <v>1</v>
      </c>
      <c r="D151" s="12"/>
      <c r="E151" s="12"/>
      <c r="F151" s="145" t="s">
        <v>67</v>
      </c>
      <c r="G151" s="140"/>
      <c r="H151" s="8"/>
      <c r="I151" s="36"/>
      <c r="J151" s="8"/>
      <c r="K151" s="342"/>
      <c r="L151" s="8"/>
    </row>
    <row r="152" spans="1:16" s="16" customFormat="1" ht="12" customHeight="1">
      <c r="A152" s="156"/>
      <c r="B152" s="156"/>
      <c r="C152" s="156"/>
      <c r="D152" s="12" t="s">
        <v>177</v>
      </c>
      <c r="E152" s="156"/>
      <c r="F152" s="37" t="s">
        <v>178</v>
      </c>
      <c r="G152" s="140"/>
      <c r="H152" s="8"/>
      <c r="I152" s="36"/>
      <c r="J152" s="8"/>
      <c r="K152" s="342"/>
      <c r="L152" s="8"/>
    </row>
    <row r="153" spans="1:16" ht="12" customHeight="1">
      <c r="A153" s="156"/>
      <c r="B153" s="156"/>
      <c r="C153" s="156"/>
      <c r="D153" s="156"/>
      <c r="E153" s="12" t="s">
        <v>269</v>
      </c>
      <c r="F153" s="9" t="s">
        <v>399</v>
      </c>
      <c r="G153" s="140">
        <v>280</v>
      </c>
      <c r="H153" s="9"/>
      <c r="I153" s="8"/>
      <c r="J153" s="9"/>
      <c r="K153" s="341"/>
      <c r="L153" s="9"/>
      <c r="P153" s="16"/>
    </row>
    <row r="154" spans="1:16" ht="12" customHeight="1">
      <c r="A154" s="156"/>
      <c r="B154" s="156"/>
      <c r="C154" s="156"/>
      <c r="D154" s="12"/>
      <c r="E154" s="12" t="s">
        <v>191</v>
      </c>
      <c r="F154" s="140" t="s">
        <v>204</v>
      </c>
      <c r="G154" s="140">
        <v>22</v>
      </c>
      <c r="H154" s="9"/>
      <c r="I154" s="8"/>
      <c r="J154" s="9"/>
      <c r="K154" s="341"/>
      <c r="L154" s="9"/>
      <c r="P154" s="16"/>
    </row>
    <row r="155" spans="1:16" s="16" customFormat="1" ht="12" customHeight="1">
      <c r="A155" s="156"/>
      <c r="B155" s="156"/>
      <c r="C155" s="156"/>
      <c r="D155" s="156"/>
      <c r="E155" s="156"/>
      <c r="F155" s="35" t="s">
        <v>187</v>
      </c>
      <c r="G155" s="35">
        <f>SUM(G153:G154)</f>
        <v>302</v>
      </c>
      <c r="H155" s="8"/>
      <c r="I155" s="8"/>
      <c r="J155" s="8"/>
      <c r="K155" s="342"/>
      <c r="L155" s="8"/>
      <c r="P155"/>
    </row>
    <row r="156" spans="1:16" s="16" customFormat="1" ht="12" customHeight="1">
      <c r="A156" s="156"/>
      <c r="B156" s="156"/>
      <c r="C156" s="156"/>
      <c r="D156" s="156"/>
      <c r="E156" s="156"/>
      <c r="F156" s="35"/>
      <c r="G156" s="35"/>
      <c r="H156" s="8"/>
      <c r="I156" s="8"/>
      <c r="J156" s="8"/>
      <c r="K156" s="342"/>
      <c r="L156" s="8"/>
      <c r="P156"/>
    </row>
    <row r="157" spans="1:16" s="16" customFormat="1" ht="12" customHeight="1">
      <c r="A157" s="156"/>
      <c r="B157" s="45">
        <v>20</v>
      </c>
      <c r="C157" s="45"/>
      <c r="D157" s="156"/>
      <c r="E157" s="156"/>
      <c r="F157" s="35" t="s">
        <v>213</v>
      </c>
      <c r="G157" s="140"/>
      <c r="H157" s="8"/>
      <c r="I157" s="8"/>
      <c r="J157" s="8"/>
      <c r="K157" s="342"/>
      <c r="L157" s="8" t="s">
        <v>402</v>
      </c>
    </row>
    <row r="158" spans="1:16" s="16" customFormat="1" ht="12" customHeight="1">
      <c r="A158" s="156"/>
      <c r="B158" s="45"/>
      <c r="C158" s="12">
        <v>1</v>
      </c>
      <c r="D158" s="12"/>
      <c r="E158" s="12"/>
      <c r="F158" s="145" t="s">
        <v>67</v>
      </c>
      <c r="G158" s="140"/>
      <c r="H158" s="8"/>
      <c r="I158" s="8"/>
      <c r="J158" s="8"/>
      <c r="K158" s="342"/>
      <c r="L158" s="8"/>
    </row>
    <row r="159" spans="1:16" s="16" customFormat="1" ht="12" customHeight="1">
      <c r="A159" s="156"/>
      <c r="B159" s="156"/>
      <c r="C159" s="156"/>
      <c r="D159" s="12" t="s">
        <v>177</v>
      </c>
      <c r="E159" s="156"/>
      <c r="F159" s="37" t="s">
        <v>178</v>
      </c>
      <c r="G159" s="140"/>
      <c r="H159" s="8"/>
      <c r="I159" s="8"/>
      <c r="J159" s="8"/>
      <c r="K159" s="342"/>
      <c r="L159" s="8"/>
    </row>
    <row r="160" spans="1:16" ht="12" customHeight="1">
      <c r="A160" s="156"/>
      <c r="B160" s="156"/>
      <c r="C160" s="156"/>
      <c r="D160" s="156"/>
      <c r="E160" s="12" t="s">
        <v>269</v>
      </c>
      <c r="F160" s="9" t="s">
        <v>399</v>
      </c>
      <c r="G160" s="140">
        <v>41</v>
      </c>
      <c r="H160" s="9"/>
      <c r="I160" s="8"/>
      <c r="J160" s="9"/>
      <c r="K160" s="341"/>
      <c r="L160" s="9"/>
      <c r="P160" s="16"/>
    </row>
    <row r="161" spans="1:16" ht="12" customHeight="1">
      <c r="A161" s="156"/>
      <c r="B161" s="156"/>
      <c r="C161" s="156"/>
      <c r="D161" s="12"/>
      <c r="E161" s="12" t="s">
        <v>191</v>
      </c>
      <c r="F161" s="140" t="s">
        <v>204</v>
      </c>
      <c r="G161" s="140">
        <v>11</v>
      </c>
      <c r="H161" s="9"/>
      <c r="I161" s="8"/>
      <c r="J161" s="9"/>
      <c r="K161" s="341"/>
      <c r="L161" s="9"/>
      <c r="P161" s="16"/>
    </row>
    <row r="162" spans="1:16" ht="12" customHeight="1">
      <c r="A162" s="156"/>
      <c r="B162" s="156"/>
      <c r="C162" s="156"/>
      <c r="D162" s="156"/>
      <c r="E162" s="156"/>
      <c r="F162" s="35" t="s">
        <v>187</v>
      </c>
      <c r="G162" s="35">
        <f>SUM(G160:G161)</f>
        <v>52</v>
      </c>
      <c r="H162" s="9"/>
      <c r="I162" s="8"/>
      <c r="J162" s="9"/>
      <c r="K162" s="341"/>
      <c r="L162" s="9"/>
    </row>
    <row r="163" spans="1:16" ht="36.75" customHeight="1">
      <c r="A163" s="156"/>
      <c r="B163" s="156"/>
      <c r="C163" s="156"/>
      <c r="D163" s="156"/>
      <c r="E163" s="156"/>
      <c r="F163" s="35"/>
      <c r="G163" s="35"/>
      <c r="H163" s="9"/>
      <c r="I163" s="14"/>
      <c r="J163" s="9"/>
      <c r="K163" s="341"/>
      <c r="L163" s="9"/>
    </row>
    <row r="164" spans="1:16" ht="12" customHeight="1">
      <c r="A164" s="156"/>
      <c r="B164" s="45">
        <v>21</v>
      </c>
      <c r="C164" s="45"/>
      <c r="D164" s="45"/>
      <c r="E164" s="45"/>
      <c r="F164" s="35" t="s">
        <v>214</v>
      </c>
      <c r="G164" s="140"/>
      <c r="H164" s="9"/>
      <c r="I164" s="14"/>
      <c r="J164" s="9"/>
      <c r="K164" s="341"/>
      <c r="L164" s="9" t="s">
        <v>402</v>
      </c>
    </row>
    <row r="165" spans="1:16" ht="12" customHeight="1">
      <c r="A165" s="156"/>
      <c r="B165" s="45"/>
      <c r="C165" s="12">
        <v>1</v>
      </c>
      <c r="D165" s="12"/>
      <c r="E165" s="12"/>
      <c r="F165" s="145" t="s">
        <v>67</v>
      </c>
      <c r="G165" s="140"/>
      <c r="H165" s="9"/>
      <c r="I165" s="14"/>
      <c r="J165" s="9"/>
      <c r="K165" s="341"/>
      <c r="L165" s="9"/>
    </row>
    <row r="166" spans="1:16" ht="12" customHeight="1">
      <c r="A166" s="156"/>
      <c r="B166" s="45"/>
      <c r="C166" s="12"/>
      <c r="D166" s="12" t="s">
        <v>171</v>
      </c>
      <c r="E166" s="12"/>
      <c r="F166" s="369" t="s">
        <v>430</v>
      </c>
      <c r="G166" s="140"/>
      <c r="H166" s="9"/>
      <c r="I166" s="14"/>
      <c r="J166" s="9"/>
      <c r="K166" s="341"/>
      <c r="L166" s="9"/>
    </row>
    <row r="167" spans="1:16" ht="12" customHeight="1">
      <c r="A167" s="156"/>
      <c r="B167" s="45"/>
      <c r="C167" s="12"/>
      <c r="D167" s="12"/>
      <c r="E167" s="12">
        <v>6</v>
      </c>
      <c r="F167" s="369" t="s">
        <v>431</v>
      </c>
      <c r="G167" s="140">
        <v>500</v>
      </c>
      <c r="H167" s="9"/>
      <c r="I167" s="14"/>
      <c r="J167" s="9"/>
      <c r="K167" s="341"/>
      <c r="L167" s="9"/>
    </row>
    <row r="168" spans="1:16" ht="12" customHeight="1">
      <c r="A168" s="156"/>
      <c r="B168" s="156"/>
      <c r="C168" s="156"/>
      <c r="D168" s="12" t="s">
        <v>177</v>
      </c>
      <c r="E168" s="156"/>
      <c r="F168" s="37" t="s">
        <v>178</v>
      </c>
      <c r="G168" s="140"/>
      <c r="H168" s="9"/>
      <c r="I168" s="14"/>
      <c r="J168" s="9"/>
      <c r="K168" s="341"/>
      <c r="L168" s="9"/>
    </row>
    <row r="169" spans="1:16" ht="12" customHeight="1">
      <c r="A169" s="156"/>
      <c r="B169" s="156"/>
      <c r="C169" s="156"/>
      <c r="D169" s="156"/>
      <c r="E169" s="12" t="s">
        <v>208</v>
      </c>
      <c r="F169" s="140" t="s">
        <v>209</v>
      </c>
      <c r="G169" s="140">
        <v>200</v>
      </c>
      <c r="H169" s="9"/>
      <c r="I169" s="14"/>
      <c r="J169" s="9"/>
      <c r="K169" s="341"/>
      <c r="L169" s="9"/>
    </row>
    <row r="170" spans="1:16" ht="12" customHeight="1">
      <c r="A170" s="156"/>
      <c r="B170" s="156"/>
      <c r="C170" s="156"/>
      <c r="D170" s="156"/>
      <c r="E170" s="156">
        <v>10</v>
      </c>
      <c r="F170" s="140" t="s">
        <v>210</v>
      </c>
      <c r="G170" s="140">
        <v>150</v>
      </c>
      <c r="H170" s="9"/>
      <c r="I170" s="14"/>
      <c r="J170" s="9"/>
      <c r="K170" s="341"/>
      <c r="L170" s="9"/>
    </row>
    <row r="171" spans="1:16" ht="12" customHeight="1">
      <c r="A171" s="156"/>
      <c r="B171" s="156"/>
      <c r="C171" s="156"/>
      <c r="D171" s="12" t="s">
        <v>181</v>
      </c>
      <c r="E171" s="156"/>
      <c r="F171" s="9" t="s">
        <v>180</v>
      </c>
      <c r="G171" s="140"/>
      <c r="H171" s="9"/>
      <c r="I171" s="14"/>
      <c r="J171" s="9"/>
      <c r="K171" s="341"/>
      <c r="L171" s="9"/>
    </row>
    <row r="172" spans="1:16" ht="12" customHeight="1">
      <c r="A172" s="156"/>
      <c r="B172" s="156"/>
      <c r="C172" s="156"/>
      <c r="D172" s="156"/>
      <c r="E172" s="156">
        <v>13</v>
      </c>
      <c r="F172" s="9" t="s">
        <v>195</v>
      </c>
      <c r="G172" s="140">
        <v>1786</v>
      </c>
      <c r="H172" s="9"/>
      <c r="I172" s="14"/>
      <c r="J172" s="9"/>
      <c r="K172" s="341"/>
      <c r="L172" s="9"/>
    </row>
    <row r="173" spans="1:16" ht="12" customHeight="1">
      <c r="A173" s="156"/>
      <c r="B173" s="156"/>
      <c r="C173" s="156"/>
      <c r="D173" s="156"/>
      <c r="E173" s="156"/>
      <c r="F173" s="35" t="s">
        <v>187</v>
      </c>
      <c r="G173" s="35">
        <f>SUM(G167:G172)</f>
        <v>2636</v>
      </c>
      <c r="H173" s="9"/>
      <c r="I173" s="14"/>
      <c r="J173" s="9"/>
      <c r="K173" s="341"/>
      <c r="L173" s="9"/>
    </row>
    <row r="174" spans="1:16" ht="12" customHeight="1">
      <c r="A174" s="156"/>
      <c r="B174" s="156"/>
      <c r="C174" s="156"/>
      <c r="D174" s="156"/>
      <c r="E174" s="156"/>
      <c r="F174" s="140"/>
      <c r="G174" s="140"/>
      <c r="H174" s="9"/>
      <c r="I174" s="14"/>
      <c r="J174" s="9"/>
      <c r="K174" s="341"/>
      <c r="L174" s="9"/>
    </row>
    <row r="175" spans="1:16" ht="12" customHeight="1">
      <c r="A175" s="156"/>
      <c r="B175" s="45">
        <v>22</v>
      </c>
      <c r="C175" s="45"/>
      <c r="D175" s="156"/>
      <c r="E175" s="156"/>
      <c r="F175" s="35" t="s">
        <v>215</v>
      </c>
      <c r="G175" s="140"/>
      <c r="H175" s="9"/>
      <c r="I175" s="14"/>
      <c r="J175" s="9"/>
      <c r="K175" s="341"/>
      <c r="L175" s="9" t="s">
        <v>402</v>
      </c>
    </row>
    <row r="176" spans="1:16" ht="12" customHeight="1">
      <c r="A176" s="156"/>
      <c r="B176" s="45"/>
      <c r="C176" s="12">
        <v>1</v>
      </c>
      <c r="D176" s="12"/>
      <c r="E176" s="12"/>
      <c r="F176" s="145" t="s">
        <v>67</v>
      </c>
      <c r="G176" s="140"/>
      <c r="H176" s="9"/>
      <c r="I176" s="14"/>
      <c r="J176" s="9"/>
      <c r="K176" s="341"/>
      <c r="L176" s="9"/>
    </row>
    <row r="177" spans="1:12" ht="12" customHeight="1">
      <c r="A177" s="156"/>
      <c r="B177" s="45"/>
      <c r="C177" s="45"/>
      <c r="D177" s="12" t="s">
        <v>177</v>
      </c>
      <c r="E177" s="156"/>
      <c r="F177" s="37" t="s">
        <v>178</v>
      </c>
      <c r="G177" s="140"/>
      <c r="H177" s="9"/>
      <c r="I177" s="14"/>
      <c r="J177" s="9"/>
      <c r="K177" s="341"/>
      <c r="L177" s="9"/>
    </row>
    <row r="178" spans="1:12" ht="12" customHeight="1">
      <c r="A178" s="156"/>
      <c r="B178" s="45"/>
      <c r="C178" s="45"/>
      <c r="D178" s="156"/>
      <c r="E178" s="12" t="s">
        <v>189</v>
      </c>
      <c r="F178" s="9" t="s">
        <v>190</v>
      </c>
      <c r="G178" s="140">
        <v>600</v>
      </c>
      <c r="H178" s="9"/>
      <c r="I178" s="14"/>
      <c r="J178" s="9"/>
      <c r="K178" s="341"/>
      <c r="L178" s="9"/>
    </row>
    <row r="179" spans="1:12" ht="12" customHeight="1">
      <c r="A179" s="156"/>
      <c r="B179" s="45"/>
      <c r="C179" s="45"/>
      <c r="D179" s="156"/>
      <c r="E179" s="156"/>
      <c r="F179" s="35" t="s">
        <v>187</v>
      </c>
      <c r="G179" s="35">
        <f>SUM(G178)</f>
        <v>600</v>
      </c>
      <c r="H179" s="9"/>
      <c r="I179" s="14"/>
      <c r="J179" s="9"/>
      <c r="K179" s="341"/>
      <c r="L179" s="9"/>
    </row>
    <row r="180" spans="1:12" ht="12" customHeight="1">
      <c r="A180" s="156"/>
      <c r="B180" s="45"/>
      <c r="C180" s="45"/>
      <c r="D180" s="156"/>
      <c r="E180" s="156"/>
      <c r="F180" s="140"/>
      <c r="G180" s="140"/>
      <c r="H180" s="9"/>
      <c r="I180" s="14"/>
      <c r="J180" s="9"/>
      <c r="K180" s="341"/>
      <c r="L180" s="9"/>
    </row>
    <row r="181" spans="1:12" ht="12" customHeight="1">
      <c r="A181" s="156"/>
      <c r="B181" s="45">
        <v>24</v>
      </c>
      <c r="C181" s="45"/>
      <c r="D181" s="156"/>
      <c r="E181" s="156"/>
      <c r="F181" s="35" t="s">
        <v>216</v>
      </c>
      <c r="G181" s="140"/>
      <c r="H181" s="9"/>
      <c r="I181" s="14"/>
      <c r="J181" s="9"/>
      <c r="K181" s="341"/>
      <c r="L181" s="9" t="s">
        <v>402</v>
      </c>
    </row>
    <row r="182" spans="1:12" ht="12" customHeight="1">
      <c r="A182" s="156"/>
      <c r="B182" s="45"/>
      <c r="C182" s="12">
        <v>1</v>
      </c>
      <c r="D182" s="12"/>
      <c r="E182" s="12"/>
      <c r="F182" s="145" t="s">
        <v>67</v>
      </c>
      <c r="G182" s="140"/>
      <c r="H182" s="9"/>
      <c r="I182" s="14"/>
      <c r="J182" s="9"/>
      <c r="K182" s="341"/>
      <c r="L182" s="9"/>
    </row>
    <row r="183" spans="1:12" ht="12" customHeight="1">
      <c r="A183" s="156"/>
      <c r="B183" s="45"/>
      <c r="C183" s="45"/>
      <c r="D183" s="12" t="s">
        <v>177</v>
      </c>
      <c r="E183" s="156"/>
      <c r="F183" s="37" t="s">
        <v>178</v>
      </c>
      <c r="G183" s="140"/>
      <c r="H183" s="9"/>
      <c r="I183" s="14"/>
      <c r="J183" s="9"/>
      <c r="K183" s="341"/>
      <c r="L183" s="9"/>
    </row>
    <row r="184" spans="1:12" ht="12" customHeight="1">
      <c r="A184" s="156"/>
      <c r="B184" s="45"/>
      <c r="C184" s="45"/>
      <c r="D184" s="12"/>
      <c r="E184" s="12" t="s">
        <v>211</v>
      </c>
      <c r="F184" s="37" t="s">
        <v>212</v>
      </c>
      <c r="G184" s="140">
        <v>120</v>
      </c>
      <c r="H184" s="9"/>
      <c r="I184" s="14"/>
      <c r="J184" s="9"/>
      <c r="K184" s="341"/>
      <c r="L184" s="9"/>
    </row>
    <row r="185" spans="1:12" ht="12" customHeight="1">
      <c r="A185" s="156"/>
      <c r="B185" s="45"/>
      <c r="C185" s="45"/>
      <c r="D185" s="156"/>
      <c r="E185" s="12" t="s">
        <v>189</v>
      </c>
      <c r="F185" s="9" t="s">
        <v>190</v>
      </c>
      <c r="G185" s="140">
        <v>240</v>
      </c>
      <c r="H185" s="9"/>
      <c r="I185" s="14"/>
      <c r="J185" s="9"/>
      <c r="K185" s="341"/>
      <c r="L185" s="9"/>
    </row>
    <row r="186" spans="1:12" ht="12" customHeight="1">
      <c r="A186" s="156"/>
      <c r="B186" s="45"/>
      <c r="C186" s="45"/>
      <c r="D186" s="12"/>
      <c r="E186" s="12" t="s">
        <v>191</v>
      </c>
      <c r="F186" s="140" t="s">
        <v>204</v>
      </c>
      <c r="G186" s="140">
        <v>34</v>
      </c>
      <c r="H186" s="9"/>
      <c r="I186" s="14"/>
      <c r="J186" s="9"/>
      <c r="K186" s="341"/>
      <c r="L186" s="9"/>
    </row>
    <row r="187" spans="1:12" ht="12" customHeight="1">
      <c r="A187" s="156"/>
      <c r="B187" s="45"/>
      <c r="C187" s="45"/>
      <c r="D187" s="156"/>
      <c r="E187" s="156"/>
      <c r="F187" s="35" t="s">
        <v>187</v>
      </c>
      <c r="G187" s="35">
        <f>SUM(G184:G186)</f>
        <v>394</v>
      </c>
      <c r="H187" s="9"/>
      <c r="I187" s="14"/>
      <c r="J187" s="9"/>
      <c r="K187" s="341"/>
      <c r="L187" s="9"/>
    </row>
    <row r="188" spans="1:12" ht="12" customHeight="1">
      <c r="A188" s="156"/>
      <c r="B188" s="45"/>
      <c r="C188" s="45"/>
      <c r="D188" s="156"/>
      <c r="E188" s="156"/>
      <c r="F188" s="140"/>
      <c r="G188" s="140"/>
      <c r="H188" s="9"/>
      <c r="I188" s="14"/>
      <c r="J188" s="9"/>
      <c r="K188" s="341"/>
      <c r="L188" s="9"/>
    </row>
    <row r="189" spans="1:12" ht="12" customHeight="1">
      <c r="A189" s="45"/>
      <c r="B189" s="45">
        <v>26</v>
      </c>
      <c r="C189" s="45"/>
      <c r="D189" s="45"/>
      <c r="E189" s="45"/>
      <c r="F189" s="35" t="s">
        <v>217</v>
      </c>
      <c r="G189" s="35"/>
      <c r="H189" s="9"/>
      <c r="I189" s="14"/>
      <c r="J189" s="9"/>
      <c r="K189" s="341"/>
      <c r="L189" s="9" t="s">
        <v>402</v>
      </c>
    </row>
    <row r="190" spans="1:12" ht="12" customHeight="1">
      <c r="A190" s="45"/>
      <c r="B190" s="45"/>
      <c r="C190" s="12">
        <v>1</v>
      </c>
      <c r="D190" s="12"/>
      <c r="E190" s="12"/>
      <c r="F190" s="145" t="s">
        <v>67</v>
      </c>
      <c r="G190" s="35"/>
      <c r="H190" s="9"/>
      <c r="I190" s="14"/>
      <c r="J190" s="9"/>
      <c r="K190" s="341"/>
      <c r="L190" s="9"/>
    </row>
    <row r="191" spans="1:12" ht="12" customHeight="1">
      <c r="A191" s="45"/>
      <c r="B191" s="156"/>
      <c r="C191" s="156"/>
      <c r="D191" s="12" t="s">
        <v>171</v>
      </c>
      <c r="E191" s="156"/>
      <c r="F191" s="9" t="s">
        <v>196</v>
      </c>
      <c r="G191" s="35"/>
      <c r="H191" s="9"/>
      <c r="I191" s="14"/>
      <c r="J191" s="9"/>
      <c r="K191" s="182"/>
      <c r="L191" s="9"/>
    </row>
    <row r="192" spans="1:12" ht="12" customHeight="1">
      <c r="A192" s="45"/>
      <c r="B192" s="156"/>
      <c r="C192" s="156"/>
      <c r="D192" s="156"/>
      <c r="E192" s="156">
        <v>6</v>
      </c>
      <c r="F192" s="9" t="s">
        <v>197</v>
      </c>
      <c r="G192" s="140">
        <v>4730</v>
      </c>
      <c r="H192" s="9"/>
      <c r="I192" s="14"/>
      <c r="J192" s="9"/>
      <c r="K192" s="182"/>
      <c r="L192" s="9"/>
    </row>
    <row r="193" spans="1:12" ht="12" customHeight="1">
      <c r="A193" s="45"/>
      <c r="B193" s="156"/>
      <c r="C193" s="156"/>
      <c r="D193" s="12" t="s">
        <v>181</v>
      </c>
      <c r="E193" s="156"/>
      <c r="F193" s="9" t="s">
        <v>180</v>
      </c>
      <c r="G193" s="140"/>
      <c r="H193" s="9"/>
      <c r="I193" s="14"/>
      <c r="J193" s="9"/>
      <c r="K193" s="182"/>
      <c r="L193" s="9"/>
    </row>
    <row r="194" spans="1:12" ht="12" customHeight="1">
      <c r="A194" s="45"/>
      <c r="B194" s="156"/>
      <c r="C194" s="156"/>
      <c r="D194" s="156"/>
      <c r="E194" s="156">
        <v>13</v>
      </c>
      <c r="F194" s="9" t="s">
        <v>195</v>
      </c>
      <c r="G194" s="140">
        <v>1070</v>
      </c>
      <c r="H194" s="9"/>
      <c r="I194" s="14"/>
      <c r="J194" s="9"/>
      <c r="K194" s="182"/>
      <c r="L194" s="9"/>
    </row>
    <row r="195" spans="1:12" ht="12" customHeight="1">
      <c r="A195" s="45"/>
      <c r="B195" s="156"/>
      <c r="C195" s="156"/>
      <c r="D195" s="156"/>
      <c r="E195" s="140"/>
      <c r="F195" s="35" t="s">
        <v>187</v>
      </c>
      <c r="G195" s="35">
        <f>SUM(G192:G194)</f>
        <v>5800</v>
      </c>
      <c r="H195" s="9"/>
      <c r="I195" s="14"/>
      <c r="J195" s="9"/>
      <c r="K195" s="182"/>
      <c r="L195" s="9"/>
    </row>
    <row r="196" spans="1:12" ht="12" customHeight="1">
      <c r="A196" s="45"/>
      <c r="B196" s="45"/>
      <c r="C196" s="45"/>
      <c r="D196" s="45"/>
      <c r="E196" s="45"/>
      <c r="F196" s="35"/>
      <c r="G196" s="35"/>
      <c r="H196" s="9"/>
      <c r="I196" s="14"/>
      <c r="J196" s="9"/>
      <c r="K196" s="341"/>
      <c r="L196" s="9"/>
    </row>
    <row r="197" spans="1:12" ht="12" customHeight="1">
      <c r="A197" s="156"/>
      <c r="B197" s="45">
        <v>27</v>
      </c>
      <c r="C197" s="45"/>
      <c r="D197" s="156"/>
      <c r="E197" s="156"/>
      <c r="F197" s="35" t="s">
        <v>218</v>
      </c>
      <c r="G197" s="140"/>
      <c r="H197" s="9"/>
      <c r="I197" s="14"/>
      <c r="J197" s="9"/>
      <c r="K197" s="341"/>
      <c r="L197" s="9" t="s">
        <v>402</v>
      </c>
    </row>
    <row r="198" spans="1:12" ht="12" customHeight="1">
      <c r="A198" s="156"/>
      <c r="B198" s="45"/>
      <c r="C198" s="12">
        <v>1</v>
      </c>
      <c r="D198" s="12"/>
      <c r="E198" s="12"/>
      <c r="F198" s="145" t="s">
        <v>67</v>
      </c>
      <c r="G198" s="140"/>
      <c r="H198" s="9"/>
      <c r="I198" s="14"/>
      <c r="J198" s="9"/>
      <c r="K198" s="341"/>
      <c r="L198" s="9"/>
    </row>
    <row r="199" spans="1:12" ht="12" customHeight="1">
      <c r="A199" s="156"/>
      <c r="B199" s="156"/>
      <c r="C199" s="156"/>
      <c r="D199" s="12" t="s">
        <v>171</v>
      </c>
      <c r="E199" s="156"/>
      <c r="F199" s="9" t="s">
        <v>196</v>
      </c>
      <c r="G199" s="140"/>
      <c r="H199" s="9"/>
      <c r="I199" s="14"/>
      <c r="J199" s="9"/>
      <c r="K199" s="341"/>
      <c r="L199" s="9"/>
    </row>
    <row r="200" spans="1:12" ht="12" customHeight="1">
      <c r="A200" s="156"/>
      <c r="B200" s="156"/>
      <c r="C200" s="156"/>
      <c r="D200" s="156"/>
      <c r="E200" s="156">
        <v>6</v>
      </c>
      <c r="F200" s="9" t="s">
        <v>197</v>
      </c>
      <c r="G200" s="140">
        <v>154</v>
      </c>
      <c r="H200" s="9"/>
      <c r="I200" s="14"/>
      <c r="J200" s="9"/>
      <c r="K200" s="341"/>
      <c r="L200" s="9"/>
    </row>
    <row r="201" spans="1:12" ht="12" customHeight="1">
      <c r="A201" s="156"/>
      <c r="B201" s="156"/>
      <c r="C201" s="156"/>
      <c r="D201" s="156"/>
      <c r="E201" s="140"/>
      <c r="F201" s="35" t="s">
        <v>187</v>
      </c>
      <c r="G201" s="35">
        <f>SUM(G200)</f>
        <v>154</v>
      </c>
      <c r="H201" s="9"/>
      <c r="I201" s="14"/>
      <c r="J201" s="9"/>
      <c r="K201" s="341"/>
      <c r="L201" s="9"/>
    </row>
    <row r="202" spans="1:12" ht="12" customHeight="1">
      <c r="A202" s="45"/>
      <c r="B202" s="45"/>
      <c r="C202" s="45"/>
      <c r="D202" s="156"/>
      <c r="E202" s="45"/>
      <c r="F202" s="35"/>
      <c r="G202" s="35"/>
      <c r="H202" s="9"/>
      <c r="I202" s="14"/>
      <c r="J202" s="9"/>
      <c r="K202" s="341"/>
      <c r="L202" s="9"/>
    </row>
    <row r="203" spans="1:12" ht="12" customHeight="1">
      <c r="A203" s="12"/>
      <c r="B203" s="45">
        <v>29</v>
      </c>
      <c r="C203" s="45"/>
      <c r="D203" s="12"/>
      <c r="E203" s="12"/>
      <c r="F203" s="35" t="s">
        <v>432</v>
      </c>
      <c r="G203" s="35"/>
      <c r="H203" s="9"/>
      <c r="I203" s="14"/>
      <c r="J203" s="9"/>
      <c r="K203" s="341"/>
      <c r="L203" s="9" t="s">
        <v>403</v>
      </c>
    </row>
    <row r="204" spans="1:12" ht="12" customHeight="1">
      <c r="A204" s="12"/>
      <c r="B204" s="45"/>
      <c r="C204" s="45">
        <v>2</v>
      </c>
      <c r="D204" s="12"/>
      <c r="E204" s="12"/>
      <c r="F204" s="140" t="s">
        <v>433</v>
      </c>
      <c r="G204" s="35"/>
      <c r="H204" s="9"/>
      <c r="I204" s="14"/>
      <c r="J204" s="9"/>
      <c r="K204" s="341"/>
      <c r="L204" s="9"/>
    </row>
    <row r="205" spans="1:12" ht="12" customHeight="1">
      <c r="A205" s="12"/>
      <c r="B205" s="45"/>
      <c r="C205" s="45"/>
      <c r="D205" s="12" t="s">
        <v>181</v>
      </c>
      <c r="E205" s="12"/>
      <c r="F205" s="140" t="s">
        <v>434</v>
      </c>
      <c r="G205" s="35"/>
      <c r="H205" s="9"/>
      <c r="I205" s="14"/>
      <c r="J205" s="9"/>
      <c r="K205" s="341"/>
      <c r="L205" s="9"/>
    </row>
    <row r="206" spans="1:12" ht="12" customHeight="1">
      <c r="A206" s="12"/>
      <c r="B206" s="45"/>
      <c r="C206" s="45"/>
      <c r="D206" s="12"/>
      <c r="E206" s="12">
        <v>13</v>
      </c>
      <c r="F206" s="140" t="s">
        <v>313</v>
      </c>
      <c r="G206" s="140">
        <v>1000</v>
      </c>
      <c r="H206" s="9"/>
      <c r="I206" s="14"/>
      <c r="J206" s="9"/>
      <c r="K206" s="341"/>
      <c r="L206" s="9"/>
    </row>
    <row r="207" spans="1:12" ht="12" customHeight="1">
      <c r="A207" s="12"/>
      <c r="B207" s="45"/>
      <c r="C207" s="45"/>
      <c r="D207" s="12"/>
      <c r="E207" s="12"/>
      <c r="F207" s="35" t="s">
        <v>187</v>
      </c>
      <c r="G207" s="35">
        <f>SUM(G206)</f>
        <v>1000</v>
      </c>
      <c r="H207" s="9"/>
      <c r="I207" s="14"/>
      <c r="J207" s="9"/>
      <c r="K207" s="341"/>
      <c r="L207" s="9"/>
    </row>
    <row r="208" spans="1:12" ht="12" customHeight="1">
      <c r="A208" s="12"/>
      <c r="B208" s="45"/>
      <c r="C208" s="45"/>
      <c r="D208" s="12"/>
      <c r="E208" s="12"/>
      <c r="F208" s="140"/>
      <c r="G208" s="35"/>
      <c r="H208" s="9"/>
      <c r="I208" s="14"/>
      <c r="J208" s="9"/>
      <c r="K208" s="341"/>
      <c r="L208" s="9"/>
    </row>
    <row r="209" spans="1:12" ht="12" customHeight="1">
      <c r="A209" s="12"/>
      <c r="B209" s="45">
        <v>30</v>
      </c>
      <c r="C209" s="45"/>
      <c r="D209" s="12"/>
      <c r="E209" s="12"/>
      <c r="F209" s="35" t="s">
        <v>435</v>
      </c>
      <c r="G209" s="9"/>
      <c r="H209" s="9"/>
      <c r="I209" s="14"/>
      <c r="J209" s="9"/>
      <c r="K209" s="341"/>
      <c r="L209" s="9" t="s">
        <v>402</v>
      </c>
    </row>
    <row r="210" spans="1:12" ht="12" customHeight="1">
      <c r="A210" s="5"/>
      <c r="B210" s="45"/>
      <c r="C210" s="12">
        <v>1</v>
      </c>
      <c r="D210" s="12"/>
      <c r="E210" s="12"/>
      <c r="F210" s="145" t="s">
        <v>67</v>
      </c>
      <c r="G210" s="8"/>
      <c r="H210" s="9"/>
      <c r="I210" s="14"/>
      <c r="J210" s="9"/>
      <c r="K210" s="341"/>
      <c r="L210" s="9"/>
    </row>
    <row r="211" spans="1:12" ht="12" customHeight="1">
      <c r="A211" s="12"/>
      <c r="B211" s="45"/>
      <c r="C211" s="45"/>
      <c r="D211" s="12"/>
      <c r="E211" s="12" t="s">
        <v>211</v>
      </c>
      <c r="F211" s="37" t="s">
        <v>212</v>
      </c>
      <c r="G211" s="9">
        <v>2399</v>
      </c>
      <c r="H211" s="9"/>
      <c r="I211" s="14"/>
      <c r="J211" s="9"/>
      <c r="K211" s="341"/>
      <c r="L211" s="9"/>
    </row>
    <row r="212" spans="1:12" ht="12" customHeight="1">
      <c r="A212" s="12"/>
      <c r="B212" s="45"/>
      <c r="C212" s="45"/>
      <c r="D212" s="12"/>
      <c r="E212" s="12" t="s">
        <v>191</v>
      </c>
      <c r="F212" s="140" t="s">
        <v>204</v>
      </c>
      <c r="G212" s="140">
        <v>647</v>
      </c>
      <c r="H212" s="9"/>
      <c r="I212" s="14"/>
      <c r="J212" s="9"/>
      <c r="K212" s="341"/>
      <c r="L212" s="9"/>
    </row>
    <row r="213" spans="1:12" ht="12" customHeight="1">
      <c r="A213" s="12"/>
      <c r="B213" s="45"/>
      <c r="C213" s="45"/>
      <c r="D213" s="12"/>
      <c r="E213" s="156"/>
      <c r="F213" s="35" t="s">
        <v>187</v>
      </c>
      <c r="G213" s="35">
        <f>SUM(G211:G212)</f>
        <v>3046</v>
      </c>
      <c r="H213" s="9"/>
      <c r="I213" s="14"/>
      <c r="J213" s="9"/>
      <c r="K213" s="341"/>
      <c r="L213" s="9"/>
    </row>
    <row r="214" spans="1:12" ht="12" customHeight="1">
      <c r="A214" s="12"/>
      <c r="B214" s="45"/>
      <c r="C214" s="45"/>
      <c r="D214" s="12"/>
      <c r="E214" s="156"/>
      <c r="F214" s="35"/>
      <c r="G214" s="35"/>
      <c r="H214" s="9"/>
      <c r="I214" s="14"/>
      <c r="J214" s="9"/>
      <c r="K214" s="341"/>
      <c r="L214" s="9"/>
    </row>
    <row r="215" spans="1:12" ht="12" customHeight="1">
      <c r="A215" s="12"/>
      <c r="B215" s="45">
        <v>31</v>
      </c>
      <c r="C215" s="45"/>
      <c r="D215" s="45"/>
      <c r="E215" s="45"/>
      <c r="F215" s="35" t="s">
        <v>222</v>
      </c>
      <c r="G215" s="9"/>
      <c r="H215" s="9"/>
      <c r="I215" s="14"/>
      <c r="J215" s="9"/>
      <c r="K215" s="341"/>
      <c r="L215" s="9" t="s">
        <v>404</v>
      </c>
    </row>
    <row r="216" spans="1:12" ht="12" customHeight="1">
      <c r="A216" s="12"/>
      <c r="B216" s="45"/>
      <c r="C216" s="12">
        <v>1</v>
      </c>
      <c r="D216" s="12"/>
      <c r="E216" s="12"/>
      <c r="F216" s="145" t="s">
        <v>67</v>
      </c>
      <c r="G216" s="9"/>
      <c r="H216" s="9"/>
      <c r="I216" s="14"/>
      <c r="J216" s="9"/>
      <c r="K216" s="341"/>
      <c r="L216" s="9"/>
    </row>
    <row r="217" spans="1:12" ht="12" customHeight="1">
      <c r="A217" s="12"/>
      <c r="B217" s="12"/>
      <c r="C217" s="12"/>
      <c r="D217" s="12" t="s">
        <v>177</v>
      </c>
      <c r="E217" s="156"/>
      <c r="F217" s="37" t="s">
        <v>178</v>
      </c>
      <c r="G217" s="35"/>
      <c r="H217" s="9"/>
      <c r="I217" s="14"/>
      <c r="J217" s="9"/>
      <c r="K217" s="341"/>
      <c r="L217" s="9"/>
    </row>
    <row r="218" spans="1:12" ht="12" customHeight="1">
      <c r="A218" s="12"/>
      <c r="B218" s="12"/>
      <c r="C218" s="12"/>
      <c r="D218" s="12"/>
      <c r="E218" s="12" t="s">
        <v>211</v>
      </c>
      <c r="F218" s="37" t="s">
        <v>212</v>
      </c>
      <c r="G218" s="9">
        <v>100</v>
      </c>
      <c r="H218" s="9"/>
      <c r="I218" s="14"/>
      <c r="J218" s="9"/>
      <c r="K218" s="341"/>
      <c r="L218" s="9"/>
    </row>
    <row r="219" spans="1:12" ht="12" customHeight="1">
      <c r="A219" s="5"/>
      <c r="B219" s="5"/>
      <c r="C219" s="5"/>
      <c r="D219" s="60"/>
      <c r="E219" s="5"/>
      <c r="F219" s="35" t="s">
        <v>187</v>
      </c>
      <c r="G219" s="8">
        <f>SUM(G218)</f>
        <v>100</v>
      </c>
      <c r="H219" s="9"/>
      <c r="I219" s="14"/>
      <c r="J219" s="9"/>
      <c r="K219" s="341"/>
      <c r="L219" s="9"/>
    </row>
    <row r="220" spans="1:12" ht="35.25" customHeight="1">
      <c r="A220" s="12"/>
      <c r="B220" s="45"/>
      <c r="C220" s="45"/>
      <c r="D220" s="12"/>
      <c r="E220" s="12"/>
      <c r="F220" s="36"/>
      <c r="G220" s="9"/>
      <c r="H220" s="9"/>
      <c r="I220" s="14"/>
      <c r="J220" s="9"/>
      <c r="K220" s="341"/>
      <c r="L220" s="9"/>
    </row>
    <row r="221" spans="1:12" ht="12" customHeight="1">
      <c r="A221" s="12"/>
      <c r="B221" s="45">
        <v>32</v>
      </c>
      <c r="C221" s="45"/>
      <c r="D221" s="12"/>
      <c r="E221" s="12"/>
      <c r="F221" s="35" t="s">
        <v>223</v>
      </c>
      <c r="G221" s="9"/>
      <c r="H221" s="9"/>
      <c r="I221" s="14"/>
      <c r="J221" s="9"/>
      <c r="K221" s="341"/>
      <c r="L221" s="9" t="s">
        <v>404</v>
      </c>
    </row>
    <row r="222" spans="1:12" ht="12" customHeight="1">
      <c r="A222" s="12"/>
      <c r="B222" s="45"/>
      <c r="C222" s="12">
        <v>1</v>
      </c>
      <c r="D222" s="12"/>
      <c r="E222" s="12"/>
      <c r="F222" s="145" t="s">
        <v>67</v>
      </c>
      <c r="G222" s="9"/>
      <c r="H222" s="9"/>
      <c r="I222" s="14"/>
      <c r="J222" s="9"/>
      <c r="K222" s="341"/>
      <c r="L222" s="9"/>
    </row>
    <row r="223" spans="1:12" ht="12" customHeight="1">
      <c r="A223" s="12"/>
      <c r="B223" s="45"/>
      <c r="C223" s="45"/>
      <c r="D223" s="12" t="s">
        <v>219</v>
      </c>
      <c r="E223" s="12"/>
      <c r="F223" s="140" t="s">
        <v>220</v>
      </c>
      <c r="G223" s="35"/>
      <c r="H223" s="9"/>
      <c r="I223" s="14"/>
      <c r="J223" s="9"/>
      <c r="K223" s="341"/>
      <c r="L223" s="9"/>
    </row>
    <row r="224" spans="1:12" ht="12" customHeight="1">
      <c r="A224" s="156"/>
      <c r="B224" s="45"/>
      <c r="C224" s="45"/>
      <c r="D224" s="156"/>
      <c r="E224" s="156">
        <v>3</v>
      </c>
      <c r="F224" s="9" t="s">
        <v>221</v>
      </c>
      <c r="G224" s="140"/>
      <c r="H224" s="9"/>
      <c r="I224" s="14"/>
      <c r="J224" s="9"/>
      <c r="K224" s="341"/>
      <c r="L224" s="9"/>
    </row>
    <row r="225" spans="1:16" ht="12" customHeight="1">
      <c r="A225" s="156"/>
      <c r="B225" s="45"/>
      <c r="C225" s="45"/>
      <c r="D225" s="156"/>
      <c r="E225" s="156"/>
      <c r="F225" s="35" t="s">
        <v>187</v>
      </c>
      <c r="G225" s="35">
        <f>SUM(G224)</f>
        <v>0</v>
      </c>
      <c r="H225" s="9"/>
      <c r="I225" s="14"/>
      <c r="J225" s="9"/>
      <c r="K225" s="341"/>
      <c r="L225" s="9"/>
    </row>
    <row r="226" spans="1:16" ht="12" customHeight="1">
      <c r="A226" s="156"/>
      <c r="B226" s="45"/>
      <c r="C226" s="45"/>
      <c r="D226" s="156"/>
      <c r="E226" s="156"/>
      <c r="F226" s="140"/>
      <c r="G226" s="140"/>
      <c r="H226" s="9"/>
      <c r="I226" s="14"/>
      <c r="J226" s="9"/>
      <c r="K226" s="341"/>
      <c r="L226" s="9"/>
    </row>
    <row r="227" spans="1:16" s="16" customFormat="1" ht="12" customHeight="1">
      <c r="A227" s="156"/>
      <c r="B227" s="45">
        <v>33</v>
      </c>
      <c r="C227" s="45"/>
      <c r="D227" s="156"/>
      <c r="E227" s="156"/>
      <c r="F227" s="35" t="s">
        <v>224</v>
      </c>
      <c r="G227" s="140"/>
      <c r="H227" s="8"/>
      <c r="I227" s="8"/>
      <c r="J227" s="8"/>
      <c r="K227" s="342"/>
      <c r="L227" s="8" t="s">
        <v>404</v>
      </c>
      <c r="P227"/>
    </row>
    <row r="228" spans="1:16" s="16" customFormat="1" ht="12" customHeight="1">
      <c r="A228" s="156"/>
      <c r="B228" s="45"/>
      <c r="C228" s="12">
        <v>1</v>
      </c>
      <c r="D228" s="12"/>
      <c r="E228" s="12"/>
      <c r="F228" s="145" t="s">
        <v>67</v>
      </c>
      <c r="G228" s="140"/>
      <c r="H228" s="8"/>
      <c r="I228" s="8"/>
      <c r="J228" s="8"/>
      <c r="K228" s="342"/>
      <c r="L228" s="8"/>
      <c r="P228"/>
    </row>
    <row r="229" spans="1:16" s="16" customFormat="1" ht="12" customHeight="1">
      <c r="A229" s="156"/>
      <c r="B229" s="45"/>
      <c r="C229" s="45"/>
      <c r="D229" s="12" t="s">
        <v>219</v>
      </c>
      <c r="E229" s="12"/>
      <c r="F229" s="140" t="s">
        <v>220</v>
      </c>
      <c r="G229" s="140"/>
      <c r="H229" s="8"/>
      <c r="I229" s="8"/>
      <c r="J229" s="8"/>
      <c r="K229" s="342"/>
      <c r="L229" s="8"/>
    </row>
    <row r="230" spans="1:16" s="16" customFormat="1" ht="12" customHeight="1">
      <c r="A230" s="156"/>
      <c r="B230" s="45"/>
      <c r="C230" s="45"/>
      <c r="D230" s="156"/>
      <c r="E230" s="156">
        <v>3</v>
      </c>
      <c r="F230" s="9" t="s">
        <v>221</v>
      </c>
      <c r="G230" s="140">
        <v>8115</v>
      </c>
      <c r="H230" s="8"/>
      <c r="I230" s="8"/>
      <c r="J230" s="8"/>
      <c r="K230" s="342"/>
      <c r="L230" s="8"/>
    </row>
    <row r="231" spans="1:16" s="16" customFormat="1" ht="12" customHeight="1">
      <c r="A231" s="156"/>
      <c r="B231" s="45"/>
      <c r="C231" s="45"/>
      <c r="D231" s="156"/>
      <c r="E231" s="156"/>
      <c r="F231" s="35" t="s">
        <v>187</v>
      </c>
      <c r="G231" s="35">
        <f>SUM(G230)</f>
        <v>8115</v>
      </c>
      <c r="H231" s="8"/>
      <c r="I231" s="8"/>
      <c r="J231" s="8"/>
      <c r="K231" s="342"/>
      <c r="L231" s="8"/>
    </row>
    <row r="232" spans="1:16" s="16" customFormat="1" ht="12" customHeight="1">
      <c r="A232" s="156"/>
      <c r="B232" s="45"/>
      <c r="C232" s="45"/>
      <c r="D232" s="156"/>
      <c r="E232" s="156"/>
      <c r="F232" s="140"/>
      <c r="G232" s="140"/>
      <c r="H232" s="8"/>
      <c r="I232" s="8"/>
      <c r="J232" s="8"/>
      <c r="K232" s="342"/>
      <c r="L232" s="8"/>
    </row>
    <row r="233" spans="1:16" ht="12" customHeight="1">
      <c r="A233" s="156"/>
      <c r="B233" s="45">
        <v>34</v>
      </c>
      <c r="C233" s="45"/>
      <c r="D233" s="156"/>
      <c r="E233" s="156"/>
      <c r="F233" s="35" t="s">
        <v>225</v>
      </c>
      <c r="G233" s="140"/>
      <c r="H233" s="9"/>
      <c r="I233" s="14"/>
      <c r="J233" s="9"/>
      <c r="K233" s="182"/>
      <c r="L233" s="9" t="s">
        <v>404</v>
      </c>
      <c r="P233" s="16"/>
    </row>
    <row r="234" spans="1:16" ht="12" customHeight="1">
      <c r="A234" s="156"/>
      <c r="B234" s="45"/>
      <c r="C234" s="12">
        <v>1</v>
      </c>
      <c r="D234" s="12"/>
      <c r="E234" s="12"/>
      <c r="F234" s="145" t="s">
        <v>67</v>
      </c>
      <c r="G234" s="140"/>
      <c r="H234" s="9"/>
      <c r="I234" s="14"/>
      <c r="J234" s="9"/>
      <c r="K234" s="182"/>
      <c r="L234" s="9"/>
      <c r="P234" s="16"/>
    </row>
    <row r="235" spans="1:16" ht="12" customHeight="1">
      <c r="A235" s="156"/>
      <c r="B235" s="45"/>
      <c r="C235" s="45"/>
      <c r="D235" s="12" t="s">
        <v>219</v>
      </c>
      <c r="E235" s="12"/>
      <c r="F235" s="140" t="s">
        <v>220</v>
      </c>
      <c r="G235" s="140"/>
      <c r="H235" s="9"/>
      <c r="I235" s="14"/>
      <c r="J235" s="9"/>
      <c r="K235" s="182"/>
      <c r="L235" s="9"/>
    </row>
    <row r="236" spans="1:16" ht="12" customHeight="1">
      <c r="A236" s="156"/>
      <c r="B236" s="45"/>
      <c r="C236" s="45"/>
      <c r="D236" s="156"/>
      <c r="E236" s="156">
        <v>3</v>
      </c>
      <c r="F236" s="9" t="s">
        <v>221</v>
      </c>
      <c r="G236" s="140">
        <v>5495</v>
      </c>
      <c r="H236" s="9"/>
      <c r="I236" s="14"/>
      <c r="J236" s="9"/>
      <c r="K236" s="182"/>
      <c r="L236" s="9"/>
    </row>
    <row r="237" spans="1:16" ht="12" customHeight="1">
      <c r="A237" s="156"/>
      <c r="B237" s="45"/>
      <c r="C237" s="45"/>
      <c r="D237" s="156"/>
      <c r="E237" s="156"/>
      <c r="F237" s="35" t="s">
        <v>187</v>
      </c>
      <c r="G237" s="35">
        <f>SUM(G236)</f>
        <v>5495</v>
      </c>
      <c r="H237" s="9"/>
      <c r="I237" s="14"/>
      <c r="J237" s="9"/>
      <c r="K237" s="182"/>
      <c r="L237" s="9"/>
    </row>
    <row r="238" spans="1:16" s="16" customFormat="1" ht="12" customHeight="1">
      <c r="A238" s="156"/>
      <c r="B238" s="45"/>
      <c r="C238" s="45"/>
      <c r="D238" s="156"/>
      <c r="E238" s="156"/>
      <c r="F238" s="140"/>
      <c r="G238" s="140"/>
      <c r="H238" s="8"/>
      <c r="I238" s="8"/>
      <c r="J238" s="8"/>
      <c r="K238" s="346"/>
      <c r="L238" s="8"/>
      <c r="P238"/>
    </row>
    <row r="239" spans="1:16" ht="12" customHeight="1">
      <c r="A239" s="156"/>
      <c r="B239" s="45">
        <v>35</v>
      </c>
      <c r="C239" s="45"/>
      <c r="D239" s="156"/>
      <c r="E239" s="156"/>
      <c r="F239" s="35" t="s">
        <v>226</v>
      </c>
      <c r="G239" s="140"/>
      <c r="H239" s="9"/>
      <c r="I239" s="14"/>
      <c r="J239" s="9"/>
      <c r="K239" s="182"/>
      <c r="L239" s="9" t="s">
        <v>402</v>
      </c>
    </row>
    <row r="240" spans="1:16" ht="12" customHeight="1">
      <c r="A240" s="156"/>
      <c r="B240" s="45"/>
      <c r="C240" s="12">
        <v>1</v>
      </c>
      <c r="D240" s="12"/>
      <c r="E240" s="12"/>
      <c r="F240" s="145" t="s">
        <v>67</v>
      </c>
      <c r="G240" s="140"/>
      <c r="H240" s="9"/>
      <c r="I240" s="14"/>
      <c r="J240" s="9"/>
      <c r="K240" s="182"/>
      <c r="L240" s="9"/>
      <c r="P240" s="16"/>
    </row>
    <row r="241" spans="1:16" ht="12" customHeight="1">
      <c r="A241" s="156"/>
      <c r="B241" s="45"/>
      <c r="C241" s="45"/>
      <c r="D241" s="12" t="s">
        <v>177</v>
      </c>
      <c r="E241" s="156"/>
      <c r="F241" s="37" t="s">
        <v>178</v>
      </c>
      <c r="G241" s="140"/>
      <c r="H241" s="9"/>
      <c r="I241" s="14"/>
      <c r="J241" s="9"/>
      <c r="K241" s="182"/>
      <c r="L241" s="9"/>
    </row>
    <row r="242" spans="1:16" ht="12" customHeight="1">
      <c r="A242" s="156"/>
      <c r="B242" s="45"/>
      <c r="C242" s="45"/>
      <c r="D242" s="12"/>
      <c r="E242" s="12" t="s">
        <v>211</v>
      </c>
      <c r="F242" s="37" t="s">
        <v>212</v>
      </c>
      <c r="G242" s="140">
        <v>1249</v>
      </c>
      <c r="H242" s="9"/>
      <c r="I242" s="14"/>
      <c r="J242" s="9"/>
      <c r="K242" s="182"/>
      <c r="L242" s="9"/>
    </row>
    <row r="243" spans="1:16" ht="12" customHeight="1">
      <c r="A243" s="156"/>
      <c r="B243" s="45"/>
      <c r="C243" s="45"/>
      <c r="D243" s="12"/>
      <c r="E243" s="12" t="s">
        <v>191</v>
      </c>
      <c r="F243" s="140" t="s">
        <v>204</v>
      </c>
      <c r="G243" s="140">
        <v>337</v>
      </c>
      <c r="H243" s="9"/>
      <c r="I243" s="14"/>
      <c r="J243" s="9"/>
      <c r="K243" s="182"/>
      <c r="L243" s="9"/>
    </row>
    <row r="244" spans="1:16" ht="12" customHeight="1">
      <c r="A244" s="156"/>
      <c r="B244" s="45"/>
      <c r="C244" s="45"/>
      <c r="D244" s="12"/>
      <c r="E244" s="156"/>
      <c r="F244" s="35" t="s">
        <v>187</v>
      </c>
      <c r="G244" s="35">
        <f>SUM(G242:G243)</f>
        <v>1586</v>
      </c>
      <c r="H244" s="9"/>
      <c r="I244" s="14"/>
      <c r="J244" s="9"/>
      <c r="K244" s="182"/>
      <c r="L244" s="9"/>
    </row>
    <row r="245" spans="1:16" ht="12" customHeight="1">
      <c r="A245" s="156"/>
      <c r="B245" s="45"/>
      <c r="C245" s="45"/>
      <c r="D245" s="156"/>
      <c r="E245" s="156"/>
      <c r="F245" s="140"/>
      <c r="G245" s="140"/>
      <c r="H245" s="9"/>
      <c r="I245" s="14"/>
      <c r="J245" s="9"/>
      <c r="K245" s="182"/>
      <c r="L245" s="9"/>
    </row>
    <row r="246" spans="1:16" ht="12" customHeight="1">
      <c r="A246" s="156"/>
      <c r="B246" s="45">
        <v>38</v>
      </c>
      <c r="C246" s="45"/>
      <c r="D246" s="156"/>
      <c r="E246" s="156"/>
      <c r="F246" s="35" t="s">
        <v>227</v>
      </c>
      <c r="G246" s="140"/>
      <c r="H246" s="9"/>
      <c r="I246" s="14"/>
      <c r="J246" s="9"/>
      <c r="K246" s="341"/>
      <c r="L246" s="9" t="s">
        <v>402</v>
      </c>
    </row>
    <row r="247" spans="1:16" ht="12" customHeight="1">
      <c r="A247" s="156"/>
      <c r="B247" s="45"/>
      <c r="C247" s="156">
        <v>2</v>
      </c>
      <c r="D247" s="156"/>
      <c r="E247" s="156"/>
      <c r="F247" s="140" t="s">
        <v>381</v>
      </c>
      <c r="G247" s="140"/>
      <c r="H247" s="9"/>
      <c r="I247" s="14"/>
      <c r="J247" s="9"/>
      <c r="K247" s="341"/>
      <c r="L247" s="9"/>
    </row>
    <row r="248" spans="1:16" s="16" customFormat="1" ht="12" customHeight="1">
      <c r="A248" s="156"/>
      <c r="B248" s="45"/>
      <c r="C248" s="45"/>
      <c r="D248" s="12" t="s">
        <v>228</v>
      </c>
      <c r="E248" s="156"/>
      <c r="F248" s="9" t="s">
        <v>229</v>
      </c>
      <c r="G248" s="140"/>
      <c r="H248" s="8"/>
      <c r="I248" s="8"/>
      <c r="J248" s="8"/>
      <c r="K248" s="342"/>
      <c r="L248" s="8"/>
      <c r="P248"/>
    </row>
    <row r="249" spans="1:16" ht="12" customHeight="1">
      <c r="A249" s="156"/>
      <c r="B249" s="45"/>
      <c r="C249" s="45"/>
      <c r="D249" s="156"/>
      <c r="E249" s="156">
        <v>2</v>
      </c>
      <c r="F249" s="9" t="s">
        <v>230</v>
      </c>
      <c r="G249" s="140">
        <v>12897</v>
      </c>
      <c r="H249" s="9"/>
      <c r="I249" s="14"/>
      <c r="J249" s="9"/>
      <c r="K249" s="341"/>
      <c r="L249" s="9"/>
    </row>
    <row r="250" spans="1:16" s="16" customFormat="1" ht="12" customHeight="1">
      <c r="A250" s="156"/>
      <c r="B250" s="156"/>
      <c r="C250" s="156"/>
      <c r="D250" s="156"/>
      <c r="E250" s="156"/>
      <c r="F250" s="35" t="s">
        <v>187</v>
      </c>
      <c r="G250" s="35">
        <f>SUM(G249:G249)</f>
        <v>12897</v>
      </c>
      <c r="H250" s="8"/>
      <c r="I250" s="8"/>
      <c r="J250" s="8"/>
      <c r="K250" s="342"/>
      <c r="L250" s="8"/>
      <c r="P250"/>
    </row>
    <row r="251" spans="1:16" ht="12" customHeight="1" thickBot="1">
      <c r="A251" s="159"/>
      <c r="B251" s="159"/>
      <c r="C251" s="159"/>
      <c r="D251" s="159"/>
      <c r="E251" s="159"/>
      <c r="F251" s="160"/>
      <c r="G251" s="160"/>
      <c r="H251" s="33"/>
      <c r="I251" s="421"/>
      <c r="J251" s="33"/>
      <c r="K251" s="183"/>
      <c r="L251" s="33"/>
    </row>
    <row r="252" spans="1:16" ht="12" customHeight="1" thickBot="1">
      <c r="A252" s="161"/>
      <c r="B252" s="162"/>
      <c r="C252" s="162"/>
      <c r="D252" s="162"/>
      <c r="E252" s="162"/>
      <c r="F252" s="49" t="s">
        <v>232</v>
      </c>
      <c r="G252" s="49">
        <f>G51+G60+G69+G75+G85+G93+G99+G105+G111+G117+G123+G129+G136+G142+G148+G155+G162+G173+G179+G187+G195+G201+G207+G213+G219+G225+G231+G237+G244+G250</f>
        <v>285262</v>
      </c>
      <c r="H252" s="54"/>
      <c r="I252" s="422"/>
      <c r="J252" s="54"/>
      <c r="K252" s="54"/>
      <c r="L252" s="174"/>
    </row>
    <row r="253" spans="1:16" ht="12" customHeight="1" thickBot="1">
      <c r="A253" s="163"/>
      <c r="B253" s="163"/>
      <c r="C253" s="163"/>
      <c r="D253" s="163"/>
      <c r="E253" s="163"/>
      <c r="F253" s="164"/>
      <c r="G253" s="118"/>
      <c r="H253" s="55"/>
      <c r="I253" s="423"/>
      <c r="J253" s="55"/>
      <c r="K253" s="374"/>
      <c r="L253" s="55"/>
    </row>
    <row r="254" spans="1:16" ht="12" customHeight="1" thickBot="1">
      <c r="A254" s="161"/>
      <c r="B254" s="162"/>
      <c r="C254" s="162"/>
      <c r="D254" s="162"/>
      <c r="E254" s="162"/>
      <c r="F254" s="49" t="s">
        <v>168</v>
      </c>
      <c r="G254" s="49">
        <f>G13+G26+G39+G51+G60+G69+G75+G85+G93+G99+G105+G111+G117+G123+G129+G136+G142+G148+G155+G162+G173+G179+G187+G195+G201+G207+G213+G219+G225+G231+G237+G244+G250</f>
        <v>286839</v>
      </c>
      <c r="H254" s="54"/>
      <c r="I254" s="422"/>
      <c r="J254" s="54"/>
      <c r="K254" s="54"/>
      <c r="L254" s="174"/>
    </row>
    <row r="255" spans="1:16" ht="12" customHeight="1" thickBot="1">
      <c r="A255" s="163"/>
      <c r="B255" s="163"/>
      <c r="C255" s="163"/>
      <c r="D255" s="163"/>
      <c r="E255" s="163"/>
      <c r="F255" s="164"/>
      <c r="G255" s="164"/>
      <c r="H255" s="55"/>
      <c r="I255" s="423"/>
      <c r="J255" s="55"/>
      <c r="K255" s="374"/>
      <c r="L255" s="55"/>
    </row>
    <row r="256" spans="1:16" ht="12" customHeight="1" thickBot="1">
      <c r="A256" s="50"/>
      <c r="B256" s="51"/>
      <c r="C256" s="51"/>
      <c r="D256" s="51"/>
      <c r="E256" s="51"/>
      <c r="F256" s="49" t="s">
        <v>233</v>
      </c>
      <c r="G256" s="49">
        <f>G41+G19+G252</f>
        <v>383533</v>
      </c>
      <c r="H256" s="54"/>
      <c r="I256" s="422"/>
      <c r="J256" s="54"/>
      <c r="K256" s="54"/>
      <c r="L256" s="174"/>
    </row>
    <row r="257" spans="1:16" ht="12" customHeight="1">
      <c r="A257" s="165"/>
      <c r="B257" s="165"/>
      <c r="C257" s="165"/>
      <c r="D257" s="165"/>
      <c r="E257" s="165"/>
      <c r="F257" s="166"/>
      <c r="G257" s="166"/>
      <c r="H257" s="17"/>
      <c r="I257" s="176"/>
      <c r="J257" s="17"/>
      <c r="K257" s="355"/>
      <c r="L257" s="17"/>
    </row>
    <row r="258" spans="1:16" ht="12.75" customHeight="1">
      <c r="A258" s="40">
        <v>4</v>
      </c>
      <c r="B258" s="6"/>
      <c r="C258" s="6"/>
      <c r="D258" s="6"/>
      <c r="E258" s="6"/>
      <c r="F258" s="40" t="s">
        <v>77</v>
      </c>
      <c r="G258" s="6"/>
      <c r="H258" s="9"/>
      <c r="I258" s="14"/>
      <c r="J258" s="9"/>
      <c r="K258" s="182"/>
      <c r="L258" s="9"/>
    </row>
    <row r="259" spans="1:16" ht="12.75" customHeight="1">
      <c r="A259" s="170"/>
      <c r="B259" s="41"/>
      <c r="C259" s="41"/>
      <c r="D259" s="41"/>
      <c r="E259" s="41"/>
      <c r="F259" s="170"/>
      <c r="G259" s="41"/>
      <c r="H259" s="9"/>
      <c r="I259" s="14"/>
      <c r="J259" s="9"/>
      <c r="K259" s="182"/>
      <c r="L259" s="9"/>
    </row>
    <row r="260" spans="1:16" ht="12" customHeight="1">
      <c r="A260" s="85"/>
      <c r="B260" s="171">
        <v>1</v>
      </c>
      <c r="C260" s="171"/>
      <c r="D260" s="85"/>
      <c r="E260" s="85"/>
      <c r="F260" s="171" t="s">
        <v>234</v>
      </c>
      <c r="G260" s="17"/>
      <c r="H260" s="9"/>
      <c r="I260" s="14"/>
      <c r="J260" s="9"/>
      <c r="K260" s="182"/>
      <c r="L260" s="9"/>
    </row>
    <row r="261" spans="1:16" ht="12.75" hidden="1" customHeight="1">
      <c r="A261" s="85"/>
      <c r="B261" s="171"/>
      <c r="C261" s="171"/>
      <c r="D261" s="85"/>
      <c r="E261" s="85"/>
      <c r="F261" s="171"/>
      <c r="G261" s="17"/>
      <c r="H261" s="9"/>
      <c r="I261" s="14"/>
      <c r="J261" s="9"/>
      <c r="K261" s="182"/>
      <c r="L261" s="9"/>
    </row>
    <row r="262" spans="1:16" ht="10.5" customHeight="1">
      <c r="A262" s="12"/>
      <c r="B262" s="12"/>
      <c r="C262" s="12"/>
      <c r="D262" s="12" t="s">
        <v>181</v>
      </c>
      <c r="E262" s="156"/>
      <c r="F262" s="9" t="s">
        <v>180</v>
      </c>
      <c r="G262" s="9"/>
      <c r="H262" s="9"/>
      <c r="I262" s="14"/>
      <c r="J262" s="9"/>
      <c r="K262" s="182"/>
      <c r="L262" s="9"/>
    </row>
    <row r="263" spans="1:16" ht="12.75" customHeight="1">
      <c r="A263" s="12"/>
      <c r="B263" s="156"/>
      <c r="C263" s="156"/>
      <c r="D263" s="156"/>
      <c r="E263" s="156">
        <v>13</v>
      </c>
      <c r="F263" s="9" t="s">
        <v>195</v>
      </c>
      <c r="G263" s="9"/>
      <c r="H263" s="9"/>
      <c r="I263" s="14"/>
      <c r="J263" s="9"/>
      <c r="K263" s="182"/>
      <c r="L263" s="9"/>
    </row>
    <row r="264" spans="1:16" ht="12.75" customHeight="1">
      <c r="A264" s="12"/>
      <c r="B264" s="156"/>
      <c r="C264" s="156"/>
      <c r="D264" s="156"/>
      <c r="E264" s="156"/>
      <c r="F264" s="35" t="s">
        <v>187</v>
      </c>
      <c r="G264" s="9">
        <v>0</v>
      </c>
      <c r="H264" s="9"/>
      <c r="I264" s="14"/>
      <c r="J264" s="9"/>
      <c r="K264" s="182"/>
      <c r="L264" s="9"/>
    </row>
    <row r="265" spans="1:16" ht="12.75" customHeight="1" thickBot="1">
      <c r="A265" s="87"/>
      <c r="B265" s="87"/>
      <c r="C265" s="87"/>
      <c r="D265" s="87"/>
      <c r="E265" s="87"/>
      <c r="F265" s="90"/>
      <c r="G265" s="33"/>
      <c r="H265" s="33"/>
      <c r="I265" s="421"/>
      <c r="J265" s="33"/>
      <c r="K265" s="183"/>
      <c r="L265" s="33"/>
    </row>
    <row r="266" spans="1:16" ht="12.75" customHeight="1" thickBot="1">
      <c r="A266" s="57"/>
      <c r="B266" s="58"/>
      <c r="C266" s="58"/>
      <c r="D266" s="58"/>
      <c r="E266" s="58"/>
      <c r="F266" s="49" t="s">
        <v>14</v>
      </c>
      <c r="G266" s="49">
        <v>0</v>
      </c>
      <c r="H266" s="54"/>
      <c r="I266" s="422"/>
      <c r="J266" s="54"/>
      <c r="K266" s="54"/>
      <c r="L266" s="174"/>
    </row>
    <row r="267" spans="1:16" ht="12.75" customHeight="1">
      <c r="A267" s="15"/>
      <c r="B267" s="15"/>
      <c r="C267" s="15"/>
      <c r="D267" s="15"/>
      <c r="E267" s="15"/>
      <c r="F267" s="366" t="s">
        <v>410</v>
      </c>
      <c r="G267" s="11"/>
      <c r="H267" s="52"/>
      <c r="I267" s="176"/>
      <c r="J267" s="17"/>
      <c r="K267" s="17"/>
    </row>
    <row r="268" spans="1:16" ht="12.75" customHeight="1">
      <c r="A268" s="11"/>
      <c r="B268" s="11"/>
      <c r="C268" s="11"/>
      <c r="D268" s="11"/>
      <c r="E268" s="11"/>
      <c r="F268" s="29" t="s">
        <v>411</v>
      </c>
      <c r="G268" s="29"/>
      <c r="H268" s="53"/>
      <c r="I268" s="14"/>
      <c r="J268" s="9"/>
      <c r="K268" s="9"/>
    </row>
    <row r="269" spans="1:16" ht="12.75" customHeight="1">
      <c r="A269" s="27"/>
      <c r="B269" s="27"/>
      <c r="C269" s="27"/>
      <c r="D269" s="27"/>
      <c r="E269" s="27"/>
      <c r="F269" s="367" t="s">
        <v>412</v>
      </c>
      <c r="G269" s="27"/>
      <c r="H269" s="83"/>
      <c r="I269" s="8"/>
      <c r="J269" s="9"/>
      <c r="K269" s="8"/>
    </row>
    <row r="270" spans="1:16" s="16" customFormat="1" ht="12.75" customHeight="1">
      <c r="A270" s="27"/>
      <c r="B270" s="27"/>
      <c r="C270" s="27"/>
      <c r="D270" s="27"/>
      <c r="E270" s="27"/>
      <c r="F270" s="168"/>
      <c r="G270" s="27"/>
      <c r="H270" s="83"/>
      <c r="I270" s="8"/>
      <c r="J270" s="8"/>
      <c r="K270" s="30"/>
      <c r="P270"/>
    </row>
    <row r="271" spans="1:16" ht="12.75" customHeight="1">
      <c r="A271" s="15"/>
      <c r="B271" s="15"/>
      <c r="C271" s="15"/>
      <c r="D271" s="15"/>
      <c r="E271" s="15"/>
      <c r="F271" s="169"/>
      <c r="G271" s="11"/>
      <c r="H271" s="53"/>
      <c r="I271" s="8"/>
      <c r="J271" s="9"/>
      <c r="K271" s="9"/>
    </row>
    <row r="272" spans="1:16" ht="12.75" customHeight="1">
      <c r="A272" s="15"/>
      <c r="B272" s="15"/>
      <c r="C272" s="15"/>
      <c r="D272" s="15"/>
      <c r="E272" s="15"/>
      <c r="F272" s="120"/>
      <c r="G272" s="11"/>
      <c r="H272" s="53"/>
      <c r="I272" s="8"/>
      <c r="J272" s="9"/>
      <c r="K272" s="9"/>
      <c r="P272" s="16"/>
    </row>
    <row r="273" spans="1:11" ht="12.75" customHeight="1">
      <c r="A273" s="15"/>
      <c r="B273" s="15"/>
      <c r="C273" s="15"/>
      <c r="D273" s="15"/>
      <c r="E273" s="15"/>
      <c r="F273" s="125"/>
      <c r="G273" s="11"/>
      <c r="H273" s="53"/>
      <c r="I273" s="8"/>
      <c r="J273" s="9"/>
      <c r="K273" s="9"/>
    </row>
    <row r="274" spans="1:11" ht="12.75" customHeight="1">
      <c r="A274" s="15"/>
      <c r="B274" s="15"/>
      <c r="C274" s="15"/>
      <c r="D274" s="15"/>
      <c r="E274" s="15"/>
      <c r="F274" s="11"/>
      <c r="G274" s="11"/>
      <c r="H274" s="53"/>
      <c r="I274" s="8"/>
      <c r="J274" s="9"/>
      <c r="K274" s="9"/>
    </row>
    <row r="275" spans="1:11" ht="12.75" customHeight="1">
      <c r="A275" s="15"/>
      <c r="B275" s="15"/>
      <c r="C275" s="15"/>
      <c r="D275" s="15"/>
      <c r="E275" s="15"/>
      <c r="F275" s="72"/>
      <c r="G275" s="72"/>
      <c r="H275" s="53"/>
      <c r="I275" s="8"/>
      <c r="J275" s="9"/>
      <c r="K275" s="9"/>
    </row>
    <row r="276" spans="1:11" ht="12.75" customHeight="1">
      <c r="A276" s="15"/>
      <c r="B276" s="15"/>
      <c r="C276" s="15"/>
      <c r="D276" s="15"/>
      <c r="E276" s="15"/>
      <c r="F276" s="72"/>
      <c r="G276" s="11"/>
      <c r="H276" s="53"/>
      <c r="I276" s="8"/>
      <c r="J276" s="9"/>
      <c r="K276" s="9"/>
    </row>
    <row r="277" spans="1:11" ht="12.75" customHeight="1">
      <c r="A277" s="15"/>
      <c r="B277" s="15"/>
      <c r="C277" s="15"/>
      <c r="D277" s="15"/>
      <c r="E277" s="15"/>
      <c r="F277" s="72"/>
      <c r="G277" s="72"/>
      <c r="H277" s="53"/>
      <c r="I277" s="8"/>
      <c r="J277" s="9"/>
      <c r="K277" s="9"/>
    </row>
    <row r="278" spans="1:11" ht="12.75" customHeight="1">
      <c r="A278" s="15"/>
      <c r="B278" s="15"/>
      <c r="C278" s="15"/>
      <c r="D278" s="15"/>
      <c r="E278" s="15"/>
      <c r="F278" s="11"/>
      <c r="G278" s="11"/>
      <c r="H278" s="53"/>
      <c r="I278" s="8"/>
      <c r="J278" s="9"/>
      <c r="K278" s="9"/>
    </row>
    <row r="279" spans="1:11" ht="12.75" customHeight="1">
      <c r="A279" s="15"/>
      <c r="B279" s="15"/>
      <c r="C279" s="15"/>
      <c r="D279" s="15"/>
      <c r="E279" s="15"/>
      <c r="F279" s="11"/>
      <c r="G279" s="11"/>
      <c r="H279" s="53"/>
      <c r="I279" s="8"/>
      <c r="J279" s="9"/>
      <c r="K279" s="9"/>
    </row>
    <row r="280" spans="1:11" ht="1.5" hidden="1" customHeight="1">
      <c r="A280" s="105"/>
      <c r="B280" s="105"/>
      <c r="C280" s="105"/>
      <c r="D280" s="105"/>
      <c r="E280" s="105"/>
      <c r="F280" s="55"/>
      <c r="G280" s="55"/>
      <c r="H280" s="9"/>
      <c r="I280" s="8"/>
      <c r="J280" s="9"/>
      <c r="K280" s="9"/>
    </row>
    <row r="281" spans="1:11" hidden="1">
      <c r="A281" s="15"/>
      <c r="B281" s="15"/>
      <c r="C281" s="15"/>
      <c r="D281" s="15"/>
      <c r="E281" s="15"/>
      <c r="F281" s="72"/>
      <c r="G281" s="72"/>
      <c r="H281" s="9"/>
      <c r="I281" s="8"/>
      <c r="J281" s="9"/>
      <c r="K281" s="9"/>
    </row>
    <row r="282" spans="1:11" hidden="1">
      <c r="A282" s="15"/>
      <c r="B282" s="15"/>
      <c r="C282" s="15"/>
      <c r="D282" s="15"/>
      <c r="E282" s="15"/>
      <c r="F282" s="11"/>
      <c r="G282" s="11"/>
      <c r="H282" s="9"/>
      <c r="I282" s="8"/>
      <c r="J282" s="9"/>
      <c r="K282" s="9"/>
    </row>
    <row r="283" spans="1:11" hidden="1">
      <c r="A283" s="62"/>
      <c r="B283" s="62"/>
      <c r="C283" s="62"/>
      <c r="D283" s="62"/>
      <c r="E283" s="62"/>
      <c r="F283" s="29"/>
      <c r="G283" s="11"/>
      <c r="H283" s="9"/>
      <c r="I283" s="8"/>
      <c r="J283" s="9"/>
      <c r="K283" s="9"/>
    </row>
    <row r="284" spans="1:11">
      <c r="A284" s="15"/>
      <c r="B284" s="15"/>
      <c r="C284" s="15"/>
      <c r="D284" s="15"/>
      <c r="E284" s="15"/>
      <c r="F284" s="29"/>
      <c r="G284" s="11"/>
      <c r="H284" s="9"/>
      <c r="I284" s="8"/>
      <c r="J284" s="9"/>
      <c r="K284" s="9"/>
    </row>
    <row r="285" spans="1:11">
      <c r="A285" s="15"/>
      <c r="B285" s="15"/>
      <c r="C285" s="15"/>
      <c r="D285" s="15"/>
      <c r="E285" s="15"/>
      <c r="F285" s="11"/>
      <c r="G285" s="11"/>
      <c r="H285" s="9"/>
      <c r="I285" s="8"/>
      <c r="J285" s="9"/>
      <c r="K285" s="9"/>
    </row>
    <row r="286" spans="1:11">
      <c r="A286" s="15"/>
      <c r="B286" s="15"/>
      <c r="C286" s="15"/>
      <c r="D286" s="15"/>
      <c r="E286" s="15"/>
      <c r="F286" s="11"/>
      <c r="G286" s="11"/>
      <c r="H286" s="53"/>
      <c r="I286" s="8"/>
      <c r="J286" s="9"/>
      <c r="K286" s="9"/>
    </row>
    <row r="287" spans="1:11">
      <c r="A287" s="15"/>
      <c r="B287" s="15"/>
      <c r="C287" s="15"/>
      <c r="D287" s="15"/>
      <c r="E287" s="15"/>
      <c r="F287" s="72"/>
      <c r="G287" s="11"/>
      <c r="H287" s="9"/>
      <c r="I287" s="8"/>
      <c r="J287" s="9"/>
      <c r="K287" s="9"/>
    </row>
    <row r="288" spans="1:11">
      <c r="A288" s="15"/>
      <c r="B288" s="15"/>
      <c r="C288" s="15"/>
      <c r="D288" s="15"/>
      <c r="E288" s="15"/>
      <c r="F288" s="72"/>
      <c r="G288" s="11"/>
      <c r="H288" s="53"/>
      <c r="I288" s="8"/>
      <c r="J288" s="9"/>
      <c r="K288" s="9"/>
    </row>
    <row r="289" spans="1:16">
      <c r="A289" s="62"/>
      <c r="B289" s="62"/>
      <c r="C289" s="62"/>
      <c r="D289" s="88"/>
      <c r="E289" s="88"/>
      <c r="F289" s="29"/>
      <c r="G289" s="11"/>
      <c r="H289" s="53"/>
      <c r="I289" s="8"/>
      <c r="J289" s="9"/>
      <c r="K289" s="9"/>
    </row>
    <row r="290" spans="1:16">
      <c r="A290" s="15"/>
      <c r="B290" s="15"/>
      <c r="C290" s="15"/>
      <c r="D290" s="15"/>
      <c r="E290" s="15"/>
      <c r="F290" s="29"/>
      <c r="G290" s="11"/>
      <c r="H290" s="9"/>
      <c r="I290" s="8"/>
      <c r="J290" s="9"/>
      <c r="K290" s="9"/>
    </row>
    <row r="291" spans="1:16">
      <c r="H291" s="9"/>
      <c r="I291" s="8"/>
      <c r="J291" s="9"/>
      <c r="K291" s="9"/>
    </row>
    <row r="292" spans="1:16">
      <c r="H292" s="9"/>
      <c r="I292" s="8"/>
      <c r="J292" s="9"/>
      <c r="K292" s="9"/>
    </row>
    <row r="293" spans="1:16">
      <c r="H293" s="9"/>
      <c r="I293" s="8"/>
      <c r="J293" s="9"/>
      <c r="K293" s="9"/>
    </row>
    <row r="294" spans="1:16">
      <c r="H294" s="9"/>
      <c r="I294" s="8"/>
      <c r="J294" s="9"/>
      <c r="K294" s="9"/>
    </row>
    <row r="295" spans="1:16">
      <c r="H295" s="9"/>
      <c r="I295" s="14"/>
      <c r="J295" s="9"/>
      <c r="K295" s="9"/>
    </row>
    <row r="296" spans="1:16">
      <c r="H296" s="9"/>
      <c r="I296" s="14"/>
      <c r="J296" s="9"/>
      <c r="K296" s="9"/>
    </row>
    <row r="297" spans="1:16">
      <c r="H297" s="9"/>
      <c r="I297" s="14"/>
      <c r="J297" s="9"/>
      <c r="K297" s="9"/>
    </row>
    <row r="298" spans="1:16">
      <c r="H298" s="9"/>
      <c r="I298" s="8"/>
      <c r="J298" s="8"/>
      <c r="K298" s="30"/>
    </row>
    <row r="299" spans="1:16">
      <c r="H299" s="33"/>
      <c r="I299" s="47"/>
      <c r="J299" s="47"/>
      <c r="K299" s="84"/>
    </row>
    <row r="300" spans="1:16">
      <c r="H300" s="32"/>
      <c r="I300" s="47"/>
      <c r="J300" s="47"/>
      <c r="K300" s="84"/>
    </row>
    <row r="301" spans="1:16" s="11" customFormat="1" ht="13.5" customHeight="1">
      <c r="A301"/>
      <c r="B301"/>
      <c r="C301"/>
      <c r="D301"/>
      <c r="E301"/>
      <c r="F301"/>
      <c r="G301"/>
      <c r="H301" s="571"/>
      <c r="I301" s="29"/>
      <c r="J301" s="29"/>
      <c r="K301" s="86"/>
      <c r="P301"/>
    </row>
    <row r="302" spans="1:16" s="11" customFormat="1">
      <c r="A302"/>
      <c r="B302"/>
      <c r="C302"/>
      <c r="D302"/>
      <c r="E302"/>
      <c r="F302"/>
      <c r="G302"/>
      <c r="H302" s="571"/>
      <c r="I302" s="29"/>
      <c r="J302" s="29"/>
      <c r="K302" s="86"/>
      <c r="P302"/>
    </row>
    <row r="303" spans="1:16">
      <c r="P303" s="11"/>
    </row>
    <row r="304" spans="1:16">
      <c r="P304" s="11"/>
    </row>
    <row r="311" spans="1:16" ht="3.75" hidden="1" customHeight="1" thickBot="1"/>
    <row r="312" spans="1:16" hidden="1"/>
    <row r="313" spans="1:16" ht="15" customHeight="1"/>
    <row r="314" spans="1:16" s="11" customFormat="1">
      <c r="A314"/>
      <c r="B314"/>
      <c r="C314"/>
      <c r="D314"/>
      <c r="E314"/>
      <c r="F314"/>
      <c r="G314"/>
      <c r="P314"/>
    </row>
    <row r="316" spans="1:16">
      <c r="P316" s="11"/>
    </row>
  </sheetData>
  <mergeCells count="8">
    <mergeCell ref="L6:L7"/>
    <mergeCell ref="A3:K3"/>
    <mergeCell ref="H301:H302"/>
    <mergeCell ref="A6:A7"/>
    <mergeCell ref="B6:B7"/>
    <mergeCell ref="C6:C7"/>
    <mergeCell ref="G6:K6"/>
    <mergeCell ref="D6:E7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/>
  <dimension ref="A1:X475"/>
  <sheetViews>
    <sheetView topLeftCell="A410" workbookViewId="0">
      <selection activeCell="M453" sqref="M453"/>
    </sheetView>
  </sheetViews>
  <sheetFormatPr defaultRowHeight="12.75"/>
  <cols>
    <col min="1" max="1" width="3.7109375" customWidth="1"/>
    <col min="2" max="3" width="3.85546875" customWidth="1"/>
    <col min="4" max="4" width="3.5703125" customWidth="1"/>
    <col min="5" max="5" width="3.7109375" customWidth="1"/>
    <col min="6" max="6" width="42.85546875" customWidth="1"/>
    <col min="7" max="7" width="12.28515625" customWidth="1"/>
    <col min="8" max="8" width="8.42578125" hidden="1" customWidth="1"/>
    <col min="9" max="9" width="8.5703125" hidden="1" customWidth="1"/>
    <col min="10" max="10" width="9.28515625" hidden="1" customWidth="1"/>
    <col min="11" max="11" width="9.42578125" hidden="1" customWidth="1"/>
    <col min="12" max="12" width="6" customWidth="1"/>
    <col min="13" max="13" width="4.28515625" customWidth="1"/>
  </cols>
  <sheetData>
    <row r="1" spans="1:13">
      <c r="A1" s="11"/>
      <c r="B1" s="11"/>
      <c r="C1" s="11"/>
      <c r="D1" s="11"/>
      <c r="E1" s="11"/>
      <c r="F1" s="11"/>
      <c r="G1" s="168" t="s">
        <v>25</v>
      </c>
      <c r="H1" s="387"/>
      <c r="I1" s="387"/>
      <c r="J1" s="387"/>
      <c r="K1" s="387"/>
      <c r="L1" s="388"/>
    </row>
    <row r="2" spans="1:13">
      <c r="A2" s="11"/>
      <c r="B2" s="11"/>
      <c r="C2" s="11"/>
      <c r="D2" s="11"/>
      <c r="E2" s="11"/>
      <c r="F2" s="11"/>
      <c r="G2" s="15"/>
      <c r="H2" s="15"/>
      <c r="I2" s="15"/>
      <c r="J2" s="15"/>
      <c r="K2" s="15"/>
      <c r="L2" s="15"/>
    </row>
    <row r="3" spans="1:13">
      <c r="A3" s="592" t="s">
        <v>439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11"/>
    </row>
    <row r="4" spans="1:1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11"/>
    </row>
    <row r="5" spans="1:13" ht="13.5" thickBot="1">
      <c r="A5" s="11"/>
      <c r="B5" s="11"/>
      <c r="C5" s="11"/>
      <c r="D5" s="11"/>
      <c r="E5" s="11"/>
      <c r="F5" s="11"/>
      <c r="G5" s="590" t="s">
        <v>16</v>
      </c>
      <c r="H5" s="591"/>
      <c r="I5" s="591"/>
      <c r="J5" s="591"/>
      <c r="K5" s="591"/>
      <c r="L5" s="15"/>
    </row>
    <row r="6" spans="1:13">
      <c r="A6" s="594" t="s">
        <v>26</v>
      </c>
      <c r="B6" s="597" t="s">
        <v>27</v>
      </c>
      <c r="C6" s="588" t="s">
        <v>383</v>
      </c>
      <c r="D6" s="584" t="s">
        <v>384</v>
      </c>
      <c r="E6" s="579"/>
      <c r="F6" s="600" t="s">
        <v>20</v>
      </c>
      <c r="G6" s="523" t="s">
        <v>414</v>
      </c>
      <c r="H6" s="523"/>
      <c r="I6" s="523"/>
      <c r="J6" s="523"/>
      <c r="K6" s="593"/>
      <c r="L6" s="582" t="s">
        <v>408</v>
      </c>
      <c r="M6" s="569" t="s">
        <v>409</v>
      </c>
    </row>
    <row r="7" spans="1:13" ht="39" customHeight="1">
      <c r="A7" s="595"/>
      <c r="B7" s="598"/>
      <c r="C7" s="589"/>
      <c r="D7" s="585"/>
      <c r="E7" s="586"/>
      <c r="F7" s="601"/>
      <c r="G7" s="602" t="s">
        <v>43</v>
      </c>
      <c r="H7" s="603"/>
      <c r="I7" s="603"/>
      <c r="J7" s="604"/>
      <c r="K7" s="604"/>
      <c r="L7" s="515"/>
      <c r="M7" s="583"/>
    </row>
    <row r="8" spans="1:13" ht="26.25" customHeight="1" thickBot="1">
      <c r="A8" s="596"/>
      <c r="B8" s="599"/>
      <c r="C8" s="576"/>
      <c r="D8" s="587"/>
      <c r="E8" s="581"/>
      <c r="F8" s="74"/>
      <c r="G8" s="356" t="s">
        <v>19</v>
      </c>
      <c r="H8" s="356" t="s">
        <v>62</v>
      </c>
      <c r="I8" s="356" t="s">
        <v>18</v>
      </c>
      <c r="J8" s="356" t="s">
        <v>48</v>
      </c>
      <c r="K8" s="357" t="s">
        <v>63</v>
      </c>
      <c r="L8" s="362" t="s">
        <v>60</v>
      </c>
      <c r="M8" s="81"/>
    </row>
    <row r="9" spans="1:13" ht="12.75" customHeight="1">
      <c r="A9" s="171">
        <v>1</v>
      </c>
      <c r="B9" s="85"/>
      <c r="C9" s="85"/>
      <c r="D9" s="85"/>
      <c r="E9" s="85"/>
      <c r="F9" s="21" t="s">
        <v>9</v>
      </c>
      <c r="G9" s="17"/>
      <c r="H9" s="17"/>
      <c r="I9" s="17"/>
      <c r="J9" s="17"/>
      <c r="K9" s="355"/>
      <c r="L9" s="355"/>
      <c r="M9" s="17"/>
    </row>
    <row r="10" spans="1:13" ht="12.75" customHeight="1">
      <c r="A10" s="45"/>
      <c r="B10" s="12"/>
      <c r="C10" s="12"/>
      <c r="D10" s="12"/>
      <c r="E10" s="12"/>
      <c r="F10" s="8"/>
      <c r="G10" s="9"/>
      <c r="H10" s="9"/>
      <c r="I10" s="9"/>
      <c r="J10" s="9"/>
      <c r="K10" s="182"/>
      <c r="L10" s="182"/>
      <c r="M10" s="9"/>
    </row>
    <row r="11" spans="1:13" ht="12.75" customHeight="1">
      <c r="A11" s="12"/>
      <c r="B11" s="45">
        <v>1</v>
      </c>
      <c r="C11" s="45"/>
      <c r="D11" s="12"/>
      <c r="E11" s="12"/>
      <c r="F11" s="8" t="s">
        <v>235</v>
      </c>
      <c r="G11" s="9"/>
      <c r="H11" s="9"/>
      <c r="I11" s="9"/>
      <c r="J11" s="9"/>
      <c r="K11" s="182"/>
      <c r="L11" s="182"/>
      <c r="M11" s="9" t="s">
        <v>402</v>
      </c>
    </row>
    <row r="12" spans="1:13" ht="12.75" customHeight="1">
      <c r="A12" s="12"/>
      <c r="B12" s="45"/>
      <c r="C12" s="156">
        <v>1</v>
      </c>
      <c r="D12" s="156"/>
      <c r="E12" s="156"/>
      <c r="F12" s="140" t="s">
        <v>67</v>
      </c>
      <c r="G12" s="9"/>
      <c r="H12" s="9"/>
      <c r="I12" s="9"/>
      <c r="J12" s="9"/>
      <c r="K12" s="182"/>
      <c r="L12" s="182"/>
      <c r="M12" s="9"/>
    </row>
    <row r="13" spans="1:13" ht="12.75" customHeight="1">
      <c r="A13" s="12"/>
      <c r="B13" s="45"/>
      <c r="C13" s="45"/>
      <c r="D13" s="12" t="s">
        <v>236</v>
      </c>
      <c r="E13" s="12"/>
      <c r="F13" s="9" t="s">
        <v>237</v>
      </c>
      <c r="G13" s="9"/>
      <c r="H13" s="9"/>
      <c r="I13" s="9"/>
      <c r="J13" s="9"/>
      <c r="K13" s="182"/>
      <c r="L13" s="182"/>
      <c r="M13" s="9"/>
    </row>
    <row r="14" spans="1:13" ht="12.75" customHeight="1">
      <c r="A14" s="12"/>
      <c r="B14" s="45"/>
      <c r="C14" s="45"/>
      <c r="D14" s="12"/>
      <c r="E14" s="12">
        <v>1</v>
      </c>
      <c r="F14" s="9" t="s">
        <v>238</v>
      </c>
      <c r="G14" s="9">
        <v>27753</v>
      </c>
      <c r="H14" s="9"/>
      <c r="I14" s="9"/>
      <c r="J14" s="9"/>
      <c r="K14" s="341"/>
      <c r="L14" s="182"/>
      <c r="M14" s="9"/>
    </row>
    <row r="15" spans="1:13" ht="12.75" customHeight="1">
      <c r="A15" s="12"/>
      <c r="B15" s="45"/>
      <c r="C15" s="45"/>
      <c r="D15" s="12"/>
      <c r="E15" s="12">
        <v>2</v>
      </c>
      <c r="F15" s="9" t="s">
        <v>239</v>
      </c>
      <c r="G15" s="9">
        <v>548</v>
      </c>
      <c r="H15" s="9"/>
      <c r="I15" s="9"/>
      <c r="J15" s="9"/>
      <c r="K15" s="341"/>
      <c r="L15" s="182"/>
      <c r="M15" s="9"/>
    </row>
    <row r="16" spans="1:13" ht="12.75" customHeight="1">
      <c r="A16" s="12"/>
      <c r="B16" s="45"/>
      <c r="C16" s="45"/>
      <c r="D16" s="12" t="s">
        <v>240</v>
      </c>
      <c r="E16" s="12"/>
      <c r="F16" s="9" t="s">
        <v>241</v>
      </c>
      <c r="G16" s="9">
        <v>6991</v>
      </c>
      <c r="H16" s="9"/>
      <c r="I16" s="9"/>
      <c r="J16" s="9"/>
      <c r="K16" s="341"/>
      <c r="L16" s="182"/>
      <c r="M16" s="9"/>
    </row>
    <row r="17" spans="1:13" ht="12.75" customHeight="1">
      <c r="A17" s="12"/>
      <c r="B17" s="45"/>
      <c r="C17" s="45"/>
      <c r="D17" s="12" t="s">
        <v>242</v>
      </c>
      <c r="E17" s="12"/>
      <c r="F17" s="9" t="s">
        <v>21</v>
      </c>
      <c r="G17" s="9"/>
      <c r="H17" s="9"/>
      <c r="I17" s="9"/>
      <c r="J17" s="9"/>
      <c r="K17" s="341"/>
      <c r="L17" s="182"/>
      <c r="M17" s="9"/>
    </row>
    <row r="18" spans="1:13" ht="12.75" customHeight="1">
      <c r="A18" s="12"/>
      <c r="B18" s="45"/>
      <c r="C18" s="45"/>
      <c r="D18" s="12"/>
      <c r="E18" s="12">
        <v>1</v>
      </c>
      <c r="F18" s="9" t="s">
        <v>243</v>
      </c>
      <c r="G18" s="9">
        <v>30</v>
      </c>
      <c r="H18" s="9"/>
      <c r="I18" s="9"/>
      <c r="J18" s="9"/>
      <c r="K18" s="341"/>
      <c r="L18" s="182"/>
      <c r="M18" s="9"/>
    </row>
    <row r="19" spans="1:13" ht="12.75" customHeight="1">
      <c r="A19" s="12"/>
      <c r="B19" s="45"/>
      <c r="C19" s="45"/>
      <c r="D19" s="12"/>
      <c r="E19" s="12">
        <v>2</v>
      </c>
      <c r="F19" s="9" t="s">
        <v>244</v>
      </c>
      <c r="G19" s="9">
        <v>300</v>
      </c>
      <c r="H19" s="9"/>
      <c r="I19" s="9"/>
      <c r="J19" s="9"/>
      <c r="K19" s="341"/>
      <c r="L19" s="182"/>
      <c r="M19" s="9"/>
    </row>
    <row r="20" spans="1:13" ht="12.75" customHeight="1">
      <c r="A20" s="12"/>
      <c r="B20" s="45"/>
      <c r="C20" s="45"/>
      <c r="D20" s="12"/>
      <c r="E20" s="12">
        <v>3</v>
      </c>
      <c r="F20" s="9" t="s">
        <v>245</v>
      </c>
      <c r="G20" s="9">
        <v>733</v>
      </c>
      <c r="H20" s="9"/>
      <c r="I20" s="9"/>
      <c r="J20" s="9"/>
      <c r="K20" s="341"/>
      <c r="L20" s="182"/>
      <c r="M20" s="9"/>
    </row>
    <row r="21" spans="1:13" ht="12.75" customHeight="1">
      <c r="A21" s="12"/>
      <c r="B21" s="45"/>
      <c r="C21" s="45"/>
      <c r="D21" s="12"/>
      <c r="E21" s="12">
        <v>4</v>
      </c>
      <c r="F21" s="9" t="s">
        <v>246</v>
      </c>
      <c r="G21" s="9">
        <v>540</v>
      </c>
      <c r="H21" s="9"/>
      <c r="I21" s="9"/>
      <c r="J21" s="9"/>
      <c r="K21" s="341"/>
      <c r="L21" s="182"/>
      <c r="M21" s="9"/>
    </row>
    <row r="22" spans="1:13" ht="12.75" customHeight="1">
      <c r="A22" s="12"/>
      <c r="B22" s="45"/>
      <c r="C22" s="45"/>
      <c r="D22" s="12"/>
      <c r="E22" s="12">
        <v>5</v>
      </c>
      <c r="F22" s="9" t="s">
        <v>247</v>
      </c>
      <c r="G22" s="9">
        <v>287</v>
      </c>
      <c r="H22" s="9"/>
      <c r="I22" s="9"/>
      <c r="J22" s="9"/>
      <c r="K22" s="341"/>
      <c r="L22" s="182"/>
      <c r="M22" s="9"/>
    </row>
    <row r="23" spans="1:13" ht="12.75" customHeight="1">
      <c r="A23" s="12"/>
      <c r="B23" s="45"/>
      <c r="C23" s="45"/>
      <c r="D23" s="12"/>
      <c r="E23" s="12"/>
      <c r="F23" s="35" t="s">
        <v>187</v>
      </c>
      <c r="G23" s="35">
        <f>SUM(G14:G22)</f>
        <v>37182</v>
      </c>
      <c r="H23" s="9"/>
      <c r="I23" s="9"/>
      <c r="J23" s="9"/>
      <c r="K23" s="341"/>
      <c r="L23" s="182">
        <v>9</v>
      </c>
      <c r="M23" s="9"/>
    </row>
    <row r="24" spans="1:13" s="20" customFormat="1" ht="12.75" customHeight="1">
      <c r="A24" s="23"/>
      <c r="B24" s="45"/>
      <c r="C24" s="45"/>
      <c r="D24" s="23"/>
      <c r="E24" s="23"/>
      <c r="F24" s="14"/>
      <c r="G24" s="9"/>
      <c r="H24" s="14"/>
      <c r="I24" s="14"/>
      <c r="J24" s="14"/>
      <c r="K24" s="341"/>
      <c r="L24" s="363"/>
      <c r="M24" s="14"/>
    </row>
    <row r="25" spans="1:13" ht="12.75" customHeight="1">
      <c r="A25" s="12"/>
      <c r="B25" s="45">
        <v>2</v>
      </c>
      <c r="C25" s="45"/>
      <c r="D25" s="12"/>
      <c r="E25" s="12"/>
      <c r="F25" s="8" t="s">
        <v>248</v>
      </c>
      <c r="G25" s="14"/>
      <c r="H25" s="9"/>
      <c r="I25" s="9"/>
      <c r="J25" s="9"/>
      <c r="K25" s="341"/>
      <c r="L25" s="182"/>
      <c r="M25" s="9" t="s">
        <v>402</v>
      </c>
    </row>
    <row r="26" spans="1:13" ht="12.75" customHeight="1">
      <c r="A26" s="12"/>
      <c r="B26" s="45"/>
      <c r="C26" s="156">
        <v>1</v>
      </c>
      <c r="D26" s="156"/>
      <c r="E26" s="156"/>
      <c r="F26" s="140" t="s">
        <v>67</v>
      </c>
      <c r="G26" s="14"/>
      <c r="H26" s="9"/>
      <c r="I26" s="9"/>
      <c r="J26" s="9"/>
      <c r="K26" s="341"/>
      <c r="L26" s="182"/>
      <c r="M26" s="9"/>
    </row>
    <row r="27" spans="1:13" ht="12.75" customHeight="1">
      <c r="A27" s="12"/>
      <c r="B27" s="45"/>
      <c r="C27" s="45"/>
      <c r="D27" s="12" t="s">
        <v>240</v>
      </c>
      <c r="E27" s="12"/>
      <c r="F27" s="154" t="s">
        <v>250</v>
      </c>
      <c r="G27" s="14">
        <v>55</v>
      </c>
      <c r="H27" s="9"/>
      <c r="I27" s="9"/>
      <c r="J27" s="9"/>
      <c r="K27" s="341"/>
      <c r="L27" s="182"/>
      <c r="M27" s="9"/>
    </row>
    <row r="28" spans="1:13" ht="12.75" customHeight="1">
      <c r="A28" s="12"/>
      <c r="B28" s="45"/>
      <c r="C28" s="45"/>
      <c r="D28" s="12" t="s">
        <v>242</v>
      </c>
      <c r="E28" s="12"/>
      <c r="F28" s="9" t="s">
        <v>21</v>
      </c>
      <c r="G28" s="140"/>
      <c r="H28" s="9"/>
      <c r="I28" s="9"/>
      <c r="J28" s="9"/>
      <c r="K28" s="341"/>
      <c r="L28" s="182"/>
      <c r="M28" s="9"/>
    </row>
    <row r="29" spans="1:13" ht="12.75" customHeight="1">
      <c r="A29" s="12"/>
      <c r="B29" s="45"/>
      <c r="C29" s="45"/>
      <c r="D29" s="12"/>
      <c r="E29" s="12">
        <v>1</v>
      </c>
      <c r="F29" s="9" t="s">
        <v>243</v>
      </c>
      <c r="G29" s="140">
        <v>600</v>
      </c>
      <c r="H29" s="9"/>
      <c r="I29" s="9"/>
      <c r="J29" s="9"/>
      <c r="K29" s="341"/>
      <c r="L29" s="182"/>
      <c r="M29" s="9"/>
    </row>
    <row r="30" spans="1:13" ht="12.75" customHeight="1">
      <c r="A30" s="12"/>
      <c r="B30" s="45"/>
      <c r="C30" s="45"/>
      <c r="D30" s="12"/>
      <c r="E30" s="12">
        <v>2</v>
      </c>
      <c r="F30" s="9" t="s">
        <v>244</v>
      </c>
      <c r="G30" s="140">
        <v>580</v>
      </c>
      <c r="H30" s="9"/>
      <c r="I30" s="9"/>
      <c r="J30" s="9"/>
      <c r="K30" s="341"/>
      <c r="L30" s="182"/>
      <c r="M30" s="9"/>
    </row>
    <row r="31" spans="1:13" ht="12.75" customHeight="1">
      <c r="A31" s="12"/>
      <c r="B31" s="45"/>
      <c r="C31" s="45"/>
      <c r="D31" s="12"/>
      <c r="E31" s="12">
        <v>3</v>
      </c>
      <c r="F31" s="9" t="s">
        <v>245</v>
      </c>
      <c r="G31" s="140">
        <v>1320</v>
      </c>
      <c r="H31" s="9"/>
      <c r="I31" s="9"/>
      <c r="J31" s="9"/>
      <c r="K31" s="341"/>
      <c r="L31" s="182"/>
      <c r="M31" s="9"/>
    </row>
    <row r="32" spans="1:13" ht="12.75" customHeight="1">
      <c r="A32" s="12"/>
      <c r="B32" s="45"/>
      <c r="C32" s="45"/>
      <c r="D32" s="12"/>
      <c r="E32" s="12">
        <v>5</v>
      </c>
      <c r="F32" s="9" t="s">
        <v>247</v>
      </c>
      <c r="G32" s="9">
        <v>555</v>
      </c>
      <c r="H32" s="9"/>
      <c r="I32" s="9"/>
      <c r="J32" s="9"/>
      <c r="K32" s="341"/>
      <c r="L32" s="182"/>
      <c r="M32" s="9"/>
    </row>
    <row r="33" spans="1:13" ht="12.75" customHeight="1">
      <c r="A33" s="12"/>
      <c r="B33" s="45"/>
      <c r="C33" s="45"/>
      <c r="D33" s="12"/>
      <c r="E33" s="12"/>
      <c r="F33" s="35" t="s">
        <v>187</v>
      </c>
      <c r="G33" s="35">
        <f>SUM(G28:G32)+G27</f>
        <v>3110</v>
      </c>
      <c r="H33" s="9"/>
      <c r="I33" s="9"/>
      <c r="J33" s="9"/>
      <c r="K33" s="341"/>
      <c r="L33" s="182"/>
      <c r="M33" s="9"/>
    </row>
    <row r="34" spans="1:13" ht="12.75" customHeight="1">
      <c r="A34" s="87"/>
      <c r="B34" s="157"/>
      <c r="C34" s="157"/>
      <c r="D34" s="87"/>
      <c r="E34" s="87"/>
      <c r="F34" s="90"/>
      <c r="G34" s="90"/>
      <c r="H34" s="33"/>
      <c r="I34" s="33"/>
      <c r="J34" s="33"/>
      <c r="K34" s="352"/>
      <c r="L34" s="183"/>
      <c r="M34" s="9"/>
    </row>
    <row r="35" spans="1:13" ht="12.75" customHeight="1">
      <c r="A35" s="87"/>
      <c r="B35" s="157">
        <v>3</v>
      </c>
      <c r="C35" s="157"/>
      <c r="D35" s="87"/>
      <c r="E35" s="87"/>
      <c r="F35" s="90" t="s">
        <v>417</v>
      </c>
      <c r="G35" s="90"/>
      <c r="H35" s="33"/>
      <c r="I35" s="33"/>
      <c r="J35" s="33"/>
      <c r="K35" s="352"/>
      <c r="L35" s="183"/>
      <c r="M35" s="9"/>
    </row>
    <row r="36" spans="1:13" ht="12.75" customHeight="1">
      <c r="A36" s="87"/>
      <c r="B36" s="157"/>
      <c r="C36" s="159">
        <v>1</v>
      </c>
      <c r="D36" s="87"/>
      <c r="E36" s="87"/>
      <c r="F36" s="140" t="s">
        <v>67</v>
      </c>
      <c r="G36" s="90"/>
      <c r="H36" s="33"/>
      <c r="I36" s="33"/>
      <c r="J36" s="33"/>
      <c r="K36" s="352"/>
      <c r="L36" s="183"/>
      <c r="M36" s="9"/>
    </row>
    <row r="37" spans="1:13" ht="12.75" customHeight="1">
      <c r="A37" s="87"/>
      <c r="B37" s="157"/>
      <c r="C37" s="157"/>
      <c r="D37" s="87" t="s">
        <v>267</v>
      </c>
      <c r="E37" s="87"/>
      <c r="F37" s="160" t="s">
        <v>268</v>
      </c>
      <c r="G37" s="160"/>
      <c r="H37" s="33"/>
      <c r="I37" s="33"/>
      <c r="J37" s="33"/>
      <c r="K37" s="352"/>
      <c r="L37" s="183"/>
      <c r="M37" s="9"/>
    </row>
    <row r="38" spans="1:13" ht="12.75" customHeight="1">
      <c r="A38" s="87"/>
      <c r="B38" s="157"/>
      <c r="C38" s="157"/>
      <c r="D38" s="87"/>
      <c r="E38" s="87" t="s">
        <v>418</v>
      </c>
      <c r="F38" s="160" t="s">
        <v>419</v>
      </c>
      <c r="G38" s="160">
        <v>305</v>
      </c>
      <c r="H38" s="33"/>
      <c r="I38" s="33"/>
      <c r="J38" s="33"/>
      <c r="K38" s="352"/>
      <c r="L38" s="183"/>
      <c r="M38" s="9"/>
    </row>
    <row r="39" spans="1:13" ht="12.75" customHeight="1">
      <c r="A39" s="87"/>
      <c r="B39" s="157"/>
      <c r="C39" s="157"/>
      <c r="D39" s="87"/>
      <c r="E39" s="87"/>
      <c r="F39" s="35" t="s">
        <v>187</v>
      </c>
      <c r="G39" s="90">
        <f>SUM(G38)</f>
        <v>305</v>
      </c>
      <c r="H39" s="33"/>
      <c r="I39" s="33"/>
      <c r="J39" s="33"/>
      <c r="K39" s="352"/>
      <c r="L39" s="183"/>
      <c r="M39" s="9"/>
    </row>
    <row r="40" spans="1:13" ht="12.75" customHeight="1" thickBot="1">
      <c r="A40" s="87"/>
      <c r="B40" s="87"/>
      <c r="C40" s="87"/>
      <c r="D40" s="87"/>
      <c r="E40" s="87"/>
      <c r="F40" s="172"/>
      <c r="G40" s="33"/>
      <c r="H40" s="33"/>
      <c r="I40" s="33"/>
      <c r="J40" s="33"/>
      <c r="K40" s="352"/>
      <c r="L40" s="183"/>
      <c r="M40" s="9"/>
    </row>
    <row r="41" spans="1:13" ht="12.75" customHeight="1" thickBot="1">
      <c r="A41" s="57"/>
      <c r="B41" s="58"/>
      <c r="C41" s="58"/>
      <c r="D41" s="58"/>
      <c r="E41" s="58"/>
      <c r="F41" s="48" t="s">
        <v>231</v>
      </c>
      <c r="G41" s="89">
        <f>G23+G33+G39</f>
        <v>40597</v>
      </c>
      <c r="H41" s="358"/>
      <c r="I41" s="54"/>
      <c r="J41" s="54"/>
      <c r="K41" s="359"/>
      <c r="L41" s="364">
        <v>9</v>
      </c>
      <c r="M41" s="9"/>
    </row>
    <row r="42" spans="1:13" ht="12.75" customHeight="1">
      <c r="A42" s="85"/>
      <c r="B42" s="85"/>
      <c r="C42" s="85"/>
      <c r="D42" s="85"/>
      <c r="E42" s="85"/>
      <c r="F42" s="21"/>
      <c r="G42" s="118"/>
      <c r="H42" s="17"/>
      <c r="I42" s="17"/>
      <c r="J42" s="17"/>
      <c r="K42" s="354"/>
      <c r="L42" s="355"/>
      <c r="M42" s="9"/>
    </row>
    <row r="43" spans="1:13" ht="12.75" customHeight="1">
      <c r="A43" s="45">
        <v>2</v>
      </c>
      <c r="B43" s="12"/>
      <c r="C43" s="12"/>
      <c r="D43" s="12"/>
      <c r="E43" s="12"/>
      <c r="F43" s="35" t="s">
        <v>0</v>
      </c>
      <c r="G43" s="35"/>
      <c r="H43" s="9"/>
      <c r="I43" s="9"/>
      <c r="J43" s="9"/>
      <c r="K43" s="341"/>
      <c r="L43" s="182"/>
      <c r="M43" s="9"/>
    </row>
    <row r="44" spans="1:13" ht="12.75" customHeight="1">
      <c r="A44" s="45"/>
      <c r="B44" s="12"/>
      <c r="C44" s="12"/>
      <c r="D44" s="12"/>
      <c r="E44" s="12"/>
      <c r="F44" s="35"/>
      <c r="G44" s="167"/>
      <c r="H44" s="9"/>
      <c r="I44" s="9"/>
      <c r="J44" s="9"/>
      <c r="K44" s="341"/>
      <c r="L44" s="182"/>
      <c r="M44" s="9"/>
    </row>
    <row r="45" spans="1:13" ht="12.75" customHeight="1">
      <c r="A45" s="45"/>
      <c r="B45" s="157">
        <v>1</v>
      </c>
      <c r="C45" s="157"/>
      <c r="D45" s="87"/>
      <c r="E45" s="87"/>
      <c r="F45" s="90" t="s">
        <v>417</v>
      </c>
      <c r="G45" s="90"/>
      <c r="H45" s="9"/>
      <c r="I45" s="9"/>
      <c r="J45" s="9"/>
      <c r="K45" s="341"/>
      <c r="L45" s="182"/>
      <c r="M45" s="9"/>
    </row>
    <row r="46" spans="1:13" ht="12.75" customHeight="1">
      <c r="A46" s="45"/>
      <c r="B46" s="157"/>
      <c r="C46" s="159">
        <v>1</v>
      </c>
      <c r="D46" s="87"/>
      <c r="E46" s="87"/>
      <c r="F46" s="140" t="s">
        <v>67</v>
      </c>
      <c r="G46" s="90"/>
      <c r="H46" s="9"/>
      <c r="I46" s="9"/>
      <c r="J46" s="9"/>
      <c r="K46" s="341"/>
      <c r="L46" s="182"/>
      <c r="M46" s="9"/>
    </row>
    <row r="47" spans="1:13" ht="12.75" customHeight="1">
      <c r="A47" s="45"/>
      <c r="B47" s="157"/>
      <c r="C47" s="157"/>
      <c r="D47" s="87" t="s">
        <v>267</v>
      </c>
      <c r="E47" s="87"/>
      <c r="F47" s="160" t="s">
        <v>268</v>
      </c>
      <c r="G47" s="90"/>
      <c r="H47" s="9"/>
      <c r="I47" s="9"/>
      <c r="J47" s="9"/>
      <c r="K47" s="341"/>
      <c r="L47" s="182"/>
      <c r="M47" s="9"/>
    </row>
    <row r="48" spans="1:13" ht="12.75" customHeight="1">
      <c r="A48" s="45"/>
      <c r="B48" s="157"/>
      <c r="C48" s="157"/>
      <c r="D48" s="87"/>
      <c r="E48" s="87" t="s">
        <v>418</v>
      </c>
      <c r="F48" s="160" t="s">
        <v>419</v>
      </c>
      <c r="G48" s="160">
        <v>2</v>
      </c>
      <c r="H48" s="9"/>
      <c r="I48" s="9"/>
      <c r="J48" s="9"/>
      <c r="K48" s="341"/>
      <c r="L48" s="182"/>
      <c r="M48" s="9"/>
    </row>
    <row r="49" spans="1:13" ht="12.75" customHeight="1">
      <c r="A49" s="45"/>
      <c r="B49" s="157"/>
      <c r="C49" s="157"/>
      <c r="D49" s="87"/>
      <c r="E49" s="87"/>
      <c r="F49" s="90" t="s">
        <v>187</v>
      </c>
      <c r="G49" s="35">
        <f>SUM(G48)</f>
        <v>2</v>
      </c>
      <c r="H49" s="9"/>
      <c r="I49" s="9"/>
      <c r="J49" s="9"/>
      <c r="K49" s="341"/>
      <c r="L49" s="182"/>
      <c r="M49" s="9"/>
    </row>
    <row r="50" spans="1:13" ht="12.75" customHeight="1">
      <c r="A50" s="12"/>
      <c r="B50" s="12"/>
      <c r="C50" s="12"/>
      <c r="D50" s="12"/>
      <c r="E50" s="12"/>
      <c r="F50" s="9"/>
      <c r="G50" s="17"/>
      <c r="H50" s="9"/>
      <c r="I50" s="9"/>
      <c r="J50" s="9"/>
      <c r="K50" s="341"/>
      <c r="L50" s="182"/>
      <c r="M50" s="9"/>
    </row>
    <row r="51" spans="1:13" s="16" customFormat="1" ht="12.75" customHeight="1">
      <c r="A51" s="8"/>
      <c r="B51" s="8">
        <v>2</v>
      </c>
      <c r="C51" s="8"/>
      <c r="D51" s="8"/>
      <c r="E51" s="8"/>
      <c r="F51" s="25" t="s">
        <v>249</v>
      </c>
      <c r="G51" s="9"/>
      <c r="H51" s="8"/>
      <c r="I51" s="8"/>
      <c r="J51" s="8"/>
      <c r="K51" s="341"/>
      <c r="L51" s="346"/>
      <c r="M51" s="8" t="s">
        <v>402</v>
      </c>
    </row>
    <row r="52" spans="1:13" s="16" customFormat="1" ht="12.75" customHeight="1">
      <c r="A52" s="8"/>
      <c r="B52" s="8"/>
      <c r="C52" s="156">
        <v>1</v>
      </c>
      <c r="D52" s="156"/>
      <c r="E52" s="156"/>
      <c r="F52" s="140" t="s">
        <v>67</v>
      </c>
      <c r="G52" s="9"/>
      <c r="H52" s="8"/>
      <c r="I52" s="8"/>
      <c r="J52" s="8"/>
      <c r="K52" s="341"/>
      <c r="L52" s="346"/>
      <c r="M52" s="8"/>
    </row>
    <row r="53" spans="1:13" s="16" customFormat="1" ht="12.75" customHeight="1">
      <c r="A53" s="140"/>
      <c r="B53" s="140"/>
      <c r="C53" s="140"/>
      <c r="D53" s="156" t="s">
        <v>242</v>
      </c>
      <c r="E53" s="12"/>
      <c r="F53" s="9" t="s">
        <v>21</v>
      </c>
      <c r="G53" s="140"/>
      <c r="H53" s="8"/>
      <c r="I53" s="8"/>
      <c r="J53" s="8"/>
      <c r="K53" s="342"/>
      <c r="L53" s="346"/>
      <c r="M53" s="8"/>
    </row>
    <row r="54" spans="1:13" ht="12.75" customHeight="1">
      <c r="A54" s="156"/>
      <c r="B54" s="173"/>
      <c r="C54" s="173"/>
      <c r="D54" s="156"/>
      <c r="E54" s="12">
        <v>1</v>
      </c>
      <c r="F54" s="9" t="s">
        <v>243</v>
      </c>
      <c r="G54" s="140">
        <v>500</v>
      </c>
      <c r="H54" s="6"/>
      <c r="I54" s="6"/>
      <c r="J54" s="6"/>
      <c r="K54" s="340"/>
      <c r="L54" s="182"/>
      <c r="M54" s="9"/>
    </row>
    <row r="55" spans="1:13" ht="12.75" customHeight="1">
      <c r="A55" s="156"/>
      <c r="B55" s="156"/>
      <c r="C55" s="156"/>
      <c r="D55" s="156"/>
      <c r="E55" s="12">
        <v>5</v>
      </c>
      <c r="F55" s="9" t="s">
        <v>247</v>
      </c>
      <c r="G55" s="140">
        <v>25</v>
      </c>
      <c r="H55" s="9"/>
      <c r="I55" s="9"/>
      <c r="J55" s="9"/>
      <c r="K55" s="182"/>
      <c r="L55" s="182"/>
      <c r="M55" s="9"/>
    </row>
    <row r="56" spans="1:13" ht="12.75" customHeight="1">
      <c r="A56" s="156"/>
      <c r="B56" s="156"/>
      <c r="C56" s="156"/>
      <c r="D56" s="156"/>
      <c r="E56" s="156"/>
      <c r="F56" s="35" t="s">
        <v>187</v>
      </c>
      <c r="G56" s="40">
        <f>SUM(G54:G55)</f>
        <v>525</v>
      </c>
      <c r="H56" s="9"/>
      <c r="I56" s="9"/>
      <c r="J56" s="9"/>
      <c r="K56" s="182"/>
      <c r="L56" s="182"/>
      <c r="M56" s="9"/>
    </row>
    <row r="57" spans="1:13" ht="14.25" customHeight="1">
      <c r="A57" s="156"/>
      <c r="B57" s="156"/>
      <c r="C57" s="156"/>
      <c r="D57" s="156"/>
      <c r="E57" s="156"/>
      <c r="F57" s="140"/>
      <c r="G57" s="140"/>
      <c r="H57" s="9"/>
      <c r="I57" s="9"/>
      <c r="J57" s="9"/>
      <c r="K57" s="182"/>
      <c r="L57" s="182"/>
      <c r="M57" s="9"/>
    </row>
    <row r="58" spans="1:13" ht="12.75" customHeight="1">
      <c r="A58" s="156"/>
      <c r="B58" s="45">
        <v>3</v>
      </c>
      <c r="C58" s="45"/>
      <c r="D58" s="45"/>
      <c r="E58" s="45"/>
      <c r="F58" s="35" t="s">
        <v>251</v>
      </c>
      <c r="G58" s="140"/>
      <c r="H58" s="9"/>
      <c r="I58" s="9"/>
      <c r="J58" s="9"/>
      <c r="K58" s="341"/>
      <c r="L58" s="182"/>
      <c r="M58" s="9" t="s">
        <v>402</v>
      </c>
    </row>
    <row r="59" spans="1:13" ht="12.75" customHeight="1">
      <c r="A59" s="156"/>
      <c r="B59" s="45"/>
      <c r="C59" s="156">
        <v>1</v>
      </c>
      <c r="D59" s="156"/>
      <c r="E59" s="156"/>
      <c r="F59" s="140" t="s">
        <v>67</v>
      </c>
      <c r="G59" s="140"/>
      <c r="H59" s="9"/>
      <c r="I59" s="9"/>
      <c r="J59" s="9"/>
      <c r="K59" s="341"/>
      <c r="L59" s="182"/>
      <c r="M59" s="9"/>
    </row>
    <row r="60" spans="1:13" s="16" customFormat="1" ht="12.75" customHeight="1">
      <c r="A60" s="156"/>
      <c r="B60" s="156"/>
      <c r="C60" s="156"/>
      <c r="D60" s="12" t="s">
        <v>236</v>
      </c>
      <c r="E60" s="12"/>
      <c r="F60" s="9" t="s">
        <v>237</v>
      </c>
      <c r="G60" s="140"/>
      <c r="H60" s="8"/>
      <c r="I60" s="8"/>
      <c r="J60" s="8"/>
      <c r="K60" s="342"/>
      <c r="L60" s="346"/>
      <c r="M60" s="8"/>
    </row>
    <row r="61" spans="1:13" ht="12.75" customHeight="1">
      <c r="A61" s="156"/>
      <c r="B61" s="156"/>
      <c r="C61" s="156"/>
      <c r="D61" s="12"/>
      <c r="E61" s="12">
        <v>1</v>
      </c>
      <c r="F61" s="9" t="s">
        <v>238</v>
      </c>
      <c r="G61" s="140">
        <v>1979</v>
      </c>
      <c r="H61" s="9"/>
      <c r="I61" s="9"/>
      <c r="J61" s="9"/>
      <c r="K61" s="341"/>
      <c r="L61" s="182"/>
      <c r="M61" s="9"/>
    </row>
    <row r="62" spans="1:13" ht="12.75" customHeight="1">
      <c r="A62" s="156"/>
      <c r="B62" s="156"/>
      <c r="C62" s="156"/>
      <c r="D62" s="12" t="s">
        <v>240</v>
      </c>
      <c r="E62" s="12"/>
      <c r="F62" s="9" t="s">
        <v>241</v>
      </c>
      <c r="G62" s="140">
        <v>543</v>
      </c>
      <c r="H62" s="9"/>
      <c r="I62" s="9"/>
      <c r="J62" s="9"/>
      <c r="K62" s="341"/>
      <c r="L62" s="182"/>
      <c r="M62" s="9"/>
    </row>
    <row r="63" spans="1:13" ht="12.75" customHeight="1">
      <c r="A63" s="156"/>
      <c r="B63" s="156"/>
      <c r="C63" s="156"/>
      <c r="D63" s="12" t="s">
        <v>242</v>
      </c>
      <c r="E63" s="12"/>
      <c r="F63" s="9" t="s">
        <v>21</v>
      </c>
      <c r="G63" s="140"/>
      <c r="H63" s="9"/>
      <c r="I63" s="9"/>
      <c r="J63" s="9"/>
      <c r="K63" s="341"/>
      <c r="L63" s="182"/>
      <c r="M63" s="9"/>
    </row>
    <row r="64" spans="1:13" ht="12.75" customHeight="1">
      <c r="A64" s="156"/>
      <c r="B64" s="156"/>
      <c r="C64" s="156"/>
      <c r="D64" s="12"/>
      <c r="E64" s="12">
        <v>1</v>
      </c>
      <c r="F64" s="9" t="s">
        <v>243</v>
      </c>
      <c r="G64" s="140">
        <v>156</v>
      </c>
      <c r="H64" s="9"/>
      <c r="I64" s="9"/>
      <c r="J64" s="9"/>
      <c r="K64" s="341"/>
      <c r="L64" s="182"/>
      <c r="M64" s="9"/>
    </row>
    <row r="65" spans="1:13" ht="12.75" customHeight="1">
      <c r="A65" s="156"/>
      <c r="B65" s="156"/>
      <c r="C65" s="156"/>
      <c r="D65" s="12"/>
      <c r="E65" s="12">
        <v>2</v>
      </c>
      <c r="F65" s="9" t="s">
        <v>244</v>
      </c>
      <c r="G65" s="140">
        <v>50</v>
      </c>
      <c r="H65" s="9"/>
      <c r="I65" s="9"/>
      <c r="J65" s="9"/>
      <c r="K65" s="341"/>
      <c r="L65" s="182"/>
      <c r="M65" s="9"/>
    </row>
    <row r="66" spans="1:13" ht="12.75" customHeight="1">
      <c r="A66" s="156"/>
      <c r="B66" s="156"/>
      <c r="C66" s="156"/>
      <c r="D66" s="12"/>
      <c r="E66" s="12">
        <v>3</v>
      </c>
      <c r="F66" s="9" t="s">
        <v>245</v>
      </c>
      <c r="G66" s="140">
        <v>430</v>
      </c>
      <c r="H66" s="9"/>
      <c r="I66" s="9"/>
      <c r="J66" s="9"/>
      <c r="K66" s="341"/>
      <c r="L66" s="182"/>
      <c r="M66" s="9"/>
    </row>
    <row r="67" spans="1:13" ht="12.75" customHeight="1">
      <c r="A67" s="156"/>
      <c r="B67" s="156"/>
      <c r="C67" s="156"/>
      <c r="D67" s="12"/>
      <c r="E67" s="12">
        <v>4</v>
      </c>
      <c r="F67" s="9" t="s">
        <v>246</v>
      </c>
      <c r="G67" s="140">
        <v>10</v>
      </c>
      <c r="H67" s="9"/>
      <c r="I67" s="9"/>
      <c r="J67" s="9"/>
      <c r="K67" s="341"/>
      <c r="L67" s="182"/>
      <c r="M67" s="9"/>
    </row>
    <row r="68" spans="1:13" ht="12.75" customHeight="1">
      <c r="A68" s="156"/>
      <c r="B68" s="156"/>
      <c r="C68" s="156"/>
      <c r="D68" s="12"/>
      <c r="E68" s="12">
        <v>5</v>
      </c>
      <c r="F68" s="9" t="s">
        <v>247</v>
      </c>
      <c r="G68" s="140">
        <v>172</v>
      </c>
      <c r="H68" s="9"/>
      <c r="I68" s="9"/>
      <c r="J68" s="9"/>
      <c r="K68" s="341"/>
      <c r="L68" s="182"/>
      <c r="M68" s="9"/>
    </row>
    <row r="69" spans="1:13" s="16" customFormat="1" ht="12.75" customHeight="1">
      <c r="A69" s="156"/>
      <c r="B69" s="156"/>
      <c r="C69" s="156"/>
      <c r="D69" s="12"/>
      <c r="E69" s="12"/>
      <c r="F69" s="35" t="s">
        <v>187</v>
      </c>
      <c r="G69" s="35">
        <f>SUM(G61:G68)</f>
        <v>3340</v>
      </c>
      <c r="H69" s="8"/>
      <c r="I69" s="8"/>
      <c r="J69" s="8"/>
      <c r="K69" s="342"/>
      <c r="L69" s="346">
        <v>1</v>
      </c>
      <c r="M69" s="8"/>
    </row>
    <row r="70" spans="1:13" s="16" customFormat="1" ht="12.75" customHeight="1">
      <c r="A70" s="156"/>
      <c r="B70" s="156"/>
      <c r="C70" s="156"/>
      <c r="D70" s="12"/>
      <c r="E70" s="12"/>
      <c r="F70" s="35"/>
      <c r="G70" s="35"/>
      <c r="H70" s="8"/>
      <c r="I70" s="8"/>
      <c r="J70" s="8"/>
      <c r="K70" s="342"/>
      <c r="L70" s="346"/>
      <c r="M70" s="8"/>
    </row>
    <row r="71" spans="1:13" ht="12.75" customHeight="1">
      <c r="A71" s="156"/>
      <c r="B71" s="45">
        <v>4</v>
      </c>
      <c r="C71" s="45"/>
      <c r="D71" s="45"/>
      <c r="E71" s="45"/>
      <c r="F71" s="35" t="s">
        <v>254</v>
      </c>
      <c r="G71" s="140"/>
      <c r="H71" s="9"/>
      <c r="I71" s="9"/>
      <c r="J71" s="9"/>
      <c r="K71" s="341"/>
      <c r="L71" s="182"/>
      <c r="M71" s="9" t="s">
        <v>402</v>
      </c>
    </row>
    <row r="72" spans="1:13" ht="12.75" customHeight="1">
      <c r="A72" s="156"/>
      <c r="B72" s="45"/>
      <c r="C72" s="156">
        <v>1</v>
      </c>
      <c r="D72" s="156"/>
      <c r="E72" s="156"/>
      <c r="F72" s="140" t="s">
        <v>67</v>
      </c>
      <c r="G72" s="140"/>
      <c r="H72" s="9"/>
      <c r="I72" s="9"/>
      <c r="J72" s="9"/>
      <c r="K72" s="341"/>
      <c r="L72" s="182"/>
      <c r="M72" s="9"/>
    </row>
    <row r="73" spans="1:13" ht="12.75" customHeight="1">
      <c r="A73" s="156"/>
      <c r="B73" s="156"/>
      <c r="C73" s="156"/>
      <c r="D73" s="12" t="s">
        <v>242</v>
      </c>
      <c r="E73" s="12"/>
      <c r="F73" s="9" t="s">
        <v>21</v>
      </c>
      <c r="G73" s="140"/>
      <c r="H73" s="35"/>
      <c r="I73" s="35"/>
      <c r="J73" s="35"/>
      <c r="K73" s="343"/>
      <c r="L73" s="182"/>
      <c r="M73" s="9"/>
    </row>
    <row r="74" spans="1:13" s="16" customFormat="1" ht="12.75" customHeight="1">
      <c r="A74" s="156"/>
      <c r="B74" s="156"/>
      <c r="C74" s="156"/>
      <c r="D74" s="156"/>
      <c r="E74" s="12">
        <v>3</v>
      </c>
      <c r="F74" s="9" t="s">
        <v>245</v>
      </c>
      <c r="G74" s="140">
        <v>3157</v>
      </c>
      <c r="H74" s="8"/>
      <c r="I74" s="8"/>
      <c r="J74" s="8"/>
      <c r="K74" s="342"/>
      <c r="L74" s="346"/>
      <c r="M74" s="8"/>
    </row>
    <row r="75" spans="1:13" ht="12.75" customHeight="1">
      <c r="A75" s="156"/>
      <c r="B75" s="156"/>
      <c r="C75" s="156"/>
      <c r="D75" s="156"/>
      <c r="E75" s="12">
        <v>5</v>
      </c>
      <c r="F75" s="9" t="s">
        <v>247</v>
      </c>
      <c r="G75" s="140">
        <v>853</v>
      </c>
      <c r="H75" s="9"/>
      <c r="I75" s="9"/>
      <c r="J75" s="9"/>
      <c r="K75" s="341"/>
      <c r="L75" s="182"/>
      <c r="M75" s="9"/>
    </row>
    <row r="76" spans="1:13" ht="12.75" customHeight="1">
      <c r="A76" s="156"/>
      <c r="B76" s="156"/>
      <c r="C76" s="156">
        <v>2</v>
      </c>
      <c r="D76" s="156"/>
      <c r="E76" s="12"/>
      <c r="F76" s="9" t="s">
        <v>386</v>
      </c>
      <c r="G76" s="140"/>
      <c r="H76" s="9"/>
      <c r="I76" s="9"/>
      <c r="J76" s="9"/>
      <c r="K76" s="341"/>
      <c r="L76" s="182"/>
      <c r="M76" s="9"/>
    </row>
    <row r="77" spans="1:13" ht="12.75" customHeight="1">
      <c r="A77" s="156"/>
      <c r="B77" s="156"/>
      <c r="C77" s="156"/>
      <c r="D77" s="12" t="s">
        <v>252</v>
      </c>
      <c r="E77" s="156"/>
      <c r="F77" s="9" t="s">
        <v>23</v>
      </c>
      <c r="G77" s="140"/>
      <c r="H77" s="9"/>
      <c r="I77" s="9"/>
      <c r="J77" s="9"/>
      <c r="K77" s="341"/>
      <c r="L77" s="182"/>
      <c r="M77" s="9"/>
    </row>
    <row r="78" spans="1:13" ht="12.75" customHeight="1">
      <c r="A78" s="156"/>
      <c r="B78" s="156"/>
      <c r="C78" s="156"/>
      <c r="D78" s="156"/>
      <c r="E78" s="156">
        <v>3</v>
      </c>
      <c r="F78" s="9" t="s">
        <v>253</v>
      </c>
      <c r="G78" s="140">
        <v>157</v>
      </c>
      <c r="H78" s="9"/>
      <c r="I78" s="9"/>
      <c r="J78" s="9"/>
      <c r="K78" s="341"/>
      <c r="L78" s="182"/>
      <c r="M78" s="9"/>
    </row>
    <row r="79" spans="1:13" s="16" customFormat="1" ht="12.75" customHeight="1">
      <c r="A79" s="156"/>
      <c r="B79" s="156"/>
      <c r="C79" s="156"/>
      <c r="D79" s="156"/>
      <c r="E79" s="156">
        <v>7</v>
      </c>
      <c r="F79" s="9" t="s">
        <v>255</v>
      </c>
      <c r="G79" s="140">
        <v>43</v>
      </c>
      <c r="H79" s="8"/>
      <c r="I79" s="8"/>
      <c r="J79" s="8"/>
      <c r="K79" s="342"/>
      <c r="L79" s="346"/>
      <c r="M79" s="8"/>
    </row>
    <row r="80" spans="1:13" ht="12.75" customHeight="1">
      <c r="A80" s="156"/>
      <c r="B80" s="156"/>
      <c r="C80" s="156"/>
      <c r="D80" s="156"/>
      <c r="E80" s="156"/>
      <c r="F80" s="35" t="s">
        <v>187</v>
      </c>
      <c r="G80" s="35">
        <f>SUM(G74:G79)</f>
        <v>4210</v>
      </c>
      <c r="H80" s="9"/>
      <c r="I80" s="9"/>
      <c r="J80" s="9"/>
      <c r="K80" s="341"/>
      <c r="L80" s="182"/>
      <c r="M80" s="9"/>
    </row>
    <row r="81" spans="1:13" ht="12.75" customHeight="1">
      <c r="A81" s="12"/>
      <c r="B81" s="12"/>
      <c r="C81" s="12"/>
      <c r="D81" s="12"/>
      <c r="E81" s="12"/>
      <c r="F81" s="35"/>
      <c r="G81" s="36"/>
      <c r="H81" s="9"/>
      <c r="I81" s="9"/>
      <c r="J81" s="9"/>
      <c r="K81" s="341"/>
      <c r="L81" s="182"/>
      <c r="M81" s="9"/>
    </row>
    <row r="82" spans="1:13" ht="12.75" customHeight="1">
      <c r="A82" s="12"/>
      <c r="B82" s="45">
        <v>5</v>
      </c>
      <c r="C82" s="45"/>
      <c r="D82" s="12"/>
      <c r="E82" s="12"/>
      <c r="F82" s="61" t="s">
        <v>256</v>
      </c>
      <c r="G82" s="35"/>
      <c r="H82" s="9"/>
      <c r="I82" s="9"/>
      <c r="J82" s="9"/>
      <c r="K82" s="341"/>
      <c r="L82" s="182"/>
      <c r="M82" s="9" t="s">
        <v>402</v>
      </c>
    </row>
    <row r="83" spans="1:13" ht="12.75" customHeight="1">
      <c r="A83" s="12"/>
      <c r="B83" s="45"/>
      <c r="C83" s="156">
        <v>1</v>
      </c>
      <c r="D83" s="156"/>
      <c r="E83" s="156"/>
      <c r="F83" s="140" t="s">
        <v>67</v>
      </c>
      <c r="G83" s="35"/>
      <c r="H83" s="9"/>
      <c r="I83" s="9"/>
      <c r="J83" s="9"/>
      <c r="K83" s="341"/>
      <c r="L83" s="182"/>
      <c r="M83" s="9"/>
    </row>
    <row r="84" spans="1:13" ht="12.75" customHeight="1">
      <c r="A84" s="12"/>
      <c r="B84" s="45"/>
      <c r="C84" s="45"/>
      <c r="D84" s="12" t="s">
        <v>236</v>
      </c>
      <c r="E84" s="12"/>
      <c r="F84" s="9" t="s">
        <v>237</v>
      </c>
      <c r="G84" s="9"/>
      <c r="H84" s="9"/>
      <c r="I84" s="9"/>
      <c r="J84" s="9"/>
      <c r="K84" s="341"/>
      <c r="L84" s="182"/>
      <c r="M84" s="9"/>
    </row>
    <row r="85" spans="1:13" ht="12.75" customHeight="1">
      <c r="A85" s="12"/>
      <c r="B85" s="45"/>
      <c r="C85" s="45"/>
      <c r="D85" s="12"/>
      <c r="E85" s="12">
        <v>1</v>
      </c>
      <c r="F85" s="9" t="s">
        <v>238</v>
      </c>
      <c r="G85" s="9">
        <v>22427</v>
      </c>
      <c r="H85" s="9"/>
      <c r="I85" s="9"/>
      <c r="J85" s="9"/>
      <c r="K85" s="341"/>
      <c r="L85" s="182"/>
      <c r="M85" s="9"/>
    </row>
    <row r="86" spans="1:13" s="16" customFormat="1" ht="12.75" customHeight="1">
      <c r="A86" s="5"/>
      <c r="B86" s="45"/>
      <c r="C86" s="45"/>
      <c r="D86" s="12" t="s">
        <v>240</v>
      </c>
      <c r="E86" s="12"/>
      <c r="F86" s="9" t="s">
        <v>241</v>
      </c>
      <c r="G86" s="9">
        <v>6020</v>
      </c>
      <c r="H86" s="8"/>
      <c r="I86" s="8"/>
      <c r="J86" s="8"/>
      <c r="K86" s="342"/>
      <c r="L86" s="346"/>
      <c r="M86" s="8"/>
    </row>
    <row r="87" spans="1:13" ht="12.75" customHeight="1">
      <c r="A87" s="12"/>
      <c r="B87" s="45"/>
      <c r="C87" s="45"/>
      <c r="D87" s="12" t="s">
        <v>242</v>
      </c>
      <c r="E87" s="12"/>
      <c r="F87" s="9" t="s">
        <v>21</v>
      </c>
      <c r="G87" s="9"/>
      <c r="H87" s="35"/>
      <c r="I87" s="35"/>
      <c r="J87" s="35"/>
      <c r="K87" s="343"/>
      <c r="L87" s="182"/>
      <c r="M87" s="9"/>
    </row>
    <row r="88" spans="1:13" ht="12.75" customHeight="1">
      <c r="A88" s="12"/>
      <c r="B88" s="45"/>
      <c r="C88" s="45"/>
      <c r="D88" s="12"/>
      <c r="E88" s="12">
        <v>1</v>
      </c>
      <c r="F88" s="9" t="s">
        <v>243</v>
      </c>
      <c r="G88" s="36">
        <v>423</v>
      </c>
      <c r="H88" s="9"/>
      <c r="I88" s="9"/>
      <c r="J88" s="9"/>
      <c r="K88" s="341"/>
      <c r="L88" s="182"/>
      <c r="M88" s="9"/>
    </row>
    <row r="89" spans="1:13" ht="12.75" customHeight="1">
      <c r="A89" s="12"/>
      <c r="B89" s="45"/>
      <c r="C89" s="45"/>
      <c r="D89" s="12"/>
      <c r="E89" s="12">
        <v>3</v>
      </c>
      <c r="F89" s="9" t="s">
        <v>422</v>
      </c>
      <c r="G89" s="36">
        <v>414</v>
      </c>
      <c r="H89" s="9"/>
      <c r="I89" s="9"/>
      <c r="J89" s="9"/>
      <c r="K89" s="341"/>
      <c r="L89" s="182"/>
      <c r="M89" s="9"/>
    </row>
    <row r="90" spans="1:13" ht="12.75" customHeight="1">
      <c r="A90" s="12"/>
      <c r="B90" s="45"/>
      <c r="C90" s="45"/>
      <c r="D90" s="12"/>
      <c r="E90" s="12">
        <v>5</v>
      </c>
      <c r="F90" s="9" t="s">
        <v>247</v>
      </c>
      <c r="G90" s="140">
        <v>139</v>
      </c>
      <c r="H90" s="9"/>
      <c r="I90" s="9"/>
      <c r="J90" s="9"/>
      <c r="K90" s="341"/>
      <c r="L90" s="182"/>
      <c r="M90" s="9"/>
    </row>
    <row r="91" spans="1:13" ht="12.75" customHeight="1">
      <c r="A91" s="12"/>
      <c r="B91" s="45"/>
      <c r="C91" s="45"/>
      <c r="D91" s="12" t="s">
        <v>252</v>
      </c>
      <c r="E91" s="12"/>
      <c r="F91" s="9" t="s">
        <v>23</v>
      </c>
      <c r="G91" s="140"/>
      <c r="H91" s="9"/>
      <c r="I91" s="9"/>
      <c r="J91" s="9"/>
      <c r="K91" s="341"/>
      <c r="L91" s="182"/>
      <c r="M91" s="9"/>
    </row>
    <row r="92" spans="1:13" ht="12.75" customHeight="1">
      <c r="A92" s="12"/>
      <c r="B92" s="45"/>
      <c r="C92" s="45"/>
      <c r="D92" s="12"/>
      <c r="E92" s="12">
        <v>4</v>
      </c>
      <c r="F92" s="9" t="s">
        <v>283</v>
      </c>
      <c r="G92" s="140">
        <v>879</v>
      </c>
      <c r="H92" s="9"/>
      <c r="I92" s="9"/>
      <c r="J92" s="9"/>
      <c r="K92" s="341"/>
      <c r="L92" s="182"/>
      <c r="M92" s="9"/>
    </row>
    <row r="93" spans="1:13" ht="12.75" customHeight="1">
      <c r="A93" s="12"/>
      <c r="B93" s="45"/>
      <c r="C93" s="45"/>
      <c r="D93" s="12"/>
      <c r="E93" s="12">
        <v>7</v>
      </c>
      <c r="F93" s="9" t="s">
        <v>284</v>
      </c>
      <c r="G93" s="140">
        <v>237</v>
      </c>
      <c r="H93" s="9"/>
      <c r="I93" s="9"/>
      <c r="J93" s="9"/>
      <c r="K93" s="341"/>
      <c r="L93" s="182"/>
      <c r="M93" s="9"/>
    </row>
    <row r="94" spans="1:13" ht="12.75" customHeight="1">
      <c r="A94" s="12"/>
      <c r="B94" s="45"/>
      <c r="C94" s="45"/>
      <c r="D94" s="12"/>
      <c r="E94" s="12"/>
      <c r="F94" s="35" t="s">
        <v>187</v>
      </c>
      <c r="G94" s="35">
        <f>SUM(G85:G93)</f>
        <v>30539</v>
      </c>
      <c r="H94" s="9"/>
      <c r="I94" s="9"/>
      <c r="J94" s="9"/>
      <c r="K94" s="341"/>
      <c r="L94" s="345">
        <v>7.5</v>
      </c>
      <c r="M94" s="9"/>
    </row>
    <row r="95" spans="1:13" ht="12.75" customHeight="1">
      <c r="A95" s="12"/>
      <c r="B95" s="45"/>
      <c r="C95" s="45"/>
      <c r="D95" s="12"/>
      <c r="E95" s="12"/>
      <c r="F95" s="9"/>
      <c r="G95" s="9"/>
      <c r="H95" s="9"/>
      <c r="I95" s="9"/>
      <c r="J95" s="9"/>
      <c r="K95" s="341"/>
      <c r="L95" s="182"/>
      <c r="M95" s="9"/>
    </row>
    <row r="96" spans="1:13" ht="12.75" customHeight="1">
      <c r="A96" s="12"/>
      <c r="B96" s="45">
        <v>6</v>
      </c>
      <c r="C96" s="45"/>
      <c r="D96" s="12"/>
      <c r="E96" s="12"/>
      <c r="F96" s="61" t="s">
        <v>257</v>
      </c>
      <c r="G96" s="9"/>
      <c r="H96" s="9"/>
      <c r="I96" s="9"/>
      <c r="J96" s="9"/>
      <c r="K96" s="341"/>
      <c r="L96" s="182"/>
      <c r="M96" s="9" t="s">
        <v>402</v>
      </c>
    </row>
    <row r="97" spans="1:13" ht="12.75" customHeight="1">
      <c r="A97" s="12"/>
      <c r="B97" s="45"/>
      <c r="C97" s="156">
        <v>1</v>
      </c>
      <c r="D97" s="156"/>
      <c r="E97" s="156"/>
      <c r="F97" s="140" t="s">
        <v>67</v>
      </c>
      <c r="G97" s="9"/>
      <c r="H97" s="9"/>
      <c r="I97" s="9"/>
      <c r="J97" s="9"/>
      <c r="K97" s="341"/>
      <c r="L97" s="182"/>
      <c r="M97" s="9"/>
    </row>
    <row r="98" spans="1:13" ht="12.75" customHeight="1">
      <c r="A98" s="12"/>
      <c r="B98" s="45"/>
      <c r="C98" s="45"/>
      <c r="D98" s="12" t="s">
        <v>236</v>
      </c>
      <c r="E98" s="12"/>
      <c r="F98" s="9" t="s">
        <v>237</v>
      </c>
      <c r="G98" s="9"/>
      <c r="H98" s="35"/>
      <c r="I98" s="35"/>
      <c r="J98" s="35"/>
      <c r="K98" s="343"/>
      <c r="L98" s="182"/>
      <c r="M98" s="9"/>
    </row>
    <row r="99" spans="1:13" s="16" customFormat="1" ht="12.75" customHeight="1">
      <c r="A99" s="5"/>
      <c r="B99" s="45"/>
      <c r="C99" s="45"/>
      <c r="D99" s="5"/>
      <c r="E99" s="12">
        <v>2</v>
      </c>
      <c r="F99" s="9" t="s">
        <v>239</v>
      </c>
      <c r="G99" s="9">
        <v>359</v>
      </c>
      <c r="H99" s="8"/>
      <c r="I99" s="8"/>
      <c r="J99" s="8"/>
      <c r="K99" s="342"/>
      <c r="L99" s="346"/>
      <c r="M99" s="8"/>
    </row>
    <row r="100" spans="1:13" ht="12.75" customHeight="1">
      <c r="A100" s="12"/>
      <c r="B100" s="45"/>
      <c r="C100" s="45"/>
      <c r="D100" s="12" t="s">
        <v>240</v>
      </c>
      <c r="E100" s="12"/>
      <c r="F100" s="9" t="s">
        <v>241</v>
      </c>
      <c r="G100" s="140">
        <v>97</v>
      </c>
      <c r="H100" s="9"/>
      <c r="I100" s="9"/>
      <c r="J100" s="9"/>
      <c r="K100" s="341"/>
      <c r="L100" s="182"/>
      <c r="M100" s="9"/>
    </row>
    <row r="101" spans="1:13" ht="12.75" customHeight="1">
      <c r="A101" s="12"/>
      <c r="B101" s="45"/>
      <c r="C101" s="45"/>
      <c r="D101" s="12"/>
      <c r="E101" s="12"/>
      <c r="F101" s="35" t="s">
        <v>187</v>
      </c>
      <c r="G101" s="8">
        <f>SUM(G99:G100)</f>
        <v>456</v>
      </c>
      <c r="H101" s="9"/>
      <c r="I101" s="9"/>
      <c r="J101" s="9"/>
      <c r="K101" s="341"/>
      <c r="L101" s="182"/>
      <c r="M101" s="9"/>
    </row>
    <row r="102" spans="1:13" ht="12.75" customHeight="1">
      <c r="A102" s="12"/>
      <c r="B102" s="45"/>
      <c r="C102" s="45"/>
      <c r="D102" s="12"/>
      <c r="E102" s="12"/>
      <c r="F102" s="9"/>
      <c r="G102" s="9"/>
      <c r="H102" s="9"/>
      <c r="I102" s="9"/>
      <c r="J102" s="9"/>
      <c r="K102" s="341"/>
      <c r="L102" s="182"/>
      <c r="M102" s="9"/>
    </row>
    <row r="103" spans="1:13" ht="12.75" customHeight="1">
      <c r="A103" s="12"/>
      <c r="B103" s="45">
        <v>7</v>
      </c>
      <c r="C103" s="45"/>
      <c r="D103" s="12"/>
      <c r="E103" s="12"/>
      <c r="F103" s="35" t="s">
        <v>258</v>
      </c>
      <c r="G103" s="9"/>
      <c r="H103" s="35"/>
      <c r="I103" s="35"/>
      <c r="J103" s="35"/>
      <c r="K103" s="343"/>
      <c r="L103" s="182"/>
      <c r="M103" s="9" t="s">
        <v>402</v>
      </c>
    </row>
    <row r="104" spans="1:13" ht="12.75" customHeight="1">
      <c r="A104" s="12"/>
      <c r="B104" s="45"/>
      <c r="C104" s="156">
        <v>1</v>
      </c>
      <c r="D104" s="156"/>
      <c r="E104" s="156"/>
      <c r="F104" s="140" t="s">
        <v>67</v>
      </c>
      <c r="G104" s="9"/>
      <c r="H104" s="35"/>
      <c r="I104" s="35"/>
      <c r="J104" s="35"/>
      <c r="K104" s="343"/>
      <c r="L104" s="182"/>
      <c r="M104" s="9"/>
    </row>
    <row r="105" spans="1:13" ht="12.75" customHeight="1">
      <c r="A105" s="12"/>
      <c r="B105" s="45"/>
      <c r="C105" s="45"/>
      <c r="D105" s="12" t="s">
        <v>236</v>
      </c>
      <c r="E105" s="12"/>
      <c r="F105" s="9" t="s">
        <v>237</v>
      </c>
      <c r="G105" s="9"/>
      <c r="H105" s="35"/>
      <c r="I105" s="35"/>
      <c r="J105" s="35"/>
      <c r="K105" s="343"/>
      <c r="L105" s="182"/>
      <c r="M105" s="9"/>
    </row>
    <row r="106" spans="1:13" s="16" customFormat="1" ht="12.75" customHeight="1">
      <c r="A106" s="5"/>
      <c r="B106" s="45"/>
      <c r="C106" s="45"/>
      <c r="D106" s="12"/>
      <c r="E106" s="12">
        <v>1</v>
      </c>
      <c r="F106" s="9" t="s">
        <v>238</v>
      </c>
      <c r="G106" s="36">
        <v>1527</v>
      </c>
      <c r="H106" s="8"/>
      <c r="I106" s="8"/>
      <c r="J106" s="8"/>
      <c r="K106" s="342"/>
      <c r="L106" s="346"/>
      <c r="M106" s="8"/>
    </row>
    <row r="107" spans="1:13" ht="12.75" customHeight="1">
      <c r="A107" s="12"/>
      <c r="B107" s="45"/>
      <c r="C107" s="45"/>
      <c r="D107" s="12" t="s">
        <v>240</v>
      </c>
      <c r="E107" s="12"/>
      <c r="F107" s="9" t="s">
        <v>241</v>
      </c>
      <c r="G107" s="140">
        <v>417</v>
      </c>
      <c r="H107" s="9"/>
      <c r="I107" s="9"/>
      <c r="J107" s="9"/>
      <c r="K107" s="341"/>
      <c r="L107" s="182"/>
      <c r="M107" s="9"/>
    </row>
    <row r="108" spans="1:13" ht="12.75" customHeight="1">
      <c r="A108" s="12"/>
      <c r="B108" s="45"/>
      <c r="C108" s="45"/>
      <c r="D108" s="12"/>
      <c r="E108" s="12"/>
      <c r="F108" s="35" t="s">
        <v>187</v>
      </c>
      <c r="G108" s="8">
        <f>SUM(G106:G107)</f>
        <v>1944</v>
      </c>
      <c r="H108" s="9"/>
      <c r="I108" s="9"/>
      <c r="J108" s="9"/>
      <c r="K108" s="341"/>
      <c r="L108" s="345">
        <v>0.5</v>
      </c>
      <c r="M108" s="9"/>
    </row>
    <row r="109" spans="1:13" ht="11.25" customHeight="1">
      <c r="A109" s="12"/>
      <c r="B109" s="45"/>
      <c r="C109" s="45"/>
      <c r="D109" s="12"/>
      <c r="E109" s="12"/>
      <c r="F109" s="9"/>
      <c r="G109" s="9"/>
      <c r="H109" s="9"/>
      <c r="I109" s="9"/>
      <c r="J109" s="9"/>
      <c r="K109" s="341"/>
      <c r="L109" s="182"/>
      <c r="M109" s="9"/>
    </row>
    <row r="110" spans="1:13" ht="12.75" customHeight="1">
      <c r="A110" s="12"/>
      <c r="B110" s="45">
        <v>8</v>
      </c>
      <c r="C110" s="45"/>
      <c r="D110" s="12"/>
      <c r="E110" s="12"/>
      <c r="F110" s="61" t="s">
        <v>259</v>
      </c>
      <c r="G110" s="9"/>
      <c r="H110" s="9"/>
      <c r="I110" s="9"/>
      <c r="J110" s="9"/>
      <c r="K110" s="341"/>
      <c r="L110" s="182"/>
      <c r="M110" s="9" t="s">
        <v>402</v>
      </c>
    </row>
    <row r="111" spans="1:13" ht="12.75" customHeight="1">
      <c r="A111" s="12"/>
      <c r="B111" s="45"/>
      <c r="C111" s="156">
        <v>1</v>
      </c>
      <c r="D111" s="156"/>
      <c r="E111" s="156"/>
      <c r="F111" s="140" t="s">
        <v>67</v>
      </c>
      <c r="G111" s="9"/>
      <c r="H111" s="9"/>
      <c r="I111" s="9"/>
      <c r="J111" s="9"/>
      <c r="K111" s="341"/>
      <c r="L111" s="182"/>
      <c r="M111" s="9"/>
    </row>
    <row r="112" spans="1:13" ht="12.75" customHeight="1">
      <c r="A112" s="12"/>
      <c r="B112" s="45"/>
      <c r="C112" s="45"/>
      <c r="D112" s="12" t="s">
        <v>236</v>
      </c>
      <c r="E112" s="12"/>
      <c r="F112" s="9" t="s">
        <v>237</v>
      </c>
      <c r="G112" s="9"/>
      <c r="H112" s="35"/>
      <c r="I112" s="35"/>
      <c r="J112" s="35"/>
      <c r="K112" s="343"/>
      <c r="L112" s="182"/>
      <c r="M112" s="9"/>
    </row>
    <row r="113" spans="1:16" s="16" customFormat="1" ht="12.75" customHeight="1">
      <c r="A113" s="5"/>
      <c r="B113" s="45"/>
      <c r="C113" s="45"/>
      <c r="D113" s="12"/>
      <c r="E113" s="12">
        <v>1</v>
      </c>
      <c r="F113" s="9" t="s">
        <v>238</v>
      </c>
      <c r="G113" s="9">
        <v>8800</v>
      </c>
      <c r="H113" s="8"/>
      <c r="I113" s="8"/>
      <c r="J113" s="8"/>
      <c r="K113" s="342"/>
      <c r="L113" s="346"/>
      <c r="M113" s="8"/>
    </row>
    <row r="114" spans="1:16" ht="12.75" customHeight="1">
      <c r="A114" s="12"/>
      <c r="B114" s="45"/>
      <c r="C114" s="45"/>
      <c r="D114" s="12"/>
      <c r="E114" s="12">
        <v>2</v>
      </c>
      <c r="F114" s="9" t="s">
        <v>239</v>
      </c>
      <c r="G114" s="140"/>
      <c r="H114" s="9"/>
      <c r="I114" s="9"/>
      <c r="J114" s="9"/>
      <c r="K114" s="341"/>
      <c r="L114" s="182"/>
      <c r="M114" s="9"/>
    </row>
    <row r="115" spans="1:16" ht="12.75" customHeight="1">
      <c r="A115" s="12"/>
      <c r="B115" s="45"/>
      <c r="C115" s="45"/>
      <c r="D115" s="12" t="s">
        <v>240</v>
      </c>
      <c r="E115" s="12"/>
      <c r="F115" s="9" t="s">
        <v>241</v>
      </c>
      <c r="G115" s="140">
        <v>2423</v>
      </c>
      <c r="H115" s="9"/>
      <c r="I115" s="9"/>
      <c r="J115" s="9"/>
      <c r="K115" s="341"/>
      <c r="L115" s="182"/>
      <c r="M115" s="9"/>
    </row>
    <row r="116" spans="1:16" ht="12.75" customHeight="1">
      <c r="A116" s="12"/>
      <c r="B116" s="45"/>
      <c r="C116" s="45"/>
      <c r="D116" s="12" t="s">
        <v>242</v>
      </c>
      <c r="E116" s="12"/>
      <c r="F116" s="9" t="s">
        <v>21</v>
      </c>
      <c r="G116" s="140"/>
      <c r="H116" s="9"/>
      <c r="I116" s="9"/>
      <c r="J116" s="9"/>
      <c r="K116" s="341"/>
      <c r="L116" s="182"/>
      <c r="M116" s="9"/>
    </row>
    <row r="117" spans="1:16" ht="12.75" customHeight="1">
      <c r="A117" s="12"/>
      <c r="B117" s="45"/>
      <c r="C117" s="45"/>
      <c r="D117" s="12"/>
      <c r="E117" s="12">
        <v>1</v>
      </c>
      <c r="F117" s="9" t="s">
        <v>243</v>
      </c>
      <c r="G117" s="140">
        <v>450</v>
      </c>
      <c r="H117" s="9"/>
      <c r="I117" s="9"/>
      <c r="J117" s="9"/>
      <c r="K117" s="341"/>
      <c r="L117" s="182"/>
      <c r="M117" s="9"/>
      <c r="P117" s="11"/>
    </row>
    <row r="118" spans="1:16" ht="12.75" customHeight="1">
      <c r="A118" s="12"/>
      <c r="B118" s="45"/>
      <c r="C118" s="45"/>
      <c r="D118" s="12"/>
      <c r="E118" s="12">
        <v>2</v>
      </c>
      <c r="F118" s="9" t="s">
        <v>244</v>
      </c>
      <c r="G118" s="140">
        <v>290</v>
      </c>
      <c r="H118" s="35"/>
      <c r="I118" s="35"/>
      <c r="J118" s="35"/>
      <c r="K118" s="343"/>
      <c r="L118" s="182"/>
      <c r="M118" s="9"/>
    </row>
    <row r="119" spans="1:16" s="16" customFormat="1" ht="12.75" customHeight="1">
      <c r="A119" s="5"/>
      <c r="B119" s="45"/>
      <c r="C119" s="45"/>
      <c r="D119" s="12"/>
      <c r="E119" s="12">
        <v>3</v>
      </c>
      <c r="F119" s="9" t="s">
        <v>245</v>
      </c>
      <c r="G119" s="140">
        <v>3500</v>
      </c>
      <c r="H119" s="8"/>
      <c r="I119" s="8"/>
      <c r="J119" s="8"/>
      <c r="K119" s="342"/>
      <c r="L119" s="346"/>
      <c r="M119" s="8"/>
    </row>
    <row r="120" spans="1:16" ht="12.75" customHeight="1">
      <c r="A120" s="12"/>
      <c r="B120" s="45"/>
      <c r="C120" s="45"/>
      <c r="D120" s="12"/>
      <c r="E120" s="12">
        <v>4</v>
      </c>
      <c r="F120" s="9" t="s">
        <v>246</v>
      </c>
      <c r="G120" s="140">
        <v>50</v>
      </c>
      <c r="H120" s="9"/>
      <c r="I120" s="9"/>
      <c r="J120" s="9"/>
      <c r="K120" s="341"/>
      <c r="L120" s="182"/>
      <c r="M120" s="9"/>
    </row>
    <row r="121" spans="1:16" ht="12.75" customHeight="1">
      <c r="A121" s="12"/>
      <c r="B121" s="45"/>
      <c r="C121" s="45"/>
      <c r="D121" s="12"/>
      <c r="E121" s="12">
        <v>5</v>
      </c>
      <c r="F121" s="9" t="s">
        <v>247</v>
      </c>
      <c r="G121" s="140">
        <v>1145</v>
      </c>
      <c r="H121" s="9"/>
      <c r="I121" s="9"/>
      <c r="J121" s="9"/>
      <c r="K121" s="341"/>
      <c r="L121" s="182"/>
      <c r="M121" s="9"/>
    </row>
    <row r="122" spans="1:16" ht="12.75" customHeight="1">
      <c r="A122" s="12"/>
      <c r="B122" s="45"/>
      <c r="C122" s="45"/>
      <c r="D122" s="12"/>
      <c r="E122" s="12"/>
      <c r="F122" s="35" t="s">
        <v>187</v>
      </c>
      <c r="G122" s="35">
        <f>SUM(G113:G121)</f>
        <v>16658</v>
      </c>
      <c r="H122" s="9"/>
      <c r="I122" s="9"/>
      <c r="J122" s="9"/>
      <c r="K122" s="341"/>
      <c r="L122" s="345">
        <v>5</v>
      </c>
      <c r="M122" s="9"/>
    </row>
    <row r="123" spans="1:16" ht="12.75" customHeight="1" thickBot="1">
      <c r="A123" s="87"/>
      <c r="B123" s="157"/>
      <c r="C123" s="157"/>
      <c r="D123" s="87"/>
      <c r="E123" s="87"/>
      <c r="F123" s="90"/>
      <c r="G123" s="90"/>
      <c r="H123" s="33"/>
      <c r="I123" s="33"/>
      <c r="J123" s="33"/>
      <c r="K123" s="352"/>
      <c r="L123" s="183"/>
      <c r="M123" s="9"/>
    </row>
    <row r="124" spans="1:16" ht="12.75" customHeight="1" thickBot="1">
      <c r="A124" s="57"/>
      <c r="B124" s="51"/>
      <c r="C124" s="51"/>
      <c r="D124" s="58"/>
      <c r="E124" s="58"/>
      <c r="F124" s="49" t="s">
        <v>232</v>
      </c>
      <c r="G124" s="49">
        <f>G56+G69+G80+G94+G101+G108+G122+G49</f>
        <v>57674</v>
      </c>
      <c r="H124" s="54"/>
      <c r="I124" s="54"/>
      <c r="J124" s="54"/>
      <c r="K124" s="378"/>
      <c r="L124" s="49">
        <v>14</v>
      </c>
      <c r="M124" s="174"/>
    </row>
    <row r="125" spans="1:16" s="16" customFormat="1" ht="12.75" customHeight="1">
      <c r="A125" s="85"/>
      <c r="B125" s="85"/>
      <c r="C125" s="85"/>
      <c r="D125" s="85"/>
      <c r="E125" s="85"/>
      <c r="F125" s="17"/>
      <c r="G125" s="167"/>
      <c r="H125" s="17"/>
      <c r="I125" s="17"/>
      <c r="J125" s="17"/>
      <c r="K125" s="354"/>
      <c r="L125" s="351"/>
      <c r="M125" s="21"/>
    </row>
    <row r="126" spans="1:16" s="16" customFormat="1" ht="12.75" customHeight="1">
      <c r="A126" s="45">
        <v>3</v>
      </c>
      <c r="B126" s="12"/>
      <c r="C126" s="12"/>
      <c r="D126" s="12"/>
      <c r="E126" s="12"/>
      <c r="F126" s="35" t="s">
        <v>12</v>
      </c>
      <c r="G126" s="9"/>
      <c r="H126" s="9"/>
      <c r="I126" s="9"/>
      <c r="J126" s="9"/>
      <c r="K126" s="341"/>
      <c r="L126" s="346"/>
      <c r="M126" s="8"/>
    </row>
    <row r="127" spans="1:16" ht="12.75" customHeight="1">
      <c r="A127" s="12"/>
      <c r="B127" s="45"/>
      <c r="C127" s="45"/>
      <c r="D127" s="156"/>
      <c r="E127" s="156"/>
      <c r="F127" s="140"/>
      <c r="G127" s="140"/>
      <c r="H127" s="9"/>
      <c r="I127" s="9"/>
      <c r="J127" s="9"/>
      <c r="K127" s="341"/>
      <c r="L127" s="182"/>
      <c r="M127" s="9"/>
    </row>
    <row r="128" spans="1:16" ht="12.75" customHeight="1">
      <c r="A128" s="12"/>
      <c r="B128" s="45">
        <v>1</v>
      </c>
      <c r="C128" s="45"/>
      <c r="D128" s="156"/>
      <c r="E128" s="156"/>
      <c r="F128" s="61" t="s">
        <v>260</v>
      </c>
      <c r="G128" s="140"/>
      <c r="H128" s="9"/>
      <c r="I128" s="9"/>
      <c r="J128" s="9"/>
      <c r="K128" s="341"/>
      <c r="L128" s="182"/>
      <c r="M128" s="9" t="s">
        <v>402</v>
      </c>
    </row>
    <row r="129" spans="1:13" ht="12.75" customHeight="1">
      <c r="A129" s="12"/>
      <c r="B129" s="45"/>
      <c r="C129" s="156">
        <v>1</v>
      </c>
      <c r="D129" s="156"/>
      <c r="E129" s="156"/>
      <c r="F129" s="140" t="s">
        <v>67</v>
      </c>
      <c r="G129" s="140"/>
      <c r="H129" s="9"/>
      <c r="I129" s="9"/>
      <c r="J129" s="9"/>
      <c r="K129" s="341"/>
      <c r="L129" s="182"/>
      <c r="M129" s="9"/>
    </row>
    <row r="130" spans="1:13" ht="12.75" customHeight="1">
      <c r="A130" s="12"/>
      <c r="B130" s="45"/>
      <c r="C130" s="45"/>
      <c r="D130" s="12" t="s">
        <v>236</v>
      </c>
      <c r="E130" s="12"/>
      <c r="F130" s="9" t="s">
        <v>237</v>
      </c>
      <c r="G130" s="140"/>
      <c r="H130" s="35"/>
      <c r="I130" s="35"/>
      <c r="J130" s="35"/>
      <c r="K130" s="343"/>
      <c r="L130" s="182"/>
      <c r="M130" s="9"/>
    </row>
    <row r="131" spans="1:13" ht="12.75" customHeight="1">
      <c r="A131" s="5"/>
      <c r="B131" s="45"/>
      <c r="C131" s="45"/>
      <c r="D131" s="12"/>
      <c r="E131" s="12">
        <v>2</v>
      </c>
      <c r="F131" s="9" t="s">
        <v>239</v>
      </c>
      <c r="G131" s="140">
        <v>8892</v>
      </c>
      <c r="H131" s="36"/>
      <c r="I131" s="36"/>
      <c r="J131" s="36"/>
      <c r="K131" s="344"/>
      <c r="L131" s="182"/>
      <c r="M131" s="9"/>
    </row>
    <row r="132" spans="1:13" ht="12.75" customHeight="1">
      <c r="A132" s="12"/>
      <c r="B132" s="45"/>
      <c r="C132" s="45"/>
      <c r="D132" s="12" t="s">
        <v>240</v>
      </c>
      <c r="E132" s="12"/>
      <c r="F132" s="9" t="s">
        <v>241</v>
      </c>
      <c r="G132" s="140">
        <v>2398</v>
      </c>
      <c r="H132" s="36"/>
      <c r="I132" s="36"/>
      <c r="J132" s="36"/>
      <c r="K132" s="344"/>
      <c r="L132" s="182"/>
      <c r="M132" s="9"/>
    </row>
    <row r="133" spans="1:13" s="16" customFormat="1" ht="12.75" customHeight="1">
      <c r="A133" s="12"/>
      <c r="B133" s="45"/>
      <c r="C133" s="45"/>
      <c r="D133" s="12" t="s">
        <v>242</v>
      </c>
      <c r="E133" s="12"/>
      <c r="F133" s="9" t="s">
        <v>21</v>
      </c>
      <c r="G133" s="140"/>
      <c r="H133" s="35"/>
      <c r="I133" s="35"/>
      <c r="J133" s="35"/>
      <c r="K133" s="343"/>
      <c r="L133" s="346"/>
      <c r="M133" s="8"/>
    </row>
    <row r="134" spans="1:13" ht="12.75" customHeight="1" thickBot="1">
      <c r="A134" s="87"/>
      <c r="B134" s="157"/>
      <c r="C134" s="157"/>
      <c r="D134" s="159"/>
      <c r="E134" s="12">
        <v>3</v>
      </c>
      <c r="F134" s="9" t="s">
        <v>245</v>
      </c>
      <c r="G134" s="160">
        <v>500</v>
      </c>
      <c r="H134" s="9"/>
      <c r="I134" s="9"/>
      <c r="J134" s="9"/>
      <c r="K134" s="182"/>
      <c r="L134" s="182"/>
      <c r="M134" s="9"/>
    </row>
    <row r="135" spans="1:13" ht="12.75" customHeight="1" thickBot="1">
      <c r="A135" s="12"/>
      <c r="B135" s="45"/>
      <c r="C135" s="45"/>
      <c r="D135" s="156"/>
      <c r="E135" s="156"/>
      <c r="F135" s="35" t="s">
        <v>187</v>
      </c>
      <c r="G135" s="35">
        <f>SUM(G131:G134)</f>
        <v>11790</v>
      </c>
      <c r="H135" s="49" t="e">
        <f>H87+H98+H105+H112+H118+#REF!+H130+H133</f>
        <v>#REF!</v>
      </c>
      <c r="I135" s="49" t="e">
        <f>I87+I98+I105+I112+I118+#REF!+I130+I133</f>
        <v>#REF!</v>
      </c>
      <c r="J135" s="49" t="e">
        <f>J87+J98+J105+J112+J118+#REF!+J130+J133</f>
        <v>#REF!</v>
      </c>
      <c r="K135" s="215" t="e">
        <f>K87+K98+K105+K112+K118+#REF!+K130+K133</f>
        <v>#REF!</v>
      </c>
      <c r="L135" s="345">
        <v>1</v>
      </c>
      <c r="M135" s="9"/>
    </row>
    <row r="136" spans="1:13" ht="12.75" customHeight="1">
      <c r="A136" s="12"/>
      <c r="B136" s="45"/>
      <c r="C136" s="45"/>
      <c r="D136" s="156"/>
      <c r="E136" s="156"/>
      <c r="F136" s="140"/>
      <c r="G136" s="140"/>
      <c r="H136" s="9"/>
      <c r="I136" s="9"/>
      <c r="J136" s="9"/>
      <c r="K136" s="341"/>
      <c r="L136" s="182"/>
      <c r="M136" s="9"/>
    </row>
    <row r="137" spans="1:13" ht="12.75" customHeight="1">
      <c r="A137" s="12"/>
      <c r="B137" s="45">
        <v>3</v>
      </c>
      <c r="C137" s="45"/>
      <c r="D137" s="156"/>
      <c r="E137" s="156"/>
      <c r="F137" s="35" t="s">
        <v>261</v>
      </c>
      <c r="G137" s="140"/>
      <c r="H137" s="9"/>
      <c r="I137" s="9"/>
      <c r="J137" s="9"/>
      <c r="K137" s="341"/>
      <c r="L137" s="182"/>
      <c r="M137" s="9" t="s">
        <v>402</v>
      </c>
    </row>
    <row r="138" spans="1:13" ht="12.75" customHeight="1">
      <c r="A138" s="85"/>
      <c r="B138" s="171"/>
      <c r="C138" s="156">
        <v>1</v>
      </c>
      <c r="D138" s="156"/>
      <c r="E138" s="156"/>
      <c r="F138" s="140" t="s">
        <v>67</v>
      </c>
      <c r="G138" s="166"/>
      <c r="H138" s="9"/>
      <c r="I138" s="9"/>
      <c r="J138" s="9"/>
      <c r="K138" s="341"/>
      <c r="L138" s="182"/>
      <c r="M138" s="9"/>
    </row>
    <row r="139" spans="1:13" ht="12.75" customHeight="1">
      <c r="A139" s="85"/>
      <c r="B139" s="171"/>
      <c r="C139" s="171"/>
      <c r="D139" s="12" t="s">
        <v>236</v>
      </c>
      <c r="E139" s="12"/>
      <c r="F139" s="9" t="s">
        <v>237</v>
      </c>
      <c r="G139" s="166"/>
      <c r="H139" s="9"/>
      <c r="I139" s="9"/>
      <c r="J139" s="9"/>
      <c r="K139" s="341"/>
      <c r="L139" s="182"/>
      <c r="M139" s="9"/>
    </row>
    <row r="140" spans="1:13" ht="12.75" customHeight="1">
      <c r="A140" s="12"/>
      <c r="B140" s="45"/>
      <c r="C140" s="45"/>
      <c r="D140" s="12"/>
      <c r="E140" s="12">
        <v>1</v>
      </c>
      <c r="F140" s="9" t="s">
        <v>238</v>
      </c>
      <c r="G140" s="140">
        <v>677</v>
      </c>
      <c r="H140" s="9"/>
      <c r="I140" s="9"/>
      <c r="J140" s="9"/>
      <c r="K140" s="341"/>
      <c r="L140" s="182"/>
      <c r="M140" s="9"/>
    </row>
    <row r="141" spans="1:13" ht="12.75" customHeight="1">
      <c r="A141" s="5"/>
      <c r="B141" s="45"/>
      <c r="C141" s="45"/>
      <c r="D141" s="12" t="s">
        <v>240</v>
      </c>
      <c r="E141" s="12"/>
      <c r="F141" s="9" t="s">
        <v>241</v>
      </c>
      <c r="G141" s="140">
        <v>187</v>
      </c>
      <c r="H141" s="8"/>
      <c r="I141" s="8"/>
      <c r="J141" s="8"/>
      <c r="K141" s="342"/>
      <c r="L141" s="182"/>
      <c r="M141" s="9"/>
    </row>
    <row r="142" spans="1:13" ht="12.75" customHeight="1">
      <c r="A142" s="5"/>
      <c r="B142" s="45"/>
      <c r="C142" s="45"/>
      <c r="D142" s="12" t="s">
        <v>242</v>
      </c>
      <c r="E142" s="12"/>
      <c r="F142" s="9" t="s">
        <v>21</v>
      </c>
      <c r="G142" s="140"/>
      <c r="H142" s="8"/>
      <c r="I142" s="8"/>
      <c r="J142" s="8"/>
      <c r="K142" s="342"/>
      <c r="L142" s="182"/>
      <c r="M142" s="9"/>
    </row>
    <row r="143" spans="1:13" ht="12.75" customHeight="1">
      <c r="A143" s="5"/>
      <c r="B143" s="45"/>
      <c r="C143" s="45"/>
      <c r="D143" s="156"/>
      <c r="E143" s="12">
        <v>1</v>
      </c>
      <c r="F143" s="9" t="s">
        <v>243</v>
      </c>
      <c r="G143" s="140">
        <v>60</v>
      </c>
      <c r="H143" s="8"/>
      <c r="I143" s="8"/>
      <c r="J143" s="8"/>
      <c r="K143" s="342"/>
      <c r="L143" s="182"/>
      <c r="M143" s="9"/>
    </row>
    <row r="144" spans="1:13" ht="12.75" customHeight="1">
      <c r="A144" s="12"/>
      <c r="B144" s="45"/>
      <c r="C144" s="45"/>
      <c r="D144" s="156"/>
      <c r="E144" s="12">
        <v>3</v>
      </c>
      <c r="F144" s="9" t="s">
        <v>245</v>
      </c>
      <c r="G144" s="140">
        <v>838</v>
      </c>
      <c r="H144" s="9"/>
      <c r="I144" s="9"/>
      <c r="J144" s="9"/>
      <c r="K144" s="341"/>
      <c r="L144" s="182"/>
      <c r="M144" s="9"/>
    </row>
    <row r="145" spans="1:13" ht="12.75" customHeight="1">
      <c r="A145" s="12"/>
      <c r="B145" s="45"/>
      <c r="C145" s="45"/>
      <c r="D145" s="156"/>
      <c r="E145" s="12">
        <v>5</v>
      </c>
      <c r="F145" s="9" t="s">
        <v>247</v>
      </c>
      <c r="G145" s="140">
        <v>243</v>
      </c>
      <c r="H145" s="9"/>
      <c r="I145" s="9"/>
      <c r="J145" s="9"/>
      <c r="K145" s="341"/>
      <c r="L145" s="182"/>
      <c r="M145" s="9"/>
    </row>
    <row r="146" spans="1:13" ht="12.75" customHeight="1">
      <c r="A146" s="12"/>
      <c r="B146" s="45"/>
      <c r="C146" s="45"/>
      <c r="D146" s="156"/>
      <c r="E146" s="12"/>
      <c r="F146" s="35" t="s">
        <v>187</v>
      </c>
      <c r="G146" s="35">
        <f>SUM(G140:G145)</f>
        <v>2005</v>
      </c>
      <c r="H146" s="9"/>
      <c r="I146" s="9"/>
      <c r="J146" s="9"/>
      <c r="K146" s="341"/>
      <c r="L146" s="345">
        <v>0.5</v>
      </c>
      <c r="M146" s="9"/>
    </row>
    <row r="147" spans="1:13" ht="12.75" customHeight="1">
      <c r="A147" s="12"/>
      <c r="B147" s="45"/>
      <c r="C147" s="45"/>
      <c r="D147" s="156"/>
      <c r="E147" s="156"/>
      <c r="F147" s="140"/>
      <c r="G147" s="140"/>
      <c r="H147" s="35"/>
      <c r="I147" s="35"/>
      <c r="J147" s="35"/>
      <c r="K147" s="343"/>
      <c r="L147" s="182"/>
      <c r="M147" s="9"/>
    </row>
    <row r="148" spans="1:13" ht="12.75" customHeight="1">
      <c r="A148" s="12"/>
      <c r="B148" s="45">
        <v>3</v>
      </c>
      <c r="C148" s="45"/>
      <c r="D148" s="156"/>
      <c r="E148" s="156"/>
      <c r="F148" s="35" t="s">
        <v>262</v>
      </c>
      <c r="G148" s="140"/>
      <c r="H148" s="35"/>
      <c r="I148" s="35"/>
      <c r="J148" s="35"/>
      <c r="K148" s="345"/>
      <c r="L148" s="182"/>
      <c r="M148" s="9" t="s">
        <v>402</v>
      </c>
    </row>
    <row r="149" spans="1:13" ht="12.75" customHeight="1">
      <c r="A149" s="12"/>
      <c r="B149" s="45"/>
      <c r="C149" s="156">
        <v>1</v>
      </c>
      <c r="D149" s="156"/>
      <c r="E149" s="156"/>
      <c r="F149" s="140" t="s">
        <v>67</v>
      </c>
      <c r="G149" s="140"/>
      <c r="H149" s="35"/>
      <c r="I149" s="35"/>
      <c r="J149" s="35"/>
      <c r="K149" s="345"/>
      <c r="L149" s="182"/>
      <c r="M149" s="9"/>
    </row>
    <row r="150" spans="1:13" ht="12.75" customHeight="1">
      <c r="A150" s="8"/>
      <c r="B150" s="36"/>
      <c r="C150" s="36"/>
      <c r="D150" s="12" t="s">
        <v>242</v>
      </c>
      <c r="E150" s="12"/>
      <c r="F150" s="9" t="s">
        <v>21</v>
      </c>
      <c r="G150" s="140"/>
      <c r="H150" s="8"/>
      <c r="I150" s="8"/>
      <c r="J150" s="8"/>
      <c r="K150" s="342"/>
      <c r="L150" s="182"/>
      <c r="M150" s="9"/>
    </row>
    <row r="151" spans="1:13" ht="12.75" customHeight="1">
      <c r="A151" s="12"/>
      <c r="B151" s="6"/>
      <c r="C151" s="6"/>
      <c r="D151" s="173"/>
      <c r="E151" s="12">
        <v>3</v>
      </c>
      <c r="F151" s="9" t="s">
        <v>245</v>
      </c>
      <c r="G151">
        <v>100</v>
      </c>
      <c r="H151" s="6"/>
      <c r="I151" s="6"/>
      <c r="J151" s="6"/>
      <c r="K151" s="340"/>
      <c r="L151" s="182"/>
      <c r="M151" s="9"/>
    </row>
    <row r="152" spans="1:13" ht="12.75" customHeight="1">
      <c r="A152" s="12"/>
      <c r="B152" s="12"/>
      <c r="C152" s="12"/>
      <c r="D152" s="156"/>
      <c r="E152" s="12">
        <v>5</v>
      </c>
      <c r="F152" s="9" t="s">
        <v>247</v>
      </c>
      <c r="G152" s="140">
        <v>27</v>
      </c>
      <c r="H152" s="9"/>
      <c r="I152" s="9"/>
      <c r="J152" s="9"/>
      <c r="K152" s="182"/>
      <c r="L152" s="182"/>
      <c r="M152" s="9"/>
    </row>
    <row r="153" spans="1:13" ht="12.75" customHeight="1">
      <c r="A153" s="12"/>
      <c r="B153" s="12"/>
      <c r="C153" s="156">
        <v>2</v>
      </c>
      <c r="D153" s="156"/>
      <c r="E153" s="12"/>
      <c r="F153" s="9" t="s">
        <v>386</v>
      </c>
      <c r="G153" s="140"/>
      <c r="H153" s="9"/>
      <c r="I153" s="9"/>
      <c r="J153" s="9"/>
      <c r="K153" s="182"/>
      <c r="L153" s="182"/>
      <c r="M153" s="9"/>
    </row>
    <row r="154" spans="1:13" ht="12.75" customHeight="1">
      <c r="A154" s="12"/>
      <c r="B154" s="12"/>
      <c r="C154" s="12"/>
      <c r="D154" s="12" t="s">
        <v>263</v>
      </c>
      <c r="E154" s="156"/>
      <c r="F154" s="9" t="s">
        <v>24</v>
      </c>
      <c r="G154" s="173"/>
      <c r="H154" s="9"/>
      <c r="I154" s="9"/>
      <c r="J154" s="9"/>
      <c r="K154" s="182"/>
      <c r="L154" s="182"/>
      <c r="M154" s="9"/>
    </row>
    <row r="155" spans="1:13" ht="12.75" customHeight="1">
      <c r="A155" s="12"/>
      <c r="B155" s="12"/>
      <c r="C155" s="12"/>
      <c r="D155" s="156"/>
      <c r="E155" s="156">
        <v>1</v>
      </c>
      <c r="F155" s="9" t="s">
        <v>264</v>
      </c>
      <c r="G155" s="140">
        <v>1000</v>
      </c>
      <c r="H155" s="9"/>
      <c r="I155" s="9"/>
      <c r="J155" s="9"/>
      <c r="K155" s="182"/>
      <c r="L155" s="182"/>
      <c r="M155" s="9"/>
    </row>
    <row r="156" spans="1:13" s="16" customFormat="1" ht="12.75" customHeight="1">
      <c r="A156" s="12"/>
      <c r="B156" s="12"/>
      <c r="C156" s="12"/>
      <c r="D156" s="156"/>
      <c r="E156" s="156">
        <v>4</v>
      </c>
      <c r="F156" s="9" t="s">
        <v>265</v>
      </c>
      <c r="G156" s="140">
        <v>270</v>
      </c>
      <c r="H156" s="9"/>
      <c r="I156" s="9"/>
      <c r="J156" s="9"/>
      <c r="K156" s="341"/>
      <c r="L156" s="346"/>
      <c r="M156" s="8"/>
    </row>
    <row r="157" spans="1:13" ht="12.75" customHeight="1">
      <c r="A157" s="5"/>
      <c r="B157" s="45"/>
      <c r="C157" s="45"/>
      <c r="D157" s="156"/>
      <c r="E157" s="156"/>
      <c r="F157" s="35" t="s">
        <v>187</v>
      </c>
      <c r="G157" s="35">
        <f>SUM(G151:G156)</f>
        <v>1397</v>
      </c>
      <c r="H157" s="8"/>
      <c r="I157" s="8"/>
      <c r="J157" s="8"/>
      <c r="K157" s="342"/>
      <c r="L157" s="182"/>
      <c r="M157" s="9"/>
    </row>
    <row r="158" spans="1:13" ht="12.75" customHeight="1">
      <c r="A158" s="12"/>
      <c r="B158" s="45"/>
      <c r="C158" s="45"/>
      <c r="D158" s="156"/>
      <c r="E158" s="156"/>
      <c r="F158" s="140"/>
      <c r="G158" s="140"/>
      <c r="H158" s="9"/>
      <c r="I158" s="9"/>
      <c r="J158" s="9"/>
      <c r="K158" s="341"/>
      <c r="L158" s="182"/>
      <c r="M158" s="9"/>
    </row>
    <row r="159" spans="1:13" ht="12.75" customHeight="1">
      <c r="A159" s="12"/>
      <c r="B159" s="45">
        <v>6</v>
      </c>
      <c r="C159" s="45"/>
      <c r="D159" s="156"/>
      <c r="E159" s="156"/>
      <c r="F159" s="35" t="s">
        <v>266</v>
      </c>
      <c r="G159" s="140"/>
      <c r="H159" s="9"/>
      <c r="I159" s="9"/>
      <c r="J159" s="9"/>
      <c r="K159" s="341"/>
      <c r="L159" s="182"/>
      <c r="M159" s="9" t="s">
        <v>402</v>
      </c>
    </row>
    <row r="160" spans="1:13" ht="12.75" customHeight="1">
      <c r="A160" s="12"/>
      <c r="B160" s="45"/>
      <c r="C160" s="156">
        <v>1</v>
      </c>
      <c r="D160" s="156"/>
      <c r="E160" s="156"/>
      <c r="F160" s="140" t="s">
        <v>67</v>
      </c>
      <c r="G160" s="140"/>
      <c r="H160" s="9"/>
      <c r="I160" s="9"/>
      <c r="J160" s="9"/>
      <c r="K160" s="341"/>
      <c r="L160" s="182"/>
      <c r="M160" s="9"/>
    </row>
    <row r="161" spans="1:13" ht="12.75" customHeight="1">
      <c r="A161" s="12"/>
      <c r="B161" s="45"/>
      <c r="C161" s="45"/>
      <c r="D161" s="12" t="s">
        <v>267</v>
      </c>
      <c r="E161" s="156"/>
      <c r="F161" s="9" t="s">
        <v>268</v>
      </c>
      <c r="G161" s="140"/>
      <c r="H161" s="9"/>
      <c r="I161" s="9"/>
      <c r="J161" s="9"/>
      <c r="K161" s="341"/>
      <c r="L161" s="182"/>
      <c r="M161" s="9"/>
    </row>
    <row r="162" spans="1:13" s="16" customFormat="1" ht="12.75" customHeight="1">
      <c r="A162" s="12"/>
      <c r="B162" s="45"/>
      <c r="C162" s="45"/>
      <c r="D162" s="156"/>
      <c r="E162" s="12" t="s">
        <v>269</v>
      </c>
      <c r="F162" s="9" t="s">
        <v>270</v>
      </c>
      <c r="G162" s="140">
        <v>11275</v>
      </c>
      <c r="H162" s="9"/>
      <c r="I162" s="9"/>
      <c r="J162" s="9"/>
      <c r="K162" s="341"/>
      <c r="L162" s="346"/>
      <c r="M162" s="8"/>
    </row>
    <row r="163" spans="1:13" ht="12.75" customHeight="1">
      <c r="A163" s="12"/>
      <c r="B163" s="45"/>
      <c r="C163" s="45"/>
      <c r="D163" s="156"/>
      <c r="E163" s="156"/>
      <c r="F163" s="35" t="s">
        <v>187</v>
      </c>
      <c r="G163" s="35">
        <f>SUM(G162)</f>
        <v>11275</v>
      </c>
      <c r="H163" s="9"/>
      <c r="I163" s="9"/>
      <c r="J163" s="9"/>
      <c r="K163" s="341"/>
      <c r="L163" s="182"/>
      <c r="M163" s="9"/>
    </row>
    <row r="164" spans="1:13" ht="24.75" customHeight="1">
      <c r="A164" s="12"/>
      <c r="B164" s="45"/>
      <c r="C164" s="45"/>
      <c r="D164" s="156"/>
      <c r="E164" s="156"/>
      <c r="F164" s="140"/>
      <c r="G164" s="140"/>
      <c r="H164" s="9"/>
      <c r="I164" s="9"/>
      <c r="J164" s="9"/>
      <c r="K164" s="341"/>
      <c r="L164" s="182"/>
      <c r="M164" s="9"/>
    </row>
    <row r="165" spans="1:13" ht="12.75" customHeight="1">
      <c r="A165" s="12"/>
      <c r="B165" s="45">
        <v>7</v>
      </c>
      <c r="C165" s="45"/>
      <c r="D165" s="156"/>
      <c r="E165" s="156"/>
      <c r="F165" s="61" t="s">
        <v>271</v>
      </c>
      <c r="G165" s="140"/>
      <c r="H165" s="9"/>
      <c r="I165" s="9"/>
      <c r="J165" s="9"/>
      <c r="K165" s="341"/>
      <c r="L165" s="182"/>
      <c r="M165" s="9" t="s">
        <v>402</v>
      </c>
    </row>
    <row r="166" spans="1:13" ht="12.75" customHeight="1">
      <c r="A166" s="12"/>
      <c r="B166" s="45"/>
      <c r="C166" s="156">
        <v>1</v>
      </c>
      <c r="D166" s="156"/>
      <c r="E166" s="156"/>
      <c r="F166" s="140" t="s">
        <v>67</v>
      </c>
      <c r="G166" s="140"/>
      <c r="H166" s="9"/>
      <c r="I166" s="9"/>
      <c r="J166" s="9"/>
      <c r="K166" s="341"/>
      <c r="L166" s="182"/>
      <c r="M166" s="9"/>
    </row>
    <row r="167" spans="1:13" ht="12.75" customHeight="1">
      <c r="A167" s="12"/>
      <c r="B167" s="45"/>
      <c r="C167" s="45"/>
      <c r="D167" s="12" t="s">
        <v>272</v>
      </c>
      <c r="E167" s="156"/>
      <c r="F167" s="9" t="s">
        <v>273</v>
      </c>
      <c r="G167" s="140"/>
      <c r="H167" s="9"/>
      <c r="I167" s="9"/>
      <c r="J167" s="9"/>
      <c r="K167" s="341"/>
      <c r="L167" s="182"/>
      <c r="M167" s="9"/>
    </row>
    <row r="168" spans="1:13" ht="12.75" customHeight="1">
      <c r="A168" s="5"/>
      <c r="B168" s="45"/>
      <c r="C168" s="45"/>
      <c r="D168" s="156"/>
      <c r="E168" s="156">
        <v>15</v>
      </c>
      <c r="F168" s="9" t="s">
        <v>274</v>
      </c>
      <c r="G168" s="140">
        <v>96694</v>
      </c>
      <c r="H168" s="8"/>
      <c r="I168" s="8"/>
      <c r="J168" s="8"/>
      <c r="K168" s="342"/>
      <c r="L168" s="182"/>
      <c r="M168" s="9"/>
    </row>
    <row r="169" spans="1:13" ht="12.75" customHeight="1">
      <c r="A169" s="12"/>
      <c r="B169" s="45"/>
      <c r="C169" s="45"/>
      <c r="D169" s="156"/>
      <c r="E169" s="156"/>
      <c r="F169" s="35" t="s">
        <v>187</v>
      </c>
      <c r="G169" s="35">
        <f>SUM(G168)</f>
        <v>96694</v>
      </c>
      <c r="H169" s="9"/>
      <c r="I169" s="9"/>
      <c r="J169" s="9"/>
      <c r="K169" s="341"/>
      <c r="L169" s="182"/>
      <c r="M169" s="9"/>
    </row>
    <row r="170" spans="1:13" ht="12.75" customHeight="1">
      <c r="A170" s="12"/>
      <c r="B170" s="45"/>
      <c r="C170" s="45"/>
      <c r="D170" s="156"/>
      <c r="E170" s="156"/>
      <c r="F170" s="140"/>
      <c r="G170" s="140"/>
      <c r="H170" s="9"/>
      <c r="I170" s="9"/>
      <c r="J170" s="9"/>
      <c r="K170" s="341"/>
      <c r="L170" s="182"/>
      <c r="M170" s="9"/>
    </row>
    <row r="171" spans="1:13" ht="12.75" customHeight="1">
      <c r="A171" s="12"/>
      <c r="B171" s="45">
        <v>8</v>
      </c>
      <c r="C171" s="45"/>
      <c r="D171" s="156"/>
      <c r="E171" s="156"/>
      <c r="F171" s="35" t="s">
        <v>198</v>
      </c>
      <c r="G171" s="140"/>
      <c r="H171" s="35"/>
      <c r="I171" s="35"/>
      <c r="J171" s="35"/>
      <c r="K171" s="343"/>
      <c r="L171" s="182"/>
      <c r="M171" s="9" t="s">
        <v>402</v>
      </c>
    </row>
    <row r="172" spans="1:13" ht="12.75" customHeight="1">
      <c r="A172" s="12"/>
      <c r="B172" s="45"/>
      <c r="C172" s="156">
        <v>1</v>
      </c>
      <c r="D172" s="156"/>
      <c r="E172" s="156"/>
      <c r="F172" s="140" t="s">
        <v>67</v>
      </c>
      <c r="G172" s="140"/>
      <c r="H172" s="35"/>
      <c r="I172" s="35"/>
      <c r="J172" s="35"/>
      <c r="K172" s="343"/>
      <c r="L172" s="182"/>
      <c r="M172" s="9"/>
    </row>
    <row r="173" spans="1:13" ht="12.75" customHeight="1">
      <c r="A173" s="5"/>
      <c r="B173" s="45"/>
      <c r="C173" s="45"/>
      <c r="D173" s="12" t="s">
        <v>236</v>
      </c>
      <c r="E173" s="12"/>
      <c r="F173" s="9" t="s">
        <v>237</v>
      </c>
      <c r="G173" s="140"/>
      <c r="H173" s="8"/>
      <c r="I173" s="8"/>
      <c r="J173" s="8"/>
      <c r="K173" s="342"/>
      <c r="L173" s="182"/>
      <c r="M173" s="9"/>
    </row>
    <row r="174" spans="1:13" ht="12.75" customHeight="1">
      <c r="A174" s="12"/>
      <c r="B174" s="45"/>
      <c r="C174" s="45"/>
      <c r="D174" s="12"/>
      <c r="E174" s="12">
        <v>1</v>
      </c>
      <c r="F174" s="9" t="s">
        <v>238</v>
      </c>
      <c r="G174" s="140">
        <v>1556</v>
      </c>
      <c r="H174" s="9"/>
      <c r="I174" s="9"/>
      <c r="J174" s="9"/>
      <c r="K174" s="341"/>
      <c r="L174" s="182"/>
      <c r="M174" s="9"/>
    </row>
    <row r="175" spans="1:13" ht="12.75" customHeight="1">
      <c r="A175" s="12"/>
      <c r="B175" s="45"/>
      <c r="C175" s="45"/>
      <c r="D175" s="12" t="s">
        <v>240</v>
      </c>
      <c r="E175" s="12"/>
      <c r="F175" s="9" t="s">
        <v>241</v>
      </c>
      <c r="G175" s="140">
        <v>429</v>
      </c>
      <c r="H175" s="9"/>
      <c r="I175" s="9"/>
      <c r="J175" s="9"/>
      <c r="K175" s="341"/>
      <c r="L175" s="182"/>
      <c r="M175" s="9"/>
    </row>
    <row r="176" spans="1:13" ht="12.75" customHeight="1">
      <c r="A176" s="12"/>
      <c r="B176" s="45"/>
      <c r="C176" s="45"/>
      <c r="D176" s="12" t="s">
        <v>242</v>
      </c>
      <c r="E176" s="12"/>
      <c r="F176" s="9" t="s">
        <v>21</v>
      </c>
      <c r="G176" s="9"/>
      <c r="H176" s="9"/>
      <c r="I176" s="9"/>
      <c r="J176" s="9"/>
      <c r="K176" s="341"/>
      <c r="L176" s="182"/>
      <c r="M176" s="9"/>
    </row>
    <row r="177" spans="1:13" ht="12.75" customHeight="1">
      <c r="A177" s="5"/>
      <c r="B177" s="45"/>
      <c r="C177" s="45"/>
      <c r="D177" s="5"/>
      <c r="E177" s="12">
        <v>1</v>
      </c>
      <c r="F177" s="9" t="s">
        <v>243</v>
      </c>
      <c r="G177" s="9">
        <v>20</v>
      </c>
      <c r="H177" s="8"/>
      <c r="I177" s="8"/>
      <c r="J177" s="8"/>
      <c r="K177" s="342"/>
      <c r="L177" s="182"/>
      <c r="M177" s="9"/>
    </row>
    <row r="178" spans="1:13" ht="12.75" customHeight="1">
      <c r="A178" s="12"/>
      <c r="B178" s="12"/>
      <c r="C178" s="12"/>
      <c r="D178" s="12"/>
      <c r="E178" s="12">
        <v>3</v>
      </c>
      <c r="F178" s="9" t="s">
        <v>245</v>
      </c>
      <c r="G178" s="9">
        <v>1600</v>
      </c>
      <c r="H178" s="9"/>
      <c r="I178" s="9"/>
      <c r="J178" s="9"/>
      <c r="K178" s="341"/>
      <c r="L178" s="182"/>
      <c r="M178" s="9"/>
    </row>
    <row r="179" spans="1:13" s="16" customFormat="1" ht="12.75" customHeight="1">
      <c r="A179" s="12"/>
      <c r="B179" s="12"/>
      <c r="C179" s="12"/>
      <c r="D179" s="12"/>
      <c r="E179" s="12">
        <v>5</v>
      </c>
      <c r="F179" s="9" t="s">
        <v>247</v>
      </c>
      <c r="G179" s="36">
        <v>114</v>
      </c>
      <c r="H179" s="9"/>
      <c r="I179" s="9"/>
      <c r="J179" s="9"/>
      <c r="K179" s="341"/>
      <c r="L179" s="346"/>
      <c r="M179" s="8"/>
    </row>
    <row r="180" spans="1:13" ht="12.75" customHeight="1">
      <c r="A180" s="5"/>
      <c r="B180" s="5"/>
      <c r="C180" s="5"/>
      <c r="D180" s="60"/>
      <c r="E180" s="12"/>
      <c r="F180" s="35" t="s">
        <v>187</v>
      </c>
      <c r="G180" s="35">
        <f>SUM(G174:G179)</f>
        <v>3719</v>
      </c>
      <c r="H180" s="8"/>
      <c r="I180" s="8"/>
      <c r="J180" s="8"/>
      <c r="K180" s="342"/>
      <c r="L180" s="345">
        <v>1</v>
      </c>
      <c r="M180" s="9"/>
    </row>
    <row r="181" spans="1:13" ht="12.75" customHeight="1">
      <c r="A181" s="12"/>
      <c r="B181" s="12"/>
      <c r="C181" s="12"/>
      <c r="D181" s="12"/>
      <c r="E181" s="12"/>
      <c r="F181" s="36"/>
      <c r="G181" s="9"/>
      <c r="H181" s="9"/>
      <c r="I181" s="9"/>
      <c r="J181" s="9"/>
      <c r="K181" s="182"/>
      <c r="L181" s="182"/>
      <c r="M181" s="9"/>
    </row>
    <row r="182" spans="1:13" ht="12.75" customHeight="1">
      <c r="A182" s="12"/>
      <c r="B182" s="45">
        <v>9</v>
      </c>
      <c r="C182" s="45"/>
      <c r="D182" s="12"/>
      <c r="E182" s="12"/>
      <c r="F182" s="35" t="s">
        <v>275</v>
      </c>
      <c r="G182" s="8"/>
      <c r="H182" s="9"/>
      <c r="I182" s="9"/>
      <c r="J182" s="9"/>
      <c r="K182" s="182"/>
      <c r="L182" s="182"/>
      <c r="M182" s="9" t="s">
        <v>403</v>
      </c>
    </row>
    <row r="183" spans="1:13" ht="12.75" customHeight="1">
      <c r="A183" s="12"/>
      <c r="B183" s="45"/>
      <c r="C183" s="156">
        <v>1</v>
      </c>
      <c r="D183" s="156"/>
      <c r="E183" s="156"/>
      <c r="F183" s="140" t="s">
        <v>67</v>
      </c>
      <c r="G183" s="8"/>
      <c r="H183" s="9"/>
      <c r="I183" s="9"/>
      <c r="J183" s="9"/>
      <c r="K183" s="182"/>
      <c r="L183" s="182"/>
      <c r="M183" s="9"/>
    </row>
    <row r="184" spans="1:13" s="16" customFormat="1" ht="12.75" customHeight="1">
      <c r="A184" s="12"/>
      <c r="B184" s="45"/>
      <c r="C184" s="45"/>
      <c r="D184" s="12" t="s">
        <v>242</v>
      </c>
      <c r="E184" s="12"/>
      <c r="F184" s="9" t="s">
        <v>21</v>
      </c>
      <c r="G184" s="9"/>
      <c r="H184" s="9"/>
      <c r="I184" s="9"/>
      <c r="J184" s="9"/>
      <c r="K184" s="182"/>
      <c r="L184" s="346"/>
      <c r="M184" s="8"/>
    </row>
    <row r="185" spans="1:13" ht="12.75" customHeight="1">
      <c r="A185" s="5"/>
      <c r="B185" s="45"/>
      <c r="C185" s="45"/>
      <c r="D185" s="12"/>
      <c r="E185" s="12">
        <v>3</v>
      </c>
      <c r="F185" s="9" t="s">
        <v>245</v>
      </c>
      <c r="G185" s="9">
        <v>1593</v>
      </c>
      <c r="H185" s="8"/>
      <c r="I185" s="8"/>
      <c r="J185" s="8"/>
      <c r="K185" s="342"/>
      <c r="L185" s="182"/>
      <c r="M185" s="9"/>
    </row>
    <row r="186" spans="1:13" ht="12.75" customHeight="1">
      <c r="A186" s="12"/>
      <c r="B186" s="45"/>
      <c r="C186" s="45"/>
      <c r="D186" s="12"/>
      <c r="E186" s="12">
        <v>5</v>
      </c>
      <c r="F186" s="9" t="s">
        <v>247</v>
      </c>
      <c r="G186" s="140">
        <v>430</v>
      </c>
      <c r="H186" s="9"/>
      <c r="I186" s="9"/>
      <c r="J186" s="9"/>
      <c r="K186" s="182"/>
      <c r="L186" s="182"/>
      <c r="M186" s="9"/>
    </row>
    <row r="187" spans="1:13" ht="12.75" customHeight="1">
      <c r="A187" s="12"/>
      <c r="B187" s="45"/>
      <c r="C187" s="45"/>
      <c r="D187" s="12" t="s">
        <v>252</v>
      </c>
      <c r="E187" s="12"/>
      <c r="F187" s="9" t="s">
        <v>23</v>
      </c>
      <c r="G187" s="140"/>
      <c r="H187" s="9"/>
      <c r="I187" s="9"/>
      <c r="J187" s="9"/>
      <c r="K187" s="182"/>
      <c r="L187" s="182"/>
      <c r="M187" s="9"/>
    </row>
    <row r="188" spans="1:13" ht="12.75" customHeight="1">
      <c r="A188" s="12"/>
      <c r="B188" s="45"/>
      <c r="C188" s="45"/>
      <c r="D188" s="12"/>
      <c r="E188" s="12">
        <v>4</v>
      </c>
      <c r="F188" s="9" t="s">
        <v>436</v>
      </c>
      <c r="G188" s="140">
        <v>2987</v>
      </c>
      <c r="H188" s="9"/>
      <c r="I188" s="9"/>
      <c r="J188" s="9"/>
      <c r="K188" s="182"/>
      <c r="L188" s="182"/>
      <c r="M188" s="9"/>
    </row>
    <row r="189" spans="1:13" ht="12.75" customHeight="1">
      <c r="A189" s="12"/>
      <c r="B189" s="45"/>
      <c r="C189" s="45"/>
      <c r="D189" s="12"/>
      <c r="E189" s="12">
        <v>7</v>
      </c>
      <c r="F189" s="9" t="s">
        <v>437</v>
      </c>
      <c r="G189" s="140">
        <v>806</v>
      </c>
      <c r="H189" s="9"/>
      <c r="I189" s="9"/>
      <c r="J189" s="9"/>
      <c r="K189" s="182"/>
      <c r="L189" s="182"/>
      <c r="M189" s="9"/>
    </row>
    <row r="190" spans="1:13" ht="12.75" customHeight="1">
      <c r="A190" s="12"/>
      <c r="B190" s="45"/>
      <c r="C190" s="45"/>
      <c r="D190" s="60"/>
      <c r="E190" s="12"/>
      <c r="F190" s="35" t="s">
        <v>187</v>
      </c>
      <c r="G190" s="8">
        <f>SUM(G185:G189)</f>
        <v>5816</v>
      </c>
      <c r="H190" s="9"/>
      <c r="I190" s="9"/>
      <c r="J190" s="9"/>
      <c r="K190" s="182"/>
      <c r="L190" s="182"/>
      <c r="M190" s="9"/>
    </row>
    <row r="191" spans="1:13" ht="12.75" customHeight="1">
      <c r="A191" s="12"/>
      <c r="B191" s="45"/>
      <c r="C191" s="45"/>
      <c r="D191" s="156"/>
      <c r="E191" s="156"/>
      <c r="F191" s="140"/>
      <c r="G191" s="140"/>
      <c r="H191" s="9"/>
      <c r="I191" s="9"/>
      <c r="J191" s="9"/>
      <c r="K191" s="182"/>
      <c r="L191" s="182"/>
      <c r="M191" s="9"/>
    </row>
    <row r="192" spans="1:13" ht="12.75" customHeight="1">
      <c r="A192" s="12"/>
      <c r="B192" s="45">
        <v>10</v>
      </c>
      <c r="C192" s="45"/>
      <c r="D192" s="156"/>
      <c r="E192" s="156"/>
      <c r="F192" s="35" t="s">
        <v>276</v>
      </c>
      <c r="G192" s="140"/>
      <c r="H192" s="9"/>
      <c r="I192" s="9"/>
      <c r="J192" s="9"/>
      <c r="K192" s="182"/>
      <c r="L192" s="182"/>
      <c r="M192" s="9" t="s">
        <v>402</v>
      </c>
    </row>
    <row r="193" spans="1:13" ht="12.75" customHeight="1">
      <c r="A193" s="12"/>
      <c r="B193" s="45"/>
      <c r="C193" s="156">
        <v>1</v>
      </c>
      <c r="D193" s="156"/>
      <c r="E193" s="156"/>
      <c r="F193" s="140" t="s">
        <v>67</v>
      </c>
      <c r="G193" s="140"/>
      <c r="H193" s="9"/>
      <c r="I193" s="9"/>
      <c r="J193" s="9"/>
      <c r="K193" s="182"/>
      <c r="L193" s="182"/>
      <c r="M193" s="9"/>
    </row>
    <row r="194" spans="1:13" ht="12.75" customHeight="1">
      <c r="A194" s="12"/>
      <c r="B194" s="45"/>
      <c r="C194" s="45"/>
      <c r="D194" s="12" t="s">
        <v>242</v>
      </c>
      <c r="E194" s="12"/>
      <c r="F194" s="9" t="s">
        <v>21</v>
      </c>
      <c r="G194" s="140"/>
      <c r="H194" s="35"/>
      <c r="I194" s="35"/>
      <c r="J194" s="35"/>
      <c r="K194" s="343"/>
      <c r="L194" s="182"/>
      <c r="M194" s="9"/>
    </row>
    <row r="195" spans="1:13" ht="12.75" customHeight="1">
      <c r="A195" s="12"/>
      <c r="B195" s="45"/>
      <c r="C195" s="45"/>
      <c r="D195" s="12"/>
      <c r="E195" s="12">
        <v>3</v>
      </c>
      <c r="F195" s="9" t="s">
        <v>245</v>
      </c>
      <c r="G195" s="140">
        <v>472</v>
      </c>
      <c r="H195" s="9"/>
      <c r="I195" s="9"/>
      <c r="J195" s="9"/>
      <c r="K195" s="341"/>
      <c r="L195" s="182"/>
      <c r="M195" s="9"/>
    </row>
    <row r="196" spans="1:13" ht="12.75" customHeight="1">
      <c r="A196" s="12"/>
      <c r="B196" s="45"/>
      <c r="C196" s="45"/>
      <c r="D196" s="12"/>
      <c r="E196" s="12">
        <v>5</v>
      </c>
      <c r="F196" s="9" t="s">
        <v>247</v>
      </c>
      <c r="G196" s="140">
        <v>128</v>
      </c>
      <c r="H196" s="9"/>
      <c r="I196" s="9"/>
      <c r="J196" s="9"/>
      <c r="K196" s="341"/>
      <c r="L196" s="182"/>
      <c r="M196" s="9"/>
    </row>
    <row r="197" spans="1:13" ht="12.75" customHeight="1">
      <c r="A197" s="5"/>
      <c r="B197" s="45"/>
      <c r="C197" s="45"/>
      <c r="D197" s="60"/>
      <c r="E197" s="12"/>
      <c r="F197" s="35" t="s">
        <v>187</v>
      </c>
      <c r="G197" s="35">
        <f>SUM(G195:G196)</f>
        <v>600</v>
      </c>
      <c r="H197" s="8"/>
      <c r="I197" s="8"/>
      <c r="J197" s="8"/>
      <c r="K197" s="342"/>
      <c r="L197" s="182"/>
      <c r="M197" s="9"/>
    </row>
    <row r="198" spans="1:13" ht="12.75" customHeight="1">
      <c r="A198" s="5"/>
      <c r="B198" s="45"/>
      <c r="C198" s="45"/>
      <c r="D198" s="156"/>
      <c r="E198" s="156"/>
      <c r="F198" s="140"/>
      <c r="G198" s="140"/>
      <c r="H198" s="8"/>
      <c r="I198" s="8"/>
      <c r="J198" s="8"/>
      <c r="K198" s="342"/>
      <c r="L198" s="182"/>
      <c r="M198" s="9"/>
    </row>
    <row r="199" spans="1:13" ht="12.75" customHeight="1">
      <c r="A199" s="12"/>
      <c r="B199" s="45">
        <v>12</v>
      </c>
      <c r="C199" s="45"/>
      <c r="D199" s="156"/>
      <c r="E199" s="156"/>
      <c r="F199" s="61" t="s">
        <v>277</v>
      </c>
      <c r="G199" s="140"/>
      <c r="H199" s="9"/>
      <c r="I199" s="9"/>
      <c r="J199" s="9"/>
      <c r="K199" s="341"/>
      <c r="L199" s="182"/>
      <c r="M199" s="9" t="s">
        <v>404</v>
      </c>
    </row>
    <row r="200" spans="1:13" ht="12.75" customHeight="1">
      <c r="A200" s="12"/>
      <c r="B200" s="45"/>
      <c r="C200" s="156">
        <v>1</v>
      </c>
      <c r="D200" s="156"/>
      <c r="E200" s="156"/>
      <c r="F200" s="140" t="s">
        <v>67</v>
      </c>
      <c r="G200" s="140"/>
      <c r="H200" s="9"/>
      <c r="I200" s="9"/>
      <c r="J200" s="9"/>
      <c r="K200" s="341"/>
      <c r="L200" s="182"/>
      <c r="M200" s="9"/>
    </row>
    <row r="201" spans="1:13" s="16" customFormat="1" ht="12.75" customHeight="1">
      <c r="A201" s="12"/>
      <c r="B201" s="45"/>
      <c r="C201" s="45"/>
      <c r="D201" s="12" t="s">
        <v>236</v>
      </c>
      <c r="E201" s="12"/>
      <c r="F201" s="9" t="s">
        <v>237</v>
      </c>
      <c r="G201" s="140"/>
      <c r="H201" s="9"/>
      <c r="I201" s="9"/>
      <c r="J201" s="9"/>
      <c r="K201" s="341"/>
      <c r="L201" s="346"/>
      <c r="M201" s="8"/>
    </row>
    <row r="202" spans="1:13" ht="12.75" customHeight="1">
      <c r="A202" s="12"/>
      <c r="B202" s="45"/>
      <c r="C202" s="45"/>
      <c r="D202" s="12"/>
      <c r="E202" s="12">
        <v>1</v>
      </c>
      <c r="F202" s="9" t="s">
        <v>238</v>
      </c>
      <c r="G202" s="140">
        <v>14482</v>
      </c>
      <c r="H202" s="9"/>
      <c r="I202" s="9"/>
      <c r="J202" s="9"/>
      <c r="K202" s="341"/>
      <c r="L202" s="182"/>
      <c r="M202" s="9"/>
    </row>
    <row r="203" spans="1:13" ht="12.75" customHeight="1">
      <c r="A203" s="12"/>
      <c r="B203" s="45"/>
      <c r="C203" s="45"/>
      <c r="D203" s="12" t="s">
        <v>240</v>
      </c>
      <c r="E203" s="12"/>
      <c r="F203" s="9" t="s">
        <v>241</v>
      </c>
      <c r="G203" s="140">
        <v>2004</v>
      </c>
      <c r="H203" s="9"/>
      <c r="I203" s="9"/>
      <c r="J203" s="9"/>
      <c r="K203" s="341"/>
      <c r="L203" s="182"/>
      <c r="M203" s="9"/>
    </row>
    <row r="204" spans="1:13" ht="12.75" customHeight="1">
      <c r="A204" s="12"/>
      <c r="B204" s="45"/>
      <c r="C204" s="45"/>
      <c r="D204" s="12" t="s">
        <v>242</v>
      </c>
      <c r="E204" s="12"/>
      <c r="F204" s="9" t="s">
        <v>21</v>
      </c>
      <c r="G204" s="140"/>
      <c r="H204" s="9"/>
      <c r="I204" s="9"/>
      <c r="J204" s="9"/>
      <c r="K204" s="341"/>
      <c r="L204" s="182"/>
      <c r="M204" s="9"/>
    </row>
    <row r="205" spans="1:13" ht="12.75" customHeight="1">
      <c r="A205" s="12"/>
      <c r="B205" s="45"/>
      <c r="C205" s="45"/>
      <c r="D205" s="12"/>
      <c r="E205" s="12">
        <v>1</v>
      </c>
      <c r="F205" s="9" t="s">
        <v>243</v>
      </c>
      <c r="G205" s="140">
        <v>300</v>
      </c>
      <c r="H205" s="9"/>
      <c r="I205" s="9"/>
      <c r="J205" s="9"/>
      <c r="K205" s="341"/>
      <c r="L205" s="182"/>
      <c r="M205" s="9"/>
    </row>
    <row r="206" spans="1:13" ht="12.75" customHeight="1">
      <c r="A206" s="12"/>
      <c r="B206" s="45"/>
      <c r="C206" s="45"/>
      <c r="D206" s="12"/>
      <c r="E206" s="12">
        <v>5</v>
      </c>
      <c r="F206" s="9" t="s">
        <v>247</v>
      </c>
      <c r="G206" s="140">
        <v>81</v>
      </c>
      <c r="H206" s="9"/>
      <c r="I206" s="9"/>
      <c r="J206" s="9"/>
      <c r="K206" s="341"/>
      <c r="L206" s="182"/>
      <c r="M206" s="9"/>
    </row>
    <row r="207" spans="1:13" ht="12.75" customHeight="1">
      <c r="A207" s="12"/>
      <c r="B207" s="45"/>
      <c r="C207" s="45"/>
      <c r="D207" s="156"/>
      <c r="E207" s="156"/>
      <c r="F207" s="35" t="s">
        <v>187</v>
      </c>
      <c r="G207" s="35">
        <f>SUM(G202:G206)</f>
        <v>16867</v>
      </c>
      <c r="H207" s="9"/>
      <c r="I207" s="9"/>
      <c r="J207" s="9"/>
      <c r="K207" s="341"/>
      <c r="L207" s="345">
        <v>17</v>
      </c>
      <c r="M207" s="9"/>
    </row>
    <row r="208" spans="1:13" ht="12.75" customHeight="1">
      <c r="A208" s="12"/>
      <c r="B208" s="45"/>
      <c r="C208" s="45"/>
      <c r="D208" s="156"/>
      <c r="E208" s="156"/>
      <c r="F208" s="140"/>
      <c r="G208" s="140"/>
      <c r="H208" s="9"/>
      <c r="I208" s="9"/>
      <c r="J208" s="9"/>
      <c r="K208" s="341"/>
      <c r="L208" s="182"/>
      <c r="M208" s="9"/>
    </row>
    <row r="209" spans="1:13" ht="12.75" customHeight="1">
      <c r="A209" s="12"/>
      <c r="B209" s="45">
        <v>13</v>
      </c>
      <c r="C209" s="45"/>
      <c r="D209" s="156"/>
      <c r="E209" s="156"/>
      <c r="F209" s="35" t="s">
        <v>278</v>
      </c>
      <c r="G209" s="140"/>
      <c r="H209" s="9"/>
      <c r="I209" s="9"/>
      <c r="J209" s="9"/>
      <c r="K209" s="341"/>
      <c r="L209" s="182"/>
      <c r="M209" s="9" t="s">
        <v>404</v>
      </c>
    </row>
    <row r="210" spans="1:13" ht="12.75" customHeight="1">
      <c r="A210" s="12"/>
      <c r="B210" s="45"/>
      <c r="C210" s="156">
        <v>1</v>
      </c>
      <c r="D210" s="156"/>
      <c r="E210" s="156"/>
      <c r="F210" s="140" t="s">
        <v>67</v>
      </c>
      <c r="G210" s="140"/>
      <c r="H210" s="9"/>
      <c r="I210" s="9"/>
      <c r="J210" s="9"/>
      <c r="K210" s="341"/>
      <c r="L210" s="182"/>
      <c r="M210" s="9"/>
    </row>
    <row r="211" spans="1:13" ht="12.75" customHeight="1">
      <c r="A211" s="5"/>
      <c r="B211" s="45"/>
      <c r="C211" s="45"/>
      <c r="D211" s="12" t="s">
        <v>236</v>
      </c>
      <c r="E211" s="12"/>
      <c r="F211" s="9" t="s">
        <v>237</v>
      </c>
      <c r="G211" s="140"/>
      <c r="H211" s="9"/>
      <c r="I211" s="9"/>
      <c r="J211" s="9"/>
      <c r="K211" s="341"/>
      <c r="L211" s="182"/>
      <c r="M211" s="9"/>
    </row>
    <row r="212" spans="1:13" ht="12.75" customHeight="1">
      <c r="A212" s="5"/>
      <c r="B212" s="45"/>
      <c r="C212" s="45"/>
      <c r="D212" s="12"/>
      <c r="E212" s="12">
        <v>1</v>
      </c>
      <c r="F212" s="9" t="s">
        <v>238</v>
      </c>
      <c r="G212" s="140">
        <v>15671</v>
      </c>
      <c r="H212" s="35"/>
      <c r="I212" s="35"/>
      <c r="J212" s="35"/>
      <c r="K212" s="345"/>
      <c r="L212" s="182"/>
      <c r="M212" s="9"/>
    </row>
    <row r="213" spans="1:13" ht="12.75" customHeight="1">
      <c r="A213" s="5"/>
      <c r="B213" s="45"/>
      <c r="C213" s="45"/>
      <c r="D213" s="12" t="s">
        <v>240</v>
      </c>
      <c r="E213" s="12"/>
      <c r="F213" s="9" t="s">
        <v>241</v>
      </c>
      <c r="G213" s="140">
        <v>2116</v>
      </c>
      <c r="H213" s="9"/>
      <c r="I213" s="9"/>
      <c r="J213" s="9"/>
      <c r="K213" s="341"/>
      <c r="L213" s="182"/>
      <c r="M213" s="9"/>
    </row>
    <row r="214" spans="1:13" ht="12.75" customHeight="1">
      <c r="A214" s="371"/>
      <c r="B214" s="45"/>
      <c r="C214" s="45"/>
      <c r="D214" s="12" t="s">
        <v>242</v>
      </c>
      <c r="E214" s="12"/>
      <c r="F214" s="9" t="s">
        <v>21</v>
      </c>
      <c r="G214" s="140"/>
      <c r="H214" s="9"/>
      <c r="I214" s="9"/>
      <c r="J214" s="9"/>
      <c r="K214" s="341"/>
      <c r="L214" s="182"/>
      <c r="M214" s="9"/>
    </row>
    <row r="215" spans="1:13" ht="12.75" customHeight="1">
      <c r="A215" s="371"/>
      <c r="B215" s="45"/>
      <c r="C215" s="45"/>
      <c r="D215" s="12"/>
      <c r="E215" s="12">
        <v>1</v>
      </c>
      <c r="F215" s="9" t="s">
        <v>243</v>
      </c>
      <c r="G215" s="140">
        <v>300</v>
      </c>
      <c r="H215" s="9"/>
      <c r="I215" s="9"/>
      <c r="J215" s="9"/>
      <c r="K215" s="341"/>
      <c r="L215" s="182"/>
      <c r="M215" s="9"/>
    </row>
    <row r="216" spans="1:13" ht="12.75" customHeight="1">
      <c r="A216" s="371"/>
      <c r="B216" s="45"/>
      <c r="C216" s="45"/>
      <c r="D216" s="12"/>
      <c r="E216" s="12">
        <v>5</v>
      </c>
      <c r="F216" s="9" t="s">
        <v>247</v>
      </c>
      <c r="G216" s="140">
        <v>51</v>
      </c>
      <c r="H216" s="9"/>
      <c r="I216" s="9"/>
      <c r="J216" s="9"/>
      <c r="K216" s="341"/>
      <c r="L216" s="182"/>
      <c r="M216" s="9"/>
    </row>
    <row r="217" spans="1:13" s="16" customFormat="1" ht="12.75" customHeight="1">
      <c r="A217" s="5"/>
      <c r="B217" s="45"/>
      <c r="C217" s="45"/>
      <c r="D217" s="156"/>
      <c r="E217" s="156"/>
      <c r="F217" s="35" t="s">
        <v>187</v>
      </c>
      <c r="G217" s="35">
        <f>SUM(G212:G216)</f>
        <v>18138</v>
      </c>
      <c r="H217" s="8"/>
      <c r="I217" s="8"/>
      <c r="J217" s="8"/>
      <c r="K217" s="342"/>
      <c r="L217" s="346">
        <v>8</v>
      </c>
      <c r="M217" s="8"/>
    </row>
    <row r="218" spans="1:13" ht="39" customHeight="1">
      <c r="A218" s="5"/>
      <c r="B218" s="45"/>
      <c r="C218" s="45"/>
      <c r="D218" s="156"/>
      <c r="E218" s="156"/>
      <c r="F218" s="140"/>
      <c r="G218" s="140"/>
      <c r="H218" s="9"/>
      <c r="I218" s="9"/>
      <c r="J218" s="9"/>
      <c r="K218" s="341"/>
      <c r="L218" s="182"/>
      <c r="M218" s="9"/>
    </row>
    <row r="219" spans="1:13" ht="12.75" customHeight="1">
      <c r="A219" s="5"/>
      <c r="B219" s="45">
        <v>14</v>
      </c>
      <c r="C219" s="45"/>
      <c r="D219" s="156"/>
      <c r="E219" s="156"/>
      <c r="F219" s="35" t="s">
        <v>279</v>
      </c>
      <c r="G219" s="140"/>
      <c r="H219" s="9"/>
      <c r="I219" s="9"/>
      <c r="J219" s="9"/>
      <c r="K219" s="341"/>
      <c r="L219" s="182"/>
      <c r="M219" s="9" t="s">
        <v>402</v>
      </c>
    </row>
    <row r="220" spans="1:13" ht="12.75" customHeight="1">
      <c r="A220" s="5"/>
      <c r="B220" s="45"/>
      <c r="C220" s="156">
        <v>1</v>
      </c>
      <c r="D220" s="156"/>
      <c r="E220" s="156"/>
      <c r="F220" s="140" t="s">
        <v>67</v>
      </c>
      <c r="G220" s="140"/>
      <c r="H220" s="9"/>
      <c r="I220" s="9"/>
      <c r="J220" s="9"/>
      <c r="K220" s="341"/>
      <c r="L220" s="182"/>
      <c r="M220" s="9"/>
    </row>
    <row r="221" spans="1:13" ht="12.75" customHeight="1">
      <c r="A221" s="5"/>
      <c r="B221" s="45"/>
      <c r="C221" s="45"/>
      <c r="D221" s="12" t="s">
        <v>236</v>
      </c>
      <c r="E221" s="12"/>
      <c r="F221" s="9" t="s">
        <v>237</v>
      </c>
      <c r="G221" s="140"/>
      <c r="H221" s="9"/>
      <c r="I221" s="9"/>
      <c r="J221" s="9"/>
      <c r="K221" s="341"/>
      <c r="L221" s="182"/>
      <c r="M221" s="9"/>
    </row>
    <row r="222" spans="1:13" ht="12.75" customHeight="1">
      <c r="A222" s="5"/>
      <c r="B222" s="45"/>
      <c r="C222" s="45"/>
      <c r="D222" s="12"/>
      <c r="E222" s="12">
        <v>1</v>
      </c>
      <c r="F222" s="9" t="s">
        <v>238</v>
      </c>
      <c r="G222" s="140">
        <v>1556</v>
      </c>
      <c r="H222" s="35"/>
      <c r="I222" s="35"/>
      <c r="J222" s="35"/>
      <c r="K222" s="343"/>
      <c r="L222" s="182"/>
      <c r="M222" s="9"/>
    </row>
    <row r="223" spans="1:13" ht="12.75" customHeight="1">
      <c r="A223" s="5"/>
      <c r="B223" s="45"/>
      <c r="C223" s="45"/>
      <c r="D223" s="12" t="s">
        <v>240</v>
      </c>
      <c r="E223" s="12"/>
      <c r="F223" s="9" t="s">
        <v>241</v>
      </c>
      <c r="G223" s="140">
        <v>429</v>
      </c>
      <c r="H223" s="9"/>
      <c r="I223" s="9"/>
      <c r="J223" s="9"/>
      <c r="K223" s="341"/>
      <c r="L223" s="182"/>
      <c r="M223" s="9"/>
    </row>
    <row r="224" spans="1:13" ht="12.75" customHeight="1">
      <c r="A224" s="5"/>
      <c r="B224" s="45"/>
      <c r="C224" s="45"/>
      <c r="D224" s="12" t="s">
        <v>242</v>
      </c>
      <c r="E224" s="12"/>
      <c r="F224" s="9" t="s">
        <v>21</v>
      </c>
      <c r="G224" s="140"/>
      <c r="H224" s="9"/>
      <c r="I224" s="9"/>
      <c r="J224" s="9"/>
      <c r="K224" s="341"/>
      <c r="L224" s="182"/>
      <c r="M224" s="9"/>
    </row>
    <row r="225" spans="1:13" s="16" customFormat="1" ht="12.75" customHeight="1">
      <c r="A225" s="5"/>
      <c r="B225" s="45"/>
      <c r="C225" s="45"/>
      <c r="D225" s="5"/>
      <c r="E225" s="12">
        <v>1</v>
      </c>
      <c r="F225" s="9" t="s">
        <v>243</v>
      </c>
      <c r="G225" s="140">
        <v>470</v>
      </c>
      <c r="H225" s="9"/>
      <c r="I225" s="9"/>
      <c r="J225" s="9"/>
      <c r="K225" s="341"/>
      <c r="L225" s="346"/>
      <c r="M225" s="8"/>
    </row>
    <row r="226" spans="1:13" ht="12.75" customHeight="1">
      <c r="A226" s="5"/>
      <c r="B226" s="45"/>
      <c r="C226" s="45"/>
      <c r="D226" s="12"/>
      <c r="E226" s="12">
        <v>3</v>
      </c>
      <c r="F226" s="9" t="s">
        <v>245</v>
      </c>
      <c r="G226" s="140">
        <v>2650</v>
      </c>
      <c r="H226" s="9"/>
      <c r="I226" s="9"/>
      <c r="J226" s="9"/>
      <c r="K226" s="341"/>
      <c r="L226" s="182"/>
      <c r="M226" s="9"/>
    </row>
    <row r="227" spans="1:13" ht="12.75" customHeight="1">
      <c r="A227" s="5"/>
      <c r="B227" s="45"/>
      <c r="C227" s="45"/>
      <c r="D227" s="12"/>
      <c r="E227" s="12">
        <v>5</v>
      </c>
      <c r="F227" s="9" t="s">
        <v>247</v>
      </c>
      <c r="G227" s="140">
        <v>842</v>
      </c>
      <c r="H227" s="9"/>
      <c r="I227" s="9"/>
      <c r="J227" s="9"/>
      <c r="K227" s="341"/>
      <c r="L227" s="182"/>
      <c r="M227" s="9"/>
    </row>
    <row r="228" spans="1:13" ht="12.75" customHeight="1">
      <c r="A228" s="5"/>
      <c r="B228" s="45"/>
      <c r="C228" s="156">
        <v>2</v>
      </c>
      <c r="D228" s="156"/>
      <c r="E228" s="12"/>
      <c r="F228" s="9" t="s">
        <v>386</v>
      </c>
      <c r="G228" s="140"/>
      <c r="H228" s="9"/>
      <c r="I228" s="9"/>
      <c r="J228" s="9"/>
      <c r="K228" s="341"/>
      <c r="L228" s="182"/>
      <c r="M228" s="9"/>
    </row>
    <row r="229" spans="1:13" ht="12.75" customHeight="1">
      <c r="A229" s="5"/>
      <c r="B229" s="45"/>
      <c r="C229" s="45"/>
      <c r="D229" s="12" t="s">
        <v>263</v>
      </c>
      <c r="E229" s="156"/>
      <c r="F229" s="9" t="s">
        <v>24</v>
      </c>
      <c r="G229" s="140"/>
      <c r="H229" s="9"/>
      <c r="I229" s="9"/>
      <c r="J229" s="9"/>
      <c r="K229" s="341"/>
      <c r="L229" s="182"/>
      <c r="M229" s="9"/>
    </row>
    <row r="230" spans="1:13" ht="12.75" customHeight="1">
      <c r="A230" s="5"/>
      <c r="B230" s="45"/>
      <c r="C230" s="45"/>
      <c r="D230" s="156"/>
      <c r="E230" s="156">
        <v>1</v>
      </c>
      <c r="F230" s="9" t="s">
        <v>264</v>
      </c>
      <c r="G230" s="140">
        <v>6207</v>
      </c>
      <c r="H230" s="9"/>
      <c r="I230" s="9"/>
      <c r="J230" s="9"/>
      <c r="K230" s="341"/>
      <c r="L230" s="182"/>
      <c r="M230" s="9"/>
    </row>
    <row r="231" spans="1:13" ht="12.75" customHeight="1">
      <c r="A231" s="5"/>
      <c r="B231" s="45"/>
      <c r="C231" s="45"/>
      <c r="D231" s="156"/>
      <c r="E231" s="156">
        <v>4</v>
      </c>
      <c r="F231" s="9" t="s">
        <v>265</v>
      </c>
      <c r="G231" s="140">
        <v>1675</v>
      </c>
      <c r="H231" s="9"/>
      <c r="I231" s="9"/>
      <c r="J231" s="9"/>
      <c r="K231" s="341"/>
      <c r="L231" s="182"/>
      <c r="M231" s="9"/>
    </row>
    <row r="232" spans="1:13" s="16" customFormat="1" ht="12.75" customHeight="1">
      <c r="A232" s="5"/>
      <c r="B232" s="45"/>
      <c r="C232" s="45"/>
      <c r="D232" s="156"/>
      <c r="E232" s="156"/>
      <c r="F232" s="35" t="s">
        <v>187</v>
      </c>
      <c r="G232" s="35">
        <f>SUM(G222:G231)</f>
        <v>13829</v>
      </c>
      <c r="H232" s="8"/>
      <c r="I232" s="8"/>
      <c r="J232" s="8"/>
      <c r="K232" s="342"/>
      <c r="L232" s="346">
        <v>1</v>
      </c>
      <c r="M232" s="8"/>
    </row>
    <row r="233" spans="1:13" ht="12.75" customHeight="1">
      <c r="A233" s="5"/>
      <c r="B233" s="45"/>
      <c r="C233" s="45"/>
      <c r="D233" s="156"/>
      <c r="E233" s="156"/>
      <c r="F233" s="140"/>
      <c r="G233" s="140"/>
      <c r="H233" s="9"/>
      <c r="I233" s="9"/>
      <c r="J233" s="9"/>
      <c r="K233" s="182"/>
      <c r="L233" s="182"/>
      <c r="M233" s="9"/>
    </row>
    <row r="234" spans="1:13" ht="12.75" customHeight="1">
      <c r="A234" s="5"/>
      <c r="B234" s="45">
        <v>15</v>
      </c>
      <c r="C234" s="45"/>
      <c r="D234" s="156"/>
      <c r="E234" s="156"/>
      <c r="F234" s="35" t="s">
        <v>203</v>
      </c>
      <c r="G234" s="140"/>
      <c r="H234" s="9"/>
      <c r="I234" s="9"/>
      <c r="J234" s="9"/>
      <c r="K234" s="182"/>
      <c r="L234" s="182"/>
      <c r="M234" s="9" t="s">
        <v>403</v>
      </c>
    </row>
    <row r="235" spans="1:13" ht="12.75" customHeight="1">
      <c r="A235" s="5"/>
      <c r="B235" s="45"/>
      <c r="C235" s="156">
        <v>1</v>
      </c>
      <c r="D235" s="156"/>
      <c r="E235" s="156"/>
      <c r="F235" s="140" t="s">
        <v>67</v>
      </c>
      <c r="G235" s="140"/>
      <c r="H235" s="9"/>
      <c r="I235" s="9"/>
      <c r="J235" s="9"/>
      <c r="K235" s="182"/>
      <c r="L235" s="182"/>
      <c r="M235" s="9"/>
    </row>
    <row r="236" spans="1:13" ht="12.75" customHeight="1">
      <c r="A236" s="12"/>
      <c r="B236" s="156"/>
      <c r="C236" s="156"/>
      <c r="D236" s="12" t="s">
        <v>236</v>
      </c>
      <c r="E236" s="12"/>
      <c r="F236" s="9" t="s">
        <v>237</v>
      </c>
      <c r="G236" s="140"/>
      <c r="H236" s="35"/>
      <c r="I236" s="35"/>
      <c r="J236" s="35"/>
      <c r="K236" s="343"/>
      <c r="L236" s="182"/>
      <c r="M236" s="9"/>
    </row>
    <row r="237" spans="1:13" ht="12.75" customHeight="1">
      <c r="A237" s="12"/>
      <c r="B237" s="156"/>
      <c r="C237" s="156"/>
      <c r="D237" s="12"/>
      <c r="E237" s="12">
        <v>1</v>
      </c>
      <c r="F237" s="9" t="s">
        <v>238</v>
      </c>
      <c r="G237" s="140">
        <v>389</v>
      </c>
      <c r="H237" s="9"/>
      <c r="I237" s="9"/>
      <c r="J237" s="9"/>
      <c r="K237" s="341"/>
      <c r="L237" s="182"/>
      <c r="M237" s="9"/>
    </row>
    <row r="238" spans="1:13" ht="12.75" customHeight="1">
      <c r="A238" s="12"/>
      <c r="B238" s="156"/>
      <c r="C238" s="156"/>
      <c r="D238" s="12"/>
      <c r="E238" s="12">
        <v>2</v>
      </c>
      <c r="F238" s="9" t="s">
        <v>239</v>
      </c>
      <c r="G238" s="140"/>
      <c r="H238" s="9"/>
      <c r="I238" s="9"/>
      <c r="J238" s="9"/>
      <c r="K238" s="341"/>
      <c r="L238" s="182"/>
      <c r="M238" s="9"/>
    </row>
    <row r="239" spans="1:13" ht="12.75" customHeight="1">
      <c r="A239" s="12"/>
      <c r="B239" s="156"/>
      <c r="C239" s="156"/>
      <c r="D239" s="12" t="s">
        <v>240</v>
      </c>
      <c r="E239" s="12"/>
      <c r="F239" s="9" t="s">
        <v>241</v>
      </c>
      <c r="G239" s="140">
        <v>107</v>
      </c>
      <c r="H239" s="9"/>
      <c r="I239" s="9"/>
      <c r="J239" s="9"/>
      <c r="K239" s="341"/>
      <c r="L239" s="182"/>
      <c r="M239" s="9"/>
    </row>
    <row r="240" spans="1:13" s="16" customFormat="1" ht="12.75" customHeight="1">
      <c r="A240" s="5"/>
      <c r="B240" s="156"/>
      <c r="C240" s="156"/>
      <c r="D240" s="12" t="s">
        <v>242</v>
      </c>
      <c r="E240" s="12"/>
      <c r="F240" s="9" t="s">
        <v>21</v>
      </c>
      <c r="G240" s="140"/>
      <c r="H240" s="8"/>
      <c r="I240" s="8"/>
      <c r="J240" s="8"/>
      <c r="K240" s="342"/>
      <c r="L240" s="346"/>
      <c r="M240" s="8"/>
    </row>
    <row r="241" spans="1:13" ht="12.75" customHeight="1">
      <c r="A241" s="12"/>
      <c r="B241" s="156"/>
      <c r="C241" s="156"/>
      <c r="D241" s="5"/>
      <c r="E241" s="12">
        <v>1</v>
      </c>
      <c r="F241" s="9" t="s">
        <v>243</v>
      </c>
      <c r="G241" s="140">
        <v>60</v>
      </c>
      <c r="H241" s="9"/>
      <c r="I241" s="9"/>
      <c r="J241" s="9"/>
      <c r="K241" s="341"/>
      <c r="L241" s="182"/>
      <c r="M241" s="9"/>
    </row>
    <row r="242" spans="1:13" ht="12.75" customHeight="1">
      <c r="A242" s="12"/>
      <c r="B242" s="156"/>
      <c r="C242" s="156"/>
      <c r="D242" s="12"/>
      <c r="E242" s="12">
        <v>3</v>
      </c>
      <c r="F242" s="9" t="s">
        <v>245</v>
      </c>
      <c r="G242" s="140">
        <v>50</v>
      </c>
      <c r="H242" s="9"/>
      <c r="I242" s="9"/>
      <c r="J242" s="9"/>
      <c r="K242" s="341"/>
      <c r="L242" s="182"/>
      <c r="M242" s="9"/>
    </row>
    <row r="243" spans="1:13" ht="12.75" customHeight="1">
      <c r="A243" s="12"/>
      <c r="B243" s="156"/>
      <c r="C243" s="156"/>
      <c r="D243" s="12"/>
      <c r="E243" s="12">
        <v>5</v>
      </c>
      <c r="F243" s="9" t="s">
        <v>247</v>
      </c>
      <c r="G243" s="140">
        <v>30</v>
      </c>
      <c r="H243" s="35"/>
      <c r="I243" s="35"/>
      <c r="J243" s="35"/>
      <c r="K243" s="343"/>
      <c r="L243" s="182"/>
      <c r="M243" s="9"/>
    </row>
    <row r="244" spans="1:13" ht="12.75" customHeight="1">
      <c r="A244" s="12"/>
      <c r="B244" s="156"/>
      <c r="C244" s="156"/>
      <c r="D244" s="156"/>
      <c r="E244" s="156"/>
      <c r="F244" s="35" t="s">
        <v>187</v>
      </c>
      <c r="G244" s="35">
        <f>SUM(G237:G243)</f>
        <v>636</v>
      </c>
      <c r="H244" s="35"/>
      <c r="I244" s="35"/>
      <c r="J244" s="35"/>
      <c r="K244" s="343"/>
      <c r="L244" s="345">
        <v>0.25</v>
      </c>
      <c r="M244" s="9"/>
    </row>
    <row r="245" spans="1:13" ht="12.75" customHeight="1">
      <c r="A245" s="5"/>
      <c r="B245" s="45"/>
      <c r="C245" s="45"/>
      <c r="D245" s="156"/>
      <c r="E245" s="156"/>
      <c r="F245" s="140"/>
      <c r="G245" s="140"/>
      <c r="H245" s="8"/>
      <c r="I245" s="8"/>
      <c r="J245" s="8"/>
      <c r="K245" s="346"/>
      <c r="L245" s="182"/>
      <c r="M245" s="9"/>
    </row>
    <row r="246" spans="1:13" ht="12.75" customHeight="1">
      <c r="A246" s="5"/>
      <c r="B246" s="45">
        <v>16</v>
      </c>
      <c r="C246" s="45"/>
      <c r="D246" s="156"/>
      <c r="E246" s="156"/>
      <c r="F246" s="35" t="s">
        <v>280</v>
      </c>
      <c r="G246" s="140"/>
      <c r="H246" s="8"/>
      <c r="I246" s="8"/>
      <c r="J246" s="8"/>
      <c r="K246" s="346"/>
      <c r="L246" s="182"/>
      <c r="M246" s="9" t="s">
        <v>402</v>
      </c>
    </row>
    <row r="247" spans="1:13" ht="12.75" customHeight="1">
      <c r="A247" s="5"/>
      <c r="B247" s="45"/>
      <c r="C247" s="156">
        <v>1</v>
      </c>
      <c r="D247" s="156"/>
      <c r="E247" s="156"/>
      <c r="F247" s="140" t="s">
        <v>67</v>
      </c>
      <c r="G247" s="140"/>
      <c r="H247" s="8"/>
      <c r="I247" s="8"/>
      <c r="J247" s="8"/>
      <c r="K247" s="346"/>
      <c r="L247" s="182"/>
      <c r="M247" s="9"/>
    </row>
    <row r="248" spans="1:13" ht="12.75" customHeight="1">
      <c r="A248" s="5"/>
      <c r="B248" s="45"/>
      <c r="C248" s="45"/>
      <c r="D248" s="12" t="s">
        <v>242</v>
      </c>
      <c r="E248" s="12"/>
      <c r="F248" s="9" t="s">
        <v>21</v>
      </c>
      <c r="G248" s="140"/>
      <c r="H248" s="8"/>
      <c r="I248" s="8"/>
      <c r="J248" s="8"/>
      <c r="K248" s="346"/>
      <c r="L248" s="182"/>
      <c r="M248" s="9"/>
    </row>
    <row r="249" spans="1:13" ht="12.75" customHeight="1">
      <c r="A249" s="156"/>
      <c r="B249" s="45"/>
      <c r="C249" s="45"/>
      <c r="D249" s="5"/>
      <c r="E249" s="12">
        <v>1</v>
      </c>
      <c r="F249" s="9" t="s">
        <v>243</v>
      </c>
      <c r="G249" s="140">
        <v>472</v>
      </c>
      <c r="H249" s="8"/>
      <c r="I249" s="8"/>
      <c r="J249" s="8"/>
      <c r="K249" s="346"/>
      <c r="L249" s="182"/>
      <c r="M249" s="9"/>
    </row>
    <row r="250" spans="1:13" s="16" customFormat="1" ht="12.75" customHeight="1">
      <c r="A250" s="156"/>
      <c r="B250" s="45"/>
      <c r="C250" s="45"/>
      <c r="D250" s="156"/>
      <c r="E250" s="12">
        <v>5</v>
      </c>
      <c r="F250" s="9" t="s">
        <v>247</v>
      </c>
      <c r="G250" s="140">
        <v>128</v>
      </c>
      <c r="H250" s="8"/>
      <c r="I250" s="8"/>
      <c r="J250" s="8"/>
      <c r="K250" s="346"/>
      <c r="L250" s="346"/>
      <c r="M250" s="8"/>
    </row>
    <row r="251" spans="1:13" s="16" customFormat="1" ht="12.75" customHeight="1">
      <c r="A251" s="156"/>
      <c r="B251" s="45"/>
      <c r="C251" s="45"/>
      <c r="D251" s="156"/>
      <c r="E251" s="156"/>
      <c r="F251" s="35" t="s">
        <v>187</v>
      </c>
      <c r="G251" s="35">
        <f>SUM(G249:G250)</f>
        <v>600</v>
      </c>
      <c r="H251" s="8"/>
      <c r="I251" s="8"/>
      <c r="J251" s="8"/>
      <c r="K251" s="346"/>
      <c r="L251" s="346"/>
      <c r="M251" s="8"/>
    </row>
    <row r="252" spans="1:13" ht="12.75" customHeight="1">
      <c r="A252" s="156"/>
      <c r="B252" s="45"/>
      <c r="C252" s="45"/>
      <c r="D252" s="156"/>
      <c r="E252" s="156"/>
      <c r="F252" s="140"/>
      <c r="G252" s="140"/>
      <c r="H252" s="8"/>
      <c r="I252" s="8"/>
      <c r="J252" s="8"/>
      <c r="K252" s="346"/>
      <c r="L252" s="182"/>
      <c r="M252" s="9"/>
    </row>
    <row r="253" spans="1:13" s="16" customFormat="1" ht="12.75" customHeight="1">
      <c r="A253" s="156"/>
      <c r="B253" s="45">
        <v>17</v>
      </c>
      <c r="C253" s="45"/>
      <c r="D253" s="156"/>
      <c r="E253" s="156"/>
      <c r="F253" s="35" t="s">
        <v>281</v>
      </c>
      <c r="G253" s="140"/>
      <c r="H253" s="8"/>
      <c r="I253" s="8"/>
      <c r="J253" s="8"/>
      <c r="K253" s="346"/>
      <c r="L253" s="346"/>
      <c r="M253" s="8" t="s">
        <v>403</v>
      </c>
    </row>
    <row r="254" spans="1:13" s="16" customFormat="1" ht="12.75" customHeight="1">
      <c r="A254" s="156"/>
      <c r="B254" s="45"/>
      <c r="C254" s="45"/>
      <c r="D254" s="156"/>
      <c r="E254" s="156"/>
      <c r="F254" s="35"/>
      <c r="G254" s="140"/>
      <c r="H254" s="8"/>
      <c r="I254" s="8"/>
      <c r="J254" s="8"/>
      <c r="K254" s="346"/>
      <c r="L254" s="346"/>
      <c r="M254" s="8"/>
    </row>
    <row r="255" spans="1:13" ht="12.75" customHeight="1">
      <c r="A255" s="156"/>
      <c r="B255" s="45"/>
      <c r="C255" s="45"/>
      <c r="D255" s="12" t="s">
        <v>282</v>
      </c>
      <c r="E255" s="156"/>
      <c r="F255" s="9" t="s">
        <v>23</v>
      </c>
      <c r="G255" s="140"/>
      <c r="H255" s="8"/>
      <c r="I255" s="8"/>
      <c r="J255" s="8"/>
      <c r="K255" s="346"/>
      <c r="L255" s="182"/>
      <c r="M255" s="9"/>
    </row>
    <row r="256" spans="1:13" ht="12.75" customHeight="1">
      <c r="A256" s="156"/>
      <c r="B256" s="45"/>
      <c r="C256" s="45"/>
      <c r="D256" s="156"/>
      <c r="E256" s="156">
        <v>4</v>
      </c>
      <c r="F256" s="9" t="s">
        <v>283</v>
      </c>
      <c r="G256" s="140">
        <v>6391</v>
      </c>
      <c r="H256" s="8"/>
      <c r="I256" s="8"/>
      <c r="J256" s="8"/>
      <c r="K256" s="346"/>
      <c r="L256" s="182"/>
      <c r="M256" s="9"/>
    </row>
    <row r="257" spans="1:13" ht="12.75" customHeight="1">
      <c r="A257" s="156"/>
      <c r="B257" s="45"/>
      <c r="C257" s="45"/>
      <c r="D257" s="156"/>
      <c r="E257" s="156">
        <v>7</v>
      </c>
      <c r="F257" s="9" t="s">
        <v>284</v>
      </c>
      <c r="G257" s="140">
        <v>1725</v>
      </c>
      <c r="H257" s="8"/>
      <c r="I257" s="8"/>
      <c r="J257" s="8"/>
      <c r="K257" s="346"/>
      <c r="L257" s="182"/>
      <c r="M257" s="9"/>
    </row>
    <row r="258" spans="1:13" s="16" customFormat="1" ht="12.75" customHeight="1">
      <c r="A258" s="156"/>
      <c r="B258" s="45"/>
      <c r="C258" s="45"/>
      <c r="D258" s="156"/>
      <c r="E258" s="156"/>
      <c r="F258" s="35" t="s">
        <v>187</v>
      </c>
      <c r="G258" s="35">
        <f>SUM(G256:G257)</f>
        <v>8116</v>
      </c>
      <c r="H258" s="8"/>
      <c r="I258" s="8"/>
      <c r="J258" s="8"/>
      <c r="K258" s="346"/>
      <c r="L258" s="346"/>
      <c r="M258" s="8"/>
    </row>
    <row r="259" spans="1:13" ht="12.75" customHeight="1">
      <c r="A259" s="156"/>
      <c r="B259" s="45"/>
      <c r="C259" s="45"/>
      <c r="D259" s="156"/>
      <c r="E259" s="156"/>
      <c r="F259" s="140"/>
      <c r="G259" s="140"/>
      <c r="H259" s="8"/>
      <c r="I259" s="8"/>
      <c r="J259" s="8"/>
      <c r="K259" s="346"/>
      <c r="L259" s="182"/>
      <c r="M259" s="9"/>
    </row>
    <row r="260" spans="1:13" ht="12.75" customHeight="1">
      <c r="A260" s="156"/>
      <c r="B260" s="45">
        <v>18</v>
      </c>
      <c r="C260" s="45"/>
      <c r="D260" s="156"/>
      <c r="E260" s="156"/>
      <c r="F260" s="35" t="s">
        <v>207</v>
      </c>
      <c r="G260" s="140"/>
      <c r="H260" s="8"/>
      <c r="I260" s="8"/>
      <c r="J260" s="8"/>
      <c r="K260" s="346"/>
      <c r="L260" s="182"/>
      <c r="M260" s="9" t="s">
        <v>402</v>
      </c>
    </row>
    <row r="261" spans="1:13" ht="12.75" customHeight="1">
      <c r="A261" s="156"/>
      <c r="B261" s="45"/>
      <c r="C261" s="156">
        <v>1</v>
      </c>
      <c r="D261" s="156"/>
      <c r="E261" s="156"/>
      <c r="F261" s="140" t="s">
        <v>67</v>
      </c>
      <c r="G261" s="140"/>
      <c r="H261" s="8"/>
      <c r="I261" s="8"/>
      <c r="J261" s="8"/>
      <c r="K261" s="346"/>
      <c r="L261" s="182"/>
      <c r="M261" s="9"/>
    </row>
    <row r="262" spans="1:13" ht="12.75" customHeight="1">
      <c r="A262" s="156"/>
      <c r="B262" s="45"/>
      <c r="C262" s="45"/>
      <c r="D262" s="12" t="s">
        <v>242</v>
      </c>
      <c r="E262" s="12"/>
      <c r="F262" s="9" t="s">
        <v>21</v>
      </c>
      <c r="G262" s="140"/>
      <c r="H262" s="8"/>
      <c r="I262" s="8"/>
      <c r="J262" s="8"/>
      <c r="K262" s="346"/>
      <c r="L262" s="182"/>
      <c r="M262" s="9"/>
    </row>
    <row r="263" spans="1:13" s="16" customFormat="1" ht="12.75" customHeight="1">
      <c r="A263" s="156"/>
      <c r="B263" s="45"/>
      <c r="C263" s="45"/>
      <c r="D263" s="5"/>
      <c r="E263" s="12">
        <v>1</v>
      </c>
      <c r="F263" s="9" t="s">
        <v>243</v>
      </c>
      <c r="G263" s="140">
        <v>316</v>
      </c>
      <c r="H263" s="8"/>
      <c r="I263" s="8"/>
      <c r="J263" s="8"/>
      <c r="K263" s="346"/>
      <c r="L263" s="346"/>
      <c r="M263" s="8"/>
    </row>
    <row r="264" spans="1:13" s="16" customFormat="1" ht="12.75" customHeight="1">
      <c r="A264" s="156"/>
      <c r="B264" s="45"/>
      <c r="C264" s="45"/>
      <c r="D264" s="156"/>
      <c r="E264" s="12">
        <v>5</v>
      </c>
      <c r="F264" s="9" t="s">
        <v>247</v>
      </c>
      <c r="G264" s="140">
        <v>85</v>
      </c>
      <c r="H264" s="8"/>
      <c r="I264" s="8"/>
      <c r="J264" s="8"/>
      <c r="K264" s="346"/>
      <c r="L264" s="346"/>
      <c r="M264" s="8"/>
    </row>
    <row r="265" spans="1:13" s="16" customFormat="1" ht="12.75" customHeight="1">
      <c r="A265" s="156"/>
      <c r="B265" s="45"/>
      <c r="C265" s="45"/>
      <c r="D265" s="12" t="s">
        <v>267</v>
      </c>
      <c r="E265" s="156"/>
      <c r="F265" s="9" t="s">
        <v>268</v>
      </c>
      <c r="G265" s="140"/>
      <c r="H265" s="8"/>
      <c r="I265" s="8"/>
      <c r="J265" s="8"/>
      <c r="K265" s="346"/>
      <c r="L265" s="346"/>
      <c r="M265" s="8"/>
    </row>
    <row r="266" spans="1:13" s="16" customFormat="1" ht="12.75" customHeight="1">
      <c r="A266" s="156"/>
      <c r="B266" s="45"/>
      <c r="C266" s="45"/>
      <c r="D266" s="156"/>
      <c r="E266" s="156">
        <v>11</v>
      </c>
      <c r="F266" s="9" t="s">
        <v>285</v>
      </c>
      <c r="G266" s="140"/>
      <c r="H266" s="8"/>
      <c r="I266" s="8"/>
      <c r="J266" s="8"/>
      <c r="K266" s="346"/>
      <c r="L266" s="346"/>
      <c r="M266" s="8"/>
    </row>
    <row r="267" spans="1:13" s="16" customFormat="1" ht="12.75" customHeight="1">
      <c r="A267" s="156"/>
      <c r="B267" s="45"/>
      <c r="C267" s="45"/>
      <c r="D267" s="156"/>
      <c r="E267" s="156"/>
      <c r="F267" s="35" t="s">
        <v>187</v>
      </c>
      <c r="G267" s="35">
        <f>SUM(G263:G266)</f>
        <v>401</v>
      </c>
      <c r="H267" s="8"/>
      <c r="I267" s="8"/>
      <c r="J267" s="8"/>
      <c r="K267" s="342"/>
      <c r="L267" s="346"/>
      <c r="M267" s="8"/>
    </row>
    <row r="268" spans="1:13" s="16" customFormat="1" ht="12.75" customHeight="1">
      <c r="A268" s="156"/>
      <c r="B268" s="40"/>
      <c r="C268" s="40"/>
      <c r="D268" s="173"/>
      <c r="E268" s="173"/>
      <c r="F268" s="173"/>
      <c r="G268" s="140"/>
      <c r="H268" s="6"/>
      <c r="I268" s="6"/>
      <c r="J268" s="6"/>
      <c r="K268" s="340"/>
      <c r="L268" s="346"/>
      <c r="M268" s="8"/>
    </row>
    <row r="269" spans="1:13" s="16" customFormat="1" ht="12.75" customHeight="1">
      <c r="A269" s="156"/>
      <c r="B269" s="45">
        <v>19</v>
      </c>
      <c r="C269" s="45"/>
      <c r="D269" s="156"/>
      <c r="E269" s="156"/>
      <c r="F269" s="35" t="s">
        <v>286</v>
      </c>
      <c r="G269" s="140"/>
      <c r="H269" s="36"/>
      <c r="I269" s="36"/>
      <c r="J269" s="36"/>
      <c r="K269" s="347"/>
      <c r="L269" s="346"/>
      <c r="M269" s="8" t="s">
        <v>402</v>
      </c>
    </row>
    <row r="270" spans="1:13" s="16" customFormat="1" ht="12.75" customHeight="1">
      <c r="A270" s="156"/>
      <c r="B270" s="45"/>
      <c r="C270" s="156">
        <v>1</v>
      </c>
      <c r="D270" s="156"/>
      <c r="E270" s="156"/>
      <c r="F270" s="140" t="s">
        <v>67</v>
      </c>
      <c r="G270" s="140"/>
      <c r="H270" s="36"/>
      <c r="I270" s="36"/>
      <c r="J270" s="36"/>
      <c r="K270" s="347"/>
      <c r="L270" s="346"/>
      <c r="M270" s="8"/>
    </row>
    <row r="271" spans="1:13" s="16" customFormat="1" ht="12.75" customHeight="1">
      <c r="A271" s="156"/>
      <c r="B271" s="45"/>
      <c r="C271" s="45"/>
      <c r="D271" s="12" t="s">
        <v>242</v>
      </c>
      <c r="E271" s="12"/>
      <c r="F271" s="9" t="s">
        <v>21</v>
      </c>
      <c r="G271" s="173"/>
      <c r="H271" s="36"/>
      <c r="I271" s="36"/>
      <c r="J271" s="36"/>
      <c r="K271" s="347"/>
      <c r="L271" s="346"/>
      <c r="M271" s="8"/>
    </row>
    <row r="272" spans="1:13" s="16" customFormat="1" ht="12.75" customHeight="1">
      <c r="A272" s="156"/>
      <c r="B272" s="45"/>
      <c r="C272" s="45"/>
      <c r="D272" s="12"/>
      <c r="E272" s="12">
        <v>3</v>
      </c>
      <c r="F272" s="9" t="s">
        <v>245</v>
      </c>
      <c r="G272" s="140">
        <v>3754</v>
      </c>
      <c r="H272" s="35"/>
      <c r="I272" s="35"/>
      <c r="J272" s="35"/>
      <c r="K272" s="345"/>
      <c r="L272" s="346"/>
      <c r="M272" s="8"/>
    </row>
    <row r="273" spans="1:13" s="16" customFormat="1" ht="12.75" customHeight="1">
      <c r="A273" s="156"/>
      <c r="B273" s="45"/>
      <c r="C273" s="45"/>
      <c r="D273" s="156"/>
      <c r="E273" s="12">
        <v>5</v>
      </c>
      <c r="F273" s="9" t="s">
        <v>247</v>
      </c>
      <c r="G273" s="140">
        <v>1014</v>
      </c>
      <c r="H273" s="8"/>
      <c r="I273" s="8"/>
      <c r="J273" s="8"/>
      <c r="K273" s="346"/>
      <c r="L273" s="346"/>
      <c r="M273" s="8"/>
    </row>
    <row r="274" spans="1:13" s="16" customFormat="1" ht="12.75" customHeight="1">
      <c r="A274" s="156"/>
      <c r="B274" s="45"/>
      <c r="C274" s="45"/>
      <c r="D274" s="156"/>
      <c r="E274" s="156"/>
      <c r="F274" s="35" t="s">
        <v>187</v>
      </c>
      <c r="G274" s="35">
        <f>SUM(G272:G273)</f>
        <v>4768</v>
      </c>
      <c r="H274" s="8"/>
      <c r="I274" s="8"/>
      <c r="J274" s="8"/>
      <c r="K274" s="346"/>
      <c r="L274" s="346"/>
      <c r="M274" s="8"/>
    </row>
    <row r="275" spans="1:13" s="16" customFormat="1" ht="12.75" customHeight="1">
      <c r="A275" s="156"/>
      <c r="B275" s="45"/>
      <c r="C275" s="45"/>
      <c r="D275" s="156"/>
      <c r="E275" s="156"/>
      <c r="F275" s="140"/>
      <c r="G275" s="140"/>
      <c r="H275" s="8"/>
      <c r="I275" s="8"/>
      <c r="J275" s="8"/>
      <c r="K275" s="346"/>
      <c r="L275" s="346"/>
      <c r="M275" s="8"/>
    </row>
    <row r="276" spans="1:13" s="16" customFormat="1" ht="12.75" customHeight="1">
      <c r="A276" s="156"/>
      <c r="B276" s="45">
        <v>20</v>
      </c>
      <c r="C276" s="45"/>
      <c r="D276" s="156"/>
      <c r="E276" s="156"/>
      <c r="F276" s="35" t="s">
        <v>213</v>
      </c>
      <c r="G276" s="140"/>
      <c r="H276" s="8"/>
      <c r="I276" s="8"/>
      <c r="J276" s="8"/>
      <c r="K276" s="346"/>
      <c r="L276" s="346"/>
      <c r="M276" s="8" t="s">
        <v>402</v>
      </c>
    </row>
    <row r="277" spans="1:13" s="16" customFormat="1" ht="12.75" customHeight="1">
      <c r="A277" s="156"/>
      <c r="B277" s="45"/>
      <c r="C277" s="156">
        <v>1</v>
      </c>
      <c r="D277" s="156"/>
      <c r="E277" s="156"/>
      <c r="F277" s="140" t="s">
        <v>67</v>
      </c>
      <c r="G277" s="140"/>
      <c r="H277" s="8"/>
      <c r="I277" s="8"/>
      <c r="J277" s="8"/>
      <c r="K277" s="346"/>
      <c r="L277" s="346"/>
      <c r="M277" s="8"/>
    </row>
    <row r="278" spans="1:13" s="16" customFormat="1" ht="12.75" customHeight="1">
      <c r="A278" s="156"/>
      <c r="B278" s="45"/>
      <c r="C278" s="45"/>
      <c r="D278" s="12" t="s">
        <v>236</v>
      </c>
      <c r="E278" s="12"/>
      <c r="F278" s="9" t="s">
        <v>237</v>
      </c>
      <c r="G278" s="140"/>
      <c r="H278" s="8"/>
      <c r="I278" s="8"/>
      <c r="J278" s="8"/>
      <c r="K278" s="346"/>
      <c r="L278" s="346"/>
      <c r="M278" s="8"/>
    </row>
    <row r="279" spans="1:13" s="16" customFormat="1" ht="12.75" customHeight="1">
      <c r="A279" s="156"/>
      <c r="B279" s="45"/>
      <c r="C279" s="45"/>
      <c r="D279" s="12"/>
      <c r="E279" s="12">
        <v>1</v>
      </c>
      <c r="F279" s="9" t="s">
        <v>238</v>
      </c>
      <c r="G279" s="140">
        <v>1556</v>
      </c>
      <c r="H279" s="35"/>
      <c r="I279" s="35"/>
      <c r="J279" s="35"/>
      <c r="K279" s="345"/>
      <c r="L279" s="346"/>
      <c r="M279" s="8"/>
    </row>
    <row r="280" spans="1:13" s="16" customFormat="1" ht="12.75" customHeight="1">
      <c r="A280" s="156"/>
      <c r="B280" s="45"/>
      <c r="C280" s="45"/>
      <c r="D280" s="12" t="s">
        <v>240</v>
      </c>
      <c r="E280" s="12"/>
      <c r="F280" s="9" t="s">
        <v>241</v>
      </c>
      <c r="G280" s="140">
        <v>429</v>
      </c>
      <c r="H280" s="8"/>
      <c r="I280" s="8"/>
      <c r="J280" s="8"/>
      <c r="K280" s="346"/>
      <c r="L280" s="346"/>
      <c r="M280" s="8"/>
    </row>
    <row r="281" spans="1:13" s="16" customFormat="1" ht="12.75" customHeight="1">
      <c r="A281" s="156"/>
      <c r="B281" s="45"/>
      <c r="C281" s="45"/>
      <c r="D281" s="12" t="s">
        <v>242</v>
      </c>
      <c r="E281" s="12"/>
      <c r="F281" s="9" t="s">
        <v>21</v>
      </c>
      <c r="G281" s="140"/>
      <c r="H281" s="8"/>
      <c r="I281" s="8"/>
      <c r="J281" s="8"/>
      <c r="K281" s="346"/>
      <c r="L281" s="346"/>
      <c r="M281" s="8"/>
    </row>
    <row r="282" spans="1:13" s="16" customFormat="1" ht="12.75" customHeight="1">
      <c r="A282" s="156"/>
      <c r="B282" s="45"/>
      <c r="C282" s="45"/>
      <c r="D282" s="12"/>
      <c r="E282" s="12">
        <v>1</v>
      </c>
      <c r="F282" s="9" t="s">
        <v>243</v>
      </c>
      <c r="G282" s="140">
        <v>1270</v>
      </c>
      <c r="H282" s="8"/>
      <c r="I282" s="8"/>
      <c r="J282" s="8"/>
      <c r="K282" s="346"/>
      <c r="L282" s="346"/>
      <c r="M282" s="8"/>
    </row>
    <row r="283" spans="1:13" s="16" customFormat="1" ht="12.75" customHeight="1">
      <c r="A283" s="156"/>
      <c r="B283" s="45"/>
      <c r="C283" s="45"/>
      <c r="D283" s="12"/>
      <c r="E283" s="12">
        <v>3</v>
      </c>
      <c r="F283" s="9" t="s">
        <v>245</v>
      </c>
      <c r="G283" s="140">
        <v>260</v>
      </c>
      <c r="H283" s="8"/>
      <c r="I283" s="8"/>
      <c r="J283" s="8"/>
      <c r="K283" s="346"/>
      <c r="L283" s="346"/>
      <c r="M283" s="8"/>
    </row>
    <row r="284" spans="1:13" s="16" customFormat="1" ht="12.75" customHeight="1">
      <c r="A284" s="156"/>
      <c r="B284" s="45"/>
      <c r="C284" s="45"/>
      <c r="D284" s="156"/>
      <c r="E284" s="12">
        <v>5</v>
      </c>
      <c r="F284" s="9" t="s">
        <v>247</v>
      </c>
      <c r="G284" s="140">
        <v>397</v>
      </c>
      <c r="H284" s="8"/>
      <c r="I284" s="8"/>
      <c r="J284" s="8"/>
      <c r="K284" s="346"/>
      <c r="L284" s="346"/>
      <c r="M284" s="8"/>
    </row>
    <row r="285" spans="1:13" s="16" customFormat="1" ht="12.75" customHeight="1">
      <c r="A285" s="156"/>
      <c r="B285" s="45"/>
      <c r="C285" s="45"/>
      <c r="D285" s="156"/>
      <c r="E285" s="156"/>
      <c r="F285" s="35" t="s">
        <v>187</v>
      </c>
      <c r="G285" s="35">
        <f>SUM(G279:G284)</f>
        <v>3912</v>
      </c>
      <c r="H285" s="8"/>
      <c r="I285" s="8"/>
      <c r="J285" s="8"/>
      <c r="K285" s="346"/>
      <c r="L285" s="346">
        <v>1</v>
      </c>
      <c r="M285" s="8"/>
    </row>
    <row r="286" spans="1:13" s="16" customFormat="1" ht="12.75" customHeight="1">
      <c r="A286" s="156"/>
      <c r="B286" s="45"/>
      <c r="C286" s="45"/>
      <c r="D286" s="156"/>
      <c r="E286" s="156"/>
      <c r="F286" s="140"/>
      <c r="G286" s="140"/>
      <c r="H286" s="8"/>
      <c r="I286" s="8"/>
      <c r="J286" s="8"/>
      <c r="K286" s="346"/>
      <c r="L286" s="346"/>
      <c r="M286" s="8"/>
    </row>
    <row r="287" spans="1:13" s="16" customFormat="1" ht="12.75" customHeight="1">
      <c r="A287" s="156"/>
      <c r="B287" s="45">
        <v>21</v>
      </c>
      <c r="C287" s="45"/>
      <c r="D287" s="156"/>
      <c r="E287" s="156"/>
      <c r="F287" s="35" t="s">
        <v>214</v>
      </c>
      <c r="G287" s="140"/>
      <c r="H287" s="8"/>
      <c r="I287" s="8"/>
      <c r="J287" s="8"/>
      <c r="K287" s="346"/>
      <c r="L287" s="346"/>
      <c r="M287" s="8" t="s">
        <v>402</v>
      </c>
    </row>
    <row r="288" spans="1:13" s="16" customFormat="1" ht="12.75" customHeight="1">
      <c r="A288" s="156"/>
      <c r="B288" s="45"/>
      <c r="C288" s="156">
        <v>1</v>
      </c>
      <c r="D288" s="156"/>
      <c r="E288" s="156"/>
      <c r="F288" s="140" t="s">
        <v>67</v>
      </c>
      <c r="G288" s="140"/>
      <c r="H288" s="8"/>
      <c r="I288" s="8"/>
      <c r="J288" s="8"/>
      <c r="K288" s="346"/>
      <c r="L288" s="346"/>
      <c r="M288" s="8"/>
    </row>
    <row r="289" spans="1:13" s="16" customFormat="1" ht="12.75" customHeight="1">
      <c r="A289" s="156"/>
      <c r="B289" s="45"/>
      <c r="C289" s="156"/>
      <c r="D289" s="12" t="s">
        <v>236</v>
      </c>
      <c r="E289" s="12"/>
      <c r="F289" s="9" t="s">
        <v>237</v>
      </c>
      <c r="G289" s="140"/>
      <c r="H289" s="8"/>
      <c r="I289" s="8"/>
      <c r="J289" s="8"/>
      <c r="K289" s="346"/>
      <c r="L289" s="346"/>
      <c r="M289" s="8"/>
    </row>
    <row r="290" spans="1:13" s="16" customFormat="1" ht="12.75" customHeight="1">
      <c r="A290" s="156"/>
      <c r="B290" s="45"/>
      <c r="C290" s="156"/>
      <c r="D290" s="12"/>
      <c r="E290" s="12">
        <v>1</v>
      </c>
      <c r="F290" s="9" t="s">
        <v>238</v>
      </c>
      <c r="G290" s="140">
        <v>500</v>
      </c>
      <c r="H290" s="8"/>
      <c r="I290" s="8"/>
      <c r="J290" s="8"/>
      <c r="K290" s="346"/>
      <c r="L290" s="346"/>
      <c r="M290" s="8"/>
    </row>
    <row r="291" spans="1:13" s="16" customFormat="1" ht="12.75" customHeight="1">
      <c r="A291" s="156"/>
      <c r="B291" s="45"/>
      <c r="C291" s="156"/>
      <c r="D291" s="12" t="s">
        <v>240</v>
      </c>
      <c r="E291" s="12"/>
      <c r="F291" s="9" t="s">
        <v>241</v>
      </c>
      <c r="G291" s="140">
        <v>40</v>
      </c>
      <c r="H291" s="8"/>
      <c r="I291" s="8"/>
      <c r="J291" s="8"/>
      <c r="K291" s="346"/>
      <c r="L291" s="346"/>
      <c r="M291" s="8"/>
    </row>
    <row r="292" spans="1:13" s="16" customFormat="1" ht="12.75" customHeight="1">
      <c r="A292" s="12"/>
      <c r="B292" s="12"/>
      <c r="C292" s="9"/>
      <c r="D292" s="12" t="s">
        <v>242</v>
      </c>
      <c r="E292" s="12"/>
      <c r="F292" s="9" t="s">
        <v>21</v>
      </c>
      <c r="G292" s="140"/>
      <c r="H292" s="8"/>
      <c r="I292" s="8"/>
      <c r="J292" s="8"/>
      <c r="K292" s="346"/>
      <c r="L292" s="346"/>
      <c r="M292" s="8"/>
    </row>
    <row r="293" spans="1:13" s="16" customFormat="1" ht="12.75" customHeight="1">
      <c r="A293" s="12"/>
      <c r="B293" s="12"/>
      <c r="C293" s="9"/>
      <c r="D293" s="12"/>
      <c r="E293" s="12">
        <v>1</v>
      </c>
      <c r="F293" s="9" t="s">
        <v>243</v>
      </c>
      <c r="G293" s="140">
        <v>55</v>
      </c>
      <c r="H293" s="8"/>
      <c r="I293" s="8"/>
      <c r="J293" s="8"/>
      <c r="K293" s="346"/>
      <c r="L293" s="346"/>
      <c r="M293" s="8"/>
    </row>
    <row r="294" spans="1:13" s="16" customFormat="1" ht="12.75" customHeight="1">
      <c r="A294" s="156"/>
      <c r="B294" s="45"/>
      <c r="C294" s="45"/>
      <c r="D294" s="12"/>
      <c r="E294" s="12">
        <v>2</v>
      </c>
      <c r="F294" s="9" t="s">
        <v>244</v>
      </c>
      <c r="G294" s="140">
        <v>80</v>
      </c>
      <c r="H294" s="8"/>
      <c r="I294" s="8"/>
      <c r="J294" s="8"/>
      <c r="K294" s="346"/>
      <c r="L294" s="346"/>
      <c r="M294" s="8"/>
    </row>
    <row r="295" spans="1:13" s="16" customFormat="1" ht="12.75" customHeight="1">
      <c r="A295" s="156"/>
      <c r="B295" s="45"/>
      <c r="C295" s="45"/>
      <c r="D295" s="12"/>
      <c r="E295" s="12">
        <v>3</v>
      </c>
      <c r="F295" s="9" t="s">
        <v>245</v>
      </c>
      <c r="G295" s="140">
        <v>3225</v>
      </c>
      <c r="H295" s="8"/>
      <c r="I295" s="8"/>
      <c r="J295" s="8"/>
      <c r="K295" s="346"/>
      <c r="L295" s="346"/>
      <c r="M295" s="8"/>
    </row>
    <row r="296" spans="1:13" s="16" customFormat="1" ht="12.75" customHeight="1">
      <c r="A296" s="156"/>
      <c r="B296" s="45"/>
      <c r="C296" s="45"/>
      <c r="D296" s="12"/>
      <c r="E296" s="12">
        <v>5</v>
      </c>
      <c r="F296" s="9" t="s">
        <v>247</v>
      </c>
      <c r="G296" s="140">
        <v>900</v>
      </c>
      <c r="H296" s="8"/>
      <c r="I296" s="8"/>
      <c r="J296" s="8"/>
      <c r="K296" s="346"/>
      <c r="L296" s="346"/>
      <c r="M296" s="8"/>
    </row>
    <row r="297" spans="1:13" s="16" customFormat="1" ht="12.75" customHeight="1">
      <c r="A297" s="156"/>
      <c r="B297" s="45"/>
      <c r="C297" s="45"/>
      <c r="D297" s="12"/>
      <c r="E297" s="12"/>
      <c r="F297" s="35" t="s">
        <v>187</v>
      </c>
      <c r="G297" s="35">
        <f>SUM(G290:G296)</f>
        <v>4800</v>
      </c>
      <c r="H297" s="8"/>
      <c r="I297" s="8"/>
      <c r="J297" s="8"/>
      <c r="K297" s="346"/>
      <c r="L297" s="346">
        <v>1</v>
      </c>
      <c r="M297" s="8"/>
    </row>
    <row r="298" spans="1:13" s="16" customFormat="1" ht="12.75" customHeight="1">
      <c r="A298" s="156"/>
      <c r="B298" s="156"/>
      <c r="C298" s="156"/>
      <c r="D298" s="156"/>
      <c r="E298" s="156"/>
      <c r="F298" s="140"/>
      <c r="G298" s="140"/>
      <c r="H298" s="8"/>
      <c r="I298" s="8"/>
      <c r="J298" s="8"/>
      <c r="K298" s="346"/>
      <c r="L298" s="346"/>
      <c r="M298" s="8"/>
    </row>
    <row r="299" spans="1:13" s="16" customFormat="1" ht="12.75" customHeight="1">
      <c r="A299" s="156"/>
      <c r="B299" s="45">
        <v>22</v>
      </c>
      <c r="C299" s="156"/>
      <c r="D299" s="156"/>
      <c r="E299" s="156"/>
      <c r="F299" s="35" t="s">
        <v>215</v>
      </c>
      <c r="G299" s="140"/>
      <c r="H299" s="8"/>
      <c r="I299" s="8"/>
      <c r="J299" s="8"/>
      <c r="K299" s="346"/>
      <c r="L299" s="346"/>
      <c r="M299" s="8" t="s">
        <v>402</v>
      </c>
    </row>
    <row r="300" spans="1:13" s="16" customFormat="1" ht="12.75" customHeight="1">
      <c r="A300" s="156"/>
      <c r="B300" s="45"/>
      <c r="C300" s="45">
        <v>1</v>
      </c>
      <c r="D300" s="156"/>
      <c r="E300" s="156"/>
      <c r="F300" s="140" t="s">
        <v>67</v>
      </c>
      <c r="G300" s="140"/>
      <c r="H300" s="8"/>
      <c r="I300" s="8"/>
      <c r="J300" s="8"/>
      <c r="K300" s="346"/>
      <c r="L300" s="346"/>
      <c r="M300" s="8"/>
    </row>
    <row r="301" spans="1:13" s="16" customFormat="1" ht="12.75" customHeight="1">
      <c r="A301" s="156"/>
      <c r="B301" s="45"/>
      <c r="C301" s="156"/>
      <c r="D301" s="12" t="s">
        <v>242</v>
      </c>
      <c r="E301" s="12"/>
      <c r="F301" s="9" t="s">
        <v>21</v>
      </c>
      <c r="G301" s="140"/>
      <c r="H301" s="8"/>
      <c r="I301" s="8"/>
      <c r="J301" s="8"/>
      <c r="K301" s="346"/>
      <c r="L301" s="346"/>
      <c r="M301" s="8"/>
    </row>
    <row r="302" spans="1:13" s="16" customFormat="1" ht="12.75" customHeight="1">
      <c r="A302" s="156"/>
      <c r="B302" s="156"/>
      <c r="C302" s="156"/>
      <c r="D302" s="156"/>
      <c r="E302" s="12">
        <v>2</v>
      </c>
      <c r="F302" s="9" t="s">
        <v>244</v>
      </c>
      <c r="G302" s="140">
        <v>50</v>
      </c>
      <c r="H302" s="8"/>
      <c r="I302" s="8"/>
      <c r="J302" s="8"/>
      <c r="K302" s="346"/>
      <c r="L302" s="346"/>
      <c r="M302" s="8"/>
    </row>
    <row r="303" spans="1:13" s="16" customFormat="1" ht="12.75" customHeight="1">
      <c r="A303" s="156"/>
      <c r="B303" s="156"/>
      <c r="C303" s="156"/>
      <c r="D303" s="156"/>
      <c r="E303" s="12">
        <v>3</v>
      </c>
      <c r="F303" s="9" t="s">
        <v>245</v>
      </c>
      <c r="G303" s="140">
        <v>422</v>
      </c>
      <c r="H303" s="8"/>
      <c r="I303" s="8"/>
      <c r="J303" s="8"/>
      <c r="K303" s="346"/>
      <c r="L303" s="346"/>
      <c r="M303" s="8"/>
    </row>
    <row r="304" spans="1:13" s="16" customFormat="1" ht="12.75" customHeight="1">
      <c r="A304" s="156"/>
      <c r="B304" s="45"/>
      <c r="C304" s="45"/>
      <c r="D304" s="156"/>
      <c r="E304" s="12">
        <v>5</v>
      </c>
      <c r="F304" s="9" t="s">
        <v>247</v>
      </c>
      <c r="G304" s="140">
        <v>128</v>
      </c>
      <c r="H304" s="8"/>
      <c r="I304" s="8"/>
      <c r="J304" s="8"/>
      <c r="K304" s="346"/>
      <c r="L304" s="346"/>
      <c r="M304" s="8"/>
    </row>
    <row r="305" spans="1:13" s="16" customFormat="1" ht="12.75" customHeight="1">
      <c r="A305" s="156"/>
      <c r="B305" s="45"/>
      <c r="C305" s="45"/>
      <c r="D305" s="156"/>
      <c r="E305" s="12"/>
      <c r="F305" s="35" t="s">
        <v>187</v>
      </c>
      <c r="G305" s="35">
        <f>SUM(G302:G304)</f>
        <v>600</v>
      </c>
      <c r="H305" s="8"/>
      <c r="I305" s="8"/>
      <c r="J305" s="8"/>
      <c r="K305" s="346"/>
      <c r="L305" s="346"/>
      <c r="M305" s="8"/>
    </row>
    <row r="306" spans="1:13" s="16" customFormat="1" ht="12.75" customHeight="1">
      <c r="A306" s="156"/>
      <c r="B306" s="45"/>
      <c r="C306" s="45"/>
      <c r="D306" s="156"/>
      <c r="E306" s="156"/>
      <c r="F306" s="140"/>
      <c r="G306" s="140"/>
      <c r="H306" s="8"/>
      <c r="I306" s="8"/>
      <c r="J306" s="8"/>
      <c r="K306" s="346"/>
      <c r="L306" s="346"/>
      <c r="M306" s="8"/>
    </row>
    <row r="307" spans="1:13" s="16" customFormat="1" ht="12.75" customHeight="1">
      <c r="A307" s="156"/>
      <c r="B307" s="45">
        <v>23</v>
      </c>
      <c r="C307" s="45"/>
      <c r="D307" s="156"/>
      <c r="E307" s="156"/>
      <c r="F307" s="35" t="s">
        <v>287</v>
      </c>
      <c r="G307" s="140"/>
      <c r="H307" s="8"/>
      <c r="I307" s="8"/>
      <c r="J307" s="8"/>
      <c r="K307" s="346"/>
      <c r="L307" s="346"/>
      <c r="M307" s="8" t="s">
        <v>402</v>
      </c>
    </row>
    <row r="308" spans="1:13" s="16" customFormat="1" ht="12.75" customHeight="1">
      <c r="A308" s="156"/>
      <c r="B308" s="45"/>
      <c r="C308" s="45">
        <v>1</v>
      </c>
      <c r="D308" s="156"/>
      <c r="E308" s="156"/>
      <c r="F308" s="140" t="s">
        <v>67</v>
      </c>
      <c r="G308" s="140"/>
      <c r="H308" s="8"/>
      <c r="I308" s="8"/>
      <c r="J308" s="8"/>
      <c r="K308" s="346"/>
      <c r="L308" s="346"/>
      <c r="M308" s="8"/>
    </row>
    <row r="309" spans="1:13" s="16" customFormat="1" ht="12.75" customHeight="1">
      <c r="A309" s="156"/>
      <c r="B309" s="45"/>
      <c r="C309" s="156"/>
      <c r="D309" s="12" t="s">
        <v>242</v>
      </c>
      <c r="E309" s="12"/>
      <c r="F309" s="9" t="s">
        <v>21</v>
      </c>
      <c r="G309" s="140"/>
      <c r="H309" s="8"/>
      <c r="I309" s="8"/>
      <c r="J309" s="8"/>
      <c r="K309" s="346"/>
      <c r="L309" s="346"/>
      <c r="M309" s="8"/>
    </row>
    <row r="310" spans="1:13" s="16" customFormat="1" ht="12.75" customHeight="1">
      <c r="A310" s="156"/>
      <c r="B310" s="45"/>
      <c r="C310" s="45"/>
      <c r="D310" s="156"/>
      <c r="E310" s="12">
        <v>3</v>
      </c>
      <c r="F310" s="9" t="s">
        <v>245</v>
      </c>
      <c r="G310" s="140">
        <v>1463</v>
      </c>
      <c r="H310" s="8"/>
      <c r="I310" s="8"/>
      <c r="J310" s="8"/>
      <c r="K310" s="346"/>
      <c r="L310" s="346"/>
      <c r="M310" s="8"/>
    </row>
    <row r="311" spans="1:13" s="16" customFormat="1" ht="12.75" customHeight="1">
      <c r="A311" s="156"/>
      <c r="B311" s="45"/>
      <c r="C311" s="45"/>
      <c r="D311" s="156"/>
      <c r="E311" s="156"/>
      <c r="F311" s="35" t="s">
        <v>187</v>
      </c>
      <c r="G311" s="35">
        <f>SUM(G310)</f>
        <v>1463</v>
      </c>
      <c r="H311" s="8"/>
      <c r="I311" s="8"/>
      <c r="J311" s="8"/>
      <c r="K311" s="346"/>
      <c r="L311" s="346"/>
      <c r="M311" s="8"/>
    </row>
    <row r="312" spans="1:13" s="16" customFormat="1" ht="12.75" customHeight="1">
      <c r="A312" s="156"/>
      <c r="B312" s="45"/>
      <c r="C312" s="45"/>
      <c r="D312" s="156"/>
      <c r="E312" s="156"/>
      <c r="F312" s="140"/>
      <c r="G312" s="140"/>
      <c r="H312" s="8"/>
      <c r="I312" s="8"/>
      <c r="J312" s="8"/>
      <c r="K312" s="346"/>
      <c r="L312" s="346"/>
      <c r="M312" s="8"/>
    </row>
    <row r="313" spans="1:13" s="16" customFormat="1" ht="12.75" customHeight="1">
      <c r="A313" s="156"/>
      <c r="B313" s="45">
        <v>24</v>
      </c>
      <c r="C313" s="45"/>
      <c r="D313" s="156"/>
      <c r="E313" s="156"/>
      <c r="F313" s="35" t="s">
        <v>288</v>
      </c>
      <c r="G313" s="140"/>
      <c r="H313" s="8"/>
      <c r="I313" s="8"/>
      <c r="J313" s="8"/>
      <c r="K313" s="346"/>
      <c r="L313" s="346"/>
      <c r="M313" s="8" t="s">
        <v>402</v>
      </c>
    </row>
    <row r="314" spans="1:13" s="16" customFormat="1" ht="12.75" customHeight="1">
      <c r="A314" s="156"/>
      <c r="B314" s="45"/>
      <c r="C314" s="45">
        <v>1</v>
      </c>
      <c r="D314" s="156"/>
      <c r="E314" s="156"/>
      <c r="F314" s="140" t="s">
        <v>67</v>
      </c>
      <c r="G314" s="140"/>
      <c r="H314" s="8"/>
      <c r="I314" s="8"/>
      <c r="J314" s="8"/>
      <c r="K314" s="346"/>
      <c r="L314" s="346"/>
      <c r="M314" s="8"/>
    </row>
    <row r="315" spans="1:13" s="16" customFormat="1" ht="12.75" customHeight="1">
      <c r="A315" s="156"/>
      <c r="B315" s="45"/>
      <c r="C315" s="156"/>
      <c r="D315" s="12" t="s">
        <v>242</v>
      </c>
      <c r="E315" s="12"/>
      <c r="F315" s="9" t="s">
        <v>21</v>
      </c>
      <c r="G315" s="140"/>
      <c r="H315" s="8"/>
      <c r="I315" s="8"/>
      <c r="J315" s="8"/>
      <c r="K315" s="346"/>
      <c r="L315" s="346"/>
      <c r="M315" s="8"/>
    </row>
    <row r="316" spans="1:13" s="16" customFormat="1" ht="12.75" customHeight="1">
      <c r="A316" s="156"/>
      <c r="B316" s="45"/>
      <c r="C316" s="45"/>
      <c r="D316" s="156"/>
      <c r="E316" s="12">
        <v>2</v>
      </c>
      <c r="F316" s="9" t="s">
        <v>244</v>
      </c>
      <c r="G316" s="140">
        <v>35</v>
      </c>
      <c r="H316" s="8"/>
      <c r="I316" s="8"/>
      <c r="J316" s="8"/>
      <c r="K316" s="346"/>
      <c r="L316" s="346"/>
      <c r="M316" s="8"/>
    </row>
    <row r="317" spans="1:13" s="16" customFormat="1" ht="12.75" customHeight="1">
      <c r="A317" s="156"/>
      <c r="B317" s="45"/>
      <c r="C317" s="45"/>
      <c r="D317" s="156"/>
      <c r="E317" s="12">
        <v>3</v>
      </c>
      <c r="F317" s="9" t="s">
        <v>245</v>
      </c>
      <c r="G317" s="140">
        <v>157</v>
      </c>
      <c r="H317" s="8"/>
      <c r="I317" s="8"/>
      <c r="J317" s="8"/>
      <c r="K317" s="346"/>
      <c r="L317" s="346"/>
      <c r="M317" s="8"/>
    </row>
    <row r="318" spans="1:13" s="16" customFormat="1" ht="12.75" customHeight="1">
      <c r="A318" s="156"/>
      <c r="B318" s="45"/>
      <c r="C318" s="45"/>
      <c r="D318" s="156"/>
      <c r="E318" s="12">
        <v>5</v>
      </c>
      <c r="F318" s="9" t="s">
        <v>247</v>
      </c>
      <c r="G318" s="140">
        <v>51</v>
      </c>
      <c r="H318" s="8"/>
      <c r="I318" s="8"/>
      <c r="J318" s="8"/>
      <c r="K318" s="346"/>
      <c r="L318" s="346"/>
      <c r="M318" s="8"/>
    </row>
    <row r="319" spans="1:13" s="16" customFormat="1" ht="12.75" customHeight="1">
      <c r="A319" s="156"/>
      <c r="B319" s="45"/>
      <c r="C319" s="45"/>
      <c r="D319" s="156"/>
      <c r="E319" s="12"/>
      <c r="F319" s="35" t="s">
        <v>187</v>
      </c>
      <c r="G319" s="35">
        <f>SUM(G316:G318)</f>
        <v>243</v>
      </c>
      <c r="H319" s="8"/>
      <c r="I319" s="8"/>
      <c r="J319" s="8"/>
      <c r="K319" s="346"/>
      <c r="L319" s="346"/>
      <c r="M319" s="8"/>
    </row>
    <row r="320" spans="1:13" s="16" customFormat="1" ht="12.75" customHeight="1">
      <c r="A320" s="156"/>
      <c r="B320" s="45"/>
      <c r="C320" s="45"/>
      <c r="D320" s="156"/>
      <c r="E320" s="156"/>
      <c r="F320" s="140"/>
      <c r="G320" s="140"/>
      <c r="H320" s="8"/>
      <c r="I320" s="8"/>
      <c r="J320" s="8"/>
      <c r="K320" s="346"/>
      <c r="L320" s="346"/>
      <c r="M320" s="8"/>
    </row>
    <row r="321" spans="1:13" s="16" customFormat="1" ht="12.75" customHeight="1">
      <c r="A321" s="156"/>
      <c r="B321" s="45">
        <v>25</v>
      </c>
      <c r="C321" s="45"/>
      <c r="D321" s="156"/>
      <c r="E321" s="156"/>
      <c r="F321" s="35" t="s">
        <v>289</v>
      </c>
      <c r="G321" s="140"/>
      <c r="H321" s="8"/>
      <c r="I321" s="8"/>
      <c r="J321" s="8"/>
      <c r="K321" s="346"/>
      <c r="L321" s="346"/>
      <c r="M321" s="8" t="s">
        <v>403</v>
      </c>
    </row>
    <row r="322" spans="1:13" s="16" customFormat="1" ht="12.75" customHeight="1">
      <c r="A322" s="156"/>
      <c r="B322" s="45"/>
      <c r="C322" s="45">
        <v>1</v>
      </c>
      <c r="D322" s="156"/>
      <c r="E322" s="156"/>
      <c r="F322" s="140" t="s">
        <v>67</v>
      </c>
      <c r="G322" s="140"/>
      <c r="H322" s="8"/>
      <c r="I322" s="8"/>
      <c r="J322" s="8"/>
      <c r="K322" s="346"/>
      <c r="L322" s="346"/>
      <c r="M322" s="8"/>
    </row>
    <row r="323" spans="1:13" s="16" customFormat="1" ht="12.75" customHeight="1">
      <c r="A323" s="156"/>
      <c r="B323" s="45"/>
      <c r="C323" s="156"/>
      <c r="D323" s="12" t="s">
        <v>242</v>
      </c>
      <c r="E323" s="12"/>
      <c r="F323" s="9" t="s">
        <v>21</v>
      </c>
      <c r="G323" s="140"/>
      <c r="H323" s="8"/>
      <c r="I323" s="8"/>
      <c r="J323" s="8"/>
      <c r="K323" s="346"/>
      <c r="L323" s="346"/>
      <c r="M323" s="8"/>
    </row>
    <row r="324" spans="1:13" s="16" customFormat="1" ht="12.75" customHeight="1">
      <c r="A324" s="156"/>
      <c r="B324" s="45"/>
      <c r="C324" s="45"/>
      <c r="D324" s="156"/>
      <c r="E324" s="12">
        <v>3</v>
      </c>
      <c r="F324" s="9" t="s">
        <v>245</v>
      </c>
      <c r="G324" s="140">
        <v>150</v>
      </c>
      <c r="H324" s="8"/>
      <c r="I324" s="8"/>
      <c r="J324" s="8"/>
      <c r="K324" s="346"/>
      <c r="L324" s="346"/>
      <c r="M324" s="8"/>
    </row>
    <row r="325" spans="1:13" s="16" customFormat="1" ht="12.75" customHeight="1">
      <c r="A325" s="156"/>
      <c r="B325" s="45"/>
      <c r="C325" s="45"/>
      <c r="D325" s="156"/>
      <c r="E325" s="156"/>
      <c r="F325" s="35" t="s">
        <v>187</v>
      </c>
      <c r="G325" s="35">
        <f>SUM(G324)</f>
        <v>150</v>
      </c>
      <c r="H325" s="8"/>
      <c r="I325" s="8"/>
      <c r="J325" s="8"/>
      <c r="K325" s="346"/>
      <c r="L325" s="346"/>
      <c r="M325" s="8"/>
    </row>
    <row r="326" spans="1:13" s="16" customFormat="1" ht="63" customHeight="1">
      <c r="A326" s="156"/>
      <c r="B326" s="45"/>
      <c r="C326" s="45"/>
      <c r="D326" s="156"/>
      <c r="E326" s="156"/>
      <c r="F326" s="140"/>
      <c r="G326" s="140"/>
      <c r="H326" s="8"/>
      <c r="I326" s="8"/>
      <c r="J326" s="8"/>
      <c r="K326" s="346"/>
      <c r="L326" s="346"/>
      <c r="M326" s="8"/>
    </row>
    <row r="327" spans="1:13" s="16" customFormat="1" ht="12.75" customHeight="1">
      <c r="A327" s="156"/>
      <c r="B327" s="45">
        <v>26</v>
      </c>
      <c r="C327" s="45"/>
      <c r="D327" s="156"/>
      <c r="E327" s="156"/>
      <c r="F327" s="35" t="s">
        <v>290</v>
      </c>
      <c r="G327" s="140"/>
      <c r="H327" s="8"/>
      <c r="I327" s="8"/>
      <c r="J327" s="8"/>
      <c r="K327" s="346"/>
      <c r="L327" s="346"/>
      <c r="M327" s="8" t="s">
        <v>402</v>
      </c>
    </row>
    <row r="328" spans="1:13" s="16" customFormat="1" ht="12.75" customHeight="1">
      <c r="A328" s="156"/>
      <c r="B328" s="45"/>
      <c r="C328" s="45">
        <v>1</v>
      </c>
      <c r="D328" s="156"/>
      <c r="E328" s="156"/>
      <c r="F328" s="140" t="s">
        <v>67</v>
      </c>
      <c r="G328" s="140"/>
      <c r="H328" s="8"/>
      <c r="I328" s="8"/>
      <c r="J328" s="8"/>
      <c r="K328" s="346"/>
      <c r="L328" s="346"/>
      <c r="M328" s="8"/>
    </row>
    <row r="329" spans="1:13" s="16" customFormat="1" ht="12.75" customHeight="1">
      <c r="A329" s="156"/>
      <c r="B329" s="45"/>
      <c r="C329" s="156"/>
      <c r="D329" s="12" t="s">
        <v>236</v>
      </c>
      <c r="E329" s="12"/>
      <c r="F329" s="9" t="s">
        <v>237</v>
      </c>
      <c r="G329" s="140"/>
      <c r="H329" s="8"/>
      <c r="I329" s="8"/>
      <c r="J329" s="8"/>
      <c r="K329" s="346"/>
      <c r="L329" s="346"/>
      <c r="M329" s="8"/>
    </row>
    <row r="330" spans="1:13" s="16" customFormat="1" ht="12.75" customHeight="1">
      <c r="A330" s="156"/>
      <c r="B330" s="45"/>
      <c r="C330" s="45"/>
      <c r="D330" s="12"/>
      <c r="E330" s="12">
        <v>1</v>
      </c>
      <c r="F330" s="9" t="s">
        <v>238</v>
      </c>
      <c r="G330" s="140">
        <v>4054</v>
      </c>
      <c r="H330" s="8"/>
      <c r="I330" s="8"/>
      <c r="J330" s="8"/>
      <c r="K330" s="346"/>
      <c r="L330" s="346"/>
      <c r="M330" s="8"/>
    </row>
    <row r="331" spans="1:13" s="16" customFormat="1" ht="12.75" customHeight="1">
      <c r="A331" s="156"/>
      <c r="B331" s="45"/>
      <c r="C331" s="45"/>
      <c r="D331" s="12"/>
      <c r="E331" s="12">
        <v>2</v>
      </c>
      <c r="F331" s="9" t="s">
        <v>239</v>
      </c>
      <c r="G331" s="140"/>
      <c r="H331" s="8"/>
      <c r="I331" s="8"/>
      <c r="J331" s="8"/>
      <c r="K331" s="346"/>
      <c r="L331" s="346"/>
      <c r="M331" s="8"/>
    </row>
    <row r="332" spans="1:13" s="16" customFormat="1" ht="12.75" customHeight="1">
      <c r="A332" s="156"/>
      <c r="B332" s="156"/>
      <c r="C332" s="156"/>
      <c r="D332" s="12" t="s">
        <v>240</v>
      </c>
      <c r="E332" s="12"/>
      <c r="F332" s="9" t="s">
        <v>241</v>
      </c>
      <c r="G332" s="140">
        <v>1048</v>
      </c>
      <c r="H332" s="8"/>
      <c r="I332" s="8"/>
      <c r="J332" s="8"/>
      <c r="K332" s="346"/>
      <c r="L332" s="346"/>
      <c r="M332" s="8"/>
    </row>
    <row r="333" spans="1:13" s="16" customFormat="1" ht="12.75" customHeight="1">
      <c r="A333" s="156"/>
      <c r="B333" s="156"/>
      <c r="C333" s="156"/>
      <c r="D333" s="12" t="s">
        <v>242</v>
      </c>
      <c r="E333" s="12"/>
      <c r="F333" s="9" t="s">
        <v>21</v>
      </c>
      <c r="G333" s="140"/>
      <c r="H333" s="8"/>
      <c r="I333" s="8"/>
      <c r="J333" s="8"/>
      <c r="K333" s="346"/>
      <c r="L333" s="346"/>
      <c r="M333" s="8"/>
    </row>
    <row r="334" spans="1:13" s="16" customFormat="1" ht="12.75" customHeight="1">
      <c r="A334" s="156"/>
      <c r="B334" s="156"/>
      <c r="C334" s="156"/>
      <c r="D334" s="5"/>
      <c r="E334" s="12">
        <v>1</v>
      </c>
      <c r="F334" s="9" t="s">
        <v>243</v>
      </c>
      <c r="G334" s="140">
        <v>157</v>
      </c>
      <c r="H334" s="8"/>
      <c r="I334" s="8"/>
      <c r="J334" s="8"/>
      <c r="K334" s="346"/>
      <c r="L334" s="346"/>
      <c r="M334" s="8"/>
    </row>
    <row r="335" spans="1:13" s="16" customFormat="1" ht="12.75" customHeight="1">
      <c r="A335" s="156"/>
      <c r="B335" s="156"/>
      <c r="C335" s="156"/>
      <c r="D335" s="156"/>
      <c r="E335" s="12">
        <v>2</v>
      </c>
      <c r="F335" s="9" t="s">
        <v>244</v>
      </c>
      <c r="G335" s="140">
        <v>95</v>
      </c>
      <c r="H335" s="8"/>
      <c r="I335" s="8"/>
      <c r="J335" s="8"/>
      <c r="K335" s="346"/>
      <c r="L335" s="346"/>
      <c r="M335" s="8"/>
    </row>
    <row r="336" spans="1:13" s="16" customFormat="1" ht="12.75" customHeight="1">
      <c r="A336" s="156"/>
      <c r="B336" s="156"/>
      <c r="C336" s="156"/>
      <c r="D336" s="156"/>
      <c r="E336" s="12">
        <v>3</v>
      </c>
      <c r="F336" s="9" t="s">
        <v>245</v>
      </c>
      <c r="G336" s="140">
        <v>290</v>
      </c>
      <c r="H336" s="8"/>
      <c r="I336" s="8"/>
      <c r="J336" s="8"/>
      <c r="K336" s="346"/>
      <c r="L336" s="346"/>
      <c r="M336" s="8"/>
    </row>
    <row r="337" spans="1:13" s="16" customFormat="1" ht="12.75" customHeight="1">
      <c r="A337" s="156"/>
      <c r="B337" s="156"/>
      <c r="C337" s="156"/>
      <c r="D337" s="156"/>
      <c r="E337" s="12">
        <v>4</v>
      </c>
      <c r="F337" s="9" t="s">
        <v>246</v>
      </c>
      <c r="G337" s="140">
        <v>10</v>
      </c>
      <c r="H337" s="8"/>
      <c r="I337" s="8"/>
      <c r="J337" s="8"/>
      <c r="K337" s="346"/>
      <c r="L337" s="346"/>
      <c r="M337" s="8"/>
    </row>
    <row r="338" spans="1:13" s="16" customFormat="1" ht="12.75" customHeight="1">
      <c r="A338" s="156"/>
      <c r="B338" s="156"/>
      <c r="C338" s="156"/>
      <c r="D338" s="156"/>
      <c r="E338" s="12">
        <v>5</v>
      </c>
      <c r="F338" s="9" t="s">
        <v>247</v>
      </c>
      <c r="G338" s="140">
        <v>146</v>
      </c>
      <c r="H338" s="9"/>
      <c r="I338" s="9"/>
      <c r="J338" s="9"/>
      <c r="K338" s="341"/>
      <c r="L338" s="346"/>
      <c r="M338" s="8"/>
    </row>
    <row r="339" spans="1:13" s="16" customFormat="1" ht="12.75" customHeight="1">
      <c r="A339" s="156"/>
      <c r="B339" s="156"/>
      <c r="C339" s="156"/>
      <c r="D339" s="156"/>
      <c r="E339" s="12"/>
      <c r="F339" s="35" t="s">
        <v>187</v>
      </c>
      <c r="G339" s="35">
        <f>SUM(G330:G338)</f>
        <v>5800</v>
      </c>
      <c r="H339" s="9"/>
      <c r="I339" s="9"/>
      <c r="J339" s="9"/>
      <c r="K339" s="341"/>
      <c r="L339" s="346">
        <v>1.75</v>
      </c>
      <c r="M339" s="8"/>
    </row>
    <row r="340" spans="1:13" s="16" customFormat="1" ht="12.75" customHeight="1">
      <c r="A340" s="156"/>
      <c r="B340" s="156"/>
      <c r="C340" s="156"/>
      <c r="D340" s="156"/>
      <c r="E340" s="156"/>
      <c r="F340" s="140"/>
      <c r="G340" s="140"/>
      <c r="H340" s="9"/>
      <c r="I340" s="9"/>
      <c r="J340" s="9"/>
      <c r="K340" s="341"/>
      <c r="L340" s="346"/>
      <c r="M340" s="8"/>
    </row>
    <row r="341" spans="1:13" s="16" customFormat="1" ht="12.75" customHeight="1">
      <c r="A341" s="156"/>
      <c r="B341" s="45">
        <v>27</v>
      </c>
      <c r="C341" s="45"/>
      <c r="D341" s="156"/>
      <c r="E341" s="156"/>
      <c r="F341" s="35" t="s">
        <v>291</v>
      </c>
      <c r="G341" s="140"/>
      <c r="H341" s="9"/>
      <c r="I341" s="9"/>
      <c r="J341" s="9"/>
      <c r="K341" s="341"/>
      <c r="L341" s="346"/>
      <c r="M341" s="8" t="s">
        <v>402</v>
      </c>
    </row>
    <row r="342" spans="1:13" s="16" customFormat="1" ht="12.75" customHeight="1">
      <c r="A342" s="156"/>
      <c r="B342" s="45"/>
      <c r="C342" s="45">
        <v>1</v>
      </c>
      <c r="D342" s="156"/>
      <c r="E342" s="156"/>
      <c r="F342" s="140" t="s">
        <v>67</v>
      </c>
      <c r="G342" s="140"/>
      <c r="H342" s="9"/>
      <c r="I342" s="9"/>
      <c r="J342" s="9"/>
      <c r="K342" s="341"/>
      <c r="L342" s="346"/>
      <c r="M342" s="8"/>
    </row>
    <row r="343" spans="1:13" s="16" customFormat="1" ht="12.75" customHeight="1">
      <c r="A343" s="156"/>
      <c r="B343" s="45"/>
      <c r="C343" s="156"/>
      <c r="D343" s="12" t="s">
        <v>242</v>
      </c>
      <c r="E343" s="12"/>
      <c r="F343" s="9" t="s">
        <v>21</v>
      </c>
      <c r="G343" s="140"/>
      <c r="H343" s="9"/>
      <c r="I343" s="9"/>
      <c r="J343" s="9"/>
      <c r="K343" s="341"/>
      <c r="L343" s="346"/>
      <c r="M343" s="8"/>
    </row>
    <row r="344" spans="1:13" s="16" customFormat="1" ht="12.75" customHeight="1">
      <c r="A344" s="156"/>
      <c r="B344" s="45"/>
      <c r="C344" s="45"/>
      <c r="D344" s="156"/>
      <c r="E344" s="12">
        <v>3</v>
      </c>
      <c r="F344" s="9" t="s">
        <v>245</v>
      </c>
      <c r="G344" s="140">
        <v>154</v>
      </c>
      <c r="H344" s="9"/>
      <c r="I344" s="9"/>
      <c r="J344" s="9"/>
      <c r="K344" s="341"/>
      <c r="L344" s="346"/>
      <c r="M344" s="8"/>
    </row>
    <row r="345" spans="1:13" s="16" customFormat="1" ht="12.75" customHeight="1">
      <c r="A345" s="156"/>
      <c r="B345" s="45"/>
      <c r="C345" s="45"/>
      <c r="D345" s="156"/>
      <c r="E345" s="156"/>
      <c r="F345" s="35" t="s">
        <v>187</v>
      </c>
      <c r="G345" s="35">
        <f>SUM(G344)</f>
        <v>154</v>
      </c>
      <c r="H345" s="9"/>
      <c r="I345" s="9"/>
      <c r="J345" s="9"/>
      <c r="K345" s="341"/>
      <c r="L345" s="346"/>
      <c r="M345" s="8"/>
    </row>
    <row r="346" spans="1:13" s="16" customFormat="1" ht="12.75" customHeight="1">
      <c r="A346" s="156"/>
      <c r="B346" s="45"/>
      <c r="C346" s="45"/>
      <c r="D346" s="156"/>
      <c r="E346" s="156"/>
      <c r="F346" s="140"/>
      <c r="G346" s="140"/>
      <c r="H346" s="35"/>
      <c r="I346" s="35"/>
      <c r="J346" s="35"/>
      <c r="K346" s="343"/>
      <c r="L346" s="346"/>
      <c r="M346" s="8"/>
    </row>
    <row r="347" spans="1:13" s="16" customFormat="1" ht="12.75" customHeight="1">
      <c r="A347" s="156"/>
      <c r="B347" s="45"/>
      <c r="C347" s="45"/>
      <c r="D347" s="156"/>
      <c r="E347" s="156"/>
      <c r="F347" s="35" t="s">
        <v>292</v>
      </c>
      <c r="G347" s="140"/>
      <c r="H347" s="90"/>
      <c r="I347" s="90"/>
      <c r="J347" s="90"/>
      <c r="K347" s="348"/>
      <c r="L347" s="346"/>
      <c r="M347" s="8" t="s">
        <v>403</v>
      </c>
    </row>
    <row r="348" spans="1:13" s="16" customFormat="1" ht="12.75" customHeight="1" thickBot="1">
      <c r="A348" s="156"/>
      <c r="B348" s="45">
        <v>28</v>
      </c>
      <c r="C348" s="45"/>
      <c r="D348" s="156"/>
      <c r="E348" s="156"/>
      <c r="F348" s="140" t="s">
        <v>67</v>
      </c>
      <c r="G348" s="140"/>
      <c r="H348" s="118"/>
      <c r="I348" s="118"/>
      <c r="J348" s="118"/>
      <c r="K348" s="349"/>
      <c r="L348" s="346"/>
      <c r="M348" s="8"/>
    </row>
    <row r="349" spans="1:13" s="16" customFormat="1" ht="12.75" customHeight="1" thickBot="1">
      <c r="A349" s="156"/>
      <c r="B349" s="45"/>
      <c r="C349" s="156">
        <v>1</v>
      </c>
      <c r="D349" s="12" t="s">
        <v>267</v>
      </c>
      <c r="E349" s="156"/>
      <c r="F349" s="9" t="s">
        <v>268</v>
      </c>
      <c r="G349" s="140"/>
      <c r="H349" s="49" t="e">
        <f>H148+H156+H164+H178+#REF!+H194+#REF!+#REF!+H211+H221+H230+H234+H240+H244+H249+#REF!+#REF!+H260+H267+H272+H276+H281+H286+H294+H297+H302+H306+H311+H316+H320+H327+H332+H337+H346</f>
        <v>#REF!</v>
      </c>
      <c r="I349" s="49" t="e">
        <f>I148+I156+I164+I178+#REF!+I194+#REF!+#REF!+I211+I221+I230+I234+I240+I244+I249+#REF!+#REF!+I260+I267+I272+I276+I281+I286+I294+I297+I302+I306+I311+I316+I320+I327+I332+I337+I346</f>
        <v>#REF!</v>
      </c>
      <c r="J349" s="49" t="e">
        <f>J148+J156+J164+J178+#REF!+J194+#REF!+#REF!+J211+J221+J230+J234+J240+J244+J249+#REF!+#REF!+J260+J267+J272+J276+J281+J286+J294+J297+J302+J306+J311+J316+J320+J327+J332+J337+J346</f>
        <v>#REF!</v>
      </c>
      <c r="K349" s="215" t="e">
        <f>K148+K156+K164+K178+#REF!+K194+#REF!+#REF!+K211+K221+K230+K234+K240+K244+K249+#REF!+#REF!+K260+K267+K272+K276+K281+K286+K294+K297+K302+K306+K311+K316+K320+K327+K332+K337+K346</f>
        <v>#REF!</v>
      </c>
      <c r="L349" s="346"/>
      <c r="M349" s="8"/>
    </row>
    <row r="350" spans="1:13" s="16" customFormat="1" ht="12.75" customHeight="1" thickBot="1">
      <c r="A350" s="156"/>
      <c r="B350" s="45"/>
      <c r="C350" s="45"/>
      <c r="D350" s="156"/>
      <c r="E350" s="156">
        <v>11</v>
      </c>
      <c r="F350" s="9" t="s">
        <v>285</v>
      </c>
      <c r="G350" s="140">
        <v>300</v>
      </c>
      <c r="H350" s="118"/>
      <c r="I350" s="118"/>
      <c r="J350" s="118"/>
      <c r="K350" s="349"/>
      <c r="L350" s="346"/>
      <c r="M350" s="8"/>
    </row>
    <row r="351" spans="1:13" s="16" customFormat="1" ht="12.75" customHeight="1" thickBot="1">
      <c r="A351" s="156"/>
      <c r="B351" s="45"/>
      <c r="C351" s="45"/>
      <c r="D351" s="156"/>
      <c r="E351" s="156"/>
      <c r="F351" s="35" t="s">
        <v>187</v>
      </c>
      <c r="G351" s="35">
        <f>SUM(G350)</f>
        <v>300</v>
      </c>
      <c r="H351" s="49"/>
      <c r="I351" s="49"/>
      <c r="J351" s="49"/>
      <c r="K351" s="350"/>
      <c r="L351" s="346"/>
      <c r="M351" s="8"/>
    </row>
    <row r="352" spans="1:13" s="16" customFormat="1" ht="12.75" customHeight="1" thickBot="1">
      <c r="A352" s="156"/>
      <c r="B352" s="45"/>
      <c r="C352" s="45"/>
      <c r="D352" s="12"/>
      <c r="E352" s="12"/>
      <c r="F352" s="35"/>
      <c r="G352" s="35"/>
      <c r="H352" s="118"/>
      <c r="I352" s="118"/>
      <c r="J352" s="118"/>
      <c r="K352" s="349"/>
      <c r="L352" s="346"/>
      <c r="M352" s="8"/>
    </row>
    <row r="353" spans="1:16" s="16" customFormat="1" ht="12.75" customHeight="1" thickBot="1">
      <c r="A353" s="12"/>
      <c r="B353" s="45">
        <v>29</v>
      </c>
      <c r="C353" s="45"/>
      <c r="D353" s="12"/>
      <c r="E353" s="12"/>
      <c r="F353" s="35" t="s">
        <v>293</v>
      </c>
      <c r="G353" s="35"/>
      <c r="H353" s="49" t="e">
        <f>#REF!+H135-H221+H349</f>
        <v>#REF!</v>
      </c>
      <c r="I353" s="49" t="e">
        <f>#REF!+I135-I221+I349</f>
        <v>#REF!</v>
      </c>
      <c r="J353" s="49" t="e">
        <f>#REF!+J135-J221+J349</f>
        <v>#REF!</v>
      </c>
      <c r="K353" s="215" t="e">
        <f>#REF!+K135-K221+K349</f>
        <v>#REF!</v>
      </c>
      <c r="L353" s="346"/>
      <c r="M353" s="8" t="s">
        <v>403</v>
      </c>
    </row>
    <row r="354" spans="1:16" s="16" customFormat="1" ht="12.75" customHeight="1">
      <c r="A354" s="12"/>
      <c r="B354" s="45"/>
      <c r="C354" s="45">
        <v>2</v>
      </c>
      <c r="D354" s="156"/>
      <c r="E354" s="12"/>
      <c r="F354" s="9" t="s">
        <v>386</v>
      </c>
      <c r="G354" s="35"/>
      <c r="H354" s="118"/>
      <c r="I354" s="118"/>
      <c r="J354" s="118"/>
      <c r="K354" s="119"/>
      <c r="L354" s="346"/>
      <c r="M354" s="8"/>
    </row>
    <row r="355" spans="1:16" s="16" customFormat="1" ht="12.75" customHeight="1">
      <c r="A355" s="12"/>
      <c r="B355" s="45"/>
      <c r="C355" s="156"/>
      <c r="D355" s="12" t="s">
        <v>294</v>
      </c>
      <c r="E355" s="156"/>
      <c r="F355" s="9" t="s">
        <v>295</v>
      </c>
      <c r="G355" s="140"/>
      <c r="H355" s="21"/>
      <c r="I355" s="21"/>
      <c r="J355" s="21"/>
      <c r="K355" s="351"/>
      <c r="L355" s="346"/>
      <c r="M355" s="8"/>
    </row>
    <row r="356" spans="1:16" s="16" customFormat="1" ht="12.75" customHeight="1">
      <c r="A356" s="5"/>
      <c r="B356" s="45"/>
      <c r="C356" s="45"/>
      <c r="D356" s="156"/>
      <c r="E356" s="156">
        <v>8</v>
      </c>
      <c r="F356" s="9" t="s">
        <v>296</v>
      </c>
      <c r="G356" s="140">
        <v>1000</v>
      </c>
      <c r="H356" s="9"/>
      <c r="I356" s="9"/>
      <c r="J356" s="9"/>
      <c r="K356" s="341"/>
      <c r="L356" s="346"/>
      <c r="M356" s="8"/>
    </row>
    <row r="357" spans="1:16" s="16" customFormat="1" ht="12.75" customHeight="1">
      <c r="A357" s="45"/>
      <c r="B357" s="45"/>
      <c r="C357" s="45"/>
      <c r="D357" s="156"/>
      <c r="E357" s="156"/>
      <c r="F357" s="35" t="s">
        <v>187</v>
      </c>
      <c r="G357" s="35">
        <f>SUM(G356)</f>
        <v>1000</v>
      </c>
      <c r="H357" s="9"/>
      <c r="I357" s="9"/>
      <c r="J357" s="9"/>
      <c r="K357" s="341"/>
      <c r="L357" s="346"/>
      <c r="M357" s="8"/>
    </row>
    <row r="358" spans="1:16" s="16" customFormat="1" ht="7.5" customHeight="1">
      <c r="A358" s="12"/>
      <c r="B358" s="45"/>
      <c r="C358" s="45"/>
      <c r="D358" s="156"/>
      <c r="E358" s="156"/>
      <c r="F358" s="140"/>
      <c r="G358" s="140"/>
      <c r="H358" s="9"/>
      <c r="I358" s="9"/>
      <c r="J358" s="9"/>
      <c r="K358" s="341"/>
      <c r="L358" s="346"/>
      <c r="M358" s="8"/>
    </row>
    <row r="359" spans="1:16" s="16" customFormat="1" ht="12.75" customHeight="1">
      <c r="A359" s="12"/>
      <c r="B359" s="45">
        <v>30</v>
      </c>
      <c r="C359" s="45"/>
      <c r="D359" s="156"/>
      <c r="E359" s="156"/>
      <c r="F359" s="35" t="s">
        <v>438</v>
      </c>
      <c r="G359" s="140"/>
      <c r="H359" s="9"/>
      <c r="I359" s="9"/>
      <c r="J359" s="9"/>
      <c r="K359" s="341"/>
      <c r="L359" s="346"/>
      <c r="M359" s="8" t="s">
        <v>402</v>
      </c>
    </row>
    <row r="360" spans="1:16" s="16" customFormat="1" ht="12.75" customHeight="1">
      <c r="A360" s="12"/>
      <c r="B360" s="45"/>
      <c r="C360" s="45">
        <v>1</v>
      </c>
      <c r="D360" s="156"/>
      <c r="E360" s="156"/>
      <c r="F360" s="140" t="s">
        <v>67</v>
      </c>
      <c r="G360" s="140"/>
      <c r="H360" s="9"/>
      <c r="I360" s="9"/>
      <c r="J360" s="9"/>
      <c r="K360" s="341"/>
      <c r="L360" s="346"/>
      <c r="M360" s="8"/>
    </row>
    <row r="361" spans="1:16" s="16" customFormat="1" ht="12.75" customHeight="1">
      <c r="A361" s="12"/>
      <c r="B361" s="45"/>
      <c r="C361" s="156"/>
      <c r="D361" s="12" t="s">
        <v>242</v>
      </c>
      <c r="E361" s="12"/>
      <c r="F361" s="9" t="s">
        <v>21</v>
      </c>
      <c r="G361" s="140"/>
      <c r="H361" s="9"/>
      <c r="I361" s="9"/>
      <c r="J361" s="9"/>
      <c r="K361" s="341"/>
      <c r="L361" s="346"/>
      <c r="M361" s="8"/>
    </row>
    <row r="362" spans="1:16" s="16" customFormat="1" ht="12.75" customHeight="1">
      <c r="A362" s="12"/>
      <c r="B362" s="45"/>
      <c r="C362" s="45"/>
      <c r="D362" s="156"/>
      <c r="E362" s="12">
        <v>3</v>
      </c>
      <c r="F362" s="9" t="s">
        <v>245</v>
      </c>
      <c r="G362" s="140">
        <v>15904</v>
      </c>
      <c r="H362" s="9"/>
      <c r="I362" s="9"/>
      <c r="J362" s="9"/>
      <c r="K362" s="341"/>
      <c r="L362" s="346"/>
      <c r="M362" s="8"/>
    </row>
    <row r="363" spans="1:16" s="16" customFormat="1" ht="12.75" customHeight="1" thickBot="1">
      <c r="A363" s="12"/>
      <c r="B363" s="45"/>
      <c r="C363" s="45"/>
      <c r="D363" s="156"/>
      <c r="E363" s="12">
        <v>5</v>
      </c>
      <c r="F363" s="9" t="s">
        <v>247</v>
      </c>
      <c r="G363" s="140">
        <v>4294</v>
      </c>
      <c r="H363" s="33"/>
      <c r="I363" s="33"/>
      <c r="J363" s="33"/>
      <c r="K363" s="352"/>
      <c r="L363" s="346"/>
      <c r="M363" s="8"/>
    </row>
    <row r="364" spans="1:16" s="16" customFormat="1" ht="12.75" customHeight="1" thickBot="1">
      <c r="A364" s="12"/>
      <c r="B364" s="45"/>
      <c r="C364" s="45"/>
      <c r="D364" s="156"/>
      <c r="E364" s="12"/>
      <c r="F364" s="35" t="s">
        <v>187</v>
      </c>
      <c r="G364" s="35">
        <f>SUM(G362:G363)</f>
        <v>20198</v>
      </c>
      <c r="H364" s="49">
        <f>SUM(H362)</f>
        <v>0</v>
      </c>
      <c r="I364" s="49">
        <f>SUM(I362)</f>
        <v>0</v>
      </c>
      <c r="J364" s="49">
        <f>SUM(J362)</f>
        <v>0</v>
      </c>
      <c r="K364" s="215">
        <f>SUM(K362)</f>
        <v>0</v>
      </c>
      <c r="L364" s="346"/>
      <c r="M364" s="8"/>
    </row>
    <row r="365" spans="1:16" s="16" customFormat="1" ht="12.75" customHeight="1">
      <c r="A365" s="12"/>
      <c r="B365" s="45"/>
      <c r="C365" s="45"/>
      <c r="D365" s="156"/>
      <c r="E365" s="156"/>
      <c r="F365" s="140"/>
      <c r="G365" s="140"/>
      <c r="H365" s="55"/>
      <c r="I365" s="55"/>
      <c r="J365" s="55"/>
      <c r="K365" s="353"/>
      <c r="L365" s="346"/>
      <c r="M365" s="8"/>
    </row>
    <row r="366" spans="1:16">
      <c r="A366" s="8"/>
      <c r="B366" s="35">
        <v>31</v>
      </c>
      <c r="C366" s="35"/>
      <c r="D366" s="173"/>
      <c r="E366" s="173"/>
      <c r="F366" s="40" t="s">
        <v>299</v>
      </c>
      <c r="G366" s="140"/>
      <c r="H366" s="27"/>
      <c r="I366" s="27"/>
      <c r="J366" s="27"/>
      <c r="K366" s="27"/>
      <c r="L366" s="182"/>
      <c r="M366" s="9" t="s">
        <v>404</v>
      </c>
      <c r="P366" s="11"/>
    </row>
    <row r="367" spans="1:16">
      <c r="A367" s="6"/>
      <c r="B367" s="40"/>
      <c r="C367" s="40">
        <v>1</v>
      </c>
      <c r="D367" s="156"/>
      <c r="E367" s="156"/>
      <c r="F367" s="140" t="s">
        <v>67</v>
      </c>
      <c r="G367" s="140"/>
      <c r="H367" s="27"/>
      <c r="I367" s="27"/>
      <c r="J367" s="27"/>
      <c r="K367" s="27"/>
      <c r="L367" s="182"/>
      <c r="M367" s="9"/>
    </row>
    <row r="368" spans="1:16" s="11" customFormat="1">
      <c r="A368" s="6"/>
      <c r="B368" s="40"/>
      <c r="C368" s="156"/>
      <c r="D368" s="12" t="s">
        <v>297</v>
      </c>
      <c r="E368" s="156"/>
      <c r="F368" s="9" t="s">
        <v>298</v>
      </c>
      <c r="G368" s="140"/>
      <c r="H368" s="63"/>
      <c r="I368" s="63"/>
      <c r="J368" s="63"/>
      <c r="K368" s="63"/>
      <c r="L368" s="182"/>
      <c r="M368" s="9"/>
      <c r="P368"/>
    </row>
    <row r="369" spans="1:16">
      <c r="A369" s="5"/>
      <c r="B369" s="45"/>
      <c r="C369" s="45"/>
      <c r="D369" s="156"/>
      <c r="E369" s="156">
        <v>8</v>
      </c>
      <c r="F369" s="9" t="s">
        <v>301</v>
      </c>
      <c r="G369" s="173">
        <v>750</v>
      </c>
      <c r="H369" s="11"/>
      <c r="I369" s="11"/>
      <c r="J369" s="11"/>
      <c r="K369" s="73"/>
      <c r="L369" s="182"/>
      <c r="M369" s="9"/>
      <c r="P369" s="11"/>
    </row>
    <row r="370" spans="1:16">
      <c r="A370" s="12"/>
      <c r="B370" s="45"/>
      <c r="C370" s="45"/>
      <c r="D370" s="156"/>
      <c r="E370" s="156"/>
      <c r="F370" s="35" t="s">
        <v>187</v>
      </c>
      <c r="G370" s="40">
        <f>SUM(G369)</f>
        <v>750</v>
      </c>
      <c r="H370" s="11"/>
      <c r="I370" s="11"/>
      <c r="J370" s="11"/>
      <c r="K370" s="73"/>
      <c r="L370" s="182"/>
      <c r="M370" s="9"/>
    </row>
    <row r="371" spans="1:16" ht="9" customHeight="1">
      <c r="A371" s="12"/>
      <c r="B371" s="45"/>
      <c r="C371" s="45"/>
      <c r="D371" s="156"/>
      <c r="E371" s="156"/>
      <c r="F371" s="140"/>
      <c r="G371" s="140"/>
      <c r="H371" s="72"/>
      <c r="I371" s="72"/>
      <c r="J371" s="72"/>
      <c r="K371" s="106"/>
      <c r="L371" s="182"/>
      <c r="M371" s="9"/>
    </row>
    <row r="372" spans="1:16">
      <c r="A372" s="12"/>
      <c r="B372" s="45">
        <v>32</v>
      </c>
      <c r="C372" s="45"/>
      <c r="D372" s="156"/>
      <c r="E372" s="156"/>
      <c r="F372" s="35" t="s">
        <v>302</v>
      </c>
      <c r="G372" s="140"/>
      <c r="H372" s="11"/>
      <c r="I372" s="11"/>
      <c r="J372" s="11"/>
      <c r="K372" s="73"/>
      <c r="L372" s="182"/>
      <c r="M372" s="9" t="s">
        <v>404</v>
      </c>
    </row>
    <row r="373" spans="1:16">
      <c r="A373" s="12"/>
      <c r="B373" s="45"/>
      <c r="C373" s="45">
        <v>1</v>
      </c>
      <c r="D373" s="156"/>
      <c r="E373" s="156"/>
      <c r="F373" s="140" t="s">
        <v>67</v>
      </c>
      <c r="G373" s="140"/>
      <c r="H373" s="11"/>
      <c r="I373" s="11"/>
      <c r="J373" s="11"/>
      <c r="K373" s="73"/>
      <c r="L373" s="182"/>
      <c r="M373" s="9"/>
    </row>
    <row r="374" spans="1:16">
      <c r="A374" s="12"/>
      <c r="B374" s="45"/>
      <c r="C374" s="156"/>
      <c r="D374" s="12" t="s">
        <v>297</v>
      </c>
      <c r="E374" s="156"/>
      <c r="F374" s="9" t="s">
        <v>298</v>
      </c>
      <c r="G374" s="140"/>
      <c r="H374" s="11"/>
      <c r="I374" s="11"/>
      <c r="J374" s="11"/>
      <c r="K374" s="73"/>
      <c r="L374" s="182"/>
      <c r="M374" s="9"/>
    </row>
    <row r="375" spans="1:16">
      <c r="A375" s="12"/>
      <c r="B375" s="45"/>
      <c r="C375" s="45"/>
      <c r="D375" s="156"/>
      <c r="E375" s="156">
        <v>2</v>
      </c>
      <c r="F375" s="9" t="s">
        <v>303</v>
      </c>
      <c r="G375" s="140"/>
      <c r="H375" s="11"/>
      <c r="I375" s="11"/>
      <c r="J375" s="11"/>
      <c r="K375" s="73"/>
      <c r="L375" s="182"/>
      <c r="M375" s="9"/>
    </row>
    <row r="376" spans="1:16">
      <c r="A376" s="12"/>
      <c r="B376" s="45"/>
      <c r="C376" s="45"/>
      <c r="D376" s="156"/>
      <c r="E376" s="156"/>
      <c r="F376" s="35" t="s">
        <v>187</v>
      </c>
      <c r="G376" s="35">
        <f>SUM(G375)</f>
        <v>0</v>
      </c>
      <c r="H376" s="120"/>
      <c r="I376" s="120"/>
      <c r="J376" s="120"/>
      <c r="K376" s="121"/>
      <c r="L376" s="182"/>
      <c r="M376" s="9"/>
    </row>
    <row r="377" spans="1:16" ht="11.25" customHeight="1">
      <c r="A377" s="12"/>
      <c r="B377" s="45"/>
      <c r="C377" s="45"/>
      <c r="D377" s="156"/>
      <c r="E377" s="156"/>
      <c r="F377" s="140"/>
      <c r="G377" s="140"/>
      <c r="H377" s="72"/>
      <c r="I377" s="72"/>
      <c r="J377" s="72"/>
      <c r="K377" s="106"/>
      <c r="L377" s="182"/>
      <c r="M377" s="9"/>
    </row>
    <row r="378" spans="1:16">
      <c r="A378" s="12"/>
      <c r="B378" s="45">
        <v>33</v>
      </c>
      <c r="C378" s="45"/>
      <c r="D378" s="156"/>
      <c r="E378" s="156"/>
      <c r="F378" s="35" t="s">
        <v>224</v>
      </c>
      <c r="G378" s="140"/>
      <c r="H378" s="11"/>
      <c r="I378" s="11"/>
      <c r="J378" s="11"/>
      <c r="K378" s="73"/>
      <c r="L378" s="182"/>
      <c r="M378" s="9" t="s">
        <v>404</v>
      </c>
    </row>
    <row r="379" spans="1:16">
      <c r="A379" s="12"/>
      <c r="B379" s="45"/>
      <c r="C379" s="45">
        <v>1</v>
      </c>
      <c r="D379" s="156"/>
      <c r="E379" s="156"/>
      <c r="F379" s="140" t="s">
        <v>67</v>
      </c>
      <c r="G379" s="140"/>
      <c r="H379" s="11"/>
      <c r="I379" s="11"/>
      <c r="J379" s="11"/>
      <c r="K379" s="73"/>
      <c r="L379" s="182"/>
      <c r="M379" s="9"/>
    </row>
    <row r="380" spans="1:16">
      <c r="A380" s="12"/>
      <c r="B380" s="45"/>
      <c r="C380" s="156"/>
      <c r="D380" s="12" t="s">
        <v>297</v>
      </c>
      <c r="E380" s="156"/>
      <c r="F380" s="9" t="s">
        <v>298</v>
      </c>
      <c r="G380" s="140"/>
      <c r="H380" s="11"/>
      <c r="I380" s="11"/>
      <c r="J380" s="11"/>
      <c r="K380" s="73"/>
      <c r="L380" s="182"/>
      <c r="M380" s="9"/>
    </row>
    <row r="381" spans="1:16">
      <c r="A381" s="12"/>
      <c r="B381" s="45"/>
      <c r="C381" s="45"/>
      <c r="D381" s="156"/>
      <c r="E381" s="156">
        <v>4</v>
      </c>
      <c r="F381" s="9" t="s">
        <v>300</v>
      </c>
      <c r="G381" s="140">
        <v>2521</v>
      </c>
      <c r="H381" s="11"/>
      <c r="I381" s="11"/>
      <c r="J381" s="11"/>
      <c r="K381" s="73"/>
      <c r="L381" s="182"/>
      <c r="M381" s="9"/>
    </row>
    <row r="382" spans="1:16" ht="12" customHeight="1">
      <c r="A382" s="12"/>
      <c r="B382" s="45"/>
      <c r="C382" s="45"/>
      <c r="D382" s="156"/>
      <c r="E382" s="156">
        <v>5</v>
      </c>
      <c r="F382" s="9" t="s">
        <v>304</v>
      </c>
      <c r="G382" s="140">
        <v>7307</v>
      </c>
      <c r="H382" s="72"/>
      <c r="I382" s="72"/>
      <c r="J382" s="72"/>
      <c r="K382" s="106"/>
      <c r="L382" s="182"/>
      <c r="M382" s="9"/>
    </row>
    <row r="383" spans="1:16">
      <c r="A383" s="12"/>
      <c r="B383" s="45"/>
      <c r="C383" s="45"/>
      <c r="D383" s="156"/>
      <c r="E383" s="156"/>
      <c r="F383" s="35" t="s">
        <v>187</v>
      </c>
      <c r="G383" s="35">
        <f>SUM(G381:G382)</f>
        <v>9828</v>
      </c>
      <c r="H383" s="11"/>
      <c r="I383" s="11"/>
      <c r="J383" s="11"/>
      <c r="K383" s="73"/>
      <c r="L383" s="182"/>
      <c r="M383" s="9"/>
    </row>
    <row r="384" spans="1:16">
      <c r="A384" s="12"/>
      <c r="B384" s="45"/>
      <c r="C384" s="45"/>
      <c r="D384" s="156"/>
      <c r="E384" s="156"/>
      <c r="F384" s="140"/>
      <c r="G384" s="140"/>
      <c r="H384" s="11"/>
      <c r="I384" s="11"/>
      <c r="J384" s="11"/>
      <c r="K384" s="73"/>
      <c r="L384" s="182"/>
      <c r="M384" s="9"/>
    </row>
    <row r="385" spans="1:13">
      <c r="A385" s="12"/>
      <c r="B385" s="45">
        <v>34</v>
      </c>
      <c r="C385" s="45"/>
      <c r="D385" s="156"/>
      <c r="E385" s="156"/>
      <c r="F385" s="61" t="s">
        <v>305</v>
      </c>
      <c r="G385" s="140"/>
      <c r="H385" s="11"/>
      <c r="I385" s="11"/>
      <c r="J385" s="11"/>
      <c r="K385" s="73"/>
      <c r="L385" s="182"/>
      <c r="M385" s="9" t="s">
        <v>404</v>
      </c>
    </row>
    <row r="386" spans="1:13">
      <c r="A386" s="12"/>
      <c r="B386" s="45"/>
      <c r="C386" s="45">
        <v>1</v>
      </c>
      <c r="D386" s="156"/>
      <c r="E386" s="156"/>
      <c r="F386" s="140" t="s">
        <v>67</v>
      </c>
      <c r="G386" s="140"/>
      <c r="H386" s="11"/>
      <c r="I386" s="11"/>
      <c r="J386" s="11"/>
      <c r="K386" s="73"/>
      <c r="L386" s="182"/>
      <c r="M386" s="9"/>
    </row>
    <row r="387" spans="1:13">
      <c r="A387" s="12"/>
      <c r="B387" s="45"/>
      <c r="C387" s="156"/>
      <c r="D387" s="12" t="s">
        <v>297</v>
      </c>
      <c r="E387" s="156"/>
      <c r="F387" s="9" t="s">
        <v>298</v>
      </c>
      <c r="G387" s="140"/>
      <c r="H387" s="11"/>
      <c r="I387" s="11"/>
      <c r="J387" s="11"/>
      <c r="K387" s="73"/>
      <c r="L387" s="182"/>
      <c r="M387" s="9"/>
    </row>
    <row r="388" spans="1:13">
      <c r="A388" s="12"/>
      <c r="B388" s="45"/>
      <c r="C388" s="45"/>
      <c r="D388" s="156"/>
      <c r="E388" s="156">
        <v>6</v>
      </c>
      <c r="F388" s="9" t="s">
        <v>306</v>
      </c>
      <c r="G388" s="140">
        <v>6106</v>
      </c>
      <c r="H388" s="72"/>
      <c r="I388" s="72"/>
      <c r="J388" s="72"/>
      <c r="K388" s="106"/>
      <c r="L388" s="182"/>
      <c r="M388" s="9"/>
    </row>
    <row r="389" spans="1:13">
      <c r="A389" s="12"/>
      <c r="B389" s="12"/>
      <c r="C389" s="12"/>
      <c r="D389" s="12"/>
      <c r="E389" s="12"/>
      <c r="F389" s="35" t="s">
        <v>187</v>
      </c>
      <c r="G389" s="35">
        <f>SUM(G388:G388)</f>
        <v>6106</v>
      </c>
      <c r="H389" s="11"/>
      <c r="I389" s="11"/>
      <c r="J389" s="11"/>
      <c r="K389" s="73"/>
      <c r="L389" s="182"/>
      <c r="M389" s="9"/>
    </row>
    <row r="390" spans="1:13">
      <c r="A390" s="12"/>
      <c r="B390" s="12"/>
      <c r="C390" s="12"/>
      <c r="D390" s="12"/>
      <c r="E390" s="12"/>
      <c r="F390" s="35"/>
      <c r="G390" s="9"/>
      <c r="H390" s="72"/>
      <c r="I390" s="72"/>
      <c r="J390" s="72"/>
      <c r="K390" s="106"/>
      <c r="L390" s="182"/>
      <c r="M390" s="9"/>
    </row>
    <row r="391" spans="1:13" hidden="1">
      <c r="A391" s="12"/>
      <c r="B391" s="12"/>
      <c r="C391" s="12"/>
      <c r="D391" s="12"/>
      <c r="E391" s="12"/>
      <c r="F391" s="35"/>
      <c r="G391" s="9"/>
      <c r="H391" s="11"/>
      <c r="I391" s="11"/>
      <c r="J391" s="11"/>
      <c r="K391" s="73"/>
      <c r="L391" s="182"/>
      <c r="M391" s="9"/>
    </row>
    <row r="392" spans="1:13" hidden="1">
      <c r="A392" s="12"/>
      <c r="B392" s="12"/>
      <c r="C392" s="12"/>
      <c r="D392" s="12"/>
      <c r="E392" s="12"/>
      <c r="F392" s="9"/>
      <c r="G392" s="35"/>
      <c r="H392" s="11"/>
      <c r="I392" s="11"/>
      <c r="J392" s="11"/>
      <c r="K392" s="73"/>
      <c r="L392" s="182"/>
      <c r="M392" s="9"/>
    </row>
    <row r="393" spans="1:13" hidden="1">
      <c r="A393" s="12"/>
      <c r="B393" s="12"/>
      <c r="C393" s="12"/>
      <c r="D393" s="12"/>
      <c r="E393" s="12"/>
      <c r="F393" s="9"/>
      <c r="G393" s="9"/>
      <c r="H393" s="11"/>
      <c r="I393" s="11"/>
      <c r="J393" s="11"/>
      <c r="K393" s="73"/>
      <c r="L393" s="182"/>
      <c r="M393" s="9"/>
    </row>
    <row r="394" spans="1:13" hidden="1">
      <c r="A394" s="12"/>
      <c r="B394" s="12"/>
      <c r="C394" s="12"/>
      <c r="D394" s="12"/>
      <c r="E394" s="12"/>
      <c r="F394" s="35"/>
      <c r="G394" s="9"/>
      <c r="H394" s="72"/>
      <c r="I394" s="72"/>
      <c r="J394" s="72"/>
      <c r="K394" s="106"/>
      <c r="L394" s="182"/>
      <c r="M394" s="9"/>
    </row>
    <row r="395" spans="1:13" hidden="1">
      <c r="A395" s="12"/>
      <c r="B395" s="12"/>
      <c r="C395" s="12"/>
      <c r="D395" s="12"/>
      <c r="E395" s="12"/>
      <c r="F395" s="35"/>
      <c r="G395" s="9"/>
      <c r="H395" s="11"/>
      <c r="I395" s="11"/>
      <c r="J395" s="11"/>
      <c r="K395" s="73"/>
      <c r="L395" s="182"/>
      <c r="M395" s="9"/>
    </row>
    <row r="396" spans="1:13" hidden="1">
      <c r="A396" s="12"/>
      <c r="B396" s="12"/>
      <c r="C396" s="12"/>
      <c r="D396" s="12"/>
      <c r="E396" s="12"/>
      <c r="F396" s="9"/>
      <c r="G396" s="35"/>
      <c r="H396" s="11"/>
      <c r="I396" s="11"/>
      <c r="J396" s="11"/>
      <c r="K396" s="73"/>
      <c r="L396" s="182"/>
      <c r="M396" s="9"/>
    </row>
    <row r="397" spans="1:13" hidden="1">
      <c r="A397" s="12"/>
      <c r="B397" s="12"/>
      <c r="C397" s="12"/>
      <c r="D397" s="12"/>
      <c r="E397" s="12"/>
      <c r="F397" s="9"/>
      <c r="G397" s="9"/>
      <c r="H397" s="11"/>
      <c r="I397" s="11"/>
      <c r="J397" s="11"/>
      <c r="K397" s="73"/>
      <c r="L397" s="182"/>
      <c r="M397" s="9"/>
    </row>
    <row r="398" spans="1:13" ht="12.75" hidden="1" customHeight="1">
      <c r="A398" s="12"/>
      <c r="B398" s="12"/>
      <c r="C398" s="12"/>
      <c r="D398" s="12"/>
      <c r="E398" s="12"/>
      <c r="F398" s="35"/>
      <c r="G398" s="9"/>
      <c r="H398" s="72"/>
      <c r="I398" s="72"/>
      <c r="J398" s="72"/>
      <c r="K398" s="106"/>
      <c r="L398" s="182"/>
      <c r="M398" s="9"/>
    </row>
    <row r="399" spans="1:13" hidden="1">
      <c r="A399" s="12"/>
      <c r="B399" s="12"/>
      <c r="C399" s="12"/>
      <c r="D399" s="12"/>
      <c r="E399" s="12"/>
      <c r="F399" s="35"/>
      <c r="G399" s="9"/>
      <c r="H399" s="11"/>
      <c r="I399" s="11"/>
      <c r="J399" s="11"/>
      <c r="K399" s="73"/>
      <c r="L399" s="182"/>
      <c r="M399" s="9"/>
    </row>
    <row r="400" spans="1:13" hidden="1">
      <c r="A400" s="12"/>
      <c r="B400" s="12"/>
      <c r="C400" s="12"/>
      <c r="D400" s="12"/>
      <c r="E400" s="12"/>
      <c r="F400" s="9"/>
      <c r="G400" s="35"/>
      <c r="H400" s="11"/>
      <c r="I400" s="11"/>
      <c r="J400" s="11"/>
      <c r="K400" s="73"/>
      <c r="L400" s="182"/>
      <c r="M400" s="9"/>
    </row>
    <row r="401" spans="1:13" hidden="1">
      <c r="A401" s="12"/>
      <c r="B401" s="12"/>
      <c r="C401" s="12"/>
      <c r="D401" s="12"/>
      <c r="E401" s="12"/>
      <c r="F401" s="9"/>
      <c r="G401" s="9"/>
      <c r="H401" s="11"/>
      <c r="I401" s="11"/>
      <c r="J401" s="11"/>
      <c r="K401" s="73"/>
      <c r="L401" s="182"/>
      <c r="M401" s="9"/>
    </row>
    <row r="402" spans="1:13" hidden="1">
      <c r="A402" s="12"/>
      <c r="B402" s="12"/>
      <c r="C402" s="12"/>
      <c r="D402" s="12"/>
      <c r="E402" s="12"/>
      <c r="F402" s="35"/>
      <c r="G402" s="9"/>
      <c r="H402" s="72"/>
      <c r="I402" s="72"/>
      <c r="J402" s="72"/>
      <c r="K402" s="106"/>
      <c r="L402" s="182"/>
      <c r="M402" s="9"/>
    </row>
    <row r="403" spans="1:13">
      <c r="A403" s="12"/>
      <c r="B403" s="45">
        <v>35</v>
      </c>
      <c r="C403" s="12"/>
      <c r="D403" s="156"/>
      <c r="E403" s="156"/>
      <c r="F403" s="35" t="s">
        <v>307</v>
      </c>
      <c r="G403" s="140"/>
      <c r="H403" s="11"/>
      <c r="I403" s="11"/>
      <c r="J403" s="11"/>
      <c r="K403" s="73"/>
      <c r="L403" s="182"/>
      <c r="M403" s="9" t="s">
        <v>402</v>
      </c>
    </row>
    <row r="404" spans="1:13">
      <c r="A404" s="12"/>
      <c r="B404" s="45"/>
      <c r="C404" s="45">
        <v>1</v>
      </c>
      <c r="D404" s="156"/>
      <c r="E404" s="156"/>
      <c r="F404" s="140" t="s">
        <v>67</v>
      </c>
      <c r="G404" s="140"/>
      <c r="H404" s="11"/>
      <c r="I404" s="11"/>
      <c r="J404" s="11"/>
      <c r="K404" s="73"/>
      <c r="L404" s="182"/>
      <c r="M404" s="9"/>
    </row>
    <row r="405" spans="1:13">
      <c r="A405" s="12"/>
      <c r="B405" s="45"/>
      <c r="C405" s="156"/>
      <c r="D405" s="12" t="s">
        <v>236</v>
      </c>
      <c r="E405" s="12"/>
      <c r="F405" s="9" t="s">
        <v>237</v>
      </c>
      <c r="G405" s="140"/>
      <c r="H405" s="11"/>
      <c r="I405" s="11"/>
      <c r="J405" s="11"/>
      <c r="K405" s="73"/>
      <c r="L405" s="182"/>
      <c r="M405" s="9"/>
    </row>
    <row r="406" spans="1:13">
      <c r="A406" s="12"/>
      <c r="B406" s="45"/>
      <c r="C406" s="156"/>
      <c r="D406" s="12"/>
      <c r="E406" s="12">
        <v>1</v>
      </c>
      <c r="F406" s="9" t="s">
        <v>238</v>
      </c>
      <c r="G406" s="140">
        <v>1556</v>
      </c>
      <c r="H406" s="11"/>
      <c r="I406" s="11"/>
      <c r="J406" s="11"/>
      <c r="K406" s="73"/>
      <c r="L406" s="182"/>
      <c r="M406" s="9"/>
    </row>
    <row r="407" spans="1:13">
      <c r="A407" s="12"/>
      <c r="B407" s="45"/>
      <c r="C407" s="45"/>
      <c r="D407" s="12" t="s">
        <v>240</v>
      </c>
      <c r="E407" s="12"/>
      <c r="F407" s="9" t="s">
        <v>241</v>
      </c>
      <c r="G407" s="140">
        <v>429</v>
      </c>
      <c r="H407" s="72"/>
      <c r="I407" s="72"/>
      <c r="J407" s="72"/>
      <c r="K407" s="106"/>
      <c r="L407" s="182"/>
      <c r="M407" s="9"/>
    </row>
    <row r="408" spans="1:13">
      <c r="A408" s="12"/>
      <c r="B408" s="45"/>
      <c r="C408" s="45"/>
      <c r="D408" s="12" t="s">
        <v>242</v>
      </c>
      <c r="E408" s="12"/>
      <c r="F408" s="9" t="s">
        <v>21</v>
      </c>
      <c r="G408" s="140"/>
      <c r="H408" s="11"/>
      <c r="I408" s="11"/>
      <c r="J408" s="11"/>
      <c r="K408" s="73"/>
      <c r="L408" s="182"/>
      <c r="M408" s="9"/>
    </row>
    <row r="409" spans="1:13">
      <c r="A409" s="12"/>
      <c r="B409" s="45"/>
      <c r="C409" s="45"/>
      <c r="D409" s="5"/>
      <c r="E409" s="12">
        <v>1</v>
      </c>
      <c r="F409" s="9" t="s">
        <v>243</v>
      </c>
      <c r="G409" s="140">
        <v>55</v>
      </c>
      <c r="H409" s="11"/>
      <c r="I409" s="11"/>
      <c r="J409" s="11"/>
      <c r="K409" s="73"/>
      <c r="L409" s="182"/>
      <c r="M409" s="9"/>
    </row>
    <row r="410" spans="1:13">
      <c r="A410" s="12"/>
      <c r="B410" s="45"/>
      <c r="C410" s="45"/>
      <c r="D410" s="156"/>
      <c r="E410" s="12">
        <v>3</v>
      </c>
      <c r="F410" s="9" t="s">
        <v>245</v>
      </c>
      <c r="G410" s="140">
        <v>1787</v>
      </c>
      <c r="H410" s="72"/>
      <c r="I410" s="72"/>
      <c r="J410" s="72"/>
      <c r="K410" s="106"/>
      <c r="L410" s="182"/>
      <c r="M410" s="9"/>
    </row>
    <row r="411" spans="1:13">
      <c r="A411" s="12"/>
      <c r="B411" s="45"/>
      <c r="C411" s="45"/>
      <c r="D411" s="156"/>
      <c r="E411" s="12">
        <v>5</v>
      </c>
      <c r="F411" s="9" t="s">
        <v>247</v>
      </c>
      <c r="G411" s="140">
        <v>497</v>
      </c>
      <c r="H411" s="11"/>
      <c r="I411" s="11"/>
      <c r="J411" s="11"/>
      <c r="K411" s="73"/>
      <c r="L411" s="182"/>
      <c r="M411" s="9"/>
    </row>
    <row r="412" spans="1:13">
      <c r="A412" s="12"/>
      <c r="B412" s="45"/>
      <c r="C412" s="45"/>
      <c r="D412" s="156"/>
      <c r="E412" s="12"/>
      <c r="F412" s="35" t="s">
        <v>187</v>
      </c>
      <c r="G412" s="35">
        <f>SUM(G406:G411)</f>
        <v>4324</v>
      </c>
      <c r="H412" s="11"/>
      <c r="I412" s="11"/>
      <c r="J412" s="11"/>
      <c r="K412" s="73"/>
      <c r="L412" s="345">
        <v>1</v>
      </c>
      <c r="M412" s="9"/>
    </row>
    <row r="413" spans="1:13">
      <c r="A413" s="12"/>
      <c r="B413" s="45"/>
      <c r="C413" s="45"/>
      <c r="D413" s="12"/>
      <c r="E413" s="12"/>
      <c r="F413" s="35"/>
      <c r="G413" s="9"/>
      <c r="H413" s="72"/>
      <c r="I413" s="72"/>
      <c r="J413" s="72"/>
      <c r="K413" s="106"/>
      <c r="L413" s="182"/>
      <c r="M413" s="9"/>
    </row>
    <row r="414" spans="1:13">
      <c r="A414" s="12"/>
      <c r="B414" s="45">
        <v>36</v>
      </c>
      <c r="C414" s="45"/>
      <c r="D414" s="12"/>
      <c r="E414" s="12"/>
      <c r="F414" s="35" t="s">
        <v>308</v>
      </c>
      <c r="G414" s="9"/>
      <c r="H414" s="72"/>
      <c r="I414" s="72"/>
      <c r="J414" s="72"/>
      <c r="K414" s="106"/>
      <c r="L414" s="182"/>
      <c r="M414" s="9" t="s">
        <v>402</v>
      </c>
    </row>
    <row r="415" spans="1:13">
      <c r="A415" s="12"/>
      <c r="B415" s="45"/>
      <c r="C415" s="45">
        <v>1</v>
      </c>
      <c r="D415" s="156"/>
      <c r="E415" s="156"/>
      <c r="F415" s="140" t="s">
        <v>67</v>
      </c>
      <c r="G415" s="9"/>
      <c r="H415" s="72"/>
      <c r="I415" s="72"/>
      <c r="J415" s="72"/>
      <c r="K415" s="106"/>
      <c r="L415" s="182"/>
      <c r="M415" s="9"/>
    </row>
    <row r="416" spans="1:13">
      <c r="A416" s="12"/>
      <c r="B416" s="45"/>
      <c r="C416" s="156"/>
      <c r="D416" s="12" t="s">
        <v>236</v>
      </c>
      <c r="E416" s="12"/>
      <c r="F416" s="9" t="s">
        <v>237</v>
      </c>
      <c r="G416" s="35"/>
      <c r="H416" s="72"/>
      <c r="I416" s="72"/>
      <c r="J416" s="72"/>
      <c r="K416" s="106"/>
      <c r="L416" s="182"/>
      <c r="M416" s="9"/>
    </row>
    <row r="417" spans="1:24">
      <c r="A417" s="12"/>
      <c r="B417" s="45"/>
      <c r="C417" s="45"/>
      <c r="D417" s="12"/>
      <c r="E417" s="12">
        <v>1</v>
      </c>
      <c r="F417" s="9" t="s">
        <v>238</v>
      </c>
      <c r="G417" s="9">
        <v>1556</v>
      </c>
      <c r="H417" s="72"/>
      <c r="I417" s="72"/>
      <c r="J417" s="72"/>
      <c r="K417" s="106"/>
      <c r="L417" s="182"/>
      <c r="M417" s="9"/>
    </row>
    <row r="418" spans="1:24">
      <c r="A418" s="12"/>
      <c r="B418" s="45"/>
      <c r="C418" s="45"/>
      <c r="D418" s="12" t="s">
        <v>240</v>
      </c>
      <c r="E418" s="12"/>
      <c r="F418" s="9" t="s">
        <v>241</v>
      </c>
      <c r="G418" s="9">
        <v>429</v>
      </c>
      <c r="H418" s="72"/>
      <c r="I418" s="72"/>
      <c r="J418" s="72"/>
      <c r="K418" s="106"/>
      <c r="L418" s="182"/>
      <c r="M418" s="9"/>
    </row>
    <row r="419" spans="1:24">
      <c r="A419" s="12"/>
      <c r="B419" s="45"/>
      <c r="C419" s="45"/>
      <c r="D419" s="12" t="s">
        <v>242</v>
      </c>
      <c r="E419" s="12"/>
      <c r="F419" s="9" t="s">
        <v>21</v>
      </c>
      <c r="G419" s="9"/>
      <c r="H419" s="11"/>
      <c r="I419" s="11"/>
      <c r="J419" s="11"/>
      <c r="K419" s="73"/>
      <c r="L419" s="182"/>
      <c r="M419" s="9"/>
    </row>
    <row r="420" spans="1:24">
      <c r="A420" s="12"/>
      <c r="B420" s="45"/>
      <c r="C420" s="45"/>
      <c r="D420" s="12"/>
      <c r="E420" s="12">
        <v>1</v>
      </c>
      <c r="F420" s="9" t="s">
        <v>243</v>
      </c>
      <c r="G420" s="35">
        <v>55</v>
      </c>
      <c r="H420" s="11"/>
      <c r="I420" s="11"/>
      <c r="J420" s="11"/>
      <c r="K420" s="73"/>
      <c r="L420" s="182"/>
      <c r="M420" s="9"/>
    </row>
    <row r="421" spans="1:24">
      <c r="A421" s="12"/>
      <c r="B421" s="45"/>
      <c r="C421" s="45"/>
      <c r="D421" s="12"/>
      <c r="E421" s="12">
        <v>5</v>
      </c>
      <c r="F421" s="9" t="s">
        <v>247</v>
      </c>
      <c r="G421" s="9">
        <v>15</v>
      </c>
      <c r="H421" s="11"/>
      <c r="I421" s="11"/>
      <c r="J421" s="11"/>
      <c r="K421" s="73"/>
      <c r="L421" s="182"/>
      <c r="M421" s="9"/>
    </row>
    <row r="422" spans="1:24">
      <c r="A422" s="12"/>
      <c r="B422" s="45"/>
      <c r="C422" s="45"/>
      <c r="D422" s="12"/>
      <c r="E422" s="12"/>
      <c r="F422" s="35" t="s">
        <v>187</v>
      </c>
      <c r="G422" s="35">
        <f>SUM(G417:G421)</f>
        <v>2055</v>
      </c>
      <c r="H422" s="11"/>
      <c r="I422" s="11"/>
      <c r="J422" s="11"/>
      <c r="K422" s="73"/>
      <c r="L422" s="345">
        <v>1</v>
      </c>
      <c r="M422" s="9"/>
    </row>
    <row r="423" spans="1:24" hidden="1">
      <c r="A423" s="12"/>
      <c r="B423" s="45"/>
      <c r="C423" s="45"/>
      <c r="D423" s="12"/>
      <c r="E423" s="12"/>
      <c r="F423" s="9"/>
      <c r="G423" s="9"/>
      <c r="H423" s="11"/>
      <c r="I423" s="11"/>
      <c r="J423" s="11"/>
      <c r="K423" s="73"/>
      <c r="L423" s="182"/>
      <c r="M423" s="9"/>
    </row>
    <row r="424" spans="1:24" hidden="1">
      <c r="A424" s="12"/>
      <c r="B424" s="45"/>
      <c r="C424" s="45"/>
      <c r="D424" s="12"/>
      <c r="E424" s="12"/>
      <c r="F424" s="35"/>
      <c r="G424" s="35"/>
      <c r="H424" s="72"/>
      <c r="I424" s="72"/>
      <c r="J424" s="72"/>
      <c r="K424" s="106"/>
      <c r="L424" s="182"/>
      <c r="M424" s="9"/>
    </row>
    <row r="425" spans="1:24">
      <c r="A425" s="12"/>
      <c r="B425" s="45"/>
      <c r="C425" s="45"/>
      <c r="D425" s="12"/>
      <c r="E425" s="12"/>
      <c r="F425" s="35"/>
      <c r="G425" s="9"/>
      <c r="H425" s="11"/>
      <c r="I425" s="11"/>
      <c r="J425" s="11"/>
      <c r="K425" s="73"/>
      <c r="L425" s="182"/>
      <c r="M425" s="9"/>
      <c r="N425" s="15"/>
      <c r="O425" s="15"/>
      <c r="Q425" s="15"/>
      <c r="R425" s="72"/>
      <c r="S425" s="11"/>
      <c r="T425" s="11"/>
      <c r="U425" s="11"/>
      <c r="V425" s="11"/>
      <c r="W425" s="73"/>
      <c r="X425" s="11"/>
    </row>
    <row r="426" spans="1:24">
      <c r="A426" s="12"/>
      <c r="B426" s="45">
        <v>37</v>
      </c>
      <c r="C426" s="45"/>
      <c r="D426" s="12"/>
      <c r="E426" s="12"/>
      <c r="F426" s="35" t="s">
        <v>309</v>
      </c>
      <c r="G426" s="35"/>
      <c r="H426" s="11"/>
      <c r="I426" s="11"/>
      <c r="J426" s="11"/>
      <c r="K426" s="73"/>
      <c r="L426" s="182"/>
      <c r="M426" s="9" t="s">
        <v>404</v>
      </c>
      <c r="N426" s="15"/>
      <c r="O426" s="15"/>
      <c r="P426" s="15"/>
      <c r="Q426" s="15"/>
      <c r="R426" s="11"/>
      <c r="S426" s="11"/>
      <c r="T426" s="11"/>
      <c r="U426" s="11"/>
      <c r="V426" s="11"/>
      <c r="W426" s="73"/>
      <c r="X426" s="11"/>
    </row>
    <row r="427" spans="1:24">
      <c r="A427" s="12"/>
      <c r="B427" s="45"/>
      <c r="C427" s="45">
        <v>1</v>
      </c>
      <c r="D427" s="156"/>
      <c r="E427" s="156"/>
      <c r="F427" s="140" t="s">
        <v>67</v>
      </c>
      <c r="G427" s="35"/>
      <c r="H427" s="11"/>
      <c r="I427" s="11"/>
      <c r="J427" s="11"/>
      <c r="K427" s="73"/>
      <c r="L427" s="182"/>
      <c r="M427" s="9"/>
      <c r="N427" s="15"/>
      <c r="O427" s="15"/>
      <c r="P427" s="15"/>
      <c r="Q427" s="15"/>
      <c r="R427" s="11"/>
      <c r="S427" s="11"/>
      <c r="T427" s="11"/>
      <c r="U427" s="11"/>
      <c r="V427" s="11"/>
      <c r="W427" s="73"/>
      <c r="X427" s="11"/>
    </row>
    <row r="428" spans="1:24">
      <c r="A428" s="12"/>
      <c r="B428" s="45"/>
      <c r="C428" s="156"/>
      <c r="D428" s="12" t="s">
        <v>297</v>
      </c>
      <c r="E428" s="156"/>
      <c r="F428" s="9" t="s">
        <v>298</v>
      </c>
      <c r="G428" s="140"/>
      <c r="H428" s="11"/>
      <c r="I428" s="11"/>
      <c r="J428" s="11"/>
      <c r="K428" s="73"/>
      <c r="L428" s="182"/>
      <c r="M428" s="9"/>
      <c r="N428" s="15"/>
      <c r="O428" s="15"/>
      <c r="P428" s="15"/>
      <c r="Q428" s="15"/>
      <c r="R428" s="11"/>
      <c r="S428" s="11"/>
      <c r="T428" s="11"/>
      <c r="U428" s="11"/>
      <c r="V428" s="11"/>
      <c r="W428" s="73"/>
      <c r="X428" s="11"/>
    </row>
    <row r="429" spans="1:24">
      <c r="A429" s="12"/>
      <c r="B429" s="45"/>
      <c r="C429" s="45"/>
      <c r="D429" s="156"/>
      <c r="E429" s="12">
        <v>8</v>
      </c>
      <c r="F429" s="9" t="s">
        <v>301</v>
      </c>
      <c r="G429" s="140">
        <v>9215</v>
      </c>
      <c r="H429" s="11"/>
      <c r="I429" s="11"/>
      <c r="J429" s="11"/>
      <c r="K429" s="73"/>
      <c r="L429" s="182"/>
      <c r="M429" s="9"/>
      <c r="P429" s="15"/>
    </row>
    <row r="430" spans="1:24">
      <c r="A430" s="12"/>
      <c r="B430" s="45"/>
      <c r="C430" s="45"/>
      <c r="D430" s="156"/>
      <c r="E430" s="12"/>
      <c r="F430" s="35" t="s">
        <v>187</v>
      </c>
      <c r="G430" s="35">
        <f>SUM(G429:G429)</f>
        <v>9215</v>
      </c>
      <c r="H430" s="72"/>
      <c r="I430" s="72"/>
      <c r="J430" s="72"/>
      <c r="K430" s="106"/>
      <c r="L430" s="182"/>
      <c r="M430" s="9"/>
    </row>
    <row r="431" spans="1:24">
      <c r="A431" s="12"/>
      <c r="B431" s="45"/>
      <c r="C431" s="45"/>
      <c r="D431" s="156"/>
      <c r="E431" s="156"/>
      <c r="F431" s="140"/>
      <c r="G431" s="140"/>
      <c r="H431" s="72"/>
      <c r="I431" s="72"/>
      <c r="J431" s="72"/>
      <c r="K431" s="106"/>
      <c r="L431" s="182"/>
      <c r="M431" s="9"/>
    </row>
    <row r="432" spans="1:24" ht="12.6" customHeight="1">
      <c r="A432" s="12"/>
      <c r="B432" s="45">
        <v>39</v>
      </c>
      <c r="C432" s="45"/>
      <c r="D432" s="156"/>
      <c r="E432" s="156"/>
      <c r="F432" s="35" t="s">
        <v>310</v>
      </c>
      <c r="G432" s="140"/>
      <c r="H432" s="11"/>
      <c r="I432" s="11"/>
      <c r="J432" s="11"/>
      <c r="K432" s="73"/>
      <c r="L432" s="182"/>
      <c r="M432" s="9" t="s">
        <v>402</v>
      </c>
    </row>
    <row r="433" spans="1:13" ht="12.6" customHeight="1">
      <c r="A433" s="12"/>
      <c r="B433" s="45"/>
      <c r="C433" s="45">
        <v>1</v>
      </c>
      <c r="D433" s="156"/>
      <c r="E433" s="156"/>
      <c r="F433" s="140" t="s">
        <v>67</v>
      </c>
      <c r="G433" s="140"/>
      <c r="H433" s="11"/>
      <c r="I433" s="11"/>
      <c r="J433" s="11"/>
      <c r="K433" s="73"/>
      <c r="L433" s="182"/>
      <c r="M433" s="9"/>
    </row>
    <row r="434" spans="1:13" ht="12.6" customHeight="1">
      <c r="A434" s="12"/>
      <c r="B434" s="45"/>
      <c r="C434" s="156"/>
      <c r="D434" s="12" t="s">
        <v>267</v>
      </c>
      <c r="E434" s="156"/>
      <c r="F434" s="9" t="s">
        <v>268</v>
      </c>
      <c r="G434" s="140"/>
      <c r="H434" s="11"/>
      <c r="I434" s="11"/>
      <c r="J434" s="11"/>
      <c r="K434" s="73"/>
      <c r="L434" s="182"/>
      <c r="M434" s="9"/>
    </row>
    <row r="435" spans="1:13" ht="12.6" customHeight="1">
      <c r="A435" s="12"/>
      <c r="B435" s="45"/>
      <c r="C435" s="45"/>
      <c r="D435" s="156"/>
      <c r="E435" s="156">
        <v>12</v>
      </c>
      <c r="F435" s="9" t="s">
        <v>22</v>
      </c>
      <c r="G435" s="140">
        <v>2128</v>
      </c>
      <c r="H435" s="72"/>
      <c r="I435" s="72"/>
      <c r="J435" s="72"/>
      <c r="K435" s="106"/>
      <c r="L435" s="182"/>
      <c r="M435" s="9"/>
    </row>
    <row r="436" spans="1:13" ht="12.6" customHeight="1">
      <c r="A436" s="12"/>
      <c r="B436" s="45"/>
      <c r="C436" s="45">
        <v>2</v>
      </c>
      <c r="D436" s="156"/>
      <c r="E436" s="12"/>
      <c r="F436" s="9" t="s">
        <v>386</v>
      </c>
      <c r="G436" s="140">
        <v>15585</v>
      </c>
      <c r="H436" s="72"/>
      <c r="I436" s="72"/>
      <c r="J436" s="72"/>
      <c r="K436" s="106"/>
      <c r="L436" s="182"/>
      <c r="M436" s="9"/>
    </row>
    <row r="437" spans="1:13" ht="12.6" customHeight="1">
      <c r="A437" s="12"/>
      <c r="B437" s="45"/>
      <c r="C437" s="156"/>
      <c r="D437" s="12" t="s">
        <v>267</v>
      </c>
      <c r="E437" s="156"/>
      <c r="F437" s="9" t="s">
        <v>385</v>
      </c>
      <c r="G437" s="140"/>
      <c r="H437" s="72"/>
      <c r="I437" s="72"/>
      <c r="J437" s="72"/>
      <c r="K437" s="106"/>
      <c r="L437" s="182"/>
      <c r="M437" s="9"/>
    </row>
    <row r="438" spans="1:13" ht="12.6" customHeight="1">
      <c r="A438" s="12"/>
      <c r="B438" s="45"/>
      <c r="C438" s="45"/>
      <c r="D438" s="156"/>
      <c r="E438" s="156">
        <v>12</v>
      </c>
      <c r="F438" s="9" t="s">
        <v>22</v>
      </c>
      <c r="G438" s="140"/>
      <c r="H438" s="72"/>
      <c r="I438" s="72"/>
      <c r="J438" s="72"/>
      <c r="K438" s="106"/>
      <c r="L438" s="182"/>
      <c r="M438" s="9"/>
    </row>
    <row r="439" spans="1:13" ht="12.6" customHeight="1">
      <c r="A439" s="12"/>
      <c r="B439" s="45"/>
      <c r="C439" s="45"/>
      <c r="D439" s="12"/>
      <c r="E439" s="12"/>
      <c r="F439" s="35" t="s">
        <v>187</v>
      </c>
      <c r="G439" s="35">
        <f>SUM(G435:G438)</f>
        <v>17713</v>
      </c>
      <c r="H439" s="11"/>
      <c r="I439" s="11"/>
      <c r="J439" s="11"/>
      <c r="K439" s="73"/>
      <c r="L439" s="182"/>
      <c r="M439" s="9"/>
    </row>
    <row r="440" spans="1:13" ht="13.5" customHeight="1" thickBot="1">
      <c r="A440" s="87"/>
      <c r="B440" s="157"/>
      <c r="C440" s="157"/>
      <c r="D440" s="87"/>
      <c r="E440" s="87"/>
      <c r="F440" s="33"/>
      <c r="G440" s="90"/>
      <c r="H440" s="11"/>
      <c r="I440" s="11"/>
      <c r="J440" s="11"/>
      <c r="K440" s="73"/>
      <c r="L440" s="183"/>
      <c r="M440" s="9"/>
    </row>
    <row r="441" spans="1:13" ht="12.6" customHeight="1" thickBot="1">
      <c r="A441" s="57"/>
      <c r="B441" s="51"/>
      <c r="C441" s="51"/>
      <c r="D441" s="58"/>
      <c r="E441" s="58"/>
      <c r="F441" s="49" t="s">
        <v>232</v>
      </c>
      <c r="G441" s="54">
        <f>G135+G146+G157+G163+G169+G180+G190+G197+G207+G217+G232+G244+G251+G258+G267+G274+G285+G297+G305+G311+G319+G325+G339+G345+G351+G357+G364+G370+G376+G383+G389+G412+G422++G430+G439</f>
        <v>285262</v>
      </c>
      <c r="H441" s="54"/>
      <c r="I441" s="54"/>
      <c r="J441" s="54"/>
      <c r="K441" s="378"/>
      <c r="L441" s="174">
        <v>34.5</v>
      </c>
      <c r="M441" s="368"/>
    </row>
    <row r="442" spans="1:13" ht="15" customHeight="1" thickBot="1">
      <c r="A442" s="105"/>
      <c r="B442" s="158"/>
      <c r="C442" s="158"/>
      <c r="D442" s="105"/>
      <c r="E442" s="105"/>
      <c r="F442" s="118"/>
      <c r="G442" s="55"/>
      <c r="H442" s="72"/>
      <c r="I442" s="72"/>
      <c r="J442" s="72"/>
      <c r="K442" s="106"/>
      <c r="L442" s="374"/>
      <c r="M442" s="9"/>
    </row>
    <row r="443" spans="1:13" ht="13.5" thickBot="1">
      <c r="A443" s="57"/>
      <c r="B443" s="51"/>
      <c r="C443" s="51"/>
      <c r="D443" s="58"/>
      <c r="E443" s="58"/>
      <c r="F443" s="49" t="s">
        <v>311</v>
      </c>
      <c r="G443" s="54">
        <f>G441+G41+G124-G169</f>
        <v>286839</v>
      </c>
      <c r="H443" s="360"/>
      <c r="I443" s="360"/>
      <c r="J443" s="360"/>
      <c r="K443" s="361"/>
      <c r="L443" s="174">
        <v>57.5</v>
      </c>
      <c r="M443" s="368"/>
    </row>
    <row r="444" spans="1:13" ht="13.5" thickBot="1">
      <c r="A444" s="105"/>
      <c r="B444" s="158"/>
      <c r="C444" s="158"/>
      <c r="D444" s="105"/>
      <c r="E444" s="105"/>
      <c r="F444" s="55"/>
      <c r="G444" s="118"/>
      <c r="H444" s="11"/>
      <c r="I444" s="11"/>
      <c r="J444" s="11"/>
      <c r="K444" s="73"/>
      <c r="L444" s="374"/>
      <c r="M444" s="9"/>
    </row>
    <row r="445" spans="1:13" ht="13.5" thickBot="1">
      <c r="A445" s="57"/>
      <c r="B445" s="51"/>
      <c r="C445" s="51"/>
      <c r="D445" s="58"/>
      <c r="E445" s="58"/>
      <c r="F445" s="54" t="s">
        <v>312</v>
      </c>
      <c r="G445" s="54">
        <f>G41+G124+G441</f>
        <v>383533</v>
      </c>
      <c r="H445" s="54"/>
      <c r="I445" s="54"/>
      <c r="J445" s="54"/>
      <c r="K445" s="378"/>
      <c r="L445" s="174"/>
      <c r="M445" s="368"/>
    </row>
    <row r="446" spans="1:13">
      <c r="A446" s="373"/>
      <c r="B446" s="373"/>
      <c r="C446" s="373"/>
      <c r="D446" s="373"/>
      <c r="E446" s="85"/>
      <c r="F446" s="17"/>
      <c r="G446" s="17"/>
      <c r="H446" s="11"/>
      <c r="I446" s="11"/>
      <c r="J446" s="11"/>
      <c r="K446" s="73"/>
      <c r="L446" s="355"/>
      <c r="M446" s="9"/>
    </row>
    <row r="447" spans="1:13">
      <c r="A447" s="12"/>
      <c r="B447" s="12"/>
      <c r="C447" s="12"/>
      <c r="D447" s="372"/>
      <c r="E447" s="6"/>
      <c r="F447" s="40" t="s">
        <v>77</v>
      </c>
      <c r="G447" s="9"/>
      <c r="H447" s="11"/>
      <c r="I447" s="11"/>
      <c r="J447" s="11"/>
      <c r="K447" s="73"/>
      <c r="L447" s="182"/>
      <c r="M447" s="9"/>
    </row>
    <row r="448" spans="1:13">
      <c r="A448" s="40"/>
      <c r="B448" s="372"/>
      <c r="C448" s="372"/>
      <c r="D448" s="372"/>
      <c r="E448" s="41"/>
      <c r="F448" s="170"/>
      <c r="G448" s="9"/>
      <c r="H448" s="11"/>
      <c r="I448" s="11"/>
      <c r="J448" s="11"/>
      <c r="K448" s="73"/>
      <c r="L448" s="182"/>
      <c r="M448" s="9"/>
    </row>
    <row r="449" spans="1:13" ht="12" customHeight="1">
      <c r="A449" s="375">
        <v>4</v>
      </c>
      <c r="B449" s="376"/>
      <c r="C449" s="376"/>
      <c r="D449" s="87"/>
      <c r="E449" s="105"/>
      <c r="F449" s="202" t="s">
        <v>234</v>
      </c>
      <c r="G449" s="33"/>
      <c r="H449" s="11"/>
      <c r="I449" s="11"/>
      <c r="J449" s="11"/>
      <c r="K449" s="73"/>
      <c r="L449" s="183"/>
      <c r="M449" s="9"/>
    </row>
    <row r="450" spans="1:13" ht="13.5" thickBot="1">
      <c r="A450" s="203"/>
      <c r="B450" s="204">
        <v>1</v>
      </c>
      <c r="C450" s="204"/>
      <c r="D450" s="204"/>
      <c r="E450" s="204"/>
      <c r="F450" s="200" t="s">
        <v>187</v>
      </c>
      <c r="G450" s="200">
        <v>0</v>
      </c>
      <c r="H450" s="76"/>
      <c r="I450" s="76"/>
      <c r="J450" s="76"/>
      <c r="K450" s="377"/>
      <c r="L450" s="81"/>
      <c r="M450" s="368"/>
    </row>
    <row r="451" spans="1:13">
      <c r="A451" s="373"/>
      <c r="B451" s="373"/>
      <c r="C451" s="373"/>
      <c r="D451" s="373"/>
      <c r="E451" s="85"/>
      <c r="F451" s="17" t="s">
        <v>405</v>
      </c>
      <c r="G451" s="17"/>
      <c r="H451" s="11"/>
      <c r="I451" s="11"/>
      <c r="J451" s="11"/>
      <c r="K451" s="73"/>
      <c r="L451" s="355"/>
      <c r="M451" s="9"/>
    </row>
    <row r="452" spans="1:13">
      <c r="A452" s="12"/>
      <c r="B452" s="12"/>
      <c r="C452" s="12"/>
      <c r="D452" s="12"/>
      <c r="E452" s="12"/>
      <c r="F452" s="140" t="s">
        <v>406</v>
      </c>
      <c r="G452" s="9"/>
      <c r="H452" s="11"/>
      <c r="I452" s="11"/>
      <c r="J452" s="11"/>
      <c r="K452" s="73"/>
      <c r="L452" s="182"/>
      <c r="M452" s="9"/>
    </row>
    <row r="453" spans="1:13">
      <c r="A453" s="12"/>
      <c r="B453" s="12"/>
      <c r="C453" s="12"/>
      <c r="D453" s="12"/>
      <c r="E453" s="12"/>
      <c r="F453" s="9" t="s">
        <v>407</v>
      </c>
      <c r="G453" s="9"/>
      <c r="H453" s="11"/>
      <c r="I453" s="11"/>
      <c r="J453" s="11"/>
      <c r="K453" s="73"/>
      <c r="L453" s="182"/>
      <c r="M453" s="9"/>
    </row>
    <row r="454" spans="1:13">
      <c r="A454" s="410"/>
      <c r="B454" s="410"/>
      <c r="C454" s="410"/>
      <c r="D454" s="15"/>
      <c r="E454" s="15"/>
      <c r="F454" s="72"/>
      <c r="G454" s="72"/>
      <c r="H454" s="11"/>
      <c r="I454" s="11"/>
      <c r="J454" s="11"/>
      <c r="K454" s="73"/>
      <c r="L454" s="11"/>
    </row>
    <row r="455" spans="1:13">
      <c r="A455" s="15"/>
      <c r="B455" s="15"/>
      <c r="C455" s="15"/>
      <c r="D455" s="15"/>
      <c r="E455" s="15"/>
      <c r="F455" s="11"/>
      <c r="G455" s="11"/>
      <c r="H455" s="11"/>
      <c r="I455" s="11"/>
      <c r="J455" s="11"/>
      <c r="K455" s="73"/>
      <c r="L455" s="11"/>
    </row>
    <row r="456" spans="1:13">
      <c r="A456" s="15"/>
      <c r="B456" s="15"/>
      <c r="C456" s="15"/>
      <c r="D456" s="108"/>
      <c r="E456" s="108"/>
      <c r="F456" s="72"/>
      <c r="G456" s="72"/>
      <c r="H456" s="11"/>
      <c r="I456" s="11"/>
      <c r="J456" s="11"/>
      <c r="K456" s="73"/>
      <c r="L456" s="11"/>
    </row>
    <row r="457" spans="1:13">
      <c r="A457" s="108"/>
      <c r="B457" s="108"/>
      <c r="C457" s="108"/>
      <c r="D457" s="15"/>
      <c r="E457" s="15"/>
      <c r="F457" s="11"/>
      <c r="G457" s="11"/>
      <c r="H457" s="11"/>
      <c r="I457" s="11"/>
      <c r="J457" s="11"/>
      <c r="K457" s="73"/>
      <c r="L457" s="11"/>
    </row>
    <row r="458" spans="1:13">
      <c r="A458" s="15"/>
      <c r="B458" s="15"/>
      <c r="C458" s="15"/>
      <c r="D458" s="15"/>
      <c r="E458" s="15"/>
      <c r="F458" s="11"/>
      <c r="G458" s="11"/>
      <c r="H458" s="11"/>
      <c r="I458" s="11"/>
      <c r="J458" s="11"/>
      <c r="K458" s="73"/>
      <c r="L458" s="11"/>
    </row>
    <row r="459" spans="1:13">
      <c r="A459" s="15"/>
      <c r="B459" s="15"/>
      <c r="C459" s="15"/>
      <c r="D459" s="15"/>
      <c r="E459" s="15"/>
      <c r="F459" s="11"/>
      <c r="G459" s="11"/>
      <c r="H459" s="11"/>
      <c r="I459" s="11"/>
      <c r="J459" s="11"/>
      <c r="K459" s="73"/>
      <c r="L459" s="11"/>
    </row>
    <row r="460" spans="1:13">
      <c r="A460" s="15"/>
      <c r="B460" s="15"/>
      <c r="C460" s="15"/>
      <c r="D460" s="15"/>
      <c r="E460" s="15"/>
      <c r="F460" s="11"/>
      <c r="G460" s="11"/>
      <c r="H460" s="11"/>
      <c r="I460" s="11"/>
      <c r="J460" s="11"/>
      <c r="K460" s="73"/>
      <c r="L460" s="11"/>
    </row>
    <row r="461" spans="1:13">
      <c r="A461" s="15"/>
      <c r="B461" s="15"/>
      <c r="C461" s="15"/>
      <c r="D461" s="15"/>
      <c r="E461" s="15"/>
      <c r="F461" s="11"/>
      <c r="G461" s="11"/>
      <c r="H461" s="11"/>
      <c r="I461" s="11"/>
      <c r="J461" s="11"/>
      <c r="K461" s="73"/>
      <c r="L461" s="11"/>
    </row>
    <row r="462" spans="1:13">
      <c r="A462" s="15"/>
      <c r="B462" s="15"/>
      <c r="C462" s="15"/>
      <c r="D462" s="15"/>
      <c r="E462" s="15"/>
      <c r="F462" s="72"/>
      <c r="G462" s="11"/>
      <c r="H462" s="11"/>
      <c r="I462" s="11"/>
      <c r="J462" s="11"/>
      <c r="K462" s="73"/>
      <c r="L462" s="11"/>
    </row>
    <row r="463" spans="1:13">
      <c r="A463" s="15"/>
      <c r="B463" s="15"/>
      <c r="C463" s="15"/>
      <c r="D463" s="15"/>
      <c r="E463" s="15"/>
      <c r="F463" s="11"/>
      <c r="G463" s="11"/>
      <c r="H463" s="11"/>
      <c r="I463" s="11"/>
      <c r="J463" s="11"/>
      <c r="K463" s="73"/>
      <c r="L463" s="11"/>
    </row>
    <row r="464" spans="1:13">
      <c r="A464" s="15"/>
      <c r="B464" s="15"/>
      <c r="C464" s="15"/>
      <c r="D464" s="15"/>
      <c r="E464" s="15"/>
      <c r="F464" s="72"/>
      <c r="G464" s="72"/>
      <c r="H464" s="72"/>
      <c r="I464" s="72"/>
      <c r="J464" s="72"/>
      <c r="K464" s="72"/>
      <c r="L464" s="11"/>
    </row>
    <row r="465" spans="1:16" ht="1.5" hidden="1" customHeight="1">
      <c r="A465" s="15"/>
      <c r="B465" s="15"/>
      <c r="C465" s="15"/>
      <c r="D465" s="15"/>
      <c r="E465" s="15"/>
      <c r="F465" s="11"/>
      <c r="G465" s="11"/>
      <c r="H465" s="11"/>
      <c r="I465" s="11"/>
      <c r="J465" s="11"/>
      <c r="K465" s="73"/>
      <c r="L465" s="11"/>
    </row>
    <row r="466" spans="1:16" s="16" customFormat="1" hidden="1">
      <c r="A466" s="15"/>
      <c r="B466" s="15"/>
      <c r="C466" s="15"/>
      <c r="D466" s="29"/>
      <c r="E466" s="29"/>
      <c r="F466" s="29"/>
      <c r="G466" s="72"/>
      <c r="H466" s="29"/>
      <c r="I466" s="29"/>
      <c r="J466" s="29"/>
      <c r="K466" s="86"/>
      <c r="L466" s="29"/>
      <c r="P466"/>
    </row>
    <row r="467" spans="1:16">
      <c r="A467" s="29"/>
      <c r="B467" s="29"/>
      <c r="C467" s="29"/>
      <c r="D467" s="27"/>
      <c r="E467" s="27"/>
      <c r="F467" s="27"/>
      <c r="G467" s="11"/>
      <c r="H467" s="27"/>
      <c r="I467" s="27"/>
      <c r="J467" s="27"/>
      <c r="K467" s="27"/>
      <c r="L467" s="11"/>
      <c r="P467" s="16"/>
    </row>
    <row r="468" spans="1:16" s="16" customFormat="1">
      <c r="A468" s="27"/>
      <c r="B468" s="27"/>
      <c r="C468" s="27"/>
      <c r="D468" s="1"/>
      <c r="E468" s="1"/>
      <c r="F468" s="1"/>
      <c r="G468" s="29"/>
      <c r="H468" s="1"/>
      <c r="I468" s="1"/>
      <c r="J468" s="1"/>
      <c r="K468" s="1"/>
      <c r="L468" s="29"/>
      <c r="P468"/>
    </row>
    <row r="469" spans="1:16">
      <c r="A469" s="1"/>
      <c r="B469" s="1"/>
      <c r="C469" s="1"/>
      <c r="D469" s="11"/>
      <c r="E469" s="11"/>
      <c r="F469" s="11"/>
      <c r="G469" s="27"/>
      <c r="H469" s="11"/>
      <c r="I469" s="11"/>
      <c r="J469" s="11"/>
      <c r="K469" s="11"/>
      <c r="L469" s="11"/>
      <c r="P469" s="16"/>
    </row>
    <row r="470" spans="1:16">
      <c r="A470" s="11"/>
      <c r="B470" s="11"/>
      <c r="C470" s="11"/>
      <c r="D470" s="11"/>
      <c r="E470" s="11"/>
      <c r="F470" s="11"/>
      <c r="G470" s="1"/>
      <c r="H470" s="11"/>
      <c r="I470" s="11"/>
      <c r="J470" s="11"/>
      <c r="K470" s="11"/>
      <c r="L470" s="11"/>
    </row>
    <row r="471" spans="1:16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6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O472" t="s">
        <v>11</v>
      </c>
    </row>
    <row r="473" spans="1:16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6">
      <c r="A474" s="11"/>
      <c r="B474" s="11"/>
      <c r="C474" s="11"/>
      <c r="G474" s="11"/>
    </row>
    <row r="475" spans="1:16">
      <c r="G475" s="11"/>
    </row>
  </sheetData>
  <mergeCells count="11">
    <mergeCell ref="A3:K3"/>
    <mergeCell ref="G6:K6"/>
    <mergeCell ref="A6:A8"/>
    <mergeCell ref="B6:B8"/>
    <mergeCell ref="F6:F7"/>
    <mergeCell ref="G7:K7"/>
    <mergeCell ref="L6:L7"/>
    <mergeCell ref="M6:M7"/>
    <mergeCell ref="D6:E8"/>
    <mergeCell ref="C6:C8"/>
    <mergeCell ref="G5:K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M84"/>
  <sheetViews>
    <sheetView topLeftCell="A30" workbookViewId="0">
      <selection activeCell="P42" sqref="P42"/>
    </sheetView>
  </sheetViews>
  <sheetFormatPr defaultRowHeight="12.75"/>
  <cols>
    <col min="1" max="1" width="4" customWidth="1"/>
    <col min="2" max="2" width="25.28515625" customWidth="1"/>
    <col min="3" max="3" width="28.42578125" customWidth="1"/>
    <col min="4" max="4" width="8.140625" customWidth="1"/>
    <col min="5" max="5" width="0" hidden="1" customWidth="1"/>
    <col min="6" max="6" width="0.140625" hidden="1" customWidth="1"/>
    <col min="7" max="9" width="9.140625" hidden="1" customWidth="1"/>
    <col min="10" max="10" width="9.85546875" customWidth="1"/>
    <col min="11" max="11" width="8.42578125" customWidth="1"/>
    <col min="12" max="12" width="9.140625" hidden="1" customWidth="1"/>
  </cols>
  <sheetData>
    <row r="1" spans="1:13" ht="0.75" customHeight="1">
      <c r="E1" s="526" t="s">
        <v>37</v>
      </c>
      <c r="F1" s="526"/>
      <c r="G1" s="514"/>
      <c r="H1" s="514"/>
    </row>
    <row r="2" spans="1:13">
      <c r="B2" s="11"/>
      <c r="C2" s="11"/>
      <c r="D2" s="617" t="s">
        <v>314</v>
      </c>
      <c r="E2" s="618"/>
      <c r="F2" s="618"/>
      <c r="G2" s="618"/>
      <c r="H2" s="618"/>
      <c r="I2" s="618"/>
      <c r="J2" s="618"/>
      <c r="K2" s="618"/>
      <c r="L2" s="618"/>
    </row>
    <row r="3" spans="1:13" ht="16.5" customHeight="1">
      <c r="B3" s="615" t="s">
        <v>440</v>
      </c>
      <c r="C3" s="615"/>
      <c r="D3" s="615"/>
      <c r="E3" s="615"/>
      <c r="F3" s="615"/>
      <c r="G3" s="616"/>
      <c r="H3" s="616"/>
      <c r="I3" s="616"/>
      <c r="J3" s="616"/>
      <c r="K3" s="616"/>
      <c r="L3" s="616"/>
    </row>
    <row r="4" spans="1:13" hidden="1"/>
    <row r="5" spans="1:13" hidden="1">
      <c r="E5" s="514" t="s">
        <v>16</v>
      </c>
      <c r="F5" s="514"/>
      <c r="G5" s="514"/>
      <c r="H5" s="514"/>
    </row>
    <row r="6" spans="1:13" ht="12.6" customHeight="1" thickBot="1">
      <c r="J6" s="619" t="s">
        <v>75</v>
      </c>
      <c r="K6" s="619"/>
      <c r="L6" s="526"/>
      <c r="M6" s="39"/>
    </row>
    <row r="7" spans="1:13" ht="12.6" customHeight="1" thickBot="1">
      <c r="A7" s="605" t="s">
        <v>329</v>
      </c>
      <c r="B7" s="622" t="s">
        <v>40</v>
      </c>
      <c r="C7" s="608" t="s">
        <v>41</v>
      </c>
      <c r="D7" s="612" t="s">
        <v>441</v>
      </c>
      <c r="E7" s="613"/>
      <c r="F7" s="613"/>
      <c r="G7" s="614"/>
      <c r="H7" s="614"/>
      <c r="I7" s="614"/>
      <c r="J7" s="614"/>
      <c r="K7" s="620" t="s">
        <v>72</v>
      </c>
    </row>
    <row r="8" spans="1:13" ht="12.6" customHeight="1" thickBot="1">
      <c r="A8" s="606"/>
      <c r="B8" s="623"/>
      <c r="C8" s="609"/>
      <c r="D8" s="111" t="s">
        <v>70</v>
      </c>
      <c r="E8" s="95" t="s">
        <v>62</v>
      </c>
      <c r="F8" s="75" t="s">
        <v>18</v>
      </c>
      <c r="G8" s="74" t="s">
        <v>64</v>
      </c>
      <c r="H8" s="74" t="s">
        <v>63</v>
      </c>
      <c r="I8" s="76"/>
      <c r="J8" s="112" t="s">
        <v>71</v>
      </c>
      <c r="K8" s="621"/>
    </row>
    <row r="9" spans="1:13" ht="12.6" customHeight="1" thickBot="1">
      <c r="A9" s="607"/>
      <c r="B9" s="624"/>
      <c r="C9" s="610"/>
      <c r="D9" s="111" t="s">
        <v>60</v>
      </c>
      <c r="E9" s="110"/>
      <c r="F9" s="48"/>
      <c r="G9" s="97"/>
      <c r="H9" s="97"/>
      <c r="I9" s="54"/>
      <c r="J9" s="113" t="s">
        <v>60</v>
      </c>
      <c r="K9" s="109" t="s">
        <v>73</v>
      </c>
    </row>
    <row r="10" spans="1:13" ht="13.5" customHeight="1" thickBot="1">
      <c r="A10" s="208"/>
      <c r="B10" s="220" t="s">
        <v>23</v>
      </c>
      <c r="C10" s="215"/>
      <c r="D10" s="216"/>
      <c r="E10" s="218"/>
      <c r="F10" s="49"/>
      <c r="G10" s="49"/>
      <c r="H10" s="122"/>
      <c r="I10" s="49"/>
      <c r="J10" s="217"/>
      <c r="K10" s="208"/>
    </row>
    <row r="11" spans="1:13" ht="14.25" customHeight="1">
      <c r="A11" s="386"/>
      <c r="B11" s="430" t="s">
        <v>331</v>
      </c>
      <c r="C11" s="227"/>
      <c r="D11" s="383"/>
      <c r="E11" s="228"/>
      <c r="F11" s="229"/>
      <c r="G11" s="229"/>
      <c r="H11" s="230"/>
      <c r="I11" s="227"/>
      <c r="J11" s="383"/>
      <c r="K11" s="385"/>
    </row>
    <row r="12" spans="1:13" ht="18" customHeight="1">
      <c r="A12" s="205"/>
      <c r="B12" s="426" t="s">
        <v>447</v>
      </c>
      <c r="C12" s="231" t="s">
        <v>448</v>
      </c>
      <c r="D12" s="232"/>
      <c r="E12" s="233"/>
      <c r="F12" s="234"/>
      <c r="G12" s="234"/>
      <c r="H12" s="235"/>
      <c r="I12" s="255"/>
      <c r="J12" s="232">
        <v>3793</v>
      </c>
      <c r="K12" s="237">
        <v>3793</v>
      </c>
    </row>
    <row r="13" spans="1:13" ht="12.6" customHeight="1">
      <c r="A13" s="115"/>
      <c r="B13" s="431"/>
      <c r="C13" s="238" t="s">
        <v>462</v>
      </c>
      <c r="D13" s="239">
        <v>3793</v>
      </c>
      <c r="E13" s="240"/>
      <c r="F13" s="241"/>
      <c r="G13" s="241"/>
      <c r="H13" s="242"/>
      <c r="I13" s="238"/>
      <c r="J13" s="239"/>
      <c r="K13" s="244"/>
    </row>
    <row r="14" spans="1:13" ht="12.6" customHeight="1">
      <c r="A14" s="116"/>
      <c r="B14" s="432"/>
      <c r="C14" s="245" t="s">
        <v>328</v>
      </c>
      <c r="D14" s="239"/>
      <c r="E14" s="246"/>
      <c r="F14" s="61"/>
      <c r="G14" s="61"/>
      <c r="H14" s="247"/>
      <c r="I14" s="298"/>
      <c r="J14" s="299"/>
      <c r="K14" s="249"/>
    </row>
    <row r="15" spans="1:13" s="18" customFormat="1" ht="24.75" customHeight="1">
      <c r="A15" s="209"/>
      <c r="B15" s="426" t="s">
        <v>332</v>
      </c>
      <c r="C15" s="250"/>
      <c r="D15" s="251"/>
      <c r="E15" s="252"/>
      <c r="F15" s="253"/>
      <c r="G15" s="253"/>
      <c r="H15" s="253"/>
      <c r="I15" s="384"/>
      <c r="J15" s="251"/>
      <c r="K15" s="254"/>
    </row>
    <row r="16" spans="1:13" s="18" customFormat="1" ht="38.25" customHeight="1">
      <c r="A16" s="205"/>
      <c r="B16" s="426" t="s">
        <v>334</v>
      </c>
      <c r="C16" s="255" t="s">
        <v>333</v>
      </c>
      <c r="D16" s="256"/>
      <c r="E16" s="257"/>
      <c r="F16" s="258"/>
      <c r="G16" s="259"/>
      <c r="H16" s="259"/>
      <c r="I16" s="255"/>
      <c r="J16" s="232">
        <v>200</v>
      </c>
      <c r="K16" s="398">
        <v>200</v>
      </c>
    </row>
    <row r="17" spans="1:11" s="18" customFormat="1" ht="26.25" customHeight="1">
      <c r="A17" s="219"/>
      <c r="B17" s="433"/>
      <c r="C17" s="384" t="s">
        <v>466</v>
      </c>
      <c r="D17" s="286">
        <v>200</v>
      </c>
      <c r="E17" s="262"/>
      <c r="F17" s="263"/>
      <c r="G17" s="264"/>
      <c r="H17" s="264"/>
      <c r="I17" s="384"/>
      <c r="J17" s="427"/>
      <c r="K17" s="398"/>
    </row>
    <row r="18" spans="1:11" s="18" customFormat="1" ht="22.5" customHeight="1">
      <c r="A18" s="219"/>
      <c r="B18" s="433" t="s">
        <v>459</v>
      </c>
      <c r="C18" s="261" t="s">
        <v>460</v>
      </c>
      <c r="D18" s="288"/>
      <c r="E18" s="262"/>
      <c r="F18" s="263"/>
      <c r="G18" s="264"/>
      <c r="H18" s="264"/>
      <c r="I18" s="384"/>
      <c r="J18" s="427">
        <v>1116</v>
      </c>
      <c r="K18" s="398">
        <v>1116</v>
      </c>
    </row>
    <row r="19" spans="1:11" s="18" customFormat="1" ht="23.25" customHeight="1">
      <c r="A19" s="219"/>
      <c r="B19" s="433"/>
      <c r="C19" s="384" t="s">
        <v>465</v>
      </c>
      <c r="D19" s="286">
        <v>1116</v>
      </c>
      <c r="E19" s="262"/>
      <c r="F19" s="263"/>
      <c r="G19" s="264"/>
      <c r="H19" s="264"/>
      <c r="I19" s="384"/>
      <c r="J19" s="427"/>
      <c r="K19" s="398"/>
    </row>
    <row r="20" spans="1:11" s="18" customFormat="1" ht="23.25" customHeight="1">
      <c r="A20" s="205"/>
      <c r="B20" s="426" t="s">
        <v>281</v>
      </c>
      <c r="C20" s="283" t="s">
        <v>457</v>
      </c>
      <c r="D20" s="239"/>
      <c r="E20" s="257"/>
      <c r="F20" s="258"/>
      <c r="G20" s="259"/>
      <c r="H20" s="259"/>
      <c r="I20" s="255"/>
      <c r="J20" s="428">
        <v>1116</v>
      </c>
      <c r="K20" s="237">
        <v>1116</v>
      </c>
    </row>
    <row r="21" spans="1:11" s="18" customFormat="1" ht="14.25" customHeight="1">
      <c r="A21" s="205"/>
      <c r="B21" s="221"/>
      <c r="C21" s="283" t="s">
        <v>468</v>
      </c>
      <c r="D21" s="239">
        <v>1116</v>
      </c>
      <c r="E21" s="257"/>
      <c r="F21" s="258"/>
      <c r="G21" s="259"/>
      <c r="H21" s="259"/>
      <c r="I21" s="255"/>
      <c r="J21" s="428"/>
      <c r="K21" s="237"/>
    </row>
    <row r="22" spans="1:11" s="18" customFormat="1" ht="16.5" customHeight="1">
      <c r="A22" s="205"/>
      <c r="B22" s="221"/>
      <c r="C22" s="283" t="s">
        <v>456</v>
      </c>
      <c r="D22" s="239"/>
      <c r="E22" s="257"/>
      <c r="F22" s="258"/>
      <c r="G22" s="259"/>
      <c r="H22" s="259"/>
      <c r="I22" s="255"/>
      <c r="J22" s="428">
        <v>7000</v>
      </c>
      <c r="K22" s="237">
        <v>7000</v>
      </c>
    </row>
    <row r="23" spans="1:11" s="18" customFormat="1" ht="16.5" customHeight="1" thickBot="1">
      <c r="A23" s="389"/>
      <c r="B23" s="224"/>
      <c r="C23" s="379" t="s">
        <v>463</v>
      </c>
      <c r="D23" s="399">
        <v>7000</v>
      </c>
      <c r="E23" s="380"/>
      <c r="F23" s="380"/>
      <c r="G23" s="381"/>
      <c r="H23" s="381"/>
      <c r="I23" s="382"/>
      <c r="J23" s="400"/>
      <c r="K23" s="282"/>
    </row>
    <row r="24" spans="1:11" s="18" customFormat="1" ht="15.75" customHeight="1" thickBot="1">
      <c r="A24" s="213" t="s">
        <v>252</v>
      </c>
      <c r="B24" s="222" t="s">
        <v>335</v>
      </c>
      <c r="C24" s="265"/>
      <c r="D24" s="266">
        <f>SUM(D12:D23)</f>
        <v>13225</v>
      </c>
      <c r="E24" s="266">
        <f t="shared" ref="E24:K24" si="0">SUM(E12:E22)</f>
        <v>0</v>
      </c>
      <c r="F24" s="266">
        <f t="shared" si="0"/>
        <v>0</v>
      </c>
      <c r="G24" s="266">
        <f t="shared" si="0"/>
        <v>0</v>
      </c>
      <c r="H24" s="266">
        <f t="shared" si="0"/>
        <v>0</v>
      </c>
      <c r="I24" s="266">
        <f t="shared" si="0"/>
        <v>0</v>
      </c>
      <c r="J24" s="266">
        <f t="shared" si="0"/>
        <v>13225</v>
      </c>
      <c r="K24" s="266">
        <f t="shared" si="0"/>
        <v>13225</v>
      </c>
    </row>
    <row r="25" spans="1:11" ht="12.75" customHeight="1" thickBot="1">
      <c r="A25" s="208"/>
      <c r="B25" s="223" t="s">
        <v>24</v>
      </c>
      <c r="C25" s="267"/>
      <c r="D25" s="268"/>
      <c r="E25" s="269"/>
      <c r="F25" s="270"/>
      <c r="G25" s="271"/>
      <c r="H25" s="271"/>
      <c r="I25" s="272"/>
      <c r="J25" s="273"/>
      <c r="K25" s="274"/>
    </row>
    <row r="26" spans="1:11" s="18" customFormat="1" ht="38.25" customHeight="1">
      <c r="A26" s="207"/>
      <c r="B26" s="429" t="s">
        <v>326</v>
      </c>
      <c r="C26" s="275"/>
      <c r="D26" s="276"/>
      <c r="E26" s="277"/>
      <c r="F26" s="278"/>
      <c r="G26" s="279"/>
      <c r="H26" s="279"/>
      <c r="I26" s="280"/>
      <c r="J26" s="281"/>
      <c r="K26" s="282"/>
    </row>
    <row r="27" spans="1:11" ht="12.75" customHeight="1">
      <c r="A27" s="115"/>
      <c r="B27" s="432"/>
      <c r="C27" s="283" t="s">
        <v>327</v>
      </c>
      <c r="D27" s="239"/>
      <c r="E27" s="240"/>
      <c r="F27" s="241"/>
      <c r="G27" s="284"/>
      <c r="H27" s="284"/>
      <c r="I27" s="241"/>
      <c r="J27" s="243">
        <v>1270</v>
      </c>
      <c r="K27" s="249">
        <v>1270</v>
      </c>
    </row>
    <row r="28" spans="1:11" ht="12.75" customHeight="1">
      <c r="A28" s="115"/>
      <c r="B28" s="432"/>
      <c r="C28" s="283" t="s">
        <v>458</v>
      </c>
      <c r="D28" s="239">
        <v>797</v>
      </c>
      <c r="E28" s="240"/>
      <c r="F28" s="241"/>
      <c r="G28" s="284"/>
      <c r="H28" s="284"/>
      <c r="I28" s="241"/>
      <c r="J28" s="243"/>
      <c r="K28" s="249"/>
    </row>
    <row r="29" spans="1:11" ht="12.75" customHeight="1">
      <c r="A29" s="115"/>
      <c r="B29" s="432"/>
      <c r="C29" s="283" t="s">
        <v>328</v>
      </c>
      <c r="D29" s="239">
        <v>473</v>
      </c>
      <c r="E29" s="240"/>
      <c r="F29" s="241"/>
      <c r="G29" s="284"/>
      <c r="H29" s="284"/>
      <c r="I29" s="241"/>
      <c r="J29" s="243"/>
      <c r="K29" s="249"/>
    </row>
    <row r="30" spans="1:11" s="18" customFormat="1" ht="26.25" customHeight="1">
      <c r="A30" s="205"/>
      <c r="B30" s="426" t="s">
        <v>279</v>
      </c>
      <c r="C30" s="231" t="s">
        <v>330</v>
      </c>
      <c r="D30" s="232"/>
      <c r="E30" s="233"/>
      <c r="F30" s="234"/>
      <c r="G30" s="234"/>
      <c r="H30" s="234"/>
      <c r="I30" s="234"/>
      <c r="J30" s="260">
        <v>7882</v>
      </c>
      <c r="K30" s="237">
        <v>7882</v>
      </c>
    </row>
    <row r="31" spans="1:11" s="18" customFormat="1" ht="12.75" customHeight="1">
      <c r="A31" s="219"/>
      <c r="B31" s="433"/>
      <c r="C31" s="396" t="s">
        <v>463</v>
      </c>
      <c r="D31" s="286">
        <v>611</v>
      </c>
      <c r="E31" s="252"/>
      <c r="F31" s="253"/>
      <c r="G31" s="253"/>
      <c r="H31" s="253"/>
      <c r="I31" s="253"/>
      <c r="J31" s="397"/>
      <c r="K31" s="398"/>
    </row>
    <row r="32" spans="1:11" ht="12.75" customHeight="1" thickBot="1">
      <c r="A32" s="214"/>
      <c r="B32" s="434"/>
      <c r="C32" s="287" t="s">
        <v>461</v>
      </c>
      <c r="D32" s="288">
        <v>7271</v>
      </c>
      <c r="E32" s="289"/>
      <c r="F32" s="290"/>
      <c r="G32" s="290"/>
      <c r="H32" s="290"/>
      <c r="I32" s="290"/>
      <c r="J32" s="291"/>
      <c r="K32" s="292"/>
    </row>
    <row r="33" spans="1:13" ht="12.75" customHeight="1" thickBot="1">
      <c r="A33" s="208" t="s">
        <v>263</v>
      </c>
      <c r="B33" s="220"/>
      <c r="C33" s="269" t="s">
        <v>337</v>
      </c>
      <c r="D33" s="293">
        <f t="shared" ref="D33:K33" si="1">SUM(D26:D32)</f>
        <v>9152</v>
      </c>
      <c r="E33" s="293">
        <f t="shared" si="1"/>
        <v>0</v>
      </c>
      <c r="F33" s="293">
        <f t="shared" si="1"/>
        <v>0</v>
      </c>
      <c r="G33" s="293">
        <f t="shared" si="1"/>
        <v>0</v>
      </c>
      <c r="H33" s="293">
        <f t="shared" si="1"/>
        <v>0</v>
      </c>
      <c r="I33" s="293">
        <f t="shared" si="1"/>
        <v>0</v>
      </c>
      <c r="J33" s="293">
        <f t="shared" si="1"/>
        <v>9152</v>
      </c>
      <c r="K33" s="293">
        <f t="shared" si="1"/>
        <v>9152</v>
      </c>
    </row>
    <row r="34" spans="1:13" s="18" customFormat="1" ht="25.5" customHeight="1">
      <c r="A34" s="207"/>
      <c r="B34" s="435" t="s">
        <v>310</v>
      </c>
      <c r="C34" s="390"/>
      <c r="D34" s="391"/>
      <c r="E34" s="392"/>
      <c r="F34" s="393"/>
      <c r="G34" s="393"/>
      <c r="H34" s="393"/>
      <c r="I34" s="393"/>
      <c r="J34" s="394"/>
      <c r="K34" s="395"/>
    </row>
    <row r="35" spans="1:13" ht="12.75" customHeight="1">
      <c r="A35" s="115"/>
      <c r="B35" s="431" t="s">
        <v>338</v>
      </c>
      <c r="C35" s="245"/>
      <c r="D35" s="285"/>
      <c r="E35" s="240"/>
      <c r="F35" s="241"/>
      <c r="G35" s="241"/>
      <c r="H35" s="242"/>
      <c r="I35" s="241"/>
      <c r="J35" s="243"/>
      <c r="K35" s="249"/>
    </row>
    <row r="36" spans="1:13" ht="12.75" customHeight="1">
      <c r="A36" s="214"/>
      <c r="B36" s="225"/>
      <c r="C36" s="294" t="s">
        <v>467</v>
      </c>
      <c r="D36" s="288"/>
      <c r="E36" s="295"/>
      <c r="F36" s="296"/>
      <c r="G36" s="296"/>
      <c r="H36" s="296"/>
      <c r="I36" s="296"/>
      <c r="J36" s="291">
        <v>12897</v>
      </c>
      <c r="K36" s="292"/>
    </row>
    <row r="37" spans="1:13" ht="12.75" customHeight="1" thickBot="1">
      <c r="A37" s="401"/>
      <c r="B37" s="402"/>
      <c r="C37" s="403" t="s">
        <v>458</v>
      </c>
      <c r="D37" s="399">
        <v>2688</v>
      </c>
      <c r="E37" s="404"/>
      <c r="F37" s="404"/>
      <c r="G37" s="404"/>
      <c r="H37" s="404"/>
      <c r="I37" s="404"/>
      <c r="J37" s="404">
        <v>2688</v>
      </c>
      <c r="K37" s="405"/>
    </row>
    <row r="38" spans="1:13" ht="12.75" customHeight="1" thickBot="1">
      <c r="A38" s="208" t="s">
        <v>267</v>
      </c>
      <c r="B38" s="226"/>
      <c r="C38" s="297" t="s">
        <v>339</v>
      </c>
      <c r="D38" s="293">
        <f>SUM(D36:D37)</f>
        <v>2688</v>
      </c>
      <c r="E38" s="293">
        <f t="shared" ref="E38:I38" si="2">SUM(E35:E36)</f>
        <v>0</v>
      </c>
      <c r="F38" s="293">
        <f t="shared" si="2"/>
        <v>0</v>
      </c>
      <c r="G38" s="293">
        <f t="shared" si="2"/>
        <v>0</v>
      </c>
      <c r="H38" s="293">
        <f t="shared" si="2"/>
        <v>0</v>
      </c>
      <c r="I38" s="293">
        <f t="shared" si="2"/>
        <v>0</v>
      </c>
      <c r="J38" s="293">
        <f>SUM(J36:J37)</f>
        <v>15585</v>
      </c>
      <c r="K38" s="274"/>
    </row>
    <row r="39" spans="1:13" s="18" customFormat="1" ht="25.5" customHeight="1">
      <c r="A39" s="205" t="s">
        <v>294</v>
      </c>
      <c r="B39" s="426" t="s">
        <v>340</v>
      </c>
      <c r="C39" s="250" t="s">
        <v>464</v>
      </c>
      <c r="D39" s="300"/>
      <c r="E39" s="257"/>
      <c r="F39" s="258"/>
      <c r="G39" s="258"/>
      <c r="H39" s="301"/>
      <c r="I39" s="258"/>
      <c r="J39" s="260">
        <v>1000</v>
      </c>
      <c r="K39" s="302">
        <v>1000</v>
      </c>
    </row>
    <row r="40" spans="1:13" ht="12.75" customHeight="1">
      <c r="A40" s="115"/>
      <c r="B40" s="431"/>
      <c r="C40" s="298" t="s">
        <v>462</v>
      </c>
      <c r="D40" s="299">
        <v>1000</v>
      </c>
      <c r="E40" s="246"/>
      <c r="F40" s="61"/>
      <c r="G40" s="61"/>
      <c r="H40" s="247"/>
      <c r="I40" s="61"/>
      <c r="J40" s="248"/>
      <c r="K40" s="303"/>
    </row>
    <row r="41" spans="1:13" s="18" customFormat="1" ht="32.25" customHeight="1">
      <c r="A41" s="205" t="s">
        <v>294</v>
      </c>
      <c r="B41" s="426" t="s">
        <v>341</v>
      </c>
      <c r="C41" s="231"/>
      <c r="D41" s="232"/>
      <c r="E41" s="233"/>
      <c r="F41" s="234"/>
      <c r="G41" s="234"/>
      <c r="H41" s="235"/>
      <c r="I41" s="234"/>
      <c r="J41" s="236"/>
      <c r="K41" s="237"/>
    </row>
    <row r="42" spans="1:13" ht="12.75" customHeight="1" thickBot="1">
      <c r="A42" s="472"/>
      <c r="B42" s="225"/>
      <c r="C42" s="294" t="s">
        <v>449</v>
      </c>
      <c r="D42" s="288">
        <v>12897</v>
      </c>
      <c r="E42" s="473"/>
      <c r="F42" s="474"/>
      <c r="G42" s="474"/>
      <c r="H42" s="474"/>
      <c r="I42" s="474"/>
      <c r="J42" s="475"/>
      <c r="K42" s="466"/>
    </row>
    <row r="43" spans="1:13" ht="12.75" customHeight="1" thickBot="1">
      <c r="A43" s="476"/>
      <c r="B43" s="477" t="s">
        <v>336</v>
      </c>
      <c r="C43" s="478"/>
      <c r="D43" s="479">
        <f>D24+D33+D38+D40+D42</f>
        <v>38962</v>
      </c>
      <c r="E43" s="479">
        <f>E24+E33+E38+E40</f>
        <v>0</v>
      </c>
      <c r="F43" s="479">
        <f>F24+F33+F38+F40</f>
        <v>0</v>
      </c>
      <c r="G43" s="479">
        <f>G24+G33+G38+G40</f>
        <v>0</v>
      </c>
      <c r="H43" s="479">
        <f>H24+H33+H38+H40</f>
        <v>0</v>
      </c>
      <c r="I43" s="479">
        <f>I24+I33+I38+I40</f>
        <v>0</v>
      </c>
      <c r="J43" s="479">
        <f>J24+J33+J38+J39</f>
        <v>38962</v>
      </c>
      <c r="K43" s="480">
        <f>K24+K33+K38+K39</f>
        <v>23377</v>
      </c>
    </row>
    <row r="44" spans="1:13" s="16" customFormat="1" ht="12.75" customHeight="1">
      <c r="A44" s="29"/>
      <c r="B44" s="469"/>
      <c r="C44" s="470"/>
      <c r="D44" s="471"/>
      <c r="E44" s="470"/>
      <c r="F44" s="470"/>
      <c r="G44" s="470"/>
      <c r="H44" s="470"/>
      <c r="I44" s="470"/>
      <c r="J44" s="471"/>
      <c r="K44" s="470"/>
    </row>
    <row r="45" spans="1:13" ht="12.6" customHeight="1">
      <c r="A45" s="11"/>
      <c r="B45" s="151"/>
      <c r="C45" s="132"/>
      <c r="D45" s="467"/>
      <c r="E45" s="468"/>
      <c r="F45" s="468"/>
      <c r="G45" s="468"/>
      <c r="H45" s="468"/>
      <c r="I45" s="468"/>
      <c r="J45" s="467"/>
      <c r="K45" s="468"/>
    </row>
    <row r="46" spans="1:13" ht="12.6" customHeight="1">
      <c r="A46" s="11"/>
      <c r="B46" s="11"/>
      <c r="C46" s="127"/>
      <c r="D46" s="128"/>
      <c r="E46" s="125"/>
      <c r="F46" s="125"/>
      <c r="G46" s="125"/>
      <c r="H46" s="125"/>
      <c r="I46" s="125"/>
      <c r="J46" s="128"/>
      <c r="K46" s="125"/>
      <c r="L46" s="11"/>
      <c r="M46" s="11"/>
    </row>
    <row r="47" spans="1:13" ht="12.6" customHeight="1">
      <c r="B47" s="11"/>
      <c r="C47" s="127"/>
      <c r="D47" s="128"/>
      <c r="E47" s="125"/>
      <c r="F47" s="125"/>
      <c r="G47" s="125"/>
      <c r="H47" s="125"/>
      <c r="I47" s="125"/>
      <c r="J47" s="128"/>
      <c r="K47" s="125"/>
      <c r="L47" s="11"/>
      <c r="M47" s="11"/>
    </row>
    <row r="48" spans="1:13" ht="12.6" customHeight="1">
      <c r="B48" s="72"/>
      <c r="C48" s="127"/>
      <c r="D48" s="129"/>
      <c r="E48" s="130"/>
      <c r="F48" s="130"/>
      <c r="G48" s="130"/>
      <c r="H48" s="130"/>
      <c r="I48" s="130"/>
      <c r="J48" s="131"/>
      <c r="K48" s="130"/>
      <c r="L48" s="11"/>
      <c r="M48" s="11"/>
    </row>
    <row r="49" spans="2:13" ht="12.6" customHeight="1">
      <c r="B49" s="11"/>
      <c r="C49" s="132"/>
      <c r="D49" s="128"/>
      <c r="E49" s="125"/>
      <c r="F49" s="125"/>
      <c r="G49" s="125"/>
      <c r="H49" s="125"/>
      <c r="I49" s="125"/>
      <c r="J49" s="128"/>
      <c r="K49" s="125"/>
      <c r="L49" s="11"/>
      <c r="M49" s="11"/>
    </row>
    <row r="50" spans="2:13" ht="12.6" customHeight="1">
      <c r="B50" s="63"/>
      <c r="C50" s="27"/>
      <c r="D50" s="124"/>
      <c r="E50" s="27"/>
      <c r="F50" s="27"/>
      <c r="G50" s="27"/>
      <c r="H50" s="27"/>
      <c r="I50" s="27"/>
      <c r="J50" s="124"/>
      <c r="K50" s="27"/>
      <c r="L50" s="11"/>
      <c r="M50" s="11"/>
    </row>
    <row r="51" spans="2:13" s="16" customFormat="1" ht="12.6" customHeight="1">
      <c r="B51" s="63"/>
      <c r="C51" s="63"/>
      <c r="D51" s="133"/>
      <c r="E51" s="63"/>
      <c r="F51" s="63"/>
      <c r="G51" s="63"/>
      <c r="H51" s="134"/>
      <c r="I51" s="63"/>
      <c r="J51" s="133"/>
      <c r="K51" s="63"/>
      <c r="L51" s="29"/>
      <c r="M51" s="29"/>
    </row>
    <row r="52" spans="2:13" s="16" customFormat="1" ht="12.6" customHeight="1">
      <c r="B52" s="63"/>
      <c r="C52" s="63"/>
      <c r="D52" s="133"/>
      <c r="E52" s="63"/>
      <c r="F52" s="63"/>
      <c r="G52" s="63"/>
      <c r="H52" s="134"/>
      <c r="I52" s="63"/>
      <c r="J52" s="133"/>
      <c r="K52" s="63"/>
      <c r="L52" s="29"/>
      <c r="M52" s="29"/>
    </row>
    <row r="53" spans="2:13" ht="12.6" customHeight="1">
      <c r="B53" s="27"/>
      <c r="C53" s="27"/>
      <c r="D53" s="124"/>
      <c r="E53" s="27"/>
      <c r="F53" s="27"/>
      <c r="G53" s="27"/>
      <c r="H53" s="27"/>
      <c r="I53" s="27"/>
      <c r="J53" s="124"/>
      <c r="K53" s="27"/>
      <c r="L53" s="11"/>
      <c r="M53" s="11"/>
    </row>
    <row r="54" spans="2:13" ht="12.6" customHeight="1">
      <c r="B54" s="27"/>
      <c r="C54" s="126"/>
      <c r="D54" s="126"/>
      <c r="E54" s="63"/>
      <c r="F54" s="63"/>
      <c r="G54" s="27"/>
      <c r="H54" s="27"/>
      <c r="I54" s="27"/>
      <c r="J54" s="124"/>
      <c r="K54" s="27"/>
      <c r="L54" s="11"/>
      <c r="M54" s="11"/>
    </row>
    <row r="55" spans="2:13" ht="12.6" customHeight="1">
      <c r="B55" s="63"/>
      <c r="C55" s="63"/>
      <c r="D55" s="63"/>
      <c r="E55" s="63"/>
      <c r="F55" s="63"/>
      <c r="G55" s="27"/>
      <c r="H55" s="27"/>
      <c r="I55" s="27"/>
      <c r="J55" s="124"/>
      <c r="K55" s="27"/>
      <c r="L55" s="11"/>
      <c r="M55" s="11"/>
    </row>
    <row r="56" spans="2:13" ht="12.6" customHeight="1">
      <c r="B56" s="135"/>
      <c r="C56" s="136"/>
      <c r="D56" s="27"/>
      <c r="E56" s="27"/>
      <c r="F56" s="27"/>
      <c r="G56" s="27"/>
      <c r="H56" s="27"/>
      <c r="I56" s="27"/>
      <c r="J56" s="27"/>
      <c r="K56" s="27"/>
      <c r="L56" s="11"/>
      <c r="M56" s="11"/>
    </row>
    <row r="57" spans="2:13" ht="12.6" customHeigh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11"/>
      <c r="M57" s="11"/>
    </row>
    <row r="58" spans="2:13" ht="12.6" customHeight="1">
      <c r="B58" s="63"/>
      <c r="C58" s="63"/>
      <c r="D58" s="63"/>
      <c r="E58" s="27"/>
      <c r="F58" s="63"/>
      <c r="G58" s="27"/>
      <c r="H58" s="27"/>
      <c r="I58" s="27"/>
      <c r="J58" s="27"/>
      <c r="K58" s="27"/>
      <c r="L58" s="11"/>
      <c r="M58" s="11"/>
    </row>
    <row r="59" spans="2:13" ht="12.6" customHeight="1">
      <c r="B59" s="63"/>
      <c r="C59" s="63"/>
      <c r="D59" s="63"/>
      <c r="E59" s="27"/>
      <c r="F59" s="63"/>
      <c r="G59" s="27"/>
      <c r="H59" s="27"/>
      <c r="I59" s="27"/>
      <c r="J59" s="27"/>
      <c r="K59" s="27"/>
      <c r="L59" s="11"/>
      <c r="M59" s="11"/>
    </row>
    <row r="60" spans="2:13" ht="12.6" customHeight="1">
      <c r="B60" s="72"/>
      <c r="C60" s="127"/>
      <c r="D60" s="62"/>
      <c r="E60" s="29"/>
      <c r="F60" s="29"/>
      <c r="G60" s="29"/>
      <c r="H60" s="29"/>
      <c r="I60" s="29"/>
      <c r="J60" s="62"/>
      <c r="K60" s="29"/>
      <c r="L60" s="11"/>
      <c r="M60" s="11"/>
    </row>
    <row r="61" spans="2:13" ht="12.6" customHeight="1">
      <c r="B61" s="135"/>
      <c r="C61" s="137"/>
      <c r="D61" s="72"/>
      <c r="E61" s="72"/>
      <c r="F61" s="72"/>
      <c r="G61" s="72"/>
      <c r="H61" s="106"/>
      <c r="I61" s="72"/>
      <c r="J61" s="72"/>
      <c r="K61" s="72"/>
      <c r="L61" s="11"/>
      <c r="M61" s="11"/>
    </row>
    <row r="62" spans="2:13" s="11" customFormat="1" ht="12.6" customHeight="1">
      <c r="B62" s="571"/>
      <c r="C62" s="571"/>
      <c r="D62" s="29"/>
      <c r="E62" s="29"/>
      <c r="F62" s="29"/>
      <c r="G62" s="29"/>
      <c r="H62" s="86"/>
    </row>
    <row r="63" spans="2:13" s="20" customFormat="1" ht="12.6" customHeight="1">
      <c r="B63" s="72"/>
      <c r="C63" s="72"/>
      <c r="D63" s="108"/>
      <c r="E63" s="108"/>
      <c r="F63" s="108"/>
      <c r="G63" s="108"/>
      <c r="H63" s="138"/>
      <c r="I63" s="108"/>
      <c r="J63" s="108"/>
      <c r="K63" s="72"/>
      <c r="L63" s="139"/>
      <c r="M63" s="139"/>
    </row>
    <row r="64" spans="2:13" ht="12.6" customHeight="1">
      <c r="B64" s="63"/>
      <c r="C64" s="125"/>
      <c r="D64" s="125"/>
      <c r="E64" s="29"/>
      <c r="F64" s="29"/>
      <c r="G64" s="29"/>
      <c r="H64" s="86"/>
      <c r="I64" s="11"/>
      <c r="J64" s="11"/>
      <c r="K64" s="11"/>
      <c r="L64" s="11"/>
      <c r="M64" s="11"/>
    </row>
    <row r="65" spans="2:13" ht="12.6" customHeight="1">
      <c r="B65" s="29"/>
      <c r="C65" s="125"/>
      <c r="D65" s="108"/>
      <c r="E65" s="11"/>
      <c r="F65" s="11"/>
      <c r="G65" s="11"/>
      <c r="H65" s="29"/>
      <c r="I65" s="11"/>
      <c r="J65" s="108"/>
      <c r="K65" s="11"/>
      <c r="L65" s="11"/>
      <c r="M65" s="11"/>
    </row>
    <row r="66" spans="2:13" ht="12.6" customHeight="1">
      <c r="B66" s="11"/>
      <c r="C66" s="11"/>
      <c r="D66" s="120"/>
      <c r="E66" s="11"/>
      <c r="F66" s="11"/>
      <c r="G66" s="11"/>
      <c r="H66" s="11"/>
      <c r="I66" s="11"/>
      <c r="J66" s="11"/>
      <c r="K66" s="11"/>
      <c r="L66" s="11"/>
      <c r="M66" s="11"/>
    </row>
    <row r="67" spans="2:13" ht="12.6" customHeight="1">
      <c r="B67" s="11"/>
      <c r="C67" s="11"/>
      <c r="D67" s="120"/>
      <c r="E67" s="11"/>
      <c r="F67" s="11"/>
      <c r="G67" s="11"/>
      <c r="H67" s="11"/>
      <c r="I67" s="11"/>
      <c r="J67" s="11"/>
      <c r="K67" s="11"/>
      <c r="L67" s="11"/>
      <c r="M67" s="11"/>
    </row>
    <row r="68" spans="2:13" ht="12.6" customHeight="1">
      <c r="B68" s="11"/>
      <c r="C68" s="127"/>
      <c r="D68" s="120"/>
      <c r="E68" s="11"/>
      <c r="F68" s="11"/>
      <c r="G68" s="11"/>
      <c r="H68" s="11"/>
      <c r="I68" s="11"/>
      <c r="J68" s="11"/>
      <c r="K68" s="11"/>
      <c r="L68" s="11"/>
      <c r="M68" s="11"/>
    </row>
    <row r="69" spans="2:13" ht="12.6" customHeight="1">
      <c r="B69" s="11"/>
      <c r="C69" s="127"/>
      <c r="D69" s="120"/>
      <c r="E69" s="11"/>
      <c r="F69" s="11"/>
      <c r="G69" s="11"/>
      <c r="H69" s="11"/>
      <c r="I69" s="11"/>
      <c r="J69" s="11"/>
      <c r="K69" s="11"/>
      <c r="L69" s="11"/>
      <c r="M69" s="11"/>
    </row>
    <row r="70" spans="2:13" ht="12.6" customHeight="1">
      <c r="B70" s="11"/>
      <c r="C70" s="127"/>
      <c r="D70" s="120"/>
      <c r="E70" s="11"/>
      <c r="F70" s="11"/>
      <c r="G70" s="11"/>
      <c r="H70" s="11"/>
      <c r="I70" s="11"/>
      <c r="J70" s="11"/>
      <c r="K70" s="11"/>
      <c r="L70" s="11"/>
      <c r="M70" s="11"/>
    </row>
    <row r="71" spans="2:13" ht="12.6" customHeight="1">
      <c r="B71" s="11"/>
      <c r="C71" s="127"/>
      <c r="D71" s="120"/>
      <c r="E71" s="11"/>
      <c r="F71" s="11"/>
      <c r="G71" s="11"/>
      <c r="H71" s="11"/>
      <c r="I71" s="11"/>
      <c r="J71" s="11"/>
      <c r="K71" s="11"/>
      <c r="L71" s="11"/>
      <c r="M71" s="11"/>
    </row>
    <row r="72" spans="2:13" ht="12.6" customHeight="1">
      <c r="B72" s="11"/>
      <c r="C72" s="127"/>
      <c r="D72" s="120"/>
      <c r="E72" s="11"/>
      <c r="F72" s="11"/>
      <c r="G72" s="11"/>
      <c r="H72" s="11"/>
      <c r="I72" s="11"/>
      <c r="J72" s="11"/>
      <c r="K72" s="11"/>
      <c r="L72" s="11"/>
      <c r="M72" s="11"/>
    </row>
    <row r="73" spans="2:13" ht="12.6" customHeight="1">
      <c r="B73" s="11"/>
      <c r="C73" s="127"/>
      <c r="D73" s="120"/>
      <c r="E73" s="11"/>
      <c r="F73" s="11"/>
      <c r="G73" s="11"/>
      <c r="H73" s="11"/>
      <c r="I73" s="11"/>
      <c r="J73" s="11"/>
      <c r="K73" s="11"/>
      <c r="L73" s="11"/>
      <c r="M73" s="11"/>
    </row>
    <row r="74" spans="2:13" ht="12.6" customHeight="1">
      <c r="B74" s="11"/>
      <c r="C74" s="127"/>
      <c r="D74" s="120"/>
      <c r="E74" s="11"/>
      <c r="F74" s="11"/>
      <c r="G74" s="11"/>
      <c r="H74" s="11"/>
      <c r="I74" s="11"/>
      <c r="J74" s="11"/>
      <c r="K74" s="11"/>
      <c r="L74" s="11"/>
      <c r="M74" s="11"/>
    </row>
    <row r="75" spans="2:13" ht="12.6" customHeight="1">
      <c r="B75" s="11"/>
      <c r="C75" s="127"/>
      <c r="D75" s="120"/>
      <c r="E75" s="11"/>
      <c r="F75" s="11"/>
      <c r="G75" s="11"/>
      <c r="H75" s="11"/>
      <c r="I75" s="11"/>
      <c r="J75" s="11"/>
      <c r="K75" s="11"/>
      <c r="L75" s="11"/>
      <c r="M75" s="11"/>
    </row>
    <row r="76" spans="2:13" ht="12.6" customHeight="1">
      <c r="B76" s="11"/>
      <c r="C76" s="127"/>
      <c r="D76" s="120"/>
      <c r="E76" s="11"/>
      <c r="F76" s="11"/>
      <c r="G76" s="11"/>
      <c r="H76" s="11"/>
      <c r="I76" s="11"/>
      <c r="J76" s="11"/>
      <c r="K76" s="11"/>
      <c r="L76" s="11"/>
      <c r="M76" s="11"/>
    </row>
    <row r="77" spans="2:13" s="11" customFormat="1" ht="12.6" customHeight="1">
      <c r="B77" s="72"/>
      <c r="C77" s="127"/>
      <c r="D77" s="88"/>
      <c r="E77" s="72"/>
      <c r="F77" s="72"/>
      <c r="G77" s="72"/>
      <c r="H77" s="72"/>
      <c r="I77" s="72"/>
      <c r="J77" s="108"/>
      <c r="K77" s="72"/>
    </row>
    <row r="78" spans="2:13" s="11" customFormat="1" ht="12.6" customHeight="1">
      <c r="B78" s="72"/>
      <c r="C78" s="127"/>
      <c r="D78" s="88"/>
      <c r="E78" s="72"/>
      <c r="F78" s="72"/>
      <c r="G78" s="72"/>
      <c r="H78" s="72"/>
      <c r="I78" s="72"/>
      <c r="J78" s="108"/>
      <c r="K78" s="72"/>
    </row>
    <row r="79" spans="2:13" ht="12.6" customHeight="1">
      <c r="B79" s="72"/>
      <c r="C79" s="127"/>
      <c r="D79" s="120"/>
      <c r="E79" s="72"/>
      <c r="F79" s="72"/>
      <c r="G79" s="72"/>
      <c r="H79" s="72"/>
      <c r="I79" s="72"/>
      <c r="J79" s="108"/>
      <c r="K79" s="11"/>
      <c r="L79" s="11"/>
      <c r="M79" s="11"/>
    </row>
    <row r="80" spans="2:13" ht="12.6" customHeight="1">
      <c r="B80" s="72"/>
      <c r="C80" s="72"/>
      <c r="D80" s="120"/>
      <c r="E80" s="72"/>
      <c r="F80" s="72"/>
      <c r="G80" s="72"/>
      <c r="H80" s="72"/>
      <c r="I80" s="72"/>
      <c r="J80" s="72"/>
      <c r="K80" s="11"/>
      <c r="L80" s="11"/>
      <c r="M80" s="11"/>
    </row>
    <row r="81" spans="2:13" ht="12.6" customHeight="1">
      <c r="B81" s="611"/>
      <c r="C81" s="611"/>
      <c r="D81" s="108"/>
      <c r="E81" s="72"/>
      <c r="F81" s="72"/>
      <c r="G81" s="72"/>
      <c r="H81" s="72"/>
      <c r="I81" s="72"/>
      <c r="J81" s="108"/>
      <c r="K81" s="72"/>
      <c r="L81" s="11"/>
      <c r="M81" s="11"/>
    </row>
    <row r="82" spans="2:13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2:13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2:1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</sheetData>
  <mergeCells count="12">
    <mergeCell ref="A7:A9"/>
    <mergeCell ref="C7:C9"/>
    <mergeCell ref="B81:C81"/>
    <mergeCell ref="B62:C62"/>
    <mergeCell ref="E1:H1"/>
    <mergeCell ref="E5:H5"/>
    <mergeCell ref="D7:J7"/>
    <mergeCell ref="B3:L3"/>
    <mergeCell ref="D2:L2"/>
    <mergeCell ref="J6:L6"/>
    <mergeCell ref="K7:K8"/>
    <mergeCell ref="B7:B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/>
  <dimension ref="A1:F56"/>
  <sheetViews>
    <sheetView workbookViewId="0">
      <selection activeCell="I23" sqref="I23"/>
    </sheetView>
  </sheetViews>
  <sheetFormatPr defaultRowHeight="12.75"/>
  <cols>
    <col min="1" max="1" width="52.42578125" customWidth="1"/>
    <col min="2" max="2" width="21" style="11" customWidth="1"/>
    <col min="3" max="3" width="10.7109375" hidden="1" customWidth="1"/>
    <col min="4" max="4" width="0.140625" hidden="1" customWidth="1"/>
    <col min="5" max="5" width="18.28515625" hidden="1" customWidth="1"/>
    <col min="6" max="6" width="9.140625" hidden="1" customWidth="1"/>
  </cols>
  <sheetData>
    <row r="1" spans="1:6">
      <c r="A1" s="11"/>
      <c r="B1" s="15" t="s">
        <v>33</v>
      </c>
      <c r="C1" s="619" t="s">
        <v>33</v>
      </c>
      <c r="D1" s="619"/>
      <c r="E1" s="619"/>
      <c r="F1" s="619"/>
    </row>
    <row r="2" spans="1:6">
      <c r="A2" s="11"/>
      <c r="C2" s="15"/>
      <c r="D2" s="15"/>
      <c r="E2" s="11"/>
      <c r="F2" s="11"/>
    </row>
    <row r="3" spans="1:6">
      <c r="A3" s="625" t="s">
        <v>443</v>
      </c>
      <c r="B3" s="625"/>
      <c r="C3" s="625"/>
      <c r="D3" s="625"/>
      <c r="E3" s="626"/>
      <c r="F3" s="626"/>
    </row>
    <row r="4" spans="1:6">
      <c r="A4" s="592" t="s">
        <v>316</v>
      </c>
      <c r="B4" s="592"/>
      <c r="C4" s="592"/>
      <c r="D4" s="592"/>
      <c r="E4" s="626"/>
      <c r="F4" s="626"/>
    </row>
    <row r="5" spans="1:6">
      <c r="A5" s="62"/>
      <c r="B5" s="62"/>
      <c r="C5" s="62"/>
      <c r="D5" s="62"/>
      <c r="E5" s="11"/>
      <c r="F5" s="11"/>
    </row>
    <row r="6" spans="1:6">
      <c r="A6" s="11"/>
      <c r="C6" s="619" t="s">
        <v>16</v>
      </c>
      <c r="D6" s="619"/>
      <c r="E6" s="619"/>
      <c r="F6" s="619"/>
    </row>
    <row r="7" spans="1:6" ht="13.5" thickBot="1">
      <c r="A7" s="11"/>
      <c r="B7" s="11" t="s">
        <v>16</v>
      </c>
      <c r="C7" s="27"/>
      <c r="D7" s="27"/>
      <c r="E7" s="11"/>
      <c r="F7" s="11"/>
    </row>
    <row r="8" spans="1:6">
      <c r="A8" s="185" t="s">
        <v>317</v>
      </c>
      <c r="B8" s="629" t="s">
        <v>441</v>
      </c>
      <c r="C8" s="523"/>
      <c r="D8" s="523"/>
      <c r="E8" s="637"/>
      <c r="F8" s="638"/>
    </row>
    <row r="9" spans="1:6" ht="13.5" thickBot="1">
      <c r="A9" s="184"/>
      <c r="B9" s="190" t="s">
        <v>19</v>
      </c>
      <c r="C9" s="74" t="s">
        <v>62</v>
      </c>
      <c r="D9" s="74" t="s">
        <v>18</v>
      </c>
      <c r="E9" s="99" t="s">
        <v>64</v>
      </c>
      <c r="F9" s="100"/>
    </row>
    <row r="10" spans="1:6" s="16" customFormat="1" ht="12.75" customHeight="1">
      <c r="A10" s="178" t="s">
        <v>137</v>
      </c>
      <c r="B10" s="82"/>
      <c r="C10" s="21"/>
      <c r="D10" s="21"/>
      <c r="E10" s="21"/>
      <c r="F10" s="101"/>
    </row>
    <row r="11" spans="1:6" ht="12.75" customHeight="1">
      <c r="A11" s="42" t="s">
        <v>69</v>
      </c>
      <c r="B11" s="70"/>
      <c r="C11" s="9"/>
      <c r="D11" s="9"/>
      <c r="E11" s="9"/>
      <c r="F11" s="93"/>
    </row>
    <row r="12" spans="1:6" ht="12.75" customHeight="1">
      <c r="A12" s="180" t="s">
        <v>138</v>
      </c>
      <c r="B12" s="70"/>
      <c r="C12" s="9"/>
      <c r="D12" s="9"/>
      <c r="E12" s="9"/>
      <c r="F12" s="93"/>
    </row>
    <row r="13" spans="1:6" ht="12.75" customHeight="1">
      <c r="A13" s="187" t="s">
        <v>442</v>
      </c>
      <c r="B13" s="70">
        <v>2521</v>
      </c>
      <c r="C13" s="9"/>
      <c r="D13" s="9"/>
      <c r="E13" s="9"/>
      <c r="F13" s="93"/>
    </row>
    <row r="14" spans="1:6" ht="12.75" customHeight="1">
      <c r="A14" s="186" t="s">
        <v>318</v>
      </c>
      <c r="B14" s="92"/>
      <c r="C14" s="6"/>
      <c r="D14" s="6"/>
      <c r="E14" s="9"/>
      <c r="F14" s="91"/>
    </row>
    <row r="15" spans="1:6" s="16" customFormat="1" ht="12.75" customHeight="1">
      <c r="A15" s="187" t="s">
        <v>321</v>
      </c>
      <c r="B15" s="189">
        <v>7307</v>
      </c>
      <c r="C15" s="8"/>
      <c r="D15" s="8"/>
      <c r="E15" s="8"/>
      <c r="F15" s="91"/>
    </row>
    <row r="16" spans="1:6" ht="12.75" customHeight="1">
      <c r="A16" s="180" t="s">
        <v>140</v>
      </c>
      <c r="B16" s="70"/>
      <c r="C16" s="9"/>
      <c r="D16" s="9"/>
      <c r="E16" s="9"/>
      <c r="F16" s="93"/>
    </row>
    <row r="17" spans="1:6" ht="12.75" customHeight="1">
      <c r="A17" s="179" t="s">
        <v>322</v>
      </c>
      <c r="B17" s="92">
        <v>6106</v>
      </c>
      <c r="C17" s="6"/>
      <c r="D17" s="6"/>
      <c r="E17" s="6"/>
      <c r="F17" s="94"/>
    </row>
    <row r="18" spans="1:6" ht="12.75" customHeight="1">
      <c r="A18" s="180" t="s">
        <v>142</v>
      </c>
      <c r="B18" s="70"/>
      <c r="C18" s="9"/>
      <c r="D18" s="9"/>
      <c r="E18" s="9"/>
      <c r="F18" s="93"/>
    </row>
    <row r="19" spans="1:6" ht="12.75" customHeight="1">
      <c r="A19" s="187" t="s">
        <v>319</v>
      </c>
      <c r="B19" s="70">
        <v>450</v>
      </c>
      <c r="C19" s="9"/>
      <c r="D19" s="9"/>
      <c r="E19" s="9"/>
      <c r="F19" s="93"/>
    </row>
    <row r="20" spans="1:6" ht="12.75" customHeight="1">
      <c r="A20" s="42" t="s">
        <v>320</v>
      </c>
      <c r="B20" s="70">
        <v>300</v>
      </c>
      <c r="C20" s="9"/>
      <c r="D20" s="9"/>
      <c r="E20" s="9"/>
      <c r="F20" s="93"/>
    </row>
    <row r="21" spans="1:6" s="16" customFormat="1" ht="12.75" customHeight="1">
      <c r="A21" s="182" t="s">
        <v>323</v>
      </c>
      <c r="B21" s="189"/>
      <c r="C21" s="8"/>
      <c r="D21" s="8"/>
      <c r="E21" s="8"/>
      <c r="F21" s="91"/>
    </row>
    <row r="22" spans="1:6" s="16" customFormat="1" ht="12.75" customHeight="1">
      <c r="A22" s="182" t="s">
        <v>34</v>
      </c>
      <c r="B22" s="189"/>
      <c r="C22" s="8"/>
      <c r="D22" s="8"/>
      <c r="E22" s="8"/>
      <c r="F22" s="91"/>
    </row>
    <row r="23" spans="1:6" s="16" customFormat="1" ht="12.75" customHeight="1">
      <c r="A23" s="182" t="s">
        <v>324</v>
      </c>
      <c r="B23" s="189"/>
      <c r="C23" s="8"/>
      <c r="D23" s="8"/>
      <c r="E23" s="8"/>
      <c r="F23" s="91"/>
    </row>
    <row r="24" spans="1:6" s="16" customFormat="1" ht="12.75" customHeight="1" thickBot="1">
      <c r="A24" s="77" t="s">
        <v>325</v>
      </c>
      <c r="B24" s="191">
        <v>9215</v>
      </c>
      <c r="C24" s="8"/>
      <c r="D24" s="8"/>
      <c r="E24" s="8"/>
      <c r="F24" s="91"/>
    </row>
    <row r="25" spans="1:6" s="16" customFormat="1" ht="13.5" thickBot="1">
      <c r="A25" s="181" t="s">
        <v>35</v>
      </c>
      <c r="B25" s="188">
        <f>SUM(B11:B24)</f>
        <v>25899</v>
      </c>
      <c r="C25" s="95"/>
      <c r="D25" s="75"/>
      <c r="E25" s="75"/>
      <c r="F25" s="96"/>
    </row>
    <row r="26" spans="1:6" hidden="1">
      <c r="A26" s="632"/>
      <c r="B26" s="635"/>
      <c r="C26" s="635"/>
      <c r="D26" s="635"/>
      <c r="E26" s="17"/>
      <c r="F26" s="17"/>
    </row>
    <row r="27" spans="1:6" hidden="1">
      <c r="A27" s="636"/>
      <c r="B27" s="636"/>
      <c r="C27" s="636"/>
      <c r="D27" s="636"/>
      <c r="E27" s="636"/>
      <c r="F27" s="636"/>
    </row>
    <row r="28" spans="1:6" hidden="1">
      <c r="A28" s="183"/>
      <c r="B28" s="72"/>
      <c r="C28" s="32"/>
      <c r="D28" s="33"/>
      <c r="E28" s="33"/>
      <c r="F28" s="46"/>
    </row>
    <row r="29" spans="1:6">
      <c r="A29" s="11"/>
      <c r="C29" s="11"/>
      <c r="D29" s="11"/>
      <c r="E29" s="11"/>
      <c r="F29" s="11"/>
    </row>
    <row r="30" spans="1:6">
      <c r="A30" s="11"/>
      <c r="B30" s="72" t="s">
        <v>36</v>
      </c>
      <c r="C30" s="11"/>
      <c r="D30" s="11"/>
      <c r="E30" s="11"/>
      <c r="F30" s="11"/>
    </row>
    <row r="31" spans="1:6" hidden="1">
      <c r="A31" s="11"/>
      <c r="C31" s="11"/>
      <c r="D31" s="11"/>
      <c r="E31" s="11"/>
      <c r="F31" s="11"/>
    </row>
    <row r="32" spans="1:6" hidden="1">
      <c r="A32" s="11"/>
      <c r="C32" s="11"/>
      <c r="D32" s="11"/>
      <c r="E32" s="11"/>
      <c r="F32" s="11"/>
    </row>
    <row r="33" spans="1:6" hidden="1">
      <c r="A33" s="11"/>
      <c r="C33" s="11"/>
      <c r="D33" s="11"/>
      <c r="E33" s="11"/>
      <c r="F33" s="11"/>
    </row>
    <row r="34" spans="1:6" hidden="1">
      <c r="A34" s="11"/>
      <c r="C34" s="11"/>
      <c r="D34" s="11"/>
      <c r="E34" s="11"/>
      <c r="F34" s="11"/>
    </row>
    <row r="35" spans="1:6">
      <c r="A35" s="11"/>
      <c r="C35" s="619" t="s">
        <v>36</v>
      </c>
      <c r="D35" s="619"/>
      <c r="E35" s="626"/>
      <c r="F35" s="626"/>
    </row>
    <row r="36" spans="1:6">
      <c r="A36" s="11"/>
      <c r="C36" s="15"/>
      <c r="D36" s="15"/>
      <c r="E36" s="11"/>
      <c r="F36" s="11"/>
    </row>
    <row r="37" spans="1:6">
      <c r="A37" s="592" t="s">
        <v>444</v>
      </c>
      <c r="B37" s="592"/>
      <c r="C37" s="592"/>
      <c r="D37" s="592"/>
      <c r="E37" s="619"/>
      <c r="F37" s="619"/>
    </row>
    <row r="38" spans="1:6">
      <c r="A38" s="11"/>
      <c r="C38" s="11"/>
      <c r="D38" s="11"/>
      <c r="E38" s="11"/>
      <c r="F38" s="11"/>
    </row>
    <row r="39" spans="1:6">
      <c r="A39" s="11"/>
      <c r="C39" s="619" t="s">
        <v>16</v>
      </c>
      <c r="D39" s="619"/>
      <c r="E39" s="626"/>
      <c r="F39" s="626"/>
    </row>
    <row r="40" spans="1:6" ht="13.5" thickBot="1">
      <c r="A40" s="11"/>
      <c r="B40" s="11" t="s">
        <v>16</v>
      </c>
      <c r="C40" s="11"/>
      <c r="D40" s="11"/>
      <c r="E40" s="11"/>
      <c r="F40" s="11"/>
    </row>
    <row r="41" spans="1:6">
      <c r="A41" s="612" t="s">
        <v>38</v>
      </c>
      <c r="B41" s="629" t="s">
        <v>441</v>
      </c>
      <c r="C41" s="523"/>
      <c r="D41" s="523"/>
      <c r="E41" s="532"/>
      <c r="F41" s="533"/>
    </row>
    <row r="42" spans="1:6">
      <c r="A42" s="627"/>
      <c r="B42" s="630" t="s">
        <v>19</v>
      </c>
      <c r="C42" s="5" t="s">
        <v>62</v>
      </c>
      <c r="D42" s="632" t="s">
        <v>18</v>
      </c>
      <c r="E42" s="632" t="s">
        <v>48</v>
      </c>
      <c r="F42" s="633" t="s">
        <v>63</v>
      </c>
    </row>
    <row r="43" spans="1:6" ht="13.5" thickBot="1">
      <c r="A43" s="628"/>
      <c r="B43" s="631"/>
      <c r="C43" s="76"/>
      <c r="D43" s="524"/>
      <c r="E43" s="524"/>
      <c r="F43" s="634"/>
    </row>
    <row r="44" spans="1:6">
      <c r="A44" s="117" t="s">
        <v>8</v>
      </c>
      <c r="B44" s="192">
        <v>300</v>
      </c>
      <c r="C44" s="17"/>
      <c r="D44" s="41"/>
      <c r="E44" s="41"/>
      <c r="F44" s="193"/>
    </row>
    <row r="45" spans="1:6">
      <c r="A45" s="42" t="s">
        <v>2</v>
      </c>
      <c r="B45" s="70"/>
      <c r="C45" s="9"/>
      <c r="D45" s="9"/>
      <c r="E45" s="9"/>
      <c r="F45" s="31"/>
    </row>
    <row r="46" spans="1:6">
      <c r="A46" s="42" t="s">
        <v>3</v>
      </c>
      <c r="B46" s="70"/>
      <c r="C46" s="9"/>
      <c r="D46" s="9"/>
      <c r="E46" s="9"/>
      <c r="F46" s="44"/>
    </row>
    <row r="47" spans="1:6">
      <c r="A47" s="42" t="s">
        <v>4</v>
      </c>
      <c r="B47" s="70"/>
      <c r="C47" s="9"/>
      <c r="D47" s="9"/>
      <c r="E47" s="9"/>
      <c r="F47" s="31"/>
    </row>
    <row r="48" spans="1:6" hidden="1">
      <c r="A48" s="42"/>
      <c r="B48" s="70"/>
      <c r="C48" s="9"/>
      <c r="D48" s="9"/>
      <c r="E48" s="9"/>
      <c r="F48" s="31"/>
    </row>
    <row r="49" spans="1:6" hidden="1">
      <c r="A49" s="42"/>
      <c r="B49" s="70"/>
      <c r="C49" s="9"/>
      <c r="D49" s="9"/>
      <c r="E49" s="9"/>
      <c r="F49" s="31"/>
    </row>
    <row r="50" spans="1:6" ht="12" customHeight="1">
      <c r="A50" s="42" t="s">
        <v>5</v>
      </c>
      <c r="B50" s="70"/>
      <c r="C50" s="9"/>
      <c r="D50" s="9"/>
      <c r="E50" s="9"/>
      <c r="F50" s="44"/>
    </row>
    <row r="51" spans="1:6" ht="12" customHeight="1">
      <c r="A51" s="42" t="s">
        <v>6</v>
      </c>
      <c r="B51" s="70"/>
      <c r="C51" s="9"/>
      <c r="D51" s="9"/>
      <c r="E51" s="9"/>
      <c r="F51" s="44"/>
    </row>
    <row r="52" spans="1:6" ht="12" customHeight="1" thickBot="1">
      <c r="A52" s="43" t="s">
        <v>7</v>
      </c>
      <c r="B52" s="194"/>
      <c r="C52" s="9"/>
      <c r="D52" s="9"/>
      <c r="E52" s="9"/>
      <c r="F52" s="44"/>
    </row>
    <row r="53" spans="1:6" s="16" customFormat="1" ht="13.5" thickBot="1">
      <c r="A53" s="56" t="s">
        <v>39</v>
      </c>
      <c r="B53" s="109">
        <f>SUM(B44:B52)</f>
        <v>300</v>
      </c>
      <c r="C53" s="95"/>
      <c r="D53" s="75"/>
      <c r="E53" s="75"/>
      <c r="F53" s="96"/>
    </row>
    <row r="54" spans="1:6">
      <c r="A54" s="11"/>
      <c r="C54" s="52"/>
      <c r="D54" s="17"/>
      <c r="E54" s="17"/>
      <c r="F54" s="17"/>
    </row>
    <row r="55" spans="1:6">
      <c r="A55" s="11"/>
    </row>
    <row r="56" spans="1:6">
      <c r="A56" s="11"/>
    </row>
  </sheetData>
  <mergeCells count="16">
    <mergeCell ref="C1:F1"/>
    <mergeCell ref="C6:F6"/>
    <mergeCell ref="A3:F3"/>
    <mergeCell ref="A4:F4"/>
    <mergeCell ref="A41:A43"/>
    <mergeCell ref="B41:F41"/>
    <mergeCell ref="C39:F39"/>
    <mergeCell ref="B42:B43"/>
    <mergeCell ref="D42:D43"/>
    <mergeCell ref="E42:E43"/>
    <mergeCell ref="F42:F43"/>
    <mergeCell ref="A37:F37"/>
    <mergeCell ref="A26:D26"/>
    <mergeCell ref="A27:F27"/>
    <mergeCell ref="C35:F35"/>
    <mergeCell ref="B8:F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A36"/>
  <sheetViews>
    <sheetView tabSelected="1" topLeftCell="A10" zoomScaleNormal="100" workbookViewId="0">
      <selection activeCell="AT31" sqref="AT31"/>
    </sheetView>
  </sheetViews>
  <sheetFormatPr defaultRowHeight="12.75"/>
  <cols>
    <col min="1" max="1" width="29" customWidth="1"/>
    <col min="2" max="2" width="6.7109375" style="436" customWidth="1"/>
    <col min="3" max="3" width="6.5703125" style="436" customWidth="1"/>
    <col min="4" max="4" width="0.140625" style="436" hidden="1" customWidth="1"/>
    <col min="5" max="5" width="6.7109375" style="436" hidden="1" customWidth="1"/>
    <col min="6" max="6" width="6.7109375" style="436" customWidth="1"/>
    <col min="7" max="8" width="6.7109375" style="436" hidden="1" customWidth="1"/>
    <col min="9" max="9" width="6.7109375" style="436" customWidth="1"/>
    <col min="10" max="10" width="0.140625" style="436" hidden="1" customWidth="1"/>
    <col min="11" max="11" width="6.7109375" style="436" hidden="1" customWidth="1"/>
    <col min="12" max="12" width="6.5703125" style="436" customWidth="1"/>
    <col min="13" max="14" width="6.7109375" style="436" hidden="1" customWidth="1"/>
    <col min="15" max="15" width="6.7109375" style="436" customWidth="1"/>
    <col min="16" max="16" width="0.140625" style="436" hidden="1" customWidth="1"/>
    <col min="17" max="17" width="6.7109375" style="436" hidden="1" customWidth="1"/>
    <col min="18" max="18" width="6.42578125" style="436" customWidth="1"/>
    <col min="19" max="20" width="6.7109375" style="436" hidden="1" customWidth="1"/>
    <col min="21" max="21" width="0.140625" style="436" hidden="1" customWidth="1"/>
    <col min="22" max="22" width="6.7109375" style="436" hidden="1" customWidth="1"/>
    <col min="23" max="23" width="6.5703125" style="436" customWidth="1"/>
    <col min="24" max="25" width="6.7109375" style="436" hidden="1" customWidth="1"/>
    <col min="26" max="26" width="8.7109375" style="436" customWidth="1"/>
    <col min="27" max="28" width="6.7109375" style="436" hidden="1" customWidth="1"/>
    <col min="29" max="29" width="9.7109375" style="436" customWidth="1"/>
    <col min="30" max="31" width="6.7109375" style="436" hidden="1" customWidth="1"/>
    <col min="32" max="32" width="7.7109375" style="436" customWidth="1"/>
    <col min="33" max="33" width="0.140625" style="436" hidden="1" customWidth="1"/>
    <col min="34" max="34" width="6.7109375" style="436" hidden="1" customWidth="1"/>
    <col min="35" max="35" width="8.42578125" style="436" customWidth="1"/>
    <col min="36" max="37" width="6.7109375" style="436" hidden="1" customWidth="1"/>
    <col min="38" max="38" width="9.42578125" style="436" customWidth="1"/>
    <col min="39" max="40" width="6.7109375" style="436" hidden="1" customWidth="1"/>
    <col min="41" max="41" width="8.85546875" style="436" customWidth="1"/>
    <col min="42" max="43" width="6.7109375" hidden="1" customWidth="1"/>
    <col min="44" max="49" width="6.7109375" customWidth="1"/>
  </cols>
  <sheetData>
    <row r="1" spans="1:53" ht="12.75" customHeight="1">
      <c r="I1" s="437"/>
      <c r="J1" s="437"/>
      <c r="K1" s="437"/>
      <c r="O1" s="639"/>
      <c r="P1" s="640"/>
      <c r="Q1" s="640"/>
      <c r="R1" s="640"/>
      <c r="S1" s="640"/>
      <c r="T1" s="640"/>
      <c r="W1" s="437"/>
      <c r="X1" s="437"/>
      <c r="Y1" s="437"/>
      <c r="Z1" s="437"/>
      <c r="AA1" s="437"/>
      <c r="AB1" s="437"/>
      <c r="AC1" s="437"/>
      <c r="AD1" s="437"/>
      <c r="AE1" s="437"/>
      <c r="AF1" s="438"/>
      <c r="AG1" s="437"/>
      <c r="AH1" s="437"/>
      <c r="AI1" s="437"/>
      <c r="AJ1" s="437"/>
      <c r="AK1" s="437"/>
      <c r="AL1" s="437" t="s">
        <v>315</v>
      </c>
      <c r="AM1" s="437"/>
      <c r="AN1" s="437"/>
      <c r="AO1" s="437"/>
      <c r="AZ1" s="514"/>
      <c r="BA1" s="514"/>
    </row>
    <row r="2" spans="1:53" ht="12.75" customHeight="1"/>
    <row r="3" spans="1:53" ht="12.75" customHeight="1">
      <c r="A3" s="525" t="s">
        <v>451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2.75" customHeight="1"/>
    <row r="5" spans="1:53" ht="12.75" customHeight="1" thickBot="1">
      <c r="O5" s="639"/>
      <c r="P5" s="640"/>
      <c r="Q5" s="640"/>
      <c r="R5" s="640"/>
      <c r="S5" s="640"/>
      <c r="T5" s="640"/>
      <c r="Z5" s="437"/>
      <c r="AA5" s="437"/>
      <c r="AB5" s="437"/>
      <c r="AC5" s="437"/>
      <c r="AD5" s="437"/>
      <c r="AE5" s="437"/>
      <c r="AF5" s="438"/>
      <c r="AG5" s="437"/>
      <c r="AH5" s="437"/>
      <c r="AI5" s="641" t="s">
        <v>16</v>
      </c>
      <c r="AJ5" s="641"/>
      <c r="AK5" s="641"/>
      <c r="AL5" s="641"/>
      <c r="AM5" s="641"/>
      <c r="AN5" s="641"/>
      <c r="AO5" s="641"/>
      <c r="AZ5" s="514"/>
      <c r="BA5" s="514"/>
    </row>
    <row r="6" spans="1:53" ht="18" customHeight="1">
      <c r="A6" s="197" t="s">
        <v>42</v>
      </c>
      <c r="B6" s="460" t="s">
        <v>453</v>
      </c>
      <c r="C6" s="642" t="s">
        <v>45</v>
      </c>
      <c r="D6" s="643"/>
      <c r="E6" s="643"/>
      <c r="F6" s="643" t="s">
        <v>49</v>
      </c>
      <c r="G6" s="643"/>
      <c r="H6" s="643"/>
      <c r="I6" s="643" t="s">
        <v>50</v>
      </c>
      <c r="J6" s="643"/>
      <c r="K6" s="643"/>
      <c r="L6" s="643" t="s">
        <v>51</v>
      </c>
      <c r="M6" s="643"/>
      <c r="N6" s="643"/>
      <c r="O6" s="643" t="s">
        <v>52</v>
      </c>
      <c r="P6" s="643"/>
      <c r="Q6" s="643"/>
      <c r="R6" s="643" t="s">
        <v>53</v>
      </c>
      <c r="S6" s="646"/>
      <c r="T6" s="646"/>
      <c r="U6" s="644"/>
      <c r="V6" s="644"/>
      <c r="W6" s="644" t="s">
        <v>54</v>
      </c>
      <c r="X6" s="644"/>
      <c r="Y6" s="644"/>
      <c r="Z6" s="644" t="s">
        <v>55</v>
      </c>
      <c r="AA6" s="644"/>
      <c r="AB6" s="644"/>
      <c r="AC6" s="644" t="s">
        <v>56</v>
      </c>
      <c r="AD6" s="644"/>
      <c r="AE6" s="644"/>
      <c r="AF6" s="644" t="s">
        <v>57</v>
      </c>
      <c r="AG6" s="644"/>
      <c r="AH6" s="644"/>
      <c r="AI6" s="644" t="s">
        <v>58</v>
      </c>
      <c r="AJ6" s="644"/>
      <c r="AK6" s="644"/>
      <c r="AL6" s="644" t="s">
        <v>59</v>
      </c>
      <c r="AM6" s="644"/>
      <c r="AN6" s="645"/>
      <c r="AO6" s="647" t="s">
        <v>452</v>
      </c>
      <c r="AP6" s="644"/>
      <c r="AQ6" s="648"/>
      <c r="AR6" s="514"/>
      <c r="AS6" s="514"/>
      <c r="AT6" s="514"/>
      <c r="AU6" s="514"/>
      <c r="AV6" s="514"/>
      <c r="AW6" s="514"/>
    </row>
    <row r="7" spans="1:53" ht="12.75" customHeight="1" thickBot="1">
      <c r="A7" s="199" t="s">
        <v>17</v>
      </c>
      <c r="B7" s="461" t="s">
        <v>44</v>
      </c>
      <c r="C7" s="462" t="s">
        <v>46</v>
      </c>
      <c r="D7" s="463" t="s">
        <v>47</v>
      </c>
      <c r="E7" s="463" t="s">
        <v>48</v>
      </c>
      <c r="F7" s="463" t="s">
        <v>46</v>
      </c>
      <c r="G7" s="463" t="s">
        <v>47</v>
      </c>
      <c r="H7" s="463" t="s">
        <v>48</v>
      </c>
      <c r="I7" s="463" t="s">
        <v>46</v>
      </c>
      <c r="J7" s="463" t="s">
        <v>47</v>
      </c>
      <c r="K7" s="463" t="s">
        <v>48</v>
      </c>
      <c r="L7" s="463" t="s">
        <v>46</v>
      </c>
      <c r="M7" s="463" t="s">
        <v>47</v>
      </c>
      <c r="N7" s="463" t="s">
        <v>48</v>
      </c>
      <c r="O7" s="463" t="s">
        <v>46</v>
      </c>
      <c r="P7" s="463" t="s">
        <v>47</v>
      </c>
      <c r="Q7" s="463" t="s">
        <v>48</v>
      </c>
      <c r="R7" s="463" t="s">
        <v>46</v>
      </c>
      <c r="S7" s="464" t="s">
        <v>47</v>
      </c>
      <c r="T7" s="464" t="s">
        <v>48</v>
      </c>
      <c r="U7" s="464" t="s">
        <v>47</v>
      </c>
      <c r="V7" s="464" t="s">
        <v>48</v>
      </c>
      <c r="W7" s="464" t="s">
        <v>46</v>
      </c>
      <c r="X7" s="464" t="s">
        <v>47</v>
      </c>
      <c r="Y7" s="464" t="s">
        <v>48</v>
      </c>
      <c r="Z7" s="464" t="s">
        <v>46</v>
      </c>
      <c r="AA7" s="464" t="s">
        <v>47</v>
      </c>
      <c r="AB7" s="464" t="s">
        <v>48</v>
      </c>
      <c r="AC7" s="464" t="s">
        <v>46</v>
      </c>
      <c r="AD7" s="464" t="s">
        <v>47</v>
      </c>
      <c r="AE7" s="464" t="s">
        <v>48</v>
      </c>
      <c r="AF7" s="464" t="s">
        <v>46</v>
      </c>
      <c r="AG7" s="464" t="s">
        <v>47</v>
      </c>
      <c r="AH7" s="464" t="s">
        <v>48</v>
      </c>
      <c r="AI7" s="464" t="s">
        <v>46</v>
      </c>
      <c r="AJ7" s="464" t="s">
        <v>47</v>
      </c>
      <c r="AK7" s="464" t="s">
        <v>48</v>
      </c>
      <c r="AL7" s="464" t="s">
        <v>46</v>
      </c>
      <c r="AM7" s="464" t="s">
        <v>47</v>
      </c>
      <c r="AN7" s="465" t="s">
        <v>48</v>
      </c>
      <c r="AO7" s="481" t="s">
        <v>46</v>
      </c>
      <c r="AP7" s="464" t="s">
        <v>47</v>
      </c>
      <c r="AQ7" s="482" t="s">
        <v>48</v>
      </c>
    </row>
    <row r="8" spans="1:53" s="18" customFormat="1" ht="36.75" customHeight="1">
      <c r="A8" s="198" t="s">
        <v>380</v>
      </c>
      <c r="B8" s="442">
        <v>227005</v>
      </c>
      <c r="C8" s="393">
        <v>37859</v>
      </c>
      <c r="D8" s="393"/>
      <c r="E8" s="393"/>
      <c r="F8" s="393">
        <v>20076</v>
      </c>
      <c r="G8" s="393"/>
      <c r="H8" s="393"/>
      <c r="I8" s="393">
        <v>15539</v>
      </c>
      <c r="J8" s="393"/>
      <c r="K8" s="393"/>
      <c r="L8" s="393">
        <v>15539</v>
      </c>
      <c r="M8" s="393"/>
      <c r="N8" s="393"/>
      <c r="O8" s="393">
        <v>29216</v>
      </c>
      <c r="P8" s="393"/>
      <c r="Q8" s="393"/>
      <c r="R8" s="393">
        <v>15539</v>
      </c>
      <c r="S8" s="393"/>
      <c r="T8" s="393"/>
      <c r="U8" s="393"/>
      <c r="V8" s="393"/>
      <c r="W8" s="393">
        <v>15539</v>
      </c>
      <c r="X8" s="393"/>
      <c r="Y8" s="393"/>
      <c r="Z8" s="393">
        <v>15539</v>
      </c>
      <c r="AA8" s="393"/>
      <c r="AB8" s="393"/>
      <c r="AC8" s="393">
        <v>15539</v>
      </c>
      <c r="AD8" s="393"/>
      <c r="AE8" s="393"/>
      <c r="AF8" s="393">
        <v>15539</v>
      </c>
      <c r="AG8" s="393"/>
      <c r="AH8" s="393"/>
      <c r="AI8" s="393">
        <v>15539</v>
      </c>
      <c r="AJ8" s="393"/>
      <c r="AK8" s="393"/>
      <c r="AL8" s="393">
        <v>15542</v>
      </c>
      <c r="AM8" s="393"/>
      <c r="AN8" s="443"/>
      <c r="AO8" s="444">
        <f>SUM(C8:AL8)</f>
        <v>227005</v>
      </c>
      <c r="AP8" s="141"/>
      <c r="AQ8" s="330"/>
    </row>
    <row r="9" spans="1:53" s="18" customFormat="1" ht="21" customHeight="1">
      <c r="A9" s="79" t="s">
        <v>387</v>
      </c>
      <c r="B9" s="442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55"/>
      <c r="AO9" s="444">
        <f t="shared" ref="AO9:AO19" si="0">SUM(C9:AL9)</f>
        <v>0</v>
      </c>
      <c r="AP9" s="145"/>
      <c r="AQ9" s="331"/>
    </row>
    <row r="10" spans="1:53" s="18" customFormat="1" ht="12.75" customHeight="1">
      <c r="A10" s="79" t="s">
        <v>175</v>
      </c>
      <c r="B10" s="258">
        <v>9200</v>
      </c>
      <c r="C10" s="234">
        <v>500</v>
      </c>
      <c r="D10" s="234"/>
      <c r="E10" s="234"/>
      <c r="F10" s="234">
        <v>500</v>
      </c>
      <c r="G10" s="234"/>
      <c r="H10" s="234"/>
      <c r="I10" s="234">
        <v>3100</v>
      </c>
      <c r="J10" s="234"/>
      <c r="K10" s="234"/>
      <c r="L10" s="234">
        <v>200</v>
      </c>
      <c r="M10" s="234"/>
      <c r="N10" s="234"/>
      <c r="O10" s="234">
        <v>200</v>
      </c>
      <c r="P10" s="234"/>
      <c r="Q10" s="234"/>
      <c r="R10" s="234">
        <v>50</v>
      </c>
      <c r="S10" s="234"/>
      <c r="T10" s="234"/>
      <c r="U10" s="234"/>
      <c r="V10" s="234"/>
      <c r="W10" s="234">
        <v>40</v>
      </c>
      <c r="X10" s="234"/>
      <c r="Y10" s="234"/>
      <c r="Z10" s="234">
        <v>200</v>
      </c>
      <c r="AA10" s="234"/>
      <c r="AB10" s="234"/>
      <c r="AC10" s="234">
        <v>3100</v>
      </c>
      <c r="AD10" s="234"/>
      <c r="AE10" s="234"/>
      <c r="AF10" s="234">
        <v>200</v>
      </c>
      <c r="AG10" s="234"/>
      <c r="AH10" s="234"/>
      <c r="AI10" s="234">
        <v>70</v>
      </c>
      <c r="AJ10" s="234"/>
      <c r="AK10" s="234"/>
      <c r="AL10" s="234">
        <v>1040</v>
      </c>
      <c r="AM10" s="234"/>
      <c r="AN10" s="255"/>
      <c r="AO10" s="444">
        <f t="shared" si="0"/>
        <v>9200</v>
      </c>
      <c r="AP10" s="145"/>
      <c r="AQ10" s="331"/>
    </row>
    <row r="11" spans="1:53" s="18" customFormat="1" ht="12.75" customHeight="1">
      <c r="A11" s="79" t="s">
        <v>178</v>
      </c>
      <c r="B11" s="258">
        <v>10165</v>
      </c>
      <c r="C11" s="234">
        <v>941</v>
      </c>
      <c r="D11" s="234"/>
      <c r="E11" s="234"/>
      <c r="F11" s="234">
        <v>941</v>
      </c>
      <c r="G11" s="234"/>
      <c r="H11" s="234"/>
      <c r="I11" s="234">
        <v>941</v>
      </c>
      <c r="J11" s="234"/>
      <c r="K11" s="234"/>
      <c r="L11" s="234">
        <v>941</v>
      </c>
      <c r="M11" s="234"/>
      <c r="N11" s="234"/>
      <c r="O11" s="234">
        <v>941</v>
      </c>
      <c r="P11" s="234"/>
      <c r="Q11" s="234"/>
      <c r="R11" s="234">
        <v>941</v>
      </c>
      <c r="S11" s="234"/>
      <c r="T11" s="234"/>
      <c r="U11" s="234"/>
      <c r="V11" s="234"/>
      <c r="W11" s="234">
        <v>335</v>
      </c>
      <c r="X11" s="234"/>
      <c r="Y11" s="234"/>
      <c r="Z11" s="234">
        <v>415</v>
      </c>
      <c r="AA11" s="234"/>
      <c r="AB11" s="234"/>
      <c r="AC11" s="234">
        <v>940</v>
      </c>
      <c r="AD11" s="234"/>
      <c r="AE11" s="234"/>
      <c r="AF11" s="234">
        <v>940</v>
      </c>
      <c r="AG11" s="234"/>
      <c r="AH11" s="234"/>
      <c r="AI11" s="234">
        <v>940</v>
      </c>
      <c r="AJ11" s="234"/>
      <c r="AK11" s="234"/>
      <c r="AL11" s="234">
        <v>949</v>
      </c>
      <c r="AM11" s="234"/>
      <c r="AN11" s="255"/>
      <c r="AO11" s="444">
        <f t="shared" si="0"/>
        <v>10165</v>
      </c>
      <c r="AP11" s="145"/>
      <c r="AQ11" s="331"/>
    </row>
    <row r="12" spans="1:53" s="18" customFormat="1" ht="13.5" customHeight="1">
      <c r="A12" s="79" t="s">
        <v>220</v>
      </c>
      <c r="B12" s="258">
        <v>308</v>
      </c>
      <c r="C12" s="234"/>
      <c r="D12" s="234"/>
      <c r="E12" s="234"/>
      <c r="F12" s="234"/>
      <c r="G12" s="234"/>
      <c r="H12" s="234"/>
      <c r="I12" s="234">
        <v>308</v>
      </c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55"/>
      <c r="AO12" s="444">
        <f t="shared" si="0"/>
        <v>308</v>
      </c>
      <c r="AP12" s="145"/>
      <c r="AQ12" s="331"/>
    </row>
    <row r="13" spans="1:53" s="18" customFormat="1" ht="18.75" customHeight="1" thickBot="1">
      <c r="A13" s="334" t="s">
        <v>229</v>
      </c>
      <c r="B13" s="263">
        <v>12897</v>
      </c>
      <c r="C13" s="253"/>
      <c r="D13" s="253"/>
      <c r="E13" s="253"/>
      <c r="F13" s="253"/>
      <c r="G13" s="253"/>
      <c r="H13" s="253"/>
      <c r="I13" s="253">
        <v>12897</v>
      </c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384"/>
      <c r="AO13" s="445">
        <f t="shared" si="0"/>
        <v>12897</v>
      </c>
      <c r="AP13" s="145"/>
      <c r="AQ13" s="331"/>
    </row>
    <row r="14" spans="1:53" s="18" customFormat="1" ht="31.5" customHeight="1" thickBot="1">
      <c r="A14" s="329" t="s">
        <v>388</v>
      </c>
      <c r="B14" s="446">
        <f>SUM(B8:B13)</f>
        <v>259575</v>
      </c>
      <c r="C14" s="446">
        <f t="shared" ref="C14:AN14" si="1">SUM(C8:C13)</f>
        <v>39300</v>
      </c>
      <c r="D14" s="446">
        <f t="shared" si="1"/>
        <v>0</v>
      </c>
      <c r="E14" s="446">
        <f t="shared" si="1"/>
        <v>0</v>
      </c>
      <c r="F14" s="446">
        <f t="shared" si="1"/>
        <v>21517</v>
      </c>
      <c r="G14" s="446">
        <f t="shared" si="1"/>
        <v>0</v>
      </c>
      <c r="H14" s="446">
        <f t="shared" si="1"/>
        <v>0</v>
      </c>
      <c r="I14" s="446">
        <f t="shared" si="1"/>
        <v>32785</v>
      </c>
      <c r="J14" s="446">
        <f t="shared" si="1"/>
        <v>0</v>
      </c>
      <c r="K14" s="446">
        <f t="shared" si="1"/>
        <v>0</v>
      </c>
      <c r="L14" s="446">
        <f t="shared" si="1"/>
        <v>16680</v>
      </c>
      <c r="M14" s="446">
        <f t="shared" si="1"/>
        <v>0</v>
      </c>
      <c r="N14" s="446">
        <f t="shared" si="1"/>
        <v>0</v>
      </c>
      <c r="O14" s="446">
        <f t="shared" si="1"/>
        <v>30357</v>
      </c>
      <c r="P14" s="446">
        <f t="shared" si="1"/>
        <v>0</v>
      </c>
      <c r="Q14" s="446">
        <f t="shared" si="1"/>
        <v>0</v>
      </c>
      <c r="R14" s="446">
        <f t="shared" si="1"/>
        <v>16530</v>
      </c>
      <c r="S14" s="446">
        <f t="shared" si="1"/>
        <v>0</v>
      </c>
      <c r="T14" s="446">
        <f t="shared" si="1"/>
        <v>0</v>
      </c>
      <c r="U14" s="446">
        <f t="shared" si="1"/>
        <v>0</v>
      </c>
      <c r="V14" s="446">
        <f t="shared" si="1"/>
        <v>0</v>
      </c>
      <c r="W14" s="446">
        <f t="shared" si="1"/>
        <v>15914</v>
      </c>
      <c r="X14" s="446">
        <f t="shared" si="1"/>
        <v>0</v>
      </c>
      <c r="Y14" s="446">
        <f t="shared" si="1"/>
        <v>0</v>
      </c>
      <c r="Z14" s="446">
        <f t="shared" si="1"/>
        <v>16154</v>
      </c>
      <c r="AA14" s="446">
        <f t="shared" si="1"/>
        <v>0</v>
      </c>
      <c r="AB14" s="446">
        <f t="shared" si="1"/>
        <v>0</v>
      </c>
      <c r="AC14" s="446">
        <f t="shared" si="1"/>
        <v>19579</v>
      </c>
      <c r="AD14" s="446">
        <f t="shared" si="1"/>
        <v>0</v>
      </c>
      <c r="AE14" s="446">
        <f t="shared" si="1"/>
        <v>0</v>
      </c>
      <c r="AF14" s="446">
        <f t="shared" si="1"/>
        <v>16679</v>
      </c>
      <c r="AG14" s="446">
        <f t="shared" si="1"/>
        <v>0</v>
      </c>
      <c r="AH14" s="446">
        <f t="shared" si="1"/>
        <v>0</v>
      </c>
      <c r="AI14" s="446">
        <f t="shared" si="1"/>
        <v>16549</v>
      </c>
      <c r="AJ14" s="446">
        <f t="shared" si="1"/>
        <v>0</v>
      </c>
      <c r="AK14" s="446">
        <f t="shared" si="1"/>
        <v>0</v>
      </c>
      <c r="AL14" s="446">
        <f t="shared" si="1"/>
        <v>17531</v>
      </c>
      <c r="AM14" s="446">
        <f t="shared" si="1"/>
        <v>0</v>
      </c>
      <c r="AN14" s="447">
        <f t="shared" si="1"/>
        <v>0</v>
      </c>
      <c r="AO14" s="448">
        <f t="shared" si="0"/>
        <v>259575</v>
      </c>
      <c r="AP14" s="144"/>
      <c r="AQ14" s="331"/>
    </row>
    <row r="15" spans="1:53" s="18" customFormat="1" ht="30.75" customHeight="1">
      <c r="A15" s="198" t="s">
        <v>389</v>
      </c>
      <c r="B15" s="442">
        <v>27264</v>
      </c>
      <c r="C15" s="393">
        <v>27264</v>
      </c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3"/>
      <c r="AM15" s="393"/>
      <c r="AN15" s="443"/>
      <c r="AO15" s="444">
        <f t="shared" si="0"/>
        <v>27264</v>
      </c>
      <c r="AP15" s="145"/>
      <c r="AQ15" s="331"/>
    </row>
    <row r="16" spans="1:53" s="18" customFormat="1" ht="21" customHeight="1">
      <c r="A16" s="328" t="s">
        <v>199</v>
      </c>
      <c r="B16" s="258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55"/>
      <c r="AO16" s="444"/>
      <c r="AP16" s="145">
        <f>AP8+AP9+AP10+AP11+AP12+AP14+AP15</f>
        <v>0</v>
      </c>
      <c r="AQ16" s="331">
        <f>AQ8+AQ9+AQ10+AQ11+AQ12+AQ14+AQ15</f>
        <v>0</v>
      </c>
      <c r="AR16" s="195"/>
      <c r="AS16" s="195"/>
      <c r="AT16" s="195"/>
    </row>
    <row r="17" spans="1:49" s="18" customFormat="1" ht="20.25" customHeight="1" thickBot="1">
      <c r="A17" s="334" t="s">
        <v>390</v>
      </c>
      <c r="B17" s="263">
        <v>96694</v>
      </c>
      <c r="C17" s="253">
        <v>8058</v>
      </c>
      <c r="D17" s="253"/>
      <c r="E17" s="253"/>
      <c r="F17" s="253">
        <v>8058</v>
      </c>
      <c r="G17" s="253"/>
      <c r="H17" s="253"/>
      <c r="I17" s="253">
        <v>8058</v>
      </c>
      <c r="J17" s="253"/>
      <c r="K17" s="253"/>
      <c r="L17" s="253">
        <v>8058</v>
      </c>
      <c r="M17" s="253"/>
      <c r="N17" s="253"/>
      <c r="O17" s="253">
        <v>8058</v>
      </c>
      <c r="P17" s="253"/>
      <c r="Q17" s="253"/>
      <c r="R17" s="253">
        <v>8058</v>
      </c>
      <c r="S17" s="253"/>
      <c r="T17" s="253"/>
      <c r="U17" s="253"/>
      <c r="V17" s="253"/>
      <c r="W17" s="253">
        <v>8058</v>
      </c>
      <c r="X17" s="253"/>
      <c r="Y17" s="253"/>
      <c r="Z17" s="253">
        <v>8058</v>
      </c>
      <c r="AA17" s="253"/>
      <c r="AB17" s="253"/>
      <c r="AC17" s="253">
        <v>8058</v>
      </c>
      <c r="AD17" s="253"/>
      <c r="AE17" s="253"/>
      <c r="AF17" s="253">
        <v>8058</v>
      </c>
      <c r="AG17" s="253"/>
      <c r="AH17" s="253"/>
      <c r="AI17" s="253">
        <v>8058</v>
      </c>
      <c r="AJ17" s="253"/>
      <c r="AK17" s="253"/>
      <c r="AL17" s="253">
        <v>8056</v>
      </c>
      <c r="AM17" s="253"/>
      <c r="AN17" s="384"/>
      <c r="AO17" s="445">
        <f t="shared" si="0"/>
        <v>96694</v>
      </c>
      <c r="AP17" s="145"/>
      <c r="AQ17" s="331"/>
    </row>
    <row r="18" spans="1:49" s="18" customFormat="1" ht="36.75" customHeight="1" thickBot="1">
      <c r="A18" s="329" t="s">
        <v>391</v>
      </c>
      <c r="B18" s="446">
        <f>SUM(B15:B17)</f>
        <v>123958</v>
      </c>
      <c r="C18" s="446">
        <f t="shared" ref="C18:AL18" si="2">SUM(C15:C17)</f>
        <v>35322</v>
      </c>
      <c r="D18" s="446">
        <f t="shared" si="2"/>
        <v>0</v>
      </c>
      <c r="E18" s="446">
        <f t="shared" si="2"/>
        <v>0</v>
      </c>
      <c r="F18" s="446">
        <f t="shared" si="2"/>
        <v>8058</v>
      </c>
      <c r="G18" s="446">
        <f t="shared" si="2"/>
        <v>0</v>
      </c>
      <c r="H18" s="446">
        <f t="shared" si="2"/>
        <v>0</v>
      </c>
      <c r="I18" s="446">
        <f t="shared" si="2"/>
        <v>8058</v>
      </c>
      <c r="J18" s="446">
        <f t="shared" si="2"/>
        <v>0</v>
      </c>
      <c r="K18" s="446">
        <f t="shared" si="2"/>
        <v>0</v>
      </c>
      <c r="L18" s="446">
        <f t="shared" si="2"/>
        <v>8058</v>
      </c>
      <c r="M18" s="446">
        <f t="shared" si="2"/>
        <v>0</v>
      </c>
      <c r="N18" s="446">
        <f t="shared" si="2"/>
        <v>0</v>
      </c>
      <c r="O18" s="446">
        <f t="shared" si="2"/>
        <v>8058</v>
      </c>
      <c r="P18" s="446">
        <f t="shared" si="2"/>
        <v>0</v>
      </c>
      <c r="Q18" s="446">
        <f t="shared" si="2"/>
        <v>0</v>
      </c>
      <c r="R18" s="446">
        <f t="shared" si="2"/>
        <v>8058</v>
      </c>
      <c r="S18" s="446">
        <f t="shared" si="2"/>
        <v>0</v>
      </c>
      <c r="T18" s="446">
        <f t="shared" si="2"/>
        <v>0</v>
      </c>
      <c r="U18" s="446">
        <f t="shared" si="2"/>
        <v>0</v>
      </c>
      <c r="V18" s="446">
        <f t="shared" si="2"/>
        <v>0</v>
      </c>
      <c r="W18" s="446">
        <f t="shared" si="2"/>
        <v>8058</v>
      </c>
      <c r="X18" s="446">
        <f t="shared" si="2"/>
        <v>0</v>
      </c>
      <c r="Y18" s="446">
        <f t="shared" si="2"/>
        <v>0</v>
      </c>
      <c r="Z18" s="446">
        <f t="shared" si="2"/>
        <v>8058</v>
      </c>
      <c r="AA18" s="446">
        <f t="shared" si="2"/>
        <v>0</v>
      </c>
      <c r="AB18" s="446">
        <f t="shared" si="2"/>
        <v>0</v>
      </c>
      <c r="AC18" s="446">
        <f t="shared" si="2"/>
        <v>8058</v>
      </c>
      <c r="AD18" s="446">
        <f t="shared" si="2"/>
        <v>0</v>
      </c>
      <c r="AE18" s="446">
        <f t="shared" si="2"/>
        <v>0</v>
      </c>
      <c r="AF18" s="446">
        <f t="shared" si="2"/>
        <v>8058</v>
      </c>
      <c r="AG18" s="446">
        <f t="shared" si="2"/>
        <v>0</v>
      </c>
      <c r="AH18" s="446">
        <f t="shared" si="2"/>
        <v>0</v>
      </c>
      <c r="AI18" s="446">
        <f t="shared" si="2"/>
        <v>8058</v>
      </c>
      <c r="AJ18" s="446">
        <f t="shared" si="2"/>
        <v>0</v>
      </c>
      <c r="AK18" s="446">
        <f t="shared" si="2"/>
        <v>0</v>
      </c>
      <c r="AL18" s="446">
        <f t="shared" si="2"/>
        <v>8056</v>
      </c>
      <c r="AM18" s="446"/>
      <c r="AN18" s="447"/>
      <c r="AO18" s="448">
        <f t="shared" si="0"/>
        <v>123958</v>
      </c>
      <c r="AP18" s="144"/>
      <c r="AQ18" s="331"/>
    </row>
    <row r="19" spans="1:49" s="18" customFormat="1" ht="38.25" customHeight="1" thickBot="1">
      <c r="A19" s="329" t="s">
        <v>392</v>
      </c>
      <c r="B19" s="446">
        <f>B14+B18</f>
        <v>383533</v>
      </c>
      <c r="C19" s="446">
        <f t="shared" ref="C19:AL19" si="3">C14+C18</f>
        <v>74622</v>
      </c>
      <c r="D19" s="446">
        <f t="shared" si="3"/>
        <v>0</v>
      </c>
      <c r="E19" s="446">
        <f t="shared" si="3"/>
        <v>0</v>
      </c>
      <c r="F19" s="446">
        <f t="shared" si="3"/>
        <v>29575</v>
      </c>
      <c r="G19" s="446">
        <f t="shared" si="3"/>
        <v>0</v>
      </c>
      <c r="H19" s="446">
        <f t="shared" si="3"/>
        <v>0</v>
      </c>
      <c r="I19" s="446">
        <f t="shared" si="3"/>
        <v>40843</v>
      </c>
      <c r="J19" s="446">
        <f t="shared" si="3"/>
        <v>0</v>
      </c>
      <c r="K19" s="446">
        <f t="shared" si="3"/>
        <v>0</v>
      </c>
      <c r="L19" s="446">
        <f t="shared" si="3"/>
        <v>24738</v>
      </c>
      <c r="M19" s="446">
        <f t="shared" si="3"/>
        <v>0</v>
      </c>
      <c r="N19" s="446">
        <f t="shared" si="3"/>
        <v>0</v>
      </c>
      <c r="O19" s="446">
        <f t="shared" si="3"/>
        <v>38415</v>
      </c>
      <c r="P19" s="446">
        <f t="shared" si="3"/>
        <v>0</v>
      </c>
      <c r="Q19" s="446">
        <f t="shared" si="3"/>
        <v>0</v>
      </c>
      <c r="R19" s="446">
        <f t="shared" si="3"/>
        <v>24588</v>
      </c>
      <c r="S19" s="446">
        <f t="shared" si="3"/>
        <v>0</v>
      </c>
      <c r="T19" s="446">
        <f t="shared" si="3"/>
        <v>0</v>
      </c>
      <c r="U19" s="446">
        <f t="shared" si="3"/>
        <v>0</v>
      </c>
      <c r="V19" s="446">
        <f t="shared" si="3"/>
        <v>0</v>
      </c>
      <c r="W19" s="446">
        <f t="shared" si="3"/>
        <v>23972</v>
      </c>
      <c r="X19" s="446">
        <f t="shared" si="3"/>
        <v>0</v>
      </c>
      <c r="Y19" s="446">
        <f t="shared" si="3"/>
        <v>0</v>
      </c>
      <c r="Z19" s="446">
        <f t="shared" si="3"/>
        <v>24212</v>
      </c>
      <c r="AA19" s="446">
        <f t="shared" si="3"/>
        <v>0</v>
      </c>
      <c r="AB19" s="446">
        <f t="shared" si="3"/>
        <v>0</v>
      </c>
      <c r="AC19" s="446">
        <f t="shared" si="3"/>
        <v>27637</v>
      </c>
      <c r="AD19" s="446">
        <f t="shared" si="3"/>
        <v>0</v>
      </c>
      <c r="AE19" s="446">
        <f t="shared" si="3"/>
        <v>0</v>
      </c>
      <c r="AF19" s="446">
        <f t="shared" si="3"/>
        <v>24737</v>
      </c>
      <c r="AG19" s="446">
        <f t="shared" si="3"/>
        <v>0</v>
      </c>
      <c r="AH19" s="446">
        <f t="shared" si="3"/>
        <v>0</v>
      </c>
      <c r="AI19" s="446">
        <f t="shared" si="3"/>
        <v>24607</v>
      </c>
      <c r="AJ19" s="446">
        <f t="shared" si="3"/>
        <v>0</v>
      </c>
      <c r="AK19" s="446">
        <f t="shared" si="3"/>
        <v>0</v>
      </c>
      <c r="AL19" s="446">
        <f t="shared" si="3"/>
        <v>25587</v>
      </c>
      <c r="AM19" s="446"/>
      <c r="AN19" s="447"/>
      <c r="AO19" s="448">
        <f t="shared" si="0"/>
        <v>383533</v>
      </c>
      <c r="AP19" s="332"/>
      <c r="AQ19" s="333"/>
    </row>
    <row r="20" spans="1:49" ht="12.75" customHeight="1">
      <c r="A20" s="77"/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11"/>
      <c r="AQ20" s="69"/>
    </row>
    <row r="21" spans="1:49" ht="12.75" customHeight="1" thickBot="1">
      <c r="A21" s="77"/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11"/>
      <c r="AQ21" s="69"/>
    </row>
    <row r="22" spans="1:49" ht="12.75" customHeight="1">
      <c r="A22" s="455" t="s">
        <v>42</v>
      </c>
      <c r="B22" s="449" t="s">
        <v>452</v>
      </c>
      <c r="C22" s="649" t="s">
        <v>45</v>
      </c>
      <c r="D22" s="649"/>
      <c r="E22" s="649"/>
      <c r="F22" s="649" t="s">
        <v>49</v>
      </c>
      <c r="G22" s="649"/>
      <c r="H22" s="649"/>
      <c r="I22" s="649" t="s">
        <v>50</v>
      </c>
      <c r="J22" s="649"/>
      <c r="K22" s="649"/>
      <c r="L22" s="649" t="s">
        <v>51</v>
      </c>
      <c r="M22" s="649"/>
      <c r="N22" s="649"/>
      <c r="O22" s="649" t="s">
        <v>52</v>
      </c>
      <c r="P22" s="649"/>
      <c r="Q22" s="649"/>
      <c r="R22" s="649" t="s">
        <v>53</v>
      </c>
      <c r="S22" s="652"/>
      <c r="T22" s="652"/>
      <c r="U22" s="650"/>
      <c r="V22" s="650"/>
      <c r="W22" s="650" t="s">
        <v>54</v>
      </c>
      <c r="X22" s="650"/>
      <c r="Y22" s="650"/>
      <c r="Z22" s="650" t="s">
        <v>55</v>
      </c>
      <c r="AA22" s="650"/>
      <c r="AB22" s="650"/>
      <c r="AC22" s="650" t="s">
        <v>56</v>
      </c>
      <c r="AD22" s="650"/>
      <c r="AE22" s="650"/>
      <c r="AF22" s="650" t="s">
        <v>57</v>
      </c>
      <c r="AG22" s="650"/>
      <c r="AH22" s="650"/>
      <c r="AI22" s="650" t="s">
        <v>58</v>
      </c>
      <c r="AJ22" s="650"/>
      <c r="AK22" s="650"/>
      <c r="AL22" s="650" t="s">
        <v>59</v>
      </c>
      <c r="AM22" s="650"/>
      <c r="AN22" s="651"/>
      <c r="AO22" s="653" t="s">
        <v>452</v>
      </c>
      <c r="AP22" s="654"/>
      <c r="AQ22" s="655"/>
      <c r="AR22" s="514"/>
      <c r="AS22" s="514"/>
      <c r="AT22" s="514"/>
      <c r="AU22" s="514"/>
      <c r="AV22" s="514"/>
      <c r="AW22" s="514"/>
    </row>
    <row r="23" spans="1:49" ht="12.75" customHeight="1" thickBot="1">
      <c r="A23" s="456" t="s">
        <v>20</v>
      </c>
      <c r="B23" s="450" t="s">
        <v>44</v>
      </c>
      <c r="C23" s="439" t="s">
        <v>46</v>
      </c>
      <c r="D23" s="439" t="s">
        <v>47</v>
      </c>
      <c r="E23" s="439" t="s">
        <v>48</v>
      </c>
      <c r="F23" s="439" t="s">
        <v>46</v>
      </c>
      <c r="G23" s="439" t="s">
        <v>47</v>
      </c>
      <c r="H23" s="439" t="s">
        <v>48</v>
      </c>
      <c r="I23" s="439" t="s">
        <v>46</v>
      </c>
      <c r="J23" s="439" t="s">
        <v>47</v>
      </c>
      <c r="K23" s="439" t="s">
        <v>48</v>
      </c>
      <c r="L23" s="439" t="s">
        <v>46</v>
      </c>
      <c r="M23" s="439" t="s">
        <v>47</v>
      </c>
      <c r="N23" s="439" t="s">
        <v>48</v>
      </c>
      <c r="O23" s="439" t="s">
        <v>46</v>
      </c>
      <c r="P23" s="439" t="s">
        <v>47</v>
      </c>
      <c r="Q23" s="439" t="s">
        <v>48</v>
      </c>
      <c r="R23" s="439" t="s">
        <v>46</v>
      </c>
      <c r="S23" s="440" t="s">
        <v>47</v>
      </c>
      <c r="T23" s="440" t="s">
        <v>48</v>
      </c>
      <c r="U23" s="440" t="s">
        <v>47</v>
      </c>
      <c r="V23" s="440" t="s">
        <v>48</v>
      </c>
      <c r="W23" s="440" t="s">
        <v>46</v>
      </c>
      <c r="X23" s="440" t="s">
        <v>47</v>
      </c>
      <c r="Y23" s="440" t="s">
        <v>48</v>
      </c>
      <c r="Z23" s="440" t="s">
        <v>46</v>
      </c>
      <c r="AA23" s="440" t="s">
        <v>47</v>
      </c>
      <c r="AB23" s="440" t="s">
        <v>48</v>
      </c>
      <c r="AC23" s="440" t="s">
        <v>46</v>
      </c>
      <c r="AD23" s="440" t="s">
        <v>47</v>
      </c>
      <c r="AE23" s="440" t="s">
        <v>48</v>
      </c>
      <c r="AF23" s="440" t="s">
        <v>46</v>
      </c>
      <c r="AG23" s="440" t="s">
        <v>47</v>
      </c>
      <c r="AH23" s="440" t="s">
        <v>48</v>
      </c>
      <c r="AI23" s="440" t="s">
        <v>46</v>
      </c>
      <c r="AJ23" s="440" t="s">
        <v>47</v>
      </c>
      <c r="AK23" s="440" t="s">
        <v>48</v>
      </c>
      <c r="AL23" s="440" t="s">
        <v>46</v>
      </c>
      <c r="AM23" s="440" t="s">
        <v>47</v>
      </c>
      <c r="AN23" s="441" t="s">
        <v>48</v>
      </c>
      <c r="AO23" s="451" t="s">
        <v>46</v>
      </c>
      <c r="AP23" s="200" t="s">
        <v>47</v>
      </c>
      <c r="AQ23" s="201" t="s">
        <v>48</v>
      </c>
    </row>
    <row r="24" spans="1:49" s="18" customFormat="1" ht="18.75" customHeight="1">
      <c r="A24" s="457" t="s">
        <v>237</v>
      </c>
      <c r="B24" s="442">
        <v>115838</v>
      </c>
      <c r="C24" s="393">
        <v>9653</v>
      </c>
      <c r="D24" s="393"/>
      <c r="E24" s="393"/>
      <c r="F24" s="393">
        <v>9653</v>
      </c>
      <c r="G24" s="393"/>
      <c r="H24" s="393"/>
      <c r="I24" s="393">
        <v>9653</v>
      </c>
      <c r="J24" s="393"/>
      <c r="K24" s="393"/>
      <c r="L24" s="393">
        <v>9653</v>
      </c>
      <c r="M24" s="393"/>
      <c r="N24" s="393"/>
      <c r="O24" s="393">
        <v>9653</v>
      </c>
      <c r="P24" s="393"/>
      <c r="Q24" s="393"/>
      <c r="R24" s="393">
        <v>9653</v>
      </c>
      <c r="S24" s="393"/>
      <c r="T24" s="393"/>
      <c r="U24" s="393"/>
      <c r="V24" s="393"/>
      <c r="W24" s="393">
        <v>9653</v>
      </c>
      <c r="X24" s="393"/>
      <c r="Y24" s="393"/>
      <c r="Z24" s="393">
        <v>9653</v>
      </c>
      <c r="AA24" s="393"/>
      <c r="AB24" s="393"/>
      <c r="AC24" s="393">
        <v>9653</v>
      </c>
      <c r="AD24" s="393"/>
      <c r="AE24" s="393"/>
      <c r="AF24" s="393">
        <v>9653</v>
      </c>
      <c r="AG24" s="393"/>
      <c r="AH24" s="393"/>
      <c r="AI24" s="393">
        <v>9653</v>
      </c>
      <c r="AJ24" s="393"/>
      <c r="AK24" s="393"/>
      <c r="AL24" s="393">
        <v>9655</v>
      </c>
      <c r="AM24" s="393"/>
      <c r="AN24" s="443"/>
      <c r="AO24" s="452">
        <f>SUM(C24:AL24)</f>
        <v>115838</v>
      </c>
      <c r="AP24" s="320"/>
      <c r="AQ24" s="335"/>
    </row>
    <row r="25" spans="1:49" s="18" customFormat="1" ht="20.25" customHeight="1">
      <c r="A25" s="328" t="s">
        <v>241</v>
      </c>
      <c r="B25" s="258">
        <v>26591</v>
      </c>
      <c r="C25" s="234">
        <v>2216</v>
      </c>
      <c r="D25" s="234"/>
      <c r="E25" s="234"/>
      <c r="F25" s="234">
        <v>2216</v>
      </c>
      <c r="G25" s="234"/>
      <c r="H25" s="234"/>
      <c r="I25" s="234">
        <v>2216</v>
      </c>
      <c r="J25" s="234"/>
      <c r="K25" s="234"/>
      <c r="L25" s="234">
        <v>2216</v>
      </c>
      <c r="M25" s="234"/>
      <c r="N25" s="234"/>
      <c r="O25" s="234">
        <v>2216</v>
      </c>
      <c r="P25" s="234"/>
      <c r="Q25" s="234"/>
      <c r="R25" s="234">
        <v>2216</v>
      </c>
      <c r="S25" s="234"/>
      <c r="T25" s="234"/>
      <c r="U25" s="234"/>
      <c r="V25" s="234"/>
      <c r="W25" s="234">
        <v>2216</v>
      </c>
      <c r="X25" s="234"/>
      <c r="Y25" s="234"/>
      <c r="Z25" s="234">
        <v>2216</v>
      </c>
      <c r="AA25" s="234"/>
      <c r="AB25" s="234"/>
      <c r="AC25" s="234">
        <v>2216</v>
      </c>
      <c r="AD25" s="234"/>
      <c r="AE25" s="234"/>
      <c r="AF25" s="234">
        <v>2216</v>
      </c>
      <c r="AG25" s="234"/>
      <c r="AH25" s="234"/>
      <c r="AI25" s="234">
        <v>2216</v>
      </c>
      <c r="AJ25" s="234"/>
      <c r="AK25" s="234"/>
      <c r="AL25" s="234">
        <v>2215</v>
      </c>
      <c r="AM25" s="234"/>
      <c r="AN25" s="255"/>
      <c r="AO25" s="452">
        <f t="shared" ref="AO25:AO34" si="4">SUM(C25:AL25)</f>
        <v>26591</v>
      </c>
      <c r="AP25" s="123"/>
      <c r="AQ25" s="336"/>
    </row>
    <row r="26" spans="1:49" s="18" customFormat="1" ht="12.75" customHeight="1">
      <c r="A26" s="328" t="s">
        <v>21</v>
      </c>
      <c r="B26" s="258">
        <v>65539</v>
      </c>
      <c r="C26" s="234">
        <v>6474</v>
      </c>
      <c r="D26" s="234"/>
      <c r="E26" s="234"/>
      <c r="F26" s="234">
        <v>6000</v>
      </c>
      <c r="G26" s="234"/>
      <c r="H26" s="234"/>
      <c r="I26" s="234">
        <v>6000</v>
      </c>
      <c r="J26" s="234"/>
      <c r="K26" s="234"/>
      <c r="L26" s="234">
        <v>6000</v>
      </c>
      <c r="M26" s="234"/>
      <c r="N26" s="234"/>
      <c r="O26" s="234">
        <v>6000</v>
      </c>
      <c r="P26" s="234"/>
      <c r="Q26" s="234"/>
      <c r="R26" s="234">
        <v>4000</v>
      </c>
      <c r="S26" s="234"/>
      <c r="T26" s="234"/>
      <c r="U26" s="234"/>
      <c r="V26" s="234"/>
      <c r="W26" s="234">
        <v>3065</v>
      </c>
      <c r="X26" s="234"/>
      <c r="Y26" s="234"/>
      <c r="Z26" s="234">
        <v>4000</v>
      </c>
      <c r="AA26" s="234"/>
      <c r="AB26" s="234"/>
      <c r="AC26" s="234">
        <v>6000</v>
      </c>
      <c r="AD26" s="234"/>
      <c r="AE26" s="234"/>
      <c r="AF26" s="234">
        <v>6000</v>
      </c>
      <c r="AG26" s="234"/>
      <c r="AH26" s="234"/>
      <c r="AI26" s="234">
        <v>6000</v>
      </c>
      <c r="AJ26" s="234"/>
      <c r="AK26" s="234"/>
      <c r="AL26" s="234">
        <v>6000</v>
      </c>
      <c r="AM26" s="234"/>
      <c r="AN26" s="255"/>
      <c r="AO26" s="452">
        <f t="shared" si="4"/>
        <v>65539</v>
      </c>
      <c r="AP26" s="123"/>
      <c r="AQ26" s="336"/>
    </row>
    <row r="27" spans="1:49" s="18" customFormat="1" ht="22.5" customHeight="1">
      <c r="A27" s="328" t="s">
        <v>298</v>
      </c>
      <c r="B27" s="258">
        <v>25899</v>
      </c>
      <c r="C27" s="234">
        <v>5300</v>
      </c>
      <c r="D27" s="234"/>
      <c r="E27" s="234"/>
      <c r="F27" s="234">
        <v>5300</v>
      </c>
      <c r="G27" s="234"/>
      <c r="H27" s="234"/>
      <c r="I27" s="234">
        <v>5300</v>
      </c>
      <c r="J27" s="234"/>
      <c r="K27" s="234"/>
      <c r="L27" s="234">
        <v>850</v>
      </c>
      <c r="M27" s="234"/>
      <c r="N27" s="234"/>
      <c r="O27" s="234">
        <v>850</v>
      </c>
      <c r="P27" s="234"/>
      <c r="Q27" s="234"/>
      <c r="R27" s="234">
        <v>840</v>
      </c>
      <c r="S27" s="234"/>
      <c r="T27" s="234"/>
      <c r="U27" s="234"/>
      <c r="V27" s="234"/>
      <c r="W27" s="234">
        <v>850</v>
      </c>
      <c r="X27" s="234"/>
      <c r="Y27" s="234"/>
      <c r="Z27" s="234">
        <v>850</v>
      </c>
      <c r="AA27" s="234"/>
      <c r="AB27" s="234"/>
      <c r="AC27" s="234">
        <v>3209</v>
      </c>
      <c r="AD27" s="234"/>
      <c r="AE27" s="234"/>
      <c r="AF27" s="234">
        <v>850</v>
      </c>
      <c r="AG27" s="234"/>
      <c r="AH27" s="234"/>
      <c r="AI27" s="234">
        <v>850</v>
      </c>
      <c r="AJ27" s="234"/>
      <c r="AK27" s="234"/>
      <c r="AL27" s="234">
        <v>850</v>
      </c>
      <c r="AM27" s="234"/>
      <c r="AN27" s="255"/>
      <c r="AO27" s="452">
        <f t="shared" si="4"/>
        <v>25899</v>
      </c>
      <c r="AP27" s="123"/>
      <c r="AQ27" s="336"/>
    </row>
    <row r="28" spans="1:49" s="18" customFormat="1" ht="21.75" customHeight="1">
      <c r="A28" s="328" t="s">
        <v>268</v>
      </c>
      <c r="B28" s="258">
        <v>29595</v>
      </c>
      <c r="C28" s="234">
        <v>1370</v>
      </c>
      <c r="D28" s="234"/>
      <c r="E28" s="234"/>
      <c r="F28" s="234">
        <v>940</v>
      </c>
      <c r="G28" s="234"/>
      <c r="H28" s="234"/>
      <c r="I28" s="234">
        <v>940</v>
      </c>
      <c r="J28" s="234"/>
      <c r="K28" s="234"/>
      <c r="L28" s="234">
        <v>940</v>
      </c>
      <c r="M28" s="234"/>
      <c r="N28" s="234"/>
      <c r="O28" s="234">
        <v>940</v>
      </c>
      <c r="P28" s="234"/>
      <c r="Q28" s="234"/>
      <c r="R28" s="234">
        <v>10940</v>
      </c>
      <c r="S28" s="234"/>
      <c r="T28" s="234"/>
      <c r="U28" s="234"/>
      <c r="V28" s="234"/>
      <c r="W28" s="234">
        <v>940</v>
      </c>
      <c r="X28" s="234"/>
      <c r="Y28" s="234"/>
      <c r="Z28" s="234">
        <v>940</v>
      </c>
      <c r="AA28" s="234"/>
      <c r="AB28" s="234"/>
      <c r="AC28" s="234">
        <v>1240</v>
      </c>
      <c r="AD28" s="234"/>
      <c r="AE28" s="234"/>
      <c r="AF28" s="234">
        <v>940</v>
      </c>
      <c r="AG28" s="234"/>
      <c r="AH28" s="234"/>
      <c r="AI28" s="234">
        <v>8525</v>
      </c>
      <c r="AJ28" s="234"/>
      <c r="AK28" s="234"/>
      <c r="AL28" s="234">
        <v>940</v>
      </c>
      <c r="AM28" s="234"/>
      <c r="AN28" s="255"/>
      <c r="AO28" s="452">
        <f t="shared" si="4"/>
        <v>29595</v>
      </c>
      <c r="AP28" s="123"/>
      <c r="AQ28" s="336"/>
    </row>
    <row r="29" spans="1:49" s="18" customFormat="1" ht="12.75" customHeight="1">
      <c r="A29" s="328" t="s">
        <v>23</v>
      </c>
      <c r="B29" s="258">
        <v>13225</v>
      </c>
      <c r="C29" s="234"/>
      <c r="D29" s="234"/>
      <c r="E29" s="234"/>
      <c r="F29" s="234">
        <v>1116</v>
      </c>
      <c r="G29" s="234"/>
      <c r="H29" s="234"/>
      <c r="I29" s="234"/>
      <c r="J29" s="234"/>
      <c r="K29" s="234"/>
      <c r="L29" s="234">
        <v>3793</v>
      </c>
      <c r="M29" s="234"/>
      <c r="N29" s="234"/>
      <c r="O29" s="234"/>
      <c r="P29" s="234"/>
      <c r="Q29" s="234"/>
      <c r="R29" s="234">
        <v>4375</v>
      </c>
      <c r="S29" s="234"/>
      <c r="T29" s="234"/>
      <c r="U29" s="234"/>
      <c r="V29" s="234"/>
      <c r="W29" s="234"/>
      <c r="X29" s="234"/>
      <c r="Y29" s="234"/>
      <c r="Z29" s="234">
        <v>3941</v>
      </c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55"/>
      <c r="AO29" s="452">
        <f t="shared" si="4"/>
        <v>13225</v>
      </c>
      <c r="AP29" s="123"/>
      <c r="AQ29" s="336"/>
    </row>
    <row r="30" spans="1:49" s="18" customFormat="1" ht="12.75" customHeight="1">
      <c r="A30" s="328" t="s">
        <v>24</v>
      </c>
      <c r="B30" s="258">
        <v>9152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>
        <v>7882</v>
      </c>
      <c r="AA30" s="234"/>
      <c r="AB30" s="234"/>
      <c r="AC30" s="234">
        <v>1270</v>
      </c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55"/>
      <c r="AO30" s="452">
        <f t="shared" si="4"/>
        <v>9152</v>
      </c>
      <c r="AP30" s="123"/>
      <c r="AQ30" s="336"/>
    </row>
    <row r="31" spans="1:49" s="18" customFormat="1" ht="39" customHeight="1" thickBot="1">
      <c r="A31" s="458" t="s">
        <v>393</v>
      </c>
      <c r="B31" s="263">
        <v>1000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1000</v>
      </c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384"/>
      <c r="AO31" s="453">
        <f t="shared" si="4"/>
        <v>1000</v>
      </c>
      <c r="AP31" s="123"/>
      <c r="AQ31" s="336"/>
    </row>
    <row r="32" spans="1:49" s="18" customFormat="1" ht="23.25" customHeight="1" thickBot="1">
      <c r="A32" s="329" t="s">
        <v>394</v>
      </c>
      <c r="B32" s="446">
        <f>SUM(B24:B31)</f>
        <v>286839</v>
      </c>
      <c r="C32" s="446">
        <f>SUM(C24:C31)</f>
        <v>25013</v>
      </c>
      <c r="D32" s="446">
        <f t="shared" ref="D32:AL32" si="5">SUM(D24:D31)</f>
        <v>0</v>
      </c>
      <c r="E32" s="446">
        <f t="shared" si="5"/>
        <v>0</v>
      </c>
      <c r="F32" s="446">
        <f t="shared" si="5"/>
        <v>25225</v>
      </c>
      <c r="G32" s="446">
        <f t="shared" si="5"/>
        <v>0</v>
      </c>
      <c r="H32" s="446">
        <f t="shared" si="5"/>
        <v>0</v>
      </c>
      <c r="I32" s="446">
        <f t="shared" si="5"/>
        <v>24109</v>
      </c>
      <c r="J32" s="446">
        <f t="shared" si="5"/>
        <v>0</v>
      </c>
      <c r="K32" s="446">
        <f t="shared" si="5"/>
        <v>0</v>
      </c>
      <c r="L32" s="446">
        <f t="shared" si="5"/>
        <v>24452</v>
      </c>
      <c r="M32" s="446">
        <f t="shared" si="5"/>
        <v>0</v>
      </c>
      <c r="N32" s="446">
        <f t="shared" si="5"/>
        <v>0</v>
      </c>
      <c r="O32" s="446">
        <f t="shared" si="5"/>
        <v>19659</v>
      </c>
      <c r="P32" s="446">
        <f t="shared" si="5"/>
        <v>0</v>
      </c>
      <c r="Q32" s="446">
        <f t="shared" si="5"/>
        <v>0</v>
      </c>
      <c r="R32" s="446">
        <f t="shared" si="5"/>
        <v>32024</v>
      </c>
      <c r="S32" s="446">
        <f t="shared" si="5"/>
        <v>0</v>
      </c>
      <c r="T32" s="446">
        <f t="shared" si="5"/>
        <v>0</v>
      </c>
      <c r="U32" s="446">
        <f t="shared" si="5"/>
        <v>0</v>
      </c>
      <c r="V32" s="446">
        <f t="shared" si="5"/>
        <v>0</v>
      </c>
      <c r="W32" s="446">
        <f t="shared" si="5"/>
        <v>16724</v>
      </c>
      <c r="X32" s="446">
        <f t="shared" si="5"/>
        <v>0</v>
      </c>
      <c r="Y32" s="446">
        <f t="shared" si="5"/>
        <v>0</v>
      </c>
      <c r="Z32" s="446">
        <f t="shared" si="5"/>
        <v>29482</v>
      </c>
      <c r="AA32" s="446">
        <f t="shared" si="5"/>
        <v>0</v>
      </c>
      <c r="AB32" s="446">
        <f t="shared" si="5"/>
        <v>0</v>
      </c>
      <c r="AC32" s="446">
        <f t="shared" si="5"/>
        <v>23588</v>
      </c>
      <c r="AD32" s="446">
        <f t="shared" si="5"/>
        <v>0</v>
      </c>
      <c r="AE32" s="446">
        <f t="shared" si="5"/>
        <v>0</v>
      </c>
      <c r="AF32" s="446">
        <f t="shared" si="5"/>
        <v>19659</v>
      </c>
      <c r="AG32" s="446">
        <f t="shared" si="5"/>
        <v>0</v>
      </c>
      <c r="AH32" s="446">
        <f t="shared" si="5"/>
        <v>0</v>
      </c>
      <c r="AI32" s="446">
        <f t="shared" si="5"/>
        <v>27244</v>
      </c>
      <c r="AJ32" s="446">
        <f t="shared" si="5"/>
        <v>0</v>
      </c>
      <c r="AK32" s="446">
        <f t="shared" si="5"/>
        <v>0</v>
      </c>
      <c r="AL32" s="446">
        <f t="shared" si="5"/>
        <v>19660</v>
      </c>
      <c r="AM32" s="446"/>
      <c r="AN32" s="447"/>
      <c r="AO32" s="448">
        <f t="shared" si="4"/>
        <v>286839</v>
      </c>
      <c r="AP32" s="153">
        <f>AP30+AP31</f>
        <v>0</v>
      </c>
      <c r="AQ32" s="336">
        <f>AQ30+AQ31</f>
        <v>0</v>
      </c>
    </row>
    <row r="33" spans="1:43" s="18" customFormat="1" ht="24" customHeight="1" thickBot="1">
      <c r="A33" s="459" t="s">
        <v>273</v>
      </c>
      <c r="B33" s="278">
        <v>96694</v>
      </c>
      <c r="C33" s="280">
        <v>8058</v>
      </c>
      <c r="D33" s="280"/>
      <c r="E33" s="280"/>
      <c r="F33" s="280">
        <v>8058</v>
      </c>
      <c r="G33" s="280"/>
      <c r="H33" s="280"/>
      <c r="I33" s="280">
        <v>8058</v>
      </c>
      <c r="J33" s="280"/>
      <c r="K33" s="280"/>
      <c r="L33" s="280">
        <v>8058</v>
      </c>
      <c r="M33" s="280"/>
      <c r="N33" s="280"/>
      <c r="O33" s="280">
        <v>8058</v>
      </c>
      <c r="P33" s="280"/>
      <c r="Q33" s="280"/>
      <c r="R33" s="280">
        <v>8058</v>
      </c>
      <c r="S33" s="280"/>
      <c r="T33" s="280"/>
      <c r="U33" s="280"/>
      <c r="V33" s="280"/>
      <c r="W33" s="280">
        <v>8058</v>
      </c>
      <c r="X33" s="280"/>
      <c r="Y33" s="280"/>
      <c r="Z33" s="280">
        <v>8058</v>
      </c>
      <c r="AA33" s="280"/>
      <c r="AB33" s="280"/>
      <c r="AC33" s="280">
        <v>8058</v>
      </c>
      <c r="AD33" s="280"/>
      <c r="AE33" s="280"/>
      <c r="AF33" s="280">
        <v>8058</v>
      </c>
      <c r="AG33" s="280"/>
      <c r="AH33" s="280"/>
      <c r="AI33" s="280">
        <v>8058</v>
      </c>
      <c r="AJ33" s="280"/>
      <c r="AK33" s="280"/>
      <c r="AL33" s="280">
        <v>8056</v>
      </c>
      <c r="AM33" s="280"/>
      <c r="AN33" s="275"/>
      <c r="AO33" s="453">
        <f t="shared" si="4"/>
        <v>96694</v>
      </c>
      <c r="AP33" s="123"/>
      <c r="AQ33" s="336"/>
    </row>
    <row r="34" spans="1:43" s="196" customFormat="1" ht="27" customHeight="1" thickBot="1">
      <c r="A34" s="329" t="s">
        <v>395</v>
      </c>
      <c r="B34" s="446">
        <f>SUM(B32:B33)</f>
        <v>383533</v>
      </c>
      <c r="C34" s="446">
        <f>C32+C33</f>
        <v>33071</v>
      </c>
      <c r="D34" s="446">
        <f t="shared" ref="D34:AL34" si="6">D32+D33</f>
        <v>0</v>
      </c>
      <c r="E34" s="446">
        <f t="shared" si="6"/>
        <v>0</v>
      </c>
      <c r="F34" s="446">
        <f t="shared" si="6"/>
        <v>33283</v>
      </c>
      <c r="G34" s="446">
        <f t="shared" si="6"/>
        <v>0</v>
      </c>
      <c r="H34" s="446">
        <f t="shared" si="6"/>
        <v>0</v>
      </c>
      <c r="I34" s="446">
        <f t="shared" si="6"/>
        <v>32167</v>
      </c>
      <c r="J34" s="446">
        <f t="shared" si="6"/>
        <v>0</v>
      </c>
      <c r="K34" s="446">
        <f t="shared" si="6"/>
        <v>0</v>
      </c>
      <c r="L34" s="446">
        <f t="shared" si="6"/>
        <v>32510</v>
      </c>
      <c r="M34" s="446">
        <f t="shared" si="6"/>
        <v>0</v>
      </c>
      <c r="N34" s="446">
        <f t="shared" si="6"/>
        <v>0</v>
      </c>
      <c r="O34" s="446">
        <f t="shared" si="6"/>
        <v>27717</v>
      </c>
      <c r="P34" s="446">
        <f t="shared" si="6"/>
        <v>0</v>
      </c>
      <c r="Q34" s="446">
        <f t="shared" si="6"/>
        <v>0</v>
      </c>
      <c r="R34" s="446">
        <f t="shared" si="6"/>
        <v>40082</v>
      </c>
      <c r="S34" s="446">
        <f t="shared" si="6"/>
        <v>0</v>
      </c>
      <c r="T34" s="446">
        <f t="shared" si="6"/>
        <v>0</v>
      </c>
      <c r="U34" s="446">
        <f t="shared" si="6"/>
        <v>0</v>
      </c>
      <c r="V34" s="446">
        <f t="shared" si="6"/>
        <v>0</v>
      </c>
      <c r="W34" s="446">
        <f t="shared" si="6"/>
        <v>24782</v>
      </c>
      <c r="X34" s="446">
        <f t="shared" si="6"/>
        <v>0</v>
      </c>
      <c r="Y34" s="446">
        <f t="shared" si="6"/>
        <v>0</v>
      </c>
      <c r="Z34" s="446">
        <f t="shared" si="6"/>
        <v>37540</v>
      </c>
      <c r="AA34" s="446">
        <f t="shared" si="6"/>
        <v>0</v>
      </c>
      <c r="AB34" s="446">
        <f t="shared" si="6"/>
        <v>0</v>
      </c>
      <c r="AC34" s="446">
        <f t="shared" si="6"/>
        <v>31646</v>
      </c>
      <c r="AD34" s="446">
        <f t="shared" si="6"/>
        <v>0</v>
      </c>
      <c r="AE34" s="446">
        <f t="shared" si="6"/>
        <v>0</v>
      </c>
      <c r="AF34" s="446">
        <f t="shared" si="6"/>
        <v>27717</v>
      </c>
      <c r="AG34" s="446">
        <f t="shared" si="6"/>
        <v>0</v>
      </c>
      <c r="AH34" s="446">
        <f t="shared" si="6"/>
        <v>0</v>
      </c>
      <c r="AI34" s="446">
        <f t="shared" si="6"/>
        <v>35302</v>
      </c>
      <c r="AJ34" s="446">
        <f t="shared" si="6"/>
        <v>0</v>
      </c>
      <c r="AK34" s="446">
        <f t="shared" si="6"/>
        <v>0</v>
      </c>
      <c r="AL34" s="446">
        <f t="shared" si="6"/>
        <v>27716</v>
      </c>
      <c r="AM34" s="446"/>
      <c r="AN34" s="447"/>
      <c r="AO34" s="448">
        <f t="shared" si="4"/>
        <v>383533</v>
      </c>
      <c r="AP34" s="153"/>
      <c r="AQ34" s="336"/>
    </row>
    <row r="35" spans="1:43" s="196" customFormat="1" ht="27.75" customHeight="1" thickBot="1">
      <c r="A35" s="329" t="s">
        <v>396</v>
      </c>
      <c r="B35" s="446">
        <f>B19-B34</f>
        <v>0</v>
      </c>
      <c r="C35" s="446">
        <f t="shared" ref="C35:AO35" si="7">C19-C34</f>
        <v>41551</v>
      </c>
      <c r="D35" s="446">
        <f t="shared" si="7"/>
        <v>0</v>
      </c>
      <c r="E35" s="446">
        <f t="shared" si="7"/>
        <v>0</v>
      </c>
      <c r="F35" s="446">
        <f t="shared" si="7"/>
        <v>-3708</v>
      </c>
      <c r="G35" s="446">
        <f t="shared" si="7"/>
        <v>0</v>
      </c>
      <c r="H35" s="446">
        <f t="shared" si="7"/>
        <v>0</v>
      </c>
      <c r="I35" s="446">
        <f t="shared" si="7"/>
        <v>8676</v>
      </c>
      <c r="J35" s="446">
        <f t="shared" si="7"/>
        <v>0</v>
      </c>
      <c r="K35" s="446">
        <f t="shared" si="7"/>
        <v>0</v>
      </c>
      <c r="L35" s="446">
        <f t="shared" si="7"/>
        <v>-7772</v>
      </c>
      <c r="M35" s="446">
        <f t="shared" si="7"/>
        <v>0</v>
      </c>
      <c r="N35" s="446">
        <f t="shared" si="7"/>
        <v>0</v>
      </c>
      <c r="O35" s="446">
        <f t="shared" si="7"/>
        <v>10698</v>
      </c>
      <c r="P35" s="446">
        <f t="shared" si="7"/>
        <v>0</v>
      </c>
      <c r="Q35" s="446">
        <f t="shared" si="7"/>
        <v>0</v>
      </c>
      <c r="R35" s="446">
        <f t="shared" si="7"/>
        <v>-15494</v>
      </c>
      <c r="S35" s="446">
        <f t="shared" si="7"/>
        <v>0</v>
      </c>
      <c r="T35" s="446">
        <f t="shared" si="7"/>
        <v>0</v>
      </c>
      <c r="U35" s="446">
        <f t="shared" si="7"/>
        <v>0</v>
      </c>
      <c r="V35" s="446">
        <f t="shared" si="7"/>
        <v>0</v>
      </c>
      <c r="W35" s="446">
        <f t="shared" si="7"/>
        <v>-810</v>
      </c>
      <c r="X35" s="446">
        <f t="shared" si="7"/>
        <v>0</v>
      </c>
      <c r="Y35" s="446">
        <f t="shared" si="7"/>
        <v>0</v>
      </c>
      <c r="Z35" s="446">
        <f t="shared" si="7"/>
        <v>-13328</v>
      </c>
      <c r="AA35" s="446">
        <f t="shared" si="7"/>
        <v>0</v>
      </c>
      <c r="AB35" s="446">
        <f t="shared" si="7"/>
        <v>0</v>
      </c>
      <c r="AC35" s="446">
        <f t="shared" si="7"/>
        <v>-4009</v>
      </c>
      <c r="AD35" s="446">
        <f t="shared" si="7"/>
        <v>0</v>
      </c>
      <c r="AE35" s="446">
        <f t="shared" si="7"/>
        <v>0</v>
      </c>
      <c r="AF35" s="446">
        <f t="shared" si="7"/>
        <v>-2980</v>
      </c>
      <c r="AG35" s="446">
        <f t="shared" si="7"/>
        <v>0</v>
      </c>
      <c r="AH35" s="446">
        <f t="shared" si="7"/>
        <v>0</v>
      </c>
      <c r="AI35" s="446">
        <f t="shared" si="7"/>
        <v>-10695</v>
      </c>
      <c r="AJ35" s="446">
        <f t="shared" si="7"/>
        <v>0</v>
      </c>
      <c r="AK35" s="446">
        <f t="shared" si="7"/>
        <v>0</v>
      </c>
      <c r="AL35" s="446">
        <f t="shared" si="7"/>
        <v>-2129</v>
      </c>
      <c r="AM35" s="446">
        <f t="shared" si="7"/>
        <v>0</v>
      </c>
      <c r="AN35" s="446">
        <f t="shared" si="7"/>
        <v>0</v>
      </c>
      <c r="AO35" s="446">
        <f t="shared" si="7"/>
        <v>0</v>
      </c>
      <c r="AP35" s="153"/>
      <c r="AQ35" s="336"/>
    </row>
    <row r="36" spans="1:43" s="196" customFormat="1" ht="12.75" customHeight="1" thickBot="1">
      <c r="A36" s="338"/>
      <c r="B36" s="454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54"/>
      <c r="AN36" s="265"/>
      <c r="AO36" s="448"/>
      <c r="AP36" s="339"/>
      <c r="AQ36" s="337"/>
    </row>
  </sheetData>
  <mergeCells count="38">
    <mergeCell ref="AO22:AQ22"/>
    <mergeCell ref="AR22:AT22"/>
    <mergeCell ref="AU22:AW22"/>
    <mergeCell ref="Z22:AB22"/>
    <mergeCell ref="AC22:AE22"/>
    <mergeCell ref="AF22:AH22"/>
    <mergeCell ref="AI22:AK22"/>
    <mergeCell ref="C22:E22"/>
    <mergeCell ref="F22:H22"/>
    <mergeCell ref="I22:K22"/>
    <mergeCell ref="L22:N22"/>
    <mergeCell ref="AL22:AN22"/>
    <mergeCell ref="O22:Q22"/>
    <mergeCell ref="R22:T22"/>
    <mergeCell ref="U22:V22"/>
    <mergeCell ref="W22:Y22"/>
    <mergeCell ref="C6:E6"/>
    <mergeCell ref="F6:H6"/>
    <mergeCell ref="I6:K6"/>
    <mergeCell ref="AU6:AW6"/>
    <mergeCell ref="AF6:AH6"/>
    <mergeCell ref="AI6:AK6"/>
    <mergeCell ref="AL6:AN6"/>
    <mergeCell ref="AR6:AT6"/>
    <mergeCell ref="L6:N6"/>
    <mergeCell ref="O6:Q6"/>
    <mergeCell ref="R6:T6"/>
    <mergeCell ref="U6:V6"/>
    <mergeCell ref="W6:Y6"/>
    <mergeCell ref="AO6:AQ6"/>
    <mergeCell ref="Z6:AB6"/>
    <mergeCell ref="AC6:AE6"/>
    <mergeCell ref="AZ1:BA1"/>
    <mergeCell ref="AZ5:BA5"/>
    <mergeCell ref="O1:T1"/>
    <mergeCell ref="O5:T5"/>
    <mergeCell ref="A3:AO3"/>
    <mergeCell ref="AI5:A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topLeftCell="A10" workbookViewId="0">
      <selection activeCell="G40" sqref="G40"/>
    </sheetView>
  </sheetViews>
  <sheetFormatPr defaultRowHeight="12.75"/>
  <cols>
    <col min="1" max="1" width="42.140625" customWidth="1"/>
    <col min="2" max="2" width="9.42578125" customWidth="1"/>
  </cols>
  <sheetData>
    <row r="1" spans="1:9">
      <c r="B1" s="514" t="s">
        <v>397</v>
      </c>
      <c r="C1" s="514"/>
      <c r="D1" s="514"/>
    </row>
    <row r="3" spans="1:9" ht="14.25" customHeight="1">
      <c r="A3" s="656" t="s">
        <v>454</v>
      </c>
      <c r="B3" s="656"/>
      <c r="C3" s="656"/>
      <c r="D3" s="656"/>
      <c r="E3" s="304"/>
      <c r="F3" s="304"/>
      <c r="G3" s="304"/>
      <c r="H3" s="304"/>
      <c r="I3" s="304"/>
    </row>
    <row r="4" spans="1:9" ht="13.5" thickBot="1"/>
    <row r="5" spans="1:9" s="18" customFormat="1" ht="99" customHeight="1" thickBot="1">
      <c r="A5" s="306" t="s">
        <v>42</v>
      </c>
      <c r="B5" s="306" t="s">
        <v>359</v>
      </c>
      <c r="C5" s="305" t="s">
        <v>350</v>
      </c>
      <c r="D5" s="306" t="s">
        <v>360</v>
      </c>
    </row>
    <row r="6" spans="1:9">
      <c r="A6" s="310" t="s">
        <v>342</v>
      </c>
      <c r="B6" s="310"/>
      <c r="C6" s="314"/>
      <c r="D6" s="309"/>
    </row>
    <row r="7" spans="1:9">
      <c r="A7" s="115" t="s">
        <v>343</v>
      </c>
      <c r="B7" s="115">
        <v>8</v>
      </c>
      <c r="C7" s="311">
        <v>1</v>
      </c>
      <c r="D7" s="307">
        <v>1</v>
      </c>
    </row>
    <row r="8" spans="1:9">
      <c r="A8" s="115" t="s">
        <v>344</v>
      </c>
      <c r="B8" s="115">
        <v>8</v>
      </c>
      <c r="C8" s="311">
        <v>1</v>
      </c>
      <c r="D8" s="307">
        <v>1</v>
      </c>
    </row>
    <row r="9" spans="1:9">
      <c r="A9" s="115" t="s">
        <v>345</v>
      </c>
      <c r="B9" s="115">
        <v>8</v>
      </c>
      <c r="C9" s="311">
        <v>3</v>
      </c>
      <c r="D9" s="307">
        <v>3</v>
      </c>
    </row>
    <row r="10" spans="1:9" ht="13.5" thickBot="1">
      <c r="A10" s="214" t="s">
        <v>346</v>
      </c>
      <c r="B10" s="214">
        <v>8</v>
      </c>
      <c r="C10" s="312">
        <v>4</v>
      </c>
      <c r="D10" s="308">
        <v>4</v>
      </c>
    </row>
    <row r="11" spans="1:9" ht="13.5" thickBot="1">
      <c r="A11" s="109" t="s">
        <v>347</v>
      </c>
      <c r="B11" s="109"/>
      <c r="C11" s="313">
        <f>SUM(C7:C10)</f>
        <v>9</v>
      </c>
      <c r="D11" s="216">
        <v>9</v>
      </c>
    </row>
    <row r="12" spans="1:9">
      <c r="A12" s="310" t="s">
        <v>348</v>
      </c>
      <c r="B12" s="310"/>
      <c r="C12" s="314"/>
      <c r="D12" s="309"/>
    </row>
    <row r="13" spans="1:9">
      <c r="A13" s="115" t="s">
        <v>349</v>
      </c>
      <c r="B13" s="115">
        <v>8</v>
      </c>
      <c r="C13" s="311">
        <v>1</v>
      </c>
      <c r="D13" s="307">
        <v>1</v>
      </c>
    </row>
    <row r="14" spans="1:9">
      <c r="A14" s="115" t="s">
        <v>351</v>
      </c>
      <c r="B14" s="115">
        <v>8</v>
      </c>
      <c r="C14" s="311">
        <v>1</v>
      </c>
      <c r="D14" s="307">
        <v>1</v>
      </c>
    </row>
    <row r="15" spans="1:9">
      <c r="A15" s="115" t="s">
        <v>352</v>
      </c>
      <c r="B15" s="115">
        <v>8</v>
      </c>
      <c r="C15" s="311">
        <v>6</v>
      </c>
      <c r="D15" s="307">
        <v>6</v>
      </c>
    </row>
    <row r="16" spans="1:9">
      <c r="A16" s="115" t="s">
        <v>353</v>
      </c>
      <c r="B16" s="115">
        <v>8</v>
      </c>
      <c r="C16" s="311">
        <v>2</v>
      </c>
      <c r="D16" s="307">
        <v>2</v>
      </c>
    </row>
    <row r="17" spans="1:4">
      <c r="A17" s="115" t="s">
        <v>354</v>
      </c>
      <c r="B17" s="115">
        <v>8</v>
      </c>
      <c r="C17" s="311">
        <v>3</v>
      </c>
      <c r="D17" s="307">
        <v>3</v>
      </c>
    </row>
    <row r="18" spans="1:4" ht="13.5" thickBot="1">
      <c r="A18" s="214" t="s">
        <v>355</v>
      </c>
      <c r="B18" s="214">
        <v>8</v>
      </c>
      <c r="C18" s="312">
        <v>1</v>
      </c>
      <c r="D18" s="308">
        <v>1</v>
      </c>
    </row>
    <row r="19" spans="1:4" ht="13.5" thickBot="1">
      <c r="A19" s="109" t="s">
        <v>356</v>
      </c>
      <c r="B19" s="109"/>
      <c r="C19" s="313">
        <f>SUM(C13:C18)</f>
        <v>14</v>
      </c>
      <c r="D19" s="216">
        <f>SUM(D13:D18)</f>
        <v>14</v>
      </c>
    </row>
    <row r="20" spans="1:4">
      <c r="A20" s="310" t="s">
        <v>357</v>
      </c>
      <c r="B20" s="310"/>
      <c r="C20" s="314"/>
      <c r="D20" s="309"/>
    </row>
    <row r="21" spans="1:4">
      <c r="A21" s="115" t="s">
        <v>358</v>
      </c>
      <c r="B21" s="115">
        <v>8</v>
      </c>
      <c r="C21" s="311">
        <v>1</v>
      </c>
      <c r="D21" s="307">
        <v>1</v>
      </c>
    </row>
    <row r="22" spans="1:4">
      <c r="A22" s="115" t="s">
        <v>362</v>
      </c>
      <c r="B22" s="115">
        <v>8</v>
      </c>
      <c r="C22" s="311">
        <v>3</v>
      </c>
      <c r="D22" s="307">
        <v>3</v>
      </c>
    </row>
    <row r="23" spans="1:4">
      <c r="A23" s="115" t="s">
        <v>361</v>
      </c>
      <c r="B23" s="115">
        <v>8</v>
      </c>
      <c r="C23" s="311">
        <v>1</v>
      </c>
      <c r="D23" s="307">
        <v>1</v>
      </c>
    </row>
    <row r="24" spans="1:4">
      <c r="A24" s="115" t="s">
        <v>363</v>
      </c>
      <c r="B24" s="115">
        <v>8</v>
      </c>
      <c r="C24" s="311">
        <v>3</v>
      </c>
      <c r="D24" s="307">
        <v>3</v>
      </c>
    </row>
    <row r="25" spans="1:4" ht="13.5" thickBot="1">
      <c r="A25" s="214" t="s">
        <v>364</v>
      </c>
      <c r="B25" s="214">
        <v>4</v>
      </c>
      <c r="C25" s="312">
        <v>1</v>
      </c>
      <c r="D25" s="308">
        <v>0.5</v>
      </c>
    </row>
    <row r="26" spans="1:4" ht="13.5" thickBot="1">
      <c r="A26" s="208" t="s">
        <v>365</v>
      </c>
      <c r="B26" s="208"/>
      <c r="C26" s="208">
        <f>SUM(C21:C25)</f>
        <v>9</v>
      </c>
      <c r="D26" s="208">
        <f>SUM(D21:D25)</f>
        <v>8.5</v>
      </c>
    </row>
    <row r="27" spans="1:4" ht="13.5" thickBot="1">
      <c r="A27" s="109" t="s">
        <v>366</v>
      </c>
      <c r="B27" s="208"/>
      <c r="C27" s="313">
        <f>C11+C19+C26</f>
        <v>32</v>
      </c>
      <c r="D27" s="313">
        <f>D11+D19+D26</f>
        <v>31.5</v>
      </c>
    </row>
    <row r="28" spans="1:4">
      <c r="A28" s="206"/>
      <c r="B28" s="206"/>
      <c r="C28" s="314"/>
      <c r="D28" s="309"/>
    </row>
    <row r="29" spans="1:4">
      <c r="A29" s="249" t="s">
        <v>370</v>
      </c>
      <c r="B29" s="115"/>
      <c r="C29" s="311"/>
      <c r="D29" s="307"/>
    </row>
    <row r="30" spans="1:4">
      <c r="A30" s="114" t="s">
        <v>342</v>
      </c>
      <c r="B30" s="115"/>
      <c r="C30" s="311"/>
      <c r="D30" s="307"/>
    </row>
    <row r="31" spans="1:4">
      <c r="A31" s="212" t="s">
        <v>372</v>
      </c>
      <c r="B31" s="115"/>
      <c r="C31" s="311">
        <v>1</v>
      </c>
      <c r="D31" s="307"/>
    </row>
    <row r="32" spans="1:4">
      <c r="A32" s="114" t="s">
        <v>348</v>
      </c>
      <c r="B32" s="115"/>
      <c r="C32" s="311"/>
      <c r="D32" s="307"/>
    </row>
    <row r="33" spans="1:4">
      <c r="A33" s="115" t="s">
        <v>369</v>
      </c>
      <c r="B33" s="115"/>
      <c r="C33" s="311">
        <v>1</v>
      </c>
      <c r="D33" s="307"/>
    </row>
    <row r="34" spans="1:4">
      <c r="A34" s="115" t="s">
        <v>371</v>
      </c>
      <c r="B34" s="115"/>
      <c r="C34" s="311"/>
      <c r="D34" s="307"/>
    </row>
    <row r="35" spans="1:4">
      <c r="A35" s="114" t="s">
        <v>357</v>
      </c>
      <c r="B35" s="115"/>
      <c r="C35" s="311"/>
      <c r="D35" s="307"/>
    </row>
    <row r="36" spans="1:4">
      <c r="A36" s="115" t="s">
        <v>367</v>
      </c>
      <c r="B36" s="115"/>
      <c r="C36" s="311">
        <v>2</v>
      </c>
      <c r="D36" s="307"/>
    </row>
    <row r="37" spans="1:4" ht="13.5" thickBot="1">
      <c r="A37" s="115" t="s">
        <v>368</v>
      </c>
      <c r="B37" s="115"/>
      <c r="C37" s="311">
        <v>4</v>
      </c>
      <c r="D37" s="307"/>
    </row>
    <row r="38" spans="1:4" ht="13.5" thickBot="1">
      <c r="A38" s="109" t="s">
        <v>373</v>
      </c>
      <c r="B38" s="109"/>
      <c r="C38" s="313">
        <v>10</v>
      </c>
      <c r="D38" s="216"/>
    </row>
    <row r="39" spans="1:4">
      <c r="A39" s="167" t="s">
        <v>374</v>
      </c>
      <c r="B39" s="17"/>
      <c r="C39" s="315"/>
      <c r="D39" s="315"/>
    </row>
    <row r="40" spans="1:4">
      <c r="A40" s="115" t="s">
        <v>445</v>
      </c>
      <c r="B40" s="115">
        <v>8</v>
      </c>
      <c r="C40" s="311">
        <v>40</v>
      </c>
      <c r="D40" s="307">
        <v>22</v>
      </c>
    </row>
    <row r="41" spans="1:4" ht="13.5" thickBot="1">
      <c r="A41" s="214" t="s">
        <v>446</v>
      </c>
      <c r="B41" s="214">
        <v>8</v>
      </c>
      <c r="C41" s="312">
        <v>20</v>
      </c>
      <c r="D41" s="308">
        <v>10</v>
      </c>
    </row>
    <row r="42" spans="1:4" ht="13.5" thickBot="1">
      <c r="A42" s="316" t="s">
        <v>375</v>
      </c>
      <c r="B42" s="49"/>
      <c r="C42" s="49">
        <f>SUM(C40:C41)</f>
        <v>60</v>
      </c>
      <c r="D42" s="49">
        <f>SUM(D40:D41)</f>
        <v>32</v>
      </c>
    </row>
  </sheetData>
  <mergeCells count="2">
    <mergeCell ref="B1:D1"/>
    <mergeCell ref="A3:D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F17"/>
  <sheetViews>
    <sheetView workbookViewId="0">
      <selection activeCell="W19" sqref="W18:W19"/>
    </sheetView>
  </sheetViews>
  <sheetFormatPr defaultRowHeight="12.75"/>
  <cols>
    <col min="1" max="1" width="10.7109375" customWidth="1"/>
    <col min="2" max="2" width="0.140625" customWidth="1"/>
    <col min="3" max="3" width="9.5703125" hidden="1" customWidth="1"/>
    <col min="4" max="4" width="9.28515625" hidden="1" customWidth="1"/>
    <col min="5" max="5" width="12.7109375" hidden="1" customWidth="1"/>
    <col min="6" max="6" width="10.85546875" hidden="1" customWidth="1"/>
    <col min="7" max="7" width="9.140625" hidden="1" customWidth="1"/>
    <col min="8" max="8" width="11.5703125" hidden="1" customWidth="1"/>
    <col min="9" max="9" width="10.85546875" customWidth="1"/>
    <col min="10" max="10" width="0.140625" hidden="1" customWidth="1"/>
    <col min="11" max="11" width="10.7109375" hidden="1" customWidth="1"/>
    <col min="12" max="12" width="10.7109375" customWidth="1"/>
    <col min="13" max="13" width="10.85546875" customWidth="1"/>
    <col min="14" max="14" width="0.140625" hidden="1" customWidth="1"/>
    <col min="15" max="15" width="11.7109375" customWidth="1"/>
    <col min="16" max="16" width="9.140625" hidden="1" customWidth="1"/>
    <col min="17" max="17" width="25.7109375" customWidth="1"/>
    <col min="18" max="18" width="9.140625" hidden="1" customWidth="1"/>
  </cols>
  <sheetData>
    <row r="1" spans="1:58">
      <c r="P1" s="526" t="s">
        <v>398</v>
      </c>
      <c r="Q1" s="526"/>
      <c r="R1" s="526"/>
    </row>
    <row r="3" spans="1:58">
      <c r="A3" s="525" t="s">
        <v>455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1:5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58">
      <c r="P5" s="526" t="s">
        <v>16</v>
      </c>
      <c r="Q5" s="526"/>
      <c r="R5" s="526"/>
    </row>
    <row r="6" spans="1:58" ht="13.5" thickBot="1"/>
    <row r="7" spans="1:58">
      <c r="A7" s="64"/>
      <c r="B7" s="102">
        <v>2011</v>
      </c>
      <c r="C7" s="523">
        <v>2012</v>
      </c>
      <c r="D7" s="523"/>
      <c r="E7" s="523"/>
      <c r="F7" s="98">
        <v>2012</v>
      </c>
      <c r="G7" s="370"/>
      <c r="H7" s="98"/>
      <c r="I7" s="523">
        <v>2015</v>
      </c>
      <c r="J7" s="523"/>
      <c r="K7" s="98"/>
      <c r="L7" s="98">
        <v>2016</v>
      </c>
      <c r="M7" s="523">
        <v>2017</v>
      </c>
      <c r="N7" s="523"/>
      <c r="O7" s="523">
        <v>2018</v>
      </c>
      <c r="P7" s="523"/>
      <c r="Q7" s="523">
        <v>2019</v>
      </c>
      <c r="R7" s="657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>
      <c r="A8" s="71" t="s">
        <v>42</v>
      </c>
      <c r="B8" s="103" t="s">
        <v>10</v>
      </c>
      <c r="C8" s="45" t="s">
        <v>19</v>
      </c>
      <c r="D8" s="45" t="s">
        <v>32</v>
      </c>
      <c r="E8" s="45" t="s">
        <v>64</v>
      </c>
      <c r="F8" s="45" t="s">
        <v>10</v>
      </c>
      <c r="G8" s="45" t="str">
        <f>D8</f>
        <v>módosított</v>
      </c>
      <c r="H8" s="45" t="s">
        <v>10</v>
      </c>
      <c r="I8" s="45" t="s">
        <v>19</v>
      </c>
      <c r="J8" s="45" t="str">
        <f>G8</f>
        <v>módosított</v>
      </c>
      <c r="K8" s="45"/>
      <c r="L8" s="45" t="s">
        <v>19</v>
      </c>
      <c r="M8" s="45" t="s">
        <v>19</v>
      </c>
      <c r="N8" s="45" t="str">
        <f>J8</f>
        <v>módosított</v>
      </c>
      <c r="O8" s="45" t="s">
        <v>19</v>
      </c>
      <c r="P8" s="45" t="str">
        <f>N8</f>
        <v>módosított</v>
      </c>
      <c r="Q8" s="45" t="s">
        <v>19</v>
      </c>
      <c r="R8" s="66" t="str">
        <f>D8</f>
        <v>módosított</v>
      </c>
    </row>
    <row r="9" spans="1:58" ht="76.5">
      <c r="A9" s="318" t="s">
        <v>379</v>
      </c>
      <c r="B9" s="78"/>
      <c r="C9" s="22"/>
      <c r="D9" s="22"/>
      <c r="E9" s="22"/>
      <c r="F9" s="22"/>
      <c r="G9" s="26"/>
      <c r="H9" s="26"/>
      <c r="I9" s="22"/>
      <c r="J9" s="26"/>
      <c r="K9" s="26"/>
      <c r="L9" s="26"/>
      <c r="M9" s="22"/>
      <c r="N9" s="26"/>
      <c r="O9" s="22"/>
      <c r="P9" s="26"/>
      <c r="Q9" s="22"/>
      <c r="R9" s="68"/>
    </row>
    <row r="10" spans="1:58" ht="30.75" hidden="1" customHeight="1">
      <c r="A10" s="67"/>
      <c r="B10" s="7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31"/>
    </row>
    <row r="11" spans="1:58" ht="1.5" hidden="1" customHeight="1">
      <c r="A11" s="70"/>
      <c r="B11" s="53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9"/>
      <c r="Q11" s="9"/>
      <c r="R11" s="31"/>
    </row>
    <row r="12" spans="1:58" ht="33.75" hidden="1" customHeight="1">
      <c r="A12" s="65" t="s">
        <v>42</v>
      </c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9"/>
      <c r="Q12" s="9"/>
      <c r="R12" s="31"/>
    </row>
    <row r="13" spans="1:58" ht="37.5" hidden="1" customHeight="1">
      <c r="A13" s="67" t="s">
        <v>61</v>
      </c>
      <c r="B13" s="78"/>
      <c r="C13" s="22"/>
      <c r="D13" s="26"/>
      <c r="E13" s="22"/>
      <c r="F13" s="22"/>
      <c r="G13" s="22"/>
      <c r="H13" s="22"/>
      <c r="I13" s="26"/>
      <c r="J13" s="22"/>
      <c r="K13" s="22"/>
      <c r="L13" s="22"/>
      <c r="M13" s="26"/>
      <c r="N13" s="22"/>
      <c r="O13" s="26"/>
      <c r="P13" s="9"/>
      <c r="Q13" s="9"/>
      <c r="R13" s="31"/>
    </row>
    <row r="14" spans="1:58" ht="63.75">
      <c r="A14" s="67" t="s">
        <v>378</v>
      </c>
      <c r="B14" s="78"/>
      <c r="C14" s="22"/>
      <c r="D14" s="26"/>
      <c r="E14" s="22"/>
      <c r="F14" s="22"/>
      <c r="G14" s="22"/>
      <c r="H14" s="22"/>
      <c r="I14" s="26">
        <v>12897</v>
      </c>
      <c r="J14" s="22"/>
      <c r="K14" s="22"/>
      <c r="L14" s="22"/>
      <c r="M14" s="26"/>
      <c r="N14" s="22"/>
      <c r="O14" s="26"/>
      <c r="P14" s="9"/>
      <c r="Q14" s="9"/>
      <c r="R14" s="31"/>
    </row>
    <row r="15" spans="1:58" ht="38.25">
      <c r="A15" s="80" t="s">
        <v>376</v>
      </c>
      <c r="B15" s="104"/>
      <c r="C15" s="35"/>
      <c r="D15" s="35"/>
      <c r="E15" s="35"/>
      <c r="F15" s="35"/>
      <c r="G15" s="35"/>
      <c r="H15" s="35"/>
      <c r="I15" s="35">
        <v>12897</v>
      </c>
      <c r="J15" s="35"/>
      <c r="K15" s="35"/>
      <c r="L15" s="35"/>
      <c r="M15" s="35"/>
      <c r="N15" s="35"/>
      <c r="O15" s="35"/>
      <c r="P15" s="35"/>
      <c r="Q15" s="35"/>
      <c r="R15" s="31"/>
    </row>
    <row r="16" spans="1:58" ht="69.75" hidden="1" customHeight="1" thickBot="1">
      <c r="A16" s="317" t="s">
        <v>61</v>
      </c>
      <c r="B16" s="210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81"/>
    </row>
    <row r="17" spans="1:17" s="18" customFormat="1" ht="51">
      <c r="A17" s="4" t="s">
        <v>377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</sheetData>
  <mergeCells count="13">
    <mergeCell ref="Q7:R7"/>
    <mergeCell ref="P1:R1"/>
    <mergeCell ref="P5:R5"/>
    <mergeCell ref="N11:O11"/>
    <mergeCell ref="C11:D11"/>
    <mergeCell ref="E11:F11"/>
    <mergeCell ref="G11:I11"/>
    <mergeCell ref="J11:M11"/>
    <mergeCell ref="A3:R3"/>
    <mergeCell ref="C7:E7"/>
    <mergeCell ref="I7:J7"/>
    <mergeCell ref="M7:N7"/>
    <mergeCell ref="O7:P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Munka1</vt:lpstr>
      <vt:lpstr>Munka2</vt:lpstr>
      <vt:lpstr>Munka3</vt:lpstr>
      <vt:lpstr>Munka4</vt:lpstr>
      <vt:lpstr>Munka5-6</vt:lpstr>
      <vt:lpstr>Munka 7</vt:lpstr>
      <vt:lpstr>Munka8</vt:lpstr>
      <vt:lpstr>Munka9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</cp:lastModifiedBy>
  <cp:lastPrinted>2015-02-18T07:14:38Z</cp:lastPrinted>
  <dcterms:created xsi:type="dcterms:W3CDTF">2008-07-29T06:16:18Z</dcterms:created>
  <dcterms:modified xsi:type="dcterms:W3CDTF">2015-02-19T11:37:33Z</dcterms:modified>
</cp:coreProperties>
</file>