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1355" windowHeight="9210" activeTab="1"/>
  </bookViews>
  <sheets>
    <sheet name="1. melléklet" sheetId="1" r:id="rId1"/>
    <sheet name="2. melléklet" sheetId="2" r:id="rId2"/>
    <sheet name="3. melléklet" sheetId="6" r:id="rId3"/>
    <sheet name="4. melléklet" sheetId="5" r:id="rId4"/>
    <sheet name="5. melléklet" sheetId="4" r:id="rId5"/>
    <sheet name="6. melléklet" sheetId="8" r:id="rId6"/>
    <sheet name="7. mellékelt" sheetId="7" state="hidden" r:id="rId7"/>
    <sheet name="7. melléklet" sheetId="3" r:id="rId8"/>
    <sheet name="Előirányzat módosítás" sheetId="9" r:id="rId9"/>
  </sheets>
  <definedNames>
    <definedName name="_xlnm.Print_Area" localSheetId="1">'2. melléklet'!$A$1:$E$97</definedName>
  </definedNames>
  <calcPr calcId="125725"/>
</workbook>
</file>

<file path=xl/calcChain.xml><?xml version="1.0" encoding="utf-8"?>
<calcChain xmlns="http://schemas.openxmlformats.org/spreadsheetml/2006/main">
  <c r="D8" i="5"/>
  <c r="D72" i="2"/>
  <c r="C81"/>
  <c r="D81"/>
  <c r="C8" i="5"/>
  <c r="D71" i="6" l="1"/>
  <c r="D34" i="2"/>
  <c r="C34"/>
  <c r="D23"/>
  <c r="C23"/>
  <c r="C13"/>
  <c r="C72" l="1"/>
  <c r="D14" i="5" l="1"/>
  <c r="C14"/>
  <c r="D66" i="2"/>
  <c r="C66"/>
  <c r="D71"/>
  <c r="D96" s="1"/>
  <c r="C71"/>
  <c r="D62" i="6"/>
  <c r="D28"/>
  <c r="D40" s="1"/>
  <c r="D13" i="2"/>
  <c r="C9"/>
  <c r="D9"/>
  <c r="E26" i="8"/>
  <c r="D48" i="2" l="1"/>
  <c r="P33" i="1"/>
  <c r="P25"/>
  <c r="O25"/>
  <c r="O33" s="1"/>
  <c r="P16"/>
  <c r="P26" s="1"/>
  <c r="O16"/>
  <c r="O26" s="1"/>
  <c r="N25"/>
  <c r="N33" s="1"/>
  <c r="N16"/>
  <c r="H33"/>
  <c r="H25"/>
  <c r="G25"/>
  <c r="G33" s="1"/>
  <c r="G16"/>
  <c r="G32" s="1"/>
  <c r="H16"/>
  <c r="H32" s="1"/>
  <c r="H34" s="1"/>
  <c r="F16"/>
  <c r="F32" s="1"/>
  <c r="F25"/>
  <c r="G20"/>
  <c r="G21"/>
  <c r="C96" i="2"/>
  <c r="C48"/>
  <c r="C62" i="6"/>
  <c r="C66"/>
  <c r="C68"/>
  <c r="C71"/>
  <c r="C11"/>
  <c r="C16"/>
  <c r="C9"/>
  <c r="C23"/>
  <c r="C28"/>
  <c r="C37"/>
  <c r="L25" i="1"/>
  <c r="L33" s="1"/>
  <c r="L16"/>
  <c r="L32" s="1"/>
  <c r="M16"/>
  <c r="M32" s="1"/>
  <c r="M25"/>
  <c r="M33" s="1"/>
  <c r="D16"/>
  <c r="D32" s="1"/>
  <c r="D25"/>
  <c r="D33" s="1"/>
  <c r="E16"/>
  <c r="E32" s="1"/>
  <c r="E25"/>
  <c r="E33" s="1"/>
  <c r="D26" i="8"/>
  <c r="D13"/>
  <c r="D18"/>
  <c r="K16" i="1"/>
  <c r="K32" s="1"/>
  <c r="K25"/>
  <c r="K33" s="1"/>
  <c r="C16"/>
  <c r="C32" s="1"/>
  <c r="C25"/>
  <c r="C33" s="1"/>
  <c r="C40" i="6" l="1"/>
  <c r="N26" i="1"/>
  <c r="N32"/>
  <c r="N34" s="1"/>
  <c r="D34"/>
  <c r="P32"/>
  <c r="P34" s="1"/>
  <c r="O32"/>
  <c r="O34" s="1"/>
  <c r="G34"/>
  <c r="C26"/>
  <c r="H26"/>
  <c r="H27" s="1"/>
  <c r="G26"/>
  <c r="G27" s="1"/>
  <c r="C34"/>
  <c r="D26"/>
  <c r="L26"/>
  <c r="E26"/>
  <c r="K34"/>
  <c r="E34"/>
  <c r="M34"/>
  <c r="K26"/>
  <c r="L34"/>
  <c r="M26"/>
  <c r="E27" s="1"/>
  <c r="F26"/>
  <c r="F33"/>
  <c r="F34" s="1"/>
  <c r="F27" l="1"/>
  <c r="L27"/>
  <c r="K27"/>
  <c r="D27"/>
  <c r="C27"/>
  <c r="M27"/>
</calcChain>
</file>

<file path=xl/sharedStrings.xml><?xml version="1.0" encoding="utf-8"?>
<sst xmlns="http://schemas.openxmlformats.org/spreadsheetml/2006/main" count="572" uniqueCount="359">
  <si>
    <t>Ssz.</t>
  </si>
  <si>
    <t>Megnevezés</t>
  </si>
  <si>
    <t>Összesen</t>
  </si>
  <si>
    <t>A</t>
  </si>
  <si>
    <t>BEVÉTELEK</t>
  </si>
  <si>
    <t>B</t>
  </si>
  <si>
    <t>KIADÁSOK</t>
  </si>
  <si>
    <t>Közhatalmi bevételek</t>
  </si>
  <si>
    <t>Intézményi működési bevételek</t>
  </si>
  <si>
    <t>Támogatásértékű működési bevételek</t>
  </si>
  <si>
    <t>Támogatások</t>
  </si>
  <si>
    <t>Felhalmozási bevétel</t>
  </si>
  <si>
    <t>Támogatásértékű felhalmozási bevételek</t>
  </si>
  <si>
    <t>VIII.</t>
  </si>
  <si>
    <t>I.</t>
  </si>
  <si>
    <t>II.</t>
  </si>
  <si>
    <t>IV.</t>
  </si>
  <si>
    <t>V.</t>
  </si>
  <si>
    <t>VI.</t>
  </si>
  <si>
    <t>VII.</t>
  </si>
  <si>
    <t>III.</t>
  </si>
  <si>
    <t>KIADÁSOK ÖSSZESEN</t>
  </si>
  <si>
    <t>BEVÉTELEK ÖSSZESEN</t>
  </si>
  <si>
    <t>BEVÉTELEK MINDÖSSZESEN</t>
  </si>
  <si>
    <t>Személyi juttatások</t>
  </si>
  <si>
    <t>Dologi kiadások</t>
  </si>
  <si>
    <t>Ellátottak pénzbeli juttatásai</t>
  </si>
  <si>
    <t>Egyéb működési kiadások</t>
  </si>
  <si>
    <t>Intézményi beruházás</t>
  </si>
  <si>
    <t>Felújítás</t>
  </si>
  <si>
    <t>Kormányzati beruházás</t>
  </si>
  <si>
    <t>IX.</t>
  </si>
  <si>
    <t>Lakástámogatás</t>
  </si>
  <si>
    <t>X.</t>
  </si>
  <si>
    <t>Lakásépítés</t>
  </si>
  <si>
    <t>XI.</t>
  </si>
  <si>
    <t>Egyéb felhalmozási kiadás</t>
  </si>
  <si>
    <t>XII.</t>
  </si>
  <si>
    <t>XIII.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</si>
  <si>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</si>
  <si>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</si>
  <si>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</si>
  <si>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</si>
  <si>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</si>
  <si>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</si>
  <si>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</si>
  <si>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Működési célú pe. átvétel ÁH-n kivülről</t>
  </si>
  <si>
    <t>adatok ezer Ft-ban</t>
  </si>
  <si>
    <t>Támogatási kölcsönök nyújtása, törlesztése</t>
  </si>
  <si>
    <t>Előző évi pénzmaradvány, vállalkozási maradvány működési célú igénybevétele</t>
  </si>
  <si>
    <t>Előző évi pénzmaradvány, vállalkozási maradvány felhalmozási célú igénybevétele</t>
  </si>
  <si>
    <t>Működési célú finanszírozási bevétel</t>
  </si>
  <si>
    <t>Felhalmozási célú finanszírozási bevétel</t>
  </si>
  <si>
    <t>Működési célú finanszírozási kiadás</t>
  </si>
  <si>
    <t>Felhalmozási célú finanszírozási kiadás</t>
  </si>
  <si>
    <t>XIV.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</si>
  <si>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</si>
  <si>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</si>
  <si>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</si>
  <si>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</si>
  <si>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Egyéb központi támogatás</t>
  </si>
  <si>
    <t>Működési célú pénzeszköz átvétel</t>
  </si>
  <si>
    <t>MŰKÖDÉSI CÉLÚ BEVÉTELEK</t>
  </si>
  <si>
    <t>FELHALMOZÁSI CÉLÚ BEVÉTELEK</t>
  </si>
  <si>
    <t>Vis maior támogatás</t>
  </si>
  <si>
    <t>Címzett támogatás</t>
  </si>
  <si>
    <t>Céltámogatás</t>
  </si>
  <si>
    <t>Felhalmozási célú pénzeszköz átvétel</t>
  </si>
  <si>
    <t>2. sz. melléklet</t>
  </si>
  <si>
    <t>A/IV.</t>
  </si>
  <si>
    <t>A/V.</t>
  </si>
  <si>
    <t>A/VI.</t>
  </si>
  <si>
    <t>B/V.</t>
  </si>
  <si>
    <t>B/XI.</t>
  </si>
  <si>
    <t>4. sz. melléklet</t>
  </si>
  <si>
    <t>FELÚJÍTÁSOK</t>
  </si>
  <si>
    <t>INTÉZMÉNYI BERUHÁZÁSOK</t>
  </si>
  <si>
    <t>B/VI.</t>
  </si>
  <si>
    <t>B/VII.</t>
  </si>
  <si>
    <t>B/VIII.</t>
  </si>
  <si>
    <t>5. sz. melléklet</t>
  </si>
  <si>
    <t>ÁLTALÁNOS TARTALÉKOK</t>
  </si>
  <si>
    <t>Működési célú</t>
  </si>
  <si>
    <t>Felhalmozási célú</t>
  </si>
  <si>
    <t>CÉLTARTALÉKOK</t>
  </si>
  <si>
    <t>B/XIII.1</t>
  </si>
  <si>
    <t>B/XIII.2</t>
  </si>
  <si>
    <t>a)</t>
  </si>
  <si>
    <t>b)</t>
  </si>
  <si>
    <t>forrás ezer Ft-ban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</si>
  <si>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</si>
  <si>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</si>
  <si>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</si>
  <si>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</si>
  <si>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</si>
  <si>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</si>
  <si>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</si>
  <si>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>1.</t>
  </si>
  <si>
    <t>2.</t>
  </si>
  <si>
    <t>3.</t>
  </si>
  <si>
    <t>4.</t>
  </si>
  <si>
    <t>közfoglalkoztatás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</si>
  <si>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</si>
  <si>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</si>
  <si>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</si>
  <si>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</si>
  <si>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</si>
  <si>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</si>
  <si>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</si>
  <si>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</si>
  <si>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</si>
  <si>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</si>
  <si>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</si>
  <si>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</si>
  <si>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Működési tartalék, céltartalék</t>
  </si>
  <si>
    <t>Támogatási kölcsön igénybev., visszatér.</t>
  </si>
  <si>
    <t>A/II.</t>
  </si>
  <si>
    <t>Szolgáltatások ellenértéke</t>
  </si>
  <si>
    <t>II.2.</t>
  </si>
  <si>
    <t>A/III.</t>
  </si>
  <si>
    <t>Felhalmozási célú saját bevételek</t>
  </si>
  <si>
    <t>III.1.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</si>
  <si>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</si>
  <si>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</si>
  <si>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</si>
  <si>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6. sz. melléklet</t>
  </si>
  <si>
    <t>Felhalmozási célú tartalék, céltartalék</t>
  </si>
  <si>
    <t>nem releváns</t>
  </si>
  <si>
    <t>1. sz. melléklet</t>
  </si>
  <si>
    <t>adatok főben</t>
  </si>
  <si>
    <t>kötelező feladatok</t>
  </si>
  <si>
    <t>önként vállalt feladatok</t>
  </si>
  <si>
    <t>Munkaadókat terhelő járulékok és szoc. hozzájárulási adó</t>
  </si>
  <si>
    <t>A/I.</t>
  </si>
  <si>
    <t>I.1.</t>
  </si>
  <si>
    <t>II.1.</t>
  </si>
  <si>
    <t>Illetékek</t>
  </si>
  <si>
    <t>Helyi adók</t>
  </si>
  <si>
    <t>Magánszemélyek kommunális adója</t>
  </si>
  <si>
    <t>II.2.1.</t>
  </si>
  <si>
    <t>II.2.2.</t>
  </si>
  <si>
    <t>II.2.3.</t>
  </si>
  <si>
    <t>Idegenforgalmi adó tartózkodás utáni</t>
  </si>
  <si>
    <t>Iparűzési adó</t>
  </si>
  <si>
    <t>II.3.</t>
  </si>
  <si>
    <t>Átengedett központi adók</t>
  </si>
  <si>
    <t>II.3.1.</t>
  </si>
  <si>
    <t>Gépjárműadó 40 %-a</t>
  </si>
  <si>
    <t>II.4.</t>
  </si>
  <si>
    <t>Bírságok, pótlékok és egyéb sajátos bevételek</t>
  </si>
  <si>
    <t>Helyi önkormányzatok működésének általános támogatása</t>
  </si>
  <si>
    <t>Egyes köznevelési és gyermekétkeztetési feladatok támogatása</t>
  </si>
  <si>
    <t>Szociális és gyermekjóléti feladatok támogatása</t>
  </si>
  <si>
    <t>IV.3.1.</t>
  </si>
  <si>
    <t>Hozzájárulás pénzbeli szociális ellátásokhoz</t>
  </si>
  <si>
    <t>IV.3.2.</t>
  </si>
  <si>
    <t>Falugondnoki szolgáltatás</t>
  </si>
  <si>
    <t>IV.3.3.</t>
  </si>
  <si>
    <t>Kulturális feladatok támogatása</t>
  </si>
  <si>
    <t>IV.4.1.</t>
  </si>
  <si>
    <t>Nyilvános könyvtári és közművelődési feladatok támogatása</t>
  </si>
  <si>
    <t>A/VIII.</t>
  </si>
  <si>
    <t>Pénzforgalom nélküli bevételek</t>
  </si>
  <si>
    <t>Előző évi pénzmaradvány működési igénybevétele</t>
  </si>
  <si>
    <t>A/IX.</t>
  </si>
  <si>
    <t>Likvid hitel felvétele</t>
  </si>
  <si>
    <t>Rövid lejáratú hitel felvétele</t>
  </si>
  <si>
    <t>Egyéb finanszírozás bevételei</t>
  </si>
  <si>
    <t>MŰKÖDÉSI BEVÉTELEK ÖSSZESEN</t>
  </si>
  <si>
    <t xml:space="preserve">MŰKÖDÉSI HIÁNY </t>
  </si>
  <si>
    <t>A/VII.</t>
  </si>
  <si>
    <t>Támogatási kölcsönök igénybevétele, visszatérülése</t>
  </si>
  <si>
    <t>MŰKÖDÉSI CÉLÚ KIADÁSOK</t>
  </si>
  <si>
    <t>B/I.</t>
  </si>
  <si>
    <t>B/II.</t>
  </si>
  <si>
    <t>Munkaadót terhelő járulékok és szociális hozzájárulási adó</t>
  </si>
  <si>
    <t>B/III.</t>
  </si>
  <si>
    <t>B/IV.</t>
  </si>
  <si>
    <t>IV.1.</t>
  </si>
  <si>
    <t>V.2.</t>
  </si>
  <si>
    <t xml:space="preserve">Működési célú pénzeszköz átadás </t>
  </si>
  <si>
    <t>B/XII.</t>
  </si>
  <si>
    <t>Pénzforgalom nélküli kiadások</t>
  </si>
  <si>
    <t>B/XIII.</t>
  </si>
  <si>
    <t>B/XIV.</t>
  </si>
  <si>
    <t>Likvid hitel törlesztése</t>
  </si>
  <si>
    <t>Rövid lejáratú hitel törlesztése</t>
  </si>
  <si>
    <t>Egyéb finanszírozás kiadásai</t>
  </si>
  <si>
    <t>MŰKÖDÉSI KIADÁSOK ÖSSZESEN</t>
  </si>
  <si>
    <t>MŰKÖDÉSI TÖBBLET</t>
  </si>
  <si>
    <t>3. számú melléklet</t>
  </si>
  <si>
    <t>Pénzügyi befektetések bevételei</t>
  </si>
  <si>
    <t>Osztalék- és hozambevétel</t>
  </si>
  <si>
    <t>Tartós részesedések értékesítése</t>
  </si>
  <si>
    <t>Felhalmozási célú kamatbevétel</t>
  </si>
  <si>
    <t>Felhalmozási célú árfolyamnyereség</t>
  </si>
  <si>
    <t>IV.2.</t>
  </si>
  <si>
    <t>IV.3.</t>
  </si>
  <si>
    <t>IV.4.</t>
  </si>
  <si>
    <t>IV.5.</t>
  </si>
  <si>
    <t>IV.6.</t>
  </si>
  <si>
    <t>V.1.</t>
  </si>
  <si>
    <t>V.3.</t>
  </si>
  <si>
    <t>VIII.1.</t>
  </si>
  <si>
    <t>IX.1.</t>
  </si>
  <si>
    <t>IX.2.</t>
  </si>
  <si>
    <t>IX.3.</t>
  </si>
  <si>
    <t>IX.4.</t>
  </si>
  <si>
    <t>XIII.1.</t>
  </si>
  <si>
    <t>III.2.</t>
  </si>
  <si>
    <t>III.2.1.</t>
  </si>
  <si>
    <t>III.2.2.</t>
  </si>
  <si>
    <t>III.2.3.</t>
  </si>
  <si>
    <t>III.2.4.</t>
  </si>
  <si>
    <t>III.3.</t>
  </si>
  <si>
    <t>Önkormányzat sajátos felhalmozási és tőke bevételei</t>
  </si>
  <si>
    <t>III.3.1.</t>
  </si>
  <si>
    <t>III.3.2.</t>
  </si>
  <si>
    <t>III.3.3.</t>
  </si>
  <si>
    <t>III.3.4.</t>
  </si>
  <si>
    <t>III.3.5.</t>
  </si>
  <si>
    <t>III.3.6.</t>
  </si>
  <si>
    <t>Önkormányzati lakások, lakótelkek értékesítése</t>
  </si>
  <si>
    <t>Privatizációból származó bevétel</t>
  </si>
  <si>
    <t>Vállalatértékesítésből származó bevétel</t>
  </si>
  <si>
    <t>Vagyoni értékű jog értékesítéséből származó bevétel</t>
  </si>
  <si>
    <t>Vadászati jog értékesítéséből származó bevétel</t>
  </si>
  <si>
    <t>Önkormányzati vagyon üzemeltetéséből, koncesszióból szárm.bev.</t>
  </si>
  <si>
    <t>IV.7.</t>
  </si>
  <si>
    <t>Előző évi pénzmaradvány felhalmozási igénybevétele</t>
  </si>
  <si>
    <t>Működési célú finanszírozási bevételek</t>
  </si>
  <si>
    <t>Felhalmozási célú finanszírozási bevételek</t>
  </si>
  <si>
    <t>FELHALMOZÁSI BEVÉTELEK ÖSSZESEN</t>
  </si>
  <si>
    <t xml:space="preserve">FELHALMOZÁSI HIÁNY </t>
  </si>
  <si>
    <t>FELHALMOZÁSI KIADÁSOK</t>
  </si>
  <si>
    <t>B/IX.</t>
  </si>
  <si>
    <t>B/X.</t>
  </si>
  <si>
    <t>Egyéb felhalmozási kiadások</t>
  </si>
  <si>
    <t>XI.1.</t>
  </si>
  <si>
    <t>Támogatásértékű felhalmozási kiadás</t>
  </si>
  <si>
    <t>XI.2.</t>
  </si>
  <si>
    <t xml:space="preserve">Felhalmozási célú pénzeszköz átadás </t>
  </si>
  <si>
    <t>Felhalmozási tartalék, céltartalék</t>
  </si>
  <si>
    <t>Működési célú finanszírozási kiadások</t>
  </si>
  <si>
    <t>Felhalmozási célú finanszírozási kiadások</t>
  </si>
  <si>
    <t>FELHALMOZÁSI KIADÁSOK ÖSSZESEN</t>
  </si>
  <si>
    <t>EGYÉB FELHALMOZÁSI KIADÁS</t>
  </si>
  <si>
    <t>Forgatási célú értékpapír értékesítés bevétele</t>
  </si>
  <si>
    <t>Forgatási célú értékpapír vásárlás</t>
  </si>
  <si>
    <t>Támogatást megelőlegező hitel felvétele</t>
  </si>
  <si>
    <t>Befektetési célú értékpapír bevétele</t>
  </si>
  <si>
    <t>Támogatást megelőlegező hiteltörlesztés</t>
  </si>
  <si>
    <t>Befektetési célú értékpapír vásárlás</t>
  </si>
  <si>
    <t>FELHALMOZÁSI TÖBBLET</t>
  </si>
  <si>
    <t>Közalkalmazottak</t>
  </si>
  <si>
    <t>teljes munkaidőben foglalkoztatott</t>
  </si>
  <si>
    <t>részmunkaidőben foglalkoztatott</t>
  </si>
  <si>
    <t>szakmai állomány</t>
  </si>
  <si>
    <t>fizikai állomány</t>
  </si>
  <si>
    <t>Köztisztviselők</t>
  </si>
  <si>
    <t>Munkatörvénykönyve alapján foglalkoztatott</t>
  </si>
  <si>
    <t>Talajterhelési díj</t>
  </si>
  <si>
    <t>II.2.4.</t>
  </si>
  <si>
    <t>Helyi önkormányzatoktól és költségvetési szerveiktől</t>
  </si>
  <si>
    <t>Őrségi Vízrendezési és Talajvédelmi Társulat</t>
  </si>
  <si>
    <t>Egyéb társadalmi szervezetek</t>
  </si>
  <si>
    <t>Történelmi egyházak</t>
  </si>
  <si>
    <t>Pöttömsziget Óvoda és Egységes Óvoda-Bölcsőde</t>
  </si>
  <si>
    <t>Orvosi ügyelet</t>
  </si>
  <si>
    <t>Bursa ösztöndíj</t>
  </si>
  <si>
    <t>Polgári Védelem</t>
  </si>
  <si>
    <t>ÜRES</t>
  </si>
  <si>
    <t>Bevételek</t>
  </si>
  <si>
    <t>Következő évek</t>
  </si>
  <si>
    <t>EU forrás</t>
  </si>
  <si>
    <t>Egyéb forrás</t>
  </si>
  <si>
    <t>Saját forrás</t>
  </si>
  <si>
    <t>Kiadások</t>
  </si>
  <si>
    <t>Járulékok</t>
  </si>
  <si>
    <t>Felújítások</t>
  </si>
  <si>
    <t>Beruházások</t>
  </si>
  <si>
    <t>Átadott pénzeszközök</t>
  </si>
  <si>
    <t>EU projekt megnevezése:</t>
  </si>
  <si>
    <t>KERCASZOMOR KÖZSÉG ÖNKORMÁNYZATA
EURÓPAI UNIÓS PROJEKTJEI</t>
  </si>
  <si>
    <t>7. számú melléklet</t>
  </si>
  <si>
    <t>V.1.1.</t>
  </si>
  <si>
    <t>V.2.1.</t>
  </si>
  <si>
    <t>V.1.2.</t>
  </si>
  <si>
    <t>V.1.3.</t>
  </si>
  <si>
    <t>V.1.4.</t>
  </si>
  <si>
    <t>V.1.5.</t>
  </si>
  <si>
    <t>V.1.6.</t>
  </si>
  <si>
    <t>V.2.2.</t>
  </si>
  <si>
    <t>V.2.4.</t>
  </si>
  <si>
    <t>V.2.5.</t>
  </si>
  <si>
    <t>V.2.6.</t>
  </si>
  <si>
    <t>Elkülönített állami pénzalapokból</t>
  </si>
  <si>
    <t>Fizikoterápia</t>
  </si>
  <si>
    <t>Módosított előirányzatból</t>
  </si>
  <si>
    <t>Eredeti előirányzatból</t>
  </si>
  <si>
    <t>Támogatási kölcsön igénybevétel, visszatérítés</t>
  </si>
  <si>
    <t>Felhalmozási célú pénzeszköz átvétel ÁH-n kivülről</t>
  </si>
  <si>
    <t>Társulásoktól és költségvetési szerveiktől</t>
  </si>
  <si>
    <t>V.4.</t>
  </si>
  <si>
    <t>I.2.</t>
  </si>
  <si>
    <t>Tárgyi eszközök, ingatlanok, immateriális javak értékesítése</t>
  </si>
  <si>
    <t>IX.5.</t>
  </si>
  <si>
    <t>Államháztartáson belüli megelőlegezések visszafizetése</t>
  </si>
  <si>
    <t xml:space="preserve">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</si>
  <si>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</si>
  <si>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Működési célú kiegészítő támogatások</t>
  </si>
  <si>
    <t>Ellátottak pénzbeli juttatásai, ebből</t>
  </si>
  <si>
    <t>Támogatásértékű működési kiadásebből</t>
  </si>
  <si>
    <t>Elkülönített állami pénzalap</t>
  </si>
  <si>
    <t>Lakhatással kapcsolatos ellátások</t>
  </si>
  <si>
    <t xml:space="preserve">     Szociális célú tüzifa támogatás</t>
  </si>
  <si>
    <t>Egyéb ellátások</t>
  </si>
  <si>
    <t xml:space="preserve">     Beiskolázási támogatás</t>
  </si>
  <si>
    <t>NYD Regionális Hulladékgazdálkodási Önkormányzati Társ.</t>
  </si>
  <si>
    <t>2018. év</t>
  </si>
  <si>
    <t>Bajánsenyei Kirendeltség finanszírozása</t>
  </si>
  <si>
    <t>Előző évi elszámolásból adódó visszafizetés</t>
  </si>
  <si>
    <t>V.1.7.</t>
  </si>
  <si>
    <t>Szociális ágazati pótlék támogatás</t>
  </si>
  <si>
    <t>Egyéb központi támogatás - elszámolásból származó bevétel</t>
  </si>
  <si>
    <t>Tulajdonosi bevételek</t>
  </si>
  <si>
    <t>I.3.</t>
  </si>
  <si>
    <t>Kamatbevétel, egyéb működési bevétel</t>
  </si>
  <si>
    <t xml:space="preserve">     Átmeneti segély</t>
  </si>
  <si>
    <t xml:space="preserve">     Temetési segély</t>
  </si>
  <si>
    <t xml:space="preserve">     Rászorultságtól függő kedvezmények</t>
  </si>
  <si>
    <t>Külterületi út pályázat - gép beszerzés</t>
  </si>
  <si>
    <t>Kishegyi pályázat - útfelújítás</t>
  </si>
  <si>
    <t>KERCASZOMOR KÖZSÉG ÖNKORMÁNYZATA
2018. ÉVI MÓDOSÍTOTT BEVÉTELEI ÉS KIADÁSAI KIEMELT ELŐIRÁNYZATONKÉNT ELLÁTANDÓ FELADATOK SZERINTI BONTÁSBAN</t>
  </si>
  <si>
    <t>2018. évi eredeti előirányzat összesen</t>
  </si>
  <si>
    <t>2018. évi módosított előirányzat összesen</t>
  </si>
  <si>
    <t>______/2018. ( ____ ) költségvetési rendelethez</t>
  </si>
  <si>
    <t>KERCASZOMOR KÖZSÉG ÖNKORMÁNYZATA
2018. ÉVI MÓDOSÍTOTT MŰKÖDÉSI BEVÉTELEI ÉS KIADÁSAI KIEMELT ELŐIRÁNYZATONKÉNT</t>
  </si>
  <si>
    <t>2018. évi eredeti előirányzat</t>
  </si>
  <si>
    <t>2018. évi módosított előirányzat</t>
  </si>
  <si>
    <t>Fejezeti kezelésű előirányzatból - EFOP</t>
  </si>
  <si>
    <t>KERCASZOMOR KÖZSÉG ÖNKORMÁNYZATA
2018. ÉVI MÓDOSÍTOTT FELHALMOZÁSI BEVÉTELEI ÉS KIADÁSAI KIEMELT ELŐIRÁNYZATONKÉNT</t>
  </si>
  <si>
    <t>EFOP pályázati támogatás</t>
  </si>
  <si>
    <t>Fejezeti kezelésű előirányzat</t>
  </si>
  <si>
    <t>KERCASZOMOR KÖZSÉG ÖNKORMÁNYZATA
2018. ÉVI BERUHÁZÁSI ÉS FELÚJÍTÁSI KIADÁSAI FELADATONKÉNT/CÉLONKÉNT</t>
  </si>
  <si>
    <t>A fenti előirányzatokból 2018. költségvetési év azon fejlesztési céljai, amelyek megvalósításához a Stabilitási tv. 3. § (1) bekezdése szerinti adósságot keletkeztető ügylet megkötése válik vagy válhat szükségessé</t>
  </si>
  <si>
    <t>Fűkasza beszerzés - közmunka</t>
  </si>
  <si>
    <t>Eszközbeszerzés - közművelődési tám. Terhére</t>
  </si>
  <si>
    <t>Kishegyi pályázat - eszközbeszerzés</t>
  </si>
  <si>
    <t>Csatorna rekonstrukció</t>
  </si>
  <si>
    <t>Mini bölcsőde kialakítás - önerő</t>
  </si>
  <si>
    <t>KERCASZOMOR KÖZSÉG ÖNKORMÁNYZATA
2018. ÉVI MÓDOSÍTOTT ÁLTALÁNOS ÉS CÉLTARTALÉKAI</t>
  </si>
  <si>
    <t>KERCASZOMOR KÖZSÉG ÖNKORMÁNYZATA
2018. ÉVI ENGEDÉLYEZETT LÉTSZÁMKERETE</t>
  </si>
  <si>
    <t>Védőnői szolgálat finanszírozása</t>
  </si>
  <si>
    <t>Mini Bölcsi projektmenedzseri díj</t>
  </si>
  <si>
    <t>Ingatlan vásárlás</t>
  </si>
  <si>
    <t>2019. év</t>
  </si>
  <si>
    <t>2020. év</t>
  </si>
  <si>
    <t>2/2019. ( V.23. ) önkormányzati rendelethez</t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</si>
</sst>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right"/>
    </xf>
    <xf numFmtId="0" fontId="2" fillId="0" borderId="8" xfId="0" applyFont="1" applyBorder="1"/>
    <xf numFmtId="0" fontId="2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2" xfId="0" applyBorder="1"/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4" fillId="0" borderId="14" xfId="0" applyFont="1" applyBorder="1"/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5" fillId="0" borderId="0" xfId="0" applyFont="1"/>
    <xf numFmtId="0" fontId="4" fillId="0" borderId="0" xfId="0" applyFont="1" applyAlignment="1"/>
    <xf numFmtId="0" fontId="4" fillId="0" borderId="15" xfId="0" applyFont="1" applyBorder="1"/>
    <xf numFmtId="0" fontId="3" fillId="0" borderId="28" xfId="0" applyFont="1" applyBorder="1"/>
    <xf numFmtId="0" fontId="3" fillId="0" borderId="29" xfId="0" applyFont="1" applyBorder="1"/>
    <xf numFmtId="0" fontId="3" fillId="0" borderId="16" xfId="0" applyFont="1" applyBorder="1"/>
    <xf numFmtId="0" fontId="3" fillId="0" borderId="30" xfId="0" applyFont="1" applyBorder="1"/>
    <xf numFmtId="0" fontId="4" fillId="0" borderId="31" xfId="0" applyFont="1" applyBorder="1" applyAlignment="1">
      <alignment vertical="center"/>
    </xf>
    <xf numFmtId="0" fontId="3" fillId="0" borderId="32" xfId="0" applyFont="1" applyBorder="1"/>
    <xf numFmtId="0" fontId="4" fillId="0" borderId="30" xfId="0" applyFont="1" applyBorder="1" applyAlignment="1">
      <alignment vertical="center"/>
    </xf>
    <xf numFmtId="0" fontId="3" fillId="0" borderId="0" xfId="0" applyFont="1" applyAlignment="1">
      <alignment horizontal="center"/>
    </xf>
    <xf numFmtId="3" fontId="3" fillId="0" borderId="0" xfId="0" applyNumberFormat="1" applyFont="1" applyBorder="1"/>
    <xf numFmtId="0" fontId="6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7" fillId="0" borderId="25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3" fontId="7" fillId="0" borderId="41" xfId="0" applyNumberFormat="1" applyFont="1" applyBorder="1" applyAlignment="1">
      <alignment horizontal="right"/>
    </xf>
    <xf numFmtId="3" fontId="7" fillId="0" borderId="20" xfId="0" applyNumberFormat="1" applyFont="1" applyBorder="1" applyAlignment="1">
      <alignment horizontal="right"/>
    </xf>
    <xf numFmtId="0" fontId="6" fillId="0" borderId="42" xfId="0" applyFont="1" applyBorder="1" applyAlignment="1">
      <alignment horizontal="right" vertical="center"/>
    </xf>
    <xf numFmtId="3" fontId="6" fillId="0" borderId="44" xfId="0" applyNumberFormat="1" applyFont="1" applyBorder="1" applyAlignment="1">
      <alignment horizontal="right"/>
    </xf>
    <xf numFmtId="3" fontId="6" fillId="0" borderId="45" xfId="0" applyNumberFormat="1" applyFont="1" applyBorder="1" applyAlignment="1">
      <alignment horizontal="right"/>
    </xf>
    <xf numFmtId="0" fontId="6" fillId="0" borderId="25" xfId="0" applyFont="1" applyBorder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" fontId="6" fillId="0" borderId="41" xfId="0" applyNumberFormat="1" applyFont="1" applyBorder="1" applyAlignment="1">
      <alignment horizontal="right"/>
    </xf>
    <xf numFmtId="3" fontId="6" fillId="0" borderId="18" xfId="0" applyNumberFormat="1" applyFont="1" applyBorder="1" applyAlignment="1">
      <alignment horizontal="right"/>
    </xf>
    <xf numFmtId="0" fontId="8" fillId="0" borderId="25" xfId="0" applyFont="1" applyBorder="1" applyAlignment="1">
      <alignment horizontal="right" vertical="center"/>
    </xf>
    <xf numFmtId="0" fontId="8" fillId="0" borderId="4" xfId="0" applyFont="1" applyBorder="1" applyAlignment="1">
      <alignment horizontal="left" vertical="center"/>
    </xf>
    <xf numFmtId="3" fontId="8" fillId="0" borderId="41" xfId="0" applyNumberFormat="1" applyFont="1" applyBorder="1" applyAlignment="1">
      <alignment horizontal="right"/>
    </xf>
    <xf numFmtId="3" fontId="8" fillId="0" borderId="18" xfId="0" applyNumberFormat="1" applyFont="1" applyBorder="1" applyAlignment="1">
      <alignment horizontal="right"/>
    </xf>
    <xf numFmtId="0" fontId="6" fillId="0" borderId="46" xfId="0" applyFont="1" applyBorder="1" applyAlignment="1">
      <alignment horizontal="right" vertical="center"/>
    </xf>
    <xf numFmtId="0" fontId="6" fillId="0" borderId="47" xfId="0" applyFont="1" applyBorder="1" applyAlignment="1">
      <alignment horizontal="left" vertical="center"/>
    </xf>
    <xf numFmtId="3" fontId="6" fillId="0" borderId="48" xfId="0" applyNumberFormat="1" applyFont="1" applyBorder="1" applyAlignment="1">
      <alignment horizontal="right"/>
    </xf>
    <xf numFmtId="0" fontId="7" fillId="0" borderId="49" xfId="0" applyFont="1" applyBorder="1"/>
    <xf numFmtId="0" fontId="7" fillId="0" borderId="50" xfId="0" applyFont="1" applyBorder="1"/>
    <xf numFmtId="3" fontId="7" fillId="0" borderId="51" xfId="0" applyNumberFormat="1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0" fontId="6" fillId="0" borderId="1" xfId="0" applyFont="1" applyBorder="1"/>
    <xf numFmtId="0" fontId="8" fillId="0" borderId="13" xfId="0" applyFont="1" applyBorder="1" applyAlignment="1">
      <alignment horizontal="right"/>
    </xf>
    <xf numFmtId="0" fontId="8" fillId="0" borderId="1" xfId="0" applyFont="1" applyBorder="1"/>
    <xf numFmtId="0" fontId="6" fillId="0" borderId="52" xfId="0" applyFont="1" applyBorder="1" applyAlignment="1">
      <alignment horizontal="right"/>
    </xf>
    <xf numFmtId="0" fontId="6" fillId="0" borderId="53" xfId="0" applyFont="1" applyBorder="1"/>
    <xf numFmtId="0" fontId="7" fillId="0" borderId="25" xfId="0" applyFont="1" applyBorder="1"/>
    <xf numFmtId="0" fontId="7" fillId="0" borderId="4" xfId="0" applyFont="1" applyBorder="1"/>
    <xf numFmtId="0" fontId="6" fillId="0" borderId="1" xfId="0" applyFont="1" applyBorder="1" applyAlignment="1">
      <alignment wrapText="1"/>
    </xf>
    <xf numFmtId="0" fontId="8" fillId="0" borderId="1" xfId="0" applyFont="1" applyFill="1" applyBorder="1" applyAlignment="1">
      <alignment wrapText="1"/>
    </xf>
    <xf numFmtId="3" fontId="8" fillId="0" borderId="54" xfId="0" applyNumberFormat="1" applyFont="1" applyFill="1" applyBorder="1"/>
    <xf numFmtId="3" fontId="8" fillId="0" borderId="18" xfId="0" applyNumberFormat="1" applyFont="1" applyFill="1" applyBorder="1"/>
    <xf numFmtId="3" fontId="6" fillId="0" borderId="54" xfId="0" applyNumberFormat="1" applyFont="1" applyBorder="1"/>
    <xf numFmtId="3" fontId="6" fillId="0" borderId="18" xfId="0" applyNumberFormat="1" applyFont="1" applyBorder="1"/>
    <xf numFmtId="0" fontId="8" fillId="0" borderId="23" xfId="0" applyFont="1" applyBorder="1" applyAlignment="1">
      <alignment horizontal="right"/>
    </xf>
    <xf numFmtId="0" fontId="8" fillId="0" borderId="10" xfId="0" applyFont="1" applyFill="1" applyBorder="1" applyAlignment="1">
      <alignment wrapText="1"/>
    </xf>
    <xf numFmtId="3" fontId="8" fillId="0" borderId="55" xfId="0" applyNumberFormat="1" applyFont="1" applyFill="1" applyBorder="1"/>
    <xf numFmtId="0" fontId="7" fillId="0" borderId="38" xfId="0" applyFont="1" applyBorder="1" applyAlignment="1">
      <alignment horizontal="left"/>
    </xf>
    <xf numFmtId="0" fontId="7" fillId="0" borderId="39" xfId="0" applyFont="1" applyBorder="1" applyAlignment="1">
      <alignment wrapText="1"/>
    </xf>
    <xf numFmtId="3" fontId="7" fillId="0" borderId="40" xfId="0" applyNumberFormat="1" applyFont="1" applyBorder="1"/>
    <xf numFmtId="3" fontId="7" fillId="0" borderId="37" xfId="0" applyNumberFormat="1" applyFont="1" applyBorder="1"/>
    <xf numFmtId="0" fontId="7" fillId="0" borderId="46" xfId="0" applyFont="1" applyBorder="1" applyAlignment="1">
      <alignment horizontal="left"/>
    </xf>
    <xf numFmtId="0" fontId="7" fillId="0" borderId="47" xfId="0" applyFont="1" applyBorder="1" applyAlignment="1">
      <alignment wrapText="1"/>
    </xf>
    <xf numFmtId="3" fontId="7" fillId="0" borderId="48" xfId="0" applyNumberFormat="1" applyFont="1" applyBorder="1"/>
    <xf numFmtId="0" fontId="7" fillId="0" borderId="51" xfId="0" applyFont="1" applyBorder="1"/>
    <xf numFmtId="0" fontId="7" fillId="0" borderId="20" xfId="0" applyFont="1" applyBorder="1"/>
    <xf numFmtId="0" fontId="6" fillId="0" borderId="56" xfId="0" applyFont="1" applyBorder="1"/>
    <xf numFmtId="0" fontId="6" fillId="0" borderId="45" xfId="0" applyFont="1" applyBorder="1"/>
    <xf numFmtId="3" fontId="7" fillId="0" borderId="41" xfId="0" applyNumberFormat="1" applyFont="1" applyBorder="1"/>
    <xf numFmtId="3" fontId="7" fillId="0" borderId="20" xfId="0" applyNumberFormat="1" applyFont="1" applyBorder="1"/>
    <xf numFmtId="0" fontId="6" fillId="0" borderId="23" xfId="0" applyFont="1" applyBorder="1" applyAlignment="1">
      <alignment horizontal="right"/>
    </xf>
    <xf numFmtId="0" fontId="6" fillId="0" borderId="10" xfId="0" applyFont="1" applyBorder="1"/>
    <xf numFmtId="3" fontId="6" fillId="0" borderId="55" xfId="0" applyNumberFormat="1" applyFont="1" applyBorder="1"/>
    <xf numFmtId="3" fontId="6" fillId="0" borderId="24" xfId="0" applyNumberFormat="1" applyFont="1" applyBorder="1"/>
    <xf numFmtId="0" fontId="7" fillId="0" borderId="38" xfId="0" applyFont="1" applyBorder="1"/>
    <xf numFmtId="0" fontId="6" fillId="0" borderId="39" xfId="0" applyFont="1" applyBorder="1"/>
    <xf numFmtId="0" fontId="7" fillId="0" borderId="42" xfId="0" applyFont="1" applyBorder="1"/>
    <xf numFmtId="0" fontId="6" fillId="0" borderId="43" xfId="0" applyFont="1" applyBorder="1"/>
    <xf numFmtId="0" fontId="7" fillId="0" borderId="44" xfId="0" applyFont="1" applyBorder="1"/>
    <xf numFmtId="0" fontId="6" fillId="0" borderId="37" xfId="0" applyFont="1" applyBorder="1" applyAlignment="1">
      <alignment horizontal="right"/>
    </xf>
    <xf numFmtId="0" fontId="7" fillId="0" borderId="46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3" fontId="7" fillId="0" borderId="48" xfId="0" applyNumberFormat="1" applyFont="1" applyBorder="1" applyAlignment="1">
      <alignment horizontal="right"/>
    </xf>
    <xf numFmtId="0" fontId="7" fillId="0" borderId="39" xfId="0" applyFont="1" applyBorder="1" applyAlignment="1">
      <alignment horizontal="left" vertical="center"/>
    </xf>
    <xf numFmtId="3" fontId="7" fillId="0" borderId="40" xfId="0" applyNumberFormat="1" applyFont="1" applyBorder="1" applyAlignment="1">
      <alignment horizontal="right"/>
    </xf>
    <xf numFmtId="3" fontId="7" fillId="0" borderId="37" xfId="0" applyNumberFormat="1" applyFont="1" applyBorder="1" applyAlignment="1">
      <alignment horizontal="right"/>
    </xf>
    <xf numFmtId="0" fontId="7" fillId="0" borderId="2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8" fillId="0" borderId="52" xfId="0" applyFont="1" applyBorder="1" applyAlignment="1">
      <alignment horizontal="right"/>
    </xf>
    <xf numFmtId="0" fontId="8" fillId="0" borderId="53" xfId="0" applyFont="1" applyBorder="1"/>
    <xf numFmtId="0" fontId="8" fillId="0" borderId="1" xfId="0" applyFont="1" applyBorder="1" applyAlignment="1">
      <alignment wrapText="1"/>
    </xf>
    <xf numFmtId="3" fontId="8" fillId="0" borderId="54" xfId="0" applyNumberFormat="1" applyFont="1" applyBorder="1"/>
    <xf numFmtId="3" fontId="8" fillId="0" borderId="18" xfId="0" applyNumberFormat="1" applyFont="1" applyBorder="1"/>
    <xf numFmtId="0" fontId="8" fillId="0" borderId="53" xfId="0" applyFont="1" applyFill="1" applyBorder="1" applyAlignment="1">
      <alignment wrapText="1"/>
    </xf>
    <xf numFmtId="3" fontId="8" fillId="0" borderId="56" xfId="0" applyNumberFormat="1" applyFont="1" applyFill="1" applyBorder="1"/>
    <xf numFmtId="3" fontId="8" fillId="0" borderId="45" xfId="0" applyNumberFormat="1" applyFont="1" applyFill="1" applyBorder="1"/>
    <xf numFmtId="3" fontId="8" fillId="0" borderId="37" xfId="0" applyNumberFormat="1" applyFont="1" applyFill="1" applyBorder="1"/>
    <xf numFmtId="3" fontId="7" fillId="0" borderId="51" xfId="0" applyNumberFormat="1" applyFont="1" applyBorder="1"/>
    <xf numFmtId="3" fontId="6" fillId="0" borderId="56" xfId="0" applyNumberFormat="1" applyFont="1" applyBorder="1"/>
    <xf numFmtId="0" fontId="7" fillId="0" borderId="41" xfId="0" applyFont="1" applyBorder="1"/>
    <xf numFmtId="0" fontId="6" fillId="0" borderId="54" xfId="0" applyFont="1" applyBorder="1"/>
    <xf numFmtId="0" fontId="6" fillId="0" borderId="18" xfId="0" applyFont="1" applyBorder="1"/>
    <xf numFmtId="0" fontId="6" fillId="0" borderId="55" xfId="0" applyFont="1" applyBorder="1"/>
    <xf numFmtId="3" fontId="7" fillId="0" borderId="44" xfId="0" applyNumberFormat="1" applyFont="1" applyBorder="1"/>
    <xf numFmtId="0" fontId="6" fillId="0" borderId="37" xfId="0" applyFont="1" applyBorder="1"/>
    <xf numFmtId="0" fontId="6" fillId="0" borderId="10" xfId="0" applyFont="1" applyBorder="1" applyAlignment="1">
      <alignment wrapText="1"/>
    </xf>
    <xf numFmtId="0" fontId="8" fillId="0" borderId="46" xfId="0" applyFont="1" applyBorder="1" applyAlignment="1">
      <alignment horizontal="right"/>
    </xf>
    <xf numFmtId="0" fontId="6" fillId="0" borderId="10" xfId="0" applyFont="1" applyFill="1" applyBorder="1" applyAlignment="1">
      <alignment wrapText="1"/>
    </xf>
    <xf numFmtId="3" fontId="6" fillId="0" borderId="55" xfId="0" applyNumberFormat="1" applyFont="1" applyFill="1" applyBorder="1"/>
    <xf numFmtId="3" fontId="6" fillId="0" borderId="24" xfId="0" applyNumberFormat="1" applyFont="1" applyFill="1" applyBorder="1"/>
    <xf numFmtId="3" fontId="6" fillId="0" borderId="40" xfId="0" applyNumberFormat="1" applyFont="1" applyBorder="1"/>
    <xf numFmtId="3" fontId="6" fillId="0" borderId="37" xfId="0" applyNumberFormat="1" applyFont="1" applyBorder="1"/>
    <xf numFmtId="0" fontId="6" fillId="0" borderId="25" xfId="0" applyFont="1" applyBorder="1" applyAlignment="1">
      <alignment horizontal="right"/>
    </xf>
    <xf numFmtId="0" fontId="6" fillId="0" borderId="4" xfId="0" applyFont="1" applyBorder="1"/>
    <xf numFmtId="3" fontId="6" fillId="0" borderId="41" xfId="0" applyNumberFormat="1" applyFont="1" applyBorder="1"/>
    <xf numFmtId="0" fontId="8" fillId="0" borderId="25" xfId="0" applyFont="1" applyBorder="1" applyAlignment="1">
      <alignment horizontal="right"/>
    </xf>
    <xf numFmtId="0" fontId="8" fillId="0" borderId="4" xfId="0" applyFont="1" applyBorder="1"/>
    <xf numFmtId="3" fontId="8" fillId="0" borderId="41" xfId="0" applyNumberFormat="1" applyFont="1" applyBorder="1"/>
    <xf numFmtId="0" fontId="8" fillId="0" borderId="47" xfId="0" applyFont="1" applyBorder="1"/>
    <xf numFmtId="3" fontId="8" fillId="0" borderId="48" xfId="0" applyNumberFormat="1" applyFont="1" applyBorder="1"/>
    <xf numFmtId="3" fontId="8" fillId="0" borderId="45" xfId="0" applyNumberFormat="1" applyFont="1" applyBorder="1"/>
    <xf numFmtId="0" fontId="7" fillId="0" borderId="49" xfId="0" applyFont="1" applyBorder="1" applyAlignment="1">
      <alignment horizontal="left"/>
    </xf>
    <xf numFmtId="0" fontId="7" fillId="0" borderId="50" xfId="0" applyFont="1" applyBorder="1" applyAlignment="1">
      <alignment wrapText="1"/>
    </xf>
    <xf numFmtId="3" fontId="6" fillId="0" borderId="45" xfId="0" applyNumberFormat="1" applyFont="1" applyBorder="1"/>
    <xf numFmtId="0" fontId="6" fillId="0" borderId="53" xfId="0" applyFont="1" applyBorder="1" applyAlignment="1">
      <alignment wrapText="1"/>
    </xf>
    <xf numFmtId="0" fontId="6" fillId="0" borderId="24" xfId="0" applyFont="1" applyBorder="1"/>
    <xf numFmtId="0" fontId="7" fillId="0" borderId="46" xfId="0" applyFont="1" applyBorder="1"/>
    <xf numFmtId="0" fontId="6" fillId="0" borderId="47" xfId="0" applyFont="1" applyBorder="1"/>
    <xf numFmtId="0" fontId="7" fillId="0" borderId="47" xfId="0" applyFont="1" applyBorder="1"/>
    <xf numFmtId="0" fontId="7" fillId="0" borderId="39" xfId="0" applyFont="1" applyBorder="1" applyAlignment="1">
      <alignment horizontal="left"/>
    </xf>
    <xf numFmtId="0" fontId="7" fillId="0" borderId="47" xfId="0" applyFont="1" applyBorder="1" applyAlignment="1">
      <alignment horizontal="left"/>
    </xf>
    <xf numFmtId="3" fontId="6" fillId="0" borderId="53" xfId="0" applyNumberFormat="1" applyFont="1" applyBorder="1"/>
    <xf numFmtId="0" fontId="7" fillId="0" borderId="34" xfId="0" applyFont="1" applyBorder="1"/>
    <xf numFmtId="0" fontId="7" fillId="0" borderId="35" xfId="0" applyFont="1" applyBorder="1"/>
    <xf numFmtId="3" fontId="7" fillId="0" borderId="58" xfId="0" applyNumberFormat="1" applyFont="1" applyBorder="1"/>
    <xf numFmtId="0" fontId="7" fillId="0" borderId="57" xfId="0" applyFont="1" applyBorder="1" applyAlignment="1">
      <alignment horizontal="center" vertical="center" wrapText="1"/>
    </xf>
    <xf numFmtId="3" fontId="7" fillId="0" borderId="36" xfId="0" applyNumberFormat="1" applyFont="1" applyBorder="1"/>
    <xf numFmtId="3" fontId="7" fillId="0" borderId="59" xfId="0" applyNumberFormat="1" applyFont="1" applyBorder="1"/>
    <xf numFmtId="0" fontId="7" fillId="0" borderId="13" xfId="0" applyFont="1" applyBorder="1"/>
    <xf numFmtId="0" fontId="6" fillId="0" borderId="52" xfId="0" applyFont="1" applyBorder="1"/>
    <xf numFmtId="0" fontId="8" fillId="0" borderId="53" xfId="0" applyFont="1" applyBorder="1" applyAlignment="1">
      <alignment wrapText="1"/>
    </xf>
    <xf numFmtId="3" fontId="6" fillId="0" borderId="24" xfId="0" applyNumberFormat="1" applyFont="1" applyBorder="1" applyAlignment="1">
      <alignment horizontal="right"/>
    </xf>
    <xf numFmtId="3" fontId="8" fillId="0" borderId="60" xfId="0" applyNumberFormat="1" applyFont="1" applyBorder="1"/>
    <xf numFmtId="0" fontId="7" fillId="0" borderId="0" xfId="0" applyFont="1" applyAlignment="1">
      <alignment horizontal="justify" wrapText="1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3" fontId="7" fillId="0" borderId="54" xfId="0" applyNumberFormat="1" applyFont="1" applyBorder="1"/>
    <xf numFmtId="3" fontId="7" fillId="0" borderId="18" xfId="0" applyNumberFormat="1" applyFont="1" applyBorder="1"/>
    <xf numFmtId="0" fontId="7" fillId="0" borderId="13" xfId="0" applyFont="1" applyBorder="1" applyAlignment="1">
      <alignment horizontal="left"/>
    </xf>
    <xf numFmtId="0" fontId="6" fillId="0" borderId="13" xfId="0" applyFont="1" applyBorder="1"/>
    <xf numFmtId="0" fontId="7" fillId="0" borderId="1" xfId="0" applyFont="1" applyBorder="1"/>
    <xf numFmtId="3" fontId="8" fillId="0" borderId="55" xfId="0" applyNumberFormat="1" applyFont="1" applyBorder="1"/>
    <xf numFmtId="3" fontId="8" fillId="0" borderId="24" xfId="0" applyNumberFormat="1" applyFont="1" applyBorder="1"/>
    <xf numFmtId="3" fontId="7" fillId="0" borderId="55" xfId="0" applyNumberFormat="1" applyFont="1" applyBorder="1"/>
    <xf numFmtId="3" fontId="6" fillId="0" borderId="20" xfId="0" applyNumberFormat="1" applyFont="1" applyBorder="1"/>
    <xf numFmtId="3" fontId="7" fillId="0" borderId="56" xfId="0" applyNumberFormat="1" applyFont="1" applyBorder="1"/>
    <xf numFmtId="0" fontId="7" fillId="0" borderId="51" xfId="0" applyFont="1" applyBorder="1" applyAlignment="1"/>
    <xf numFmtId="0" fontId="6" fillId="0" borderId="41" xfId="0" applyFont="1" applyBorder="1"/>
    <xf numFmtId="0" fontId="6" fillId="0" borderId="44" xfId="0" applyFont="1" applyBorder="1"/>
    <xf numFmtId="0" fontId="6" fillId="0" borderId="48" xfId="0" applyFont="1" applyBorder="1"/>
    <xf numFmtId="0" fontId="7" fillId="0" borderId="50" xfId="0" applyFont="1" applyBorder="1" applyAlignment="1">
      <alignment horizontal="left" vertical="center"/>
    </xf>
    <xf numFmtId="0" fontId="6" fillId="0" borderId="23" xfId="0" applyFont="1" applyBorder="1"/>
    <xf numFmtId="0" fontId="6" fillId="0" borderId="38" xfId="0" applyFont="1" applyBorder="1"/>
    <xf numFmtId="0" fontId="7" fillId="0" borderId="40" xfId="0" applyFont="1" applyBorder="1"/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50" xfId="0" applyFont="1" applyBorder="1"/>
    <xf numFmtId="0" fontId="6" fillId="0" borderId="61" xfId="0" applyFont="1" applyBorder="1"/>
    <xf numFmtId="0" fontId="6" fillId="0" borderId="62" xfId="0" applyFont="1" applyBorder="1"/>
    <xf numFmtId="3" fontId="6" fillId="0" borderId="1" xfId="0" applyNumberFormat="1" applyFont="1" applyBorder="1"/>
    <xf numFmtId="3" fontId="6" fillId="0" borderId="2" xfId="0" applyNumberFormat="1" applyFont="1" applyBorder="1"/>
    <xf numFmtId="0" fontId="6" fillId="2" borderId="1" xfId="0" applyFont="1" applyFill="1" applyBorder="1" applyAlignment="1">
      <alignment wrapText="1"/>
    </xf>
    <xf numFmtId="3" fontId="6" fillId="2" borderId="1" xfId="0" applyNumberFormat="1" applyFont="1" applyFill="1" applyBorder="1"/>
    <xf numFmtId="3" fontId="6" fillId="2" borderId="2" xfId="0" applyNumberFormat="1" applyFont="1" applyFill="1" applyBorder="1"/>
    <xf numFmtId="0" fontId="6" fillId="2" borderId="10" xfId="0" applyFont="1" applyFill="1" applyBorder="1" applyAlignment="1">
      <alignment wrapText="1"/>
    </xf>
    <xf numFmtId="0" fontId="7" fillId="0" borderId="53" xfId="0" applyFont="1" applyBorder="1" applyAlignment="1">
      <alignment wrapText="1"/>
    </xf>
    <xf numFmtId="3" fontId="7" fillId="0" borderId="53" xfId="0" applyNumberFormat="1" applyFont="1" applyBorder="1"/>
    <xf numFmtId="3" fontId="7" fillId="0" borderId="64" xfId="0" applyNumberFormat="1" applyFont="1" applyBorder="1"/>
    <xf numFmtId="0" fontId="6" fillId="0" borderId="4" xfId="0" applyFont="1" applyBorder="1" applyAlignment="1">
      <alignment wrapText="1"/>
    </xf>
    <xf numFmtId="3" fontId="6" fillId="0" borderId="4" xfId="0" applyNumberFormat="1" applyFont="1" applyBorder="1"/>
    <xf numFmtId="3" fontId="6" fillId="0" borderId="5" xfId="0" applyNumberFormat="1" applyFont="1" applyBorder="1"/>
    <xf numFmtId="0" fontId="7" fillId="0" borderId="10" xfId="0" applyFont="1" applyBorder="1" applyAlignment="1">
      <alignment wrapText="1"/>
    </xf>
    <xf numFmtId="3" fontId="7" fillId="0" borderId="10" xfId="0" applyNumberFormat="1" applyFont="1" applyBorder="1"/>
    <xf numFmtId="3" fontId="7" fillId="0" borderId="11" xfId="0" applyNumberFormat="1" applyFont="1" applyBorder="1"/>
    <xf numFmtId="3" fontId="7" fillId="0" borderId="39" xfId="0" applyNumberFormat="1" applyFont="1" applyBorder="1"/>
    <xf numFmtId="3" fontId="7" fillId="0" borderId="68" xfId="0" applyNumberFormat="1" applyFont="1" applyBorder="1"/>
    <xf numFmtId="3" fontId="7" fillId="0" borderId="47" xfId="0" applyNumberFormat="1" applyFont="1" applyBorder="1"/>
    <xf numFmtId="3" fontId="7" fillId="0" borderId="69" xfId="0" applyNumberFormat="1" applyFont="1" applyBorder="1"/>
    <xf numFmtId="3" fontId="6" fillId="0" borderId="10" xfId="0" applyNumberFormat="1" applyFont="1" applyBorder="1"/>
    <xf numFmtId="3" fontId="6" fillId="0" borderId="11" xfId="0" applyNumberFormat="1" applyFont="1" applyBorder="1"/>
    <xf numFmtId="3" fontId="6" fillId="0" borderId="64" xfId="0" applyNumberFormat="1" applyFont="1" applyBorder="1"/>
    <xf numFmtId="0" fontId="6" fillId="0" borderId="50" xfId="0" applyFont="1" applyBorder="1" applyAlignment="1">
      <alignment wrapText="1"/>
    </xf>
    <xf numFmtId="3" fontId="6" fillId="0" borderId="50" xfId="0" applyNumberFormat="1" applyFont="1" applyBorder="1"/>
    <xf numFmtId="3" fontId="6" fillId="0" borderId="61" xfId="0" applyNumberFormat="1" applyFont="1" applyBorder="1"/>
    <xf numFmtId="0" fontId="7" fillId="0" borderId="43" xfId="0" applyFont="1" applyBorder="1" applyAlignment="1">
      <alignment wrapText="1"/>
    </xf>
    <xf numFmtId="3" fontId="7" fillId="0" borderId="43" xfId="0" applyNumberFormat="1" applyFont="1" applyBorder="1"/>
    <xf numFmtId="3" fontId="7" fillId="0" borderId="70" xfId="0" applyNumberFormat="1" applyFont="1" applyBorder="1"/>
    <xf numFmtId="0" fontId="7" fillId="0" borderId="55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6" fillId="0" borderId="51" xfId="0" applyFont="1" applyBorder="1"/>
    <xf numFmtId="0" fontId="6" fillId="0" borderId="5" xfId="0" applyFont="1" applyBorder="1"/>
    <xf numFmtId="3" fontId="6" fillId="0" borderId="39" xfId="0" applyNumberFormat="1" applyFont="1" applyBorder="1"/>
    <xf numFmtId="3" fontId="6" fillId="0" borderId="68" xfId="0" applyNumberFormat="1" applyFont="1" applyBorder="1"/>
    <xf numFmtId="0" fontId="6" fillId="2" borderId="4" xfId="0" applyFont="1" applyFill="1" applyBorder="1" applyAlignment="1">
      <alignment wrapText="1"/>
    </xf>
    <xf numFmtId="0" fontId="6" fillId="2" borderId="4" xfId="0" applyFont="1" applyFill="1" applyBorder="1"/>
    <xf numFmtId="0" fontId="6" fillId="2" borderId="41" xfId="0" applyFont="1" applyFill="1" applyBorder="1"/>
    <xf numFmtId="0" fontId="6" fillId="2" borderId="10" xfId="0" applyFont="1" applyFill="1" applyBorder="1"/>
    <xf numFmtId="0" fontId="6" fillId="2" borderId="55" xfId="0" applyFont="1" applyFill="1" applyBorder="1"/>
    <xf numFmtId="0" fontId="3" fillId="0" borderId="72" xfId="0" applyFont="1" applyBorder="1"/>
    <xf numFmtId="0" fontId="4" fillId="0" borderId="73" xfId="0" applyFont="1" applyBorder="1"/>
    <xf numFmtId="0" fontId="4" fillId="2" borderId="73" xfId="0" applyFont="1" applyFill="1" applyBorder="1"/>
    <xf numFmtId="0" fontId="4" fillId="0" borderId="74" xfId="0" applyFont="1" applyBorder="1"/>
    <xf numFmtId="0" fontId="4" fillId="0" borderId="75" xfId="0" applyFont="1" applyBorder="1"/>
    <xf numFmtId="0" fontId="4" fillId="0" borderId="76" xfId="0" applyFont="1" applyBorder="1"/>
    <xf numFmtId="0" fontId="4" fillId="0" borderId="77" xfId="0" applyFont="1" applyBorder="1"/>
    <xf numFmtId="0" fontId="4" fillId="0" borderId="78" xfId="0" applyFont="1" applyBorder="1" applyAlignment="1">
      <alignment vertical="center"/>
    </xf>
    <xf numFmtId="0" fontId="4" fillId="0" borderId="77" xfId="0" applyFont="1" applyBorder="1" applyAlignment="1">
      <alignment vertical="center"/>
    </xf>
    <xf numFmtId="0" fontId="4" fillId="0" borderId="79" xfId="0" applyFont="1" applyBorder="1"/>
    <xf numFmtId="0" fontId="9" fillId="0" borderId="0" xfId="0" applyFont="1"/>
    <xf numFmtId="3" fontId="0" fillId="0" borderId="0" xfId="0" applyNumberFormat="1"/>
    <xf numFmtId="0" fontId="10" fillId="0" borderId="0" xfId="0" applyFont="1"/>
    <xf numFmtId="3" fontId="6" fillId="0" borderId="58" xfId="0" applyNumberFormat="1" applyFont="1" applyBorder="1" applyAlignment="1">
      <alignment horizontal="right"/>
    </xf>
    <xf numFmtId="0" fontId="6" fillId="0" borderId="13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3" fontId="6" fillId="0" borderId="54" xfId="0" applyNumberFormat="1" applyFont="1" applyBorder="1" applyAlignment="1">
      <alignment horizontal="right"/>
    </xf>
    <xf numFmtId="3" fontId="6" fillId="0" borderId="20" xfId="0" applyNumberFormat="1" applyFont="1" applyBorder="1" applyAlignment="1">
      <alignment horizontal="right"/>
    </xf>
    <xf numFmtId="0" fontId="8" fillId="0" borderId="23" xfId="0" applyFont="1" applyBorder="1"/>
    <xf numFmtId="0" fontId="7" fillId="0" borderId="0" xfId="0" applyFont="1"/>
    <xf numFmtId="0" fontId="7" fillId="0" borderId="2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0" borderId="25" xfId="0" applyFont="1" applyBorder="1"/>
    <xf numFmtId="0" fontId="6" fillId="0" borderId="20" xfId="0" applyFont="1" applyBorder="1"/>
    <xf numFmtId="0" fontId="7" fillId="0" borderId="19" xfId="0" applyFont="1" applyBorder="1"/>
    <xf numFmtId="0" fontId="7" fillId="0" borderId="27" xfId="0" applyFont="1" applyBorder="1"/>
    <xf numFmtId="0" fontId="7" fillId="0" borderId="21" xfId="0" applyFont="1" applyBorder="1"/>
    <xf numFmtId="0" fontId="6" fillId="0" borderId="33" xfId="0" applyFont="1" applyBorder="1"/>
    <xf numFmtId="0" fontId="8" fillId="0" borderId="1" xfId="0" applyFont="1" applyFill="1" applyBorder="1" applyAlignment="1"/>
    <xf numFmtId="0" fontId="7" fillId="0" borderId="49" xfId="0" applyFont="1" applyBorder="1" applyAlignment="1">
      <alignment horizontal="left" vertical="center"/>
    </xf>
    <xf numFmtId="3" fontId="7" fillId="0" borderId="59" xfId="0" applyNumberFormat="1" applyFont="1" applyBorder="1" applyAlignment="1">
      <alignment horizontal="right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3" fontId="7" fillId="0" borderId="54" xfId="0" applyNumberFormat="1" applyFont="1" applyBorder="1" applyAlignment="1">
      <alignment horizontal="right"/>
    </xf>
    <xf numFmtId="3" fontId="7" fillId="0" borderId="18" xfId="0" applyNumberFormat="1" applyFont="1" applyBorder="1" applyAlignment="1">
      <alignment horizontal="right"/>
    </xf>
    <xf numFmtId="3" fontId="8" fillId="0" borderId="56" xfId="0" applyNumberFormat="1" applyFont="1" applyBorder="1"/>
    <xf numFmtId="3" fontId="7" fillId="0" borderId="20" xfId="0" applyNumberFormat="1" applyFont="1" applyFill="1" applyBorder="1"/>
    <xf numFmtId="0" fontId="6" fillId="0" borderId="43" xfId="0" applyFont="1" applyBorder="1" applyAlignment="1">
      <alignment horizontal="left" vertical="center"/>
    </xf>
    <xf numFmtId="3" fontId="7" fillId="0" borderId="59" xfId="0" applyNumberFormat="1" applyFont="1" applyBorder="1" applyAlignment="1">
      <alignment horizontal="right"/>
    </xf>
    <xf numFmtId="3" fontId="8" fillId="0" borderId="20" xfId="0" applyNumberFormat="1" applyFont="1" applyBorder="1" applyAlignment="1">
      <alignment horizontal="right"/>
    </xf>
    <xf numFmtId="3" fontId="8" fillId="0" borderId="24" xfId="0" applyNumberFormat="1" applyFont="1" applyFill="1" applyBorder="1"/>
    <xf numFmtId="3" fontId="8" fillId="0" borderId="56" xfId="0" applyNumberFormat="1" applyFont="1" applyBorder="1" applyAlignment="1">
      <alignment horizontal="right"/>
    </xf>
    <xf numFmtId="3" fontId="8" fillId="0" borderId="45" xfId="0" applyNumberFormat="1" applyFont="1" applyBorder="1" applyAlignment="1">
      <alignment horizontal="right"/>
    </xf>
    <xf numFmtId="0" fontId="8" fillId="0" borderId="10" xfId="0" applyFont="1" applyBorder="1" applyAlignment="1">
      <alignment wrapText="1"/>
    </xf>
    <xf numFmtId="3" fontId="4" fillId="0" borderId="1" xfId="0" applyNumberFormat="1" applyFont="1" applyBorder="1"/>
    <xf numFmtId="3" fontId="4" fillId="0" borderId="2" xfId="0" applyNumberFormat="1" applyFont="1" applyBorder="1"/>
    <xf numFmtId="3" fontId="6" fillId="3" borderId="63" xfId="0" applyNumberFormat="1" applyFont="1" applyFill="1" applyBorder="1"/>
    <xf numFmtId="3" fontId="7" fillId="3" borderId="65" xfId="0" applyNumberFormat="1" applyFont="1" applyFill="1" applyBorder="1"/>
    <xf numFmtId="3" fontId="6" fillId="3" borderId="66" xfId="0" applyNumberFormat="1" applyFont="1" applyFill="1" applyBorder="1"/>
    <xf numFmtId="3" fontId="7" fillId="3" borderId="67" xfId="0" applyNumberFormat="1" applyFont="1" applyFill="1" applyBorder="1"/>
    <xf numFmtId="3" fontId="7" fillId="3" borderId="33" xfId="0" applyNumberFormat="1" applyFont="1" applyFill="1" applyBorder="1"/>
    <xf numFmtId="3" fontId="6" fillId="3" borderId="67" xfId="0" applyNumberFormat="1" applyFont="1" applyFill="1" applyBorder="1"/>
    <xf numFmtId="3" fontId="6" fillId="3" borderId="62" xfId="0" applyNumberFormat="1" applyFont="1" applyFill="1" applyBorder="1"/>
    <xf numFmtId="3" fontId="6" fillId="3" borderId="65" xfId="0" applyNumberFormat="1" applyFont="1" applyFill="1" applyBorder="1"/>
    <xf numFmtId="3" fontId="7" fillId="3" borderId="0" xfId="0" applyNumberFormat="1" applyFont="1" applyFill="1" applyBorder="1"/>
    <xf numFmtId="3" fontId="7" fillId="3" borderId="71" xfId="0" applyNumberFormat="1" applyFont="1" applyFill="1" applyBorder="1"/>
    <xf numFmtId="3" fontId="4" fillId="3" borderId="1" xfId="0" applyNumberFormat="1" applyFont="1" applyFill="1" applyBorder="1"/>
    <xf numFmtId="3" fontId="6" fillId="3" borderId="1" xfId="0" applyNumberFormat="1" applyFont="1" applyFill="1" applyBorder="1"/>
    <xf numFmtId="3" fontId="7" fillId="3" borderId="53" xfId="0" applyNumberFormat="1" applyFont="1" applyFill="1" applyBorder="1"/>
    <xf numFmtId="3" fontId="6" fillId="3" borderId="4" xfId="0" applyNumberFormat="1" applyFont="1" applyFill="1" applyBorder="1"/>
    <xf numFmtId="3" fontId="7" fillId="3" borderId="10" xfId="0" applyNumberFormat="1" applyFont="1" applyFill="1" applyBorder="1"/>
    <xf numFmtId="3" fontId="7" fillId="3" borderId="39" xfId="0" applyNumberFormat="1" applyFont="1" applyFill="1" applyBorder="1"/>
    <xf numFmtId="3" fontId="6" fillId="3" borderId="10" xfId="0" applyNumberFormat="1" applyFont="1" applyFill="1" applyBorder="1"/>
    <xf numFmtId="3" fontId="6" fillId="3" borderId="50" xfId="0" applyNumberFormat="1" applyFont="1" applyFill="1" applyBorder="1"/>
    <xf numFmtId="3" fontId="6" fillId="3" borderId="53" xfId="0" applyNumberFormat="1" applyFont="1" applyFill="1" applyBorder="1"/>
    <xf numFmtId="3" fontId="7" fillId="3" borderId="47" xfId="0" applyNumberFormat="1" applyFont="1" applyFill="1" applyBorder="1"/>
    <xf numFmtId="3" fontId="7" fillId="3" borderId="43" xfId="0" applyNumberFormat="1" applyFont="1" applyFill="1" applyBorder="1"/>
    <xf numFmtId="0" fontId="6" fillId="3" borderId="4" xfId="0" applyFont="1" applyFill="1" applyBorder="1"/>
    <xf numFmtId="0" fontId="6" fillId="3" borderId="53" xfId="0" applyFont="1" applyFill="1" applyBorder="1"/>
    <xf numFmtId="3" fontId="4" fillId="0" borderId="20" xfId="0" applyNumberFormat="1" applyFont="1" applyBorder="1"/>
    <xf numFmtId="3" fontId="4" fillId="0" borderId="18" xfId="0" applyNumberFormat="1" applyFont="1" applyBorder="1"/>
    <xf numFmtId="3" fontId="8" fillId="0" borderId="85" xfId="0" applyNumberFormat="1" applyFont="1" applyBorder="1"/>
    <xf numFmtId="3" fontId="6" fillId="0" borderId="86" xfId="0" applyNumberFormat="1" applyFont="1" applyBorder="1"/>
    <xf numFmtId="3" fontId="8" fillId="0" borderId="1" xfId="0" applyNumberFormat="1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71" xfId="0" applyFont="1" applyBorder="1" applyAlignment="1">
      <alignment horizontal="right"/>
    </xf>
    <xf numFmtId="0" fontId="7" fillId="0" borderId="51" xfId="0" applyFont="1" applyBorder="1" applyAlignment="1">
      <alignment horizontal="center"/>
    </xf>
    <xf numFmtId="0" fontId="7" fillId="0" borderId="80" xfId="0" applyFont="1" applyBorder="1" applyAlignment="1">
      <alignment horizontal="center"/>
    </xf>
    <xf numFmtId="0" fontId="4" fillId="0" borderId="82" xfId="0" applyFont="1" applyBorder="1" applyAlignment="1">
      <alignment horizontal="left" vertical="center"/>
    </xf>
    <xf numFmtId="0" fontId="4" fillId="0" borderId="7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 wrapText="1"/>
    </xf>
    <xf numFmtId="0" fontId="7" fillId="0" borderId="80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left" vertical="center"/>
    </xf>
    <xf numFmtId="0" fontId="7" fillId="0" borderId="4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84" xfId="0" applyFont="1" applyBorder="1" applyAlignment="1">
      <alignment horizontal="left" wrapText="1"/>
    </xf>
    <xf numFmtId="0" fontId="7" fillId="0" borderId="14" xfId="0" applyFont="1" applyBorder="1" applyAlignment="1">
      <alignment horizontal="left" wrapText="1"/>
    </xf>
    <xf numFmtId="0" fontId="7" fillId="0" borderId="84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7" fillId="0" borderId="0" xfId="0" applyFont="1" applyAlignment="1">
      <alignment horizontal="justify" wrapText="1"/>
    </xf>
    <xf numFmtId="0" fontId="7" fillId="0" borderId="36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1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7" fillId="0" borderId="51" xfId="0" applyFont="1" applyBorder="1" applyAlignment="1">
      <alignment horizontal="left"/>
    </xf>
    <xf numFmtId="0" fontId="7" fillId="0" borderId="62" xfId="0" applyFont="1" applyBorder="1" applyAlignment="1">
      <alignment horizontal="left"/>
    </xf>
    <xf numFmtId="0" fontId="7" fillId="0" borderId="41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7" fillId="0" borderId="40" xfId="0" applyFont="1" applyBorder="1" applyAlignment="1">
      <alignment horizontal="left"/>
    </xf>
    <xf numFmtId="0" fontId="7" fillId="0" borderId="30" xfId="0" applyFont="1" applyBorder="1" applyAlignment="1">
      <alignment horizontal="left"/>
    </xf>
    <xf numFmtId="0" fontId="6" fillId="0" borderId="42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6" fillId="0" borderId="47" xfId="0" applyFont="1" applyBorder="1" applyAlignment="1">
      <alignment horizontal="left" vertical="center"/>
    </xf>
    <xf numFmtId="0" fontId="6" fillId="0" borderId="43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zoomScaleNormal="100" zoomScaleSheetLayoutView="75" workbookViewId="0">
      <selection activeCell="J4" sqref="J4"/>
    </sheetView>
  </sheetViews>
  <sheetFormatPr defaultRowHeight="12.75"/>
  <cols>
    <col min="1" max="1" width="4.28515625" customWidth="1"/>
    <col min="2" max="2" width="42.28515625" customWidth="1"/>
    <col min="3" max="3" width="10.28515625" customWidth="1"/>
    <col min="4" max="5" width="10.140625" customWidth="1"/>
    <col min="6" max="6" width="10.7109375" customWidth="1"/>
    <col min="7" max="7" width="10.85546875" customWidth="1"/>
    <col min="8" max="8" width="10.28515625" customWidth="1"/>
    <col min="9" max="9" width="4.28515625" customWidth="1"/>
    <col min="10" max="10" width="48.28515625" customWidth="1"/>
    <col min="11" max="12" width="9.42578125" customWidth="1"/>
    <col min="13" max="13" width="9.7109375" customWidth="1"/>
    <col min="14" max="14" width="10.85546875" customWidth="1"/>
    <col min="15" max="15" width="11" customWidth="1"/>
    <col min="16" max="16" width="10.7109375" customWidth="1"/>
  </cols>
  <sheetData>
    <row r="1" spans="1:16">
      <c r="A1" s="262"/>
      <c r="B1" s="39"/>
      <c r="C1" s="39"/>
      <c r="D1" s="39"/>
      <c r="E1" s="39"/>
      <c r="F1" s="39"/>
      <c r="G1" s="39"/>
      <c r="H1" s="40" t="s">
        <v>128</v>
      </c>
      <c r="I1" s="39"/>
      <c r="J1" s="39"/>
      <c r="K1" s="40"/>
      <c r="L1" s="39"/>
      <c r="M1" s="40"/>
      <c r="N1" s="40"/>
      <c r="O1" s="39"/>
      <c r="P1" s="40" t="s">
        <v>128</v>
      </c>
    </row>
    <row r="2" spans="1:16" ht="15" customHeight="1">
      <c r="A2" s="318" t="s">
        <v>358</v>
      </c>
      <c r="B2" s="318"/>
      <c r="C2" s="318"/>
      <c r="D2" s="318"/>
      <c r="E2" s="318"/>
      <c r="F2" s="318"/>
      <c r="G2" s="318"/>
      <c r="H2" s="318"/>
      <c r="I2" s="318" t="s">
        <v>358</v>
      </c>
      <c r="J2" s="318"/>
      <c r="K2" s="318"/>
      <c r="L2" s="318"/>
      <c r="M2" s="318"/>
      <c r="N2" s="318"/>
      <c r="O2" s="318"/>
      <c r="P2" s="318"/>
    </row>
    <row r="3" spans="1:16" ht="42.75" customHeight="1">
      <c r="A3" s="319" t="s">
        <v>333</v>
      </c>
      <c r="B3" s="320"/>
      <c r="C3" s="320"/>
      <c r="D3" s="320"/>
      <c r="E3" s="320"/>
      <c r="F3" s="320"/>
      <c r="G3" s="320"/>
      <c r="H3" s="320"/>
      <c r="I3" s="319" t="s">
        <v>333</v>
      </c>
      <c r="J3" s="320"/>
      <c r="K3" s="320"/>
      <c r="L3" s="320"/>
      <c r="M3" s="320"/>
      <c r="N3" s="320"/>
      <c r="O3" s="320"/>
      <c r="P3" s="320"/>
    </row>
    <row r="4" spans="1:16" ht="30" customHeight="1">
      <c r="A4" s="21"/>
      <c r="B4" s="41"/>
      <c r="C4" s="41"/>
      <c r="D4" s="41"/>
      <c r="E4" s="41"/>
      <c r="F4" s="41"/>
      <c r="G4" s="41"/>
      <c r="H4" s="41"/>
      <c r="I4" s="37"/>
      <c r="J4" s="41"/>
      <c r="K4" s="41"/>
      <c r="L4" s="41"/>
      <c r="M4" s="41"/>
      <c r="N4" s="41"/>
      <c r="O4" s="39"/>
      <c r="P4" s="39"/>
    </row>
    <row r="5" spans="1:16" ht="13.5" thickBot="1">
      <c r="A5" s="19"/>
      <c r="B5" s="39"/>
      <c r="C5" s="39"/>
      <c r="D5" s="39"/>
      <c r="E5" s="39"/>
      <c r="F5" s="39"/>
      <c r="G5" s="321" t="s">
        <v>47</v>
      </c>
      <c r="H5" s="321"/>
      <c r="I5" s="19"/>
      <c r="J5" s="39"/>
      <c r="K5" s="40"/>
      <c r="L5" s="39"/>
      <c r="M5" s="40"/>
      <c r="N5" s="40"/>
      <c r="O5" s="321" t="s">
        <v>47</v>
      </c>
      <c r="P5" s="321"/>
    </row>
    <row r="6" spans="1:16" ht="12.75" customHeight="1" thickTop="1">
      <c r="A6" s="330" t="s">
        <v>0</v>
      </c>
      <c r="B6" s="332" t="s">
        <v>1</v>
      </c>
      <c r="C6" s="326" t="s">
        <v>334</v>
      </c>
      <c r="D6" s="337" t="s">
        <v>299</v>
      </c>
      <c r="E6" s="338"/>
      <c r="F6" s="326" t="s">
        <v>335</v>
      </c>
      <c r="G6" s="341" t="s">
        <v>298</v>
      </c>
      <c r="H6" s="338"/>
      <c r="I6" s="335" t="s">
        <v>0</v>
      </c>
      <c r="J6" s="332" t="s">
        <v>1</v>
      </c>
      <c r="K6" s="326" t="s">
        <v>334</v>
      </c>
      <c r="L6" s="337" t="s">
        <v>299</v>
      </c>
      <c r="M6" s="342"/>
      <c r="N6" s="326" t="s">
        <v>335</v>
      </c>
      <c r="O6" s="322" t="s">
        <v>298</v>
      </c>
      <c r="P6" s="323"/>
    </row>
    <row r="7" spans="1:16" ht="44.45" customHeight="1" thickBot="1">
      <c r="A7" s="331"/>
      <c r="B7" s="333"/>
      <c r="C7" s="334"/>
      <c r="D7" s="198" t="s">
        <v>130</v>
      </c>
      <c r="E7" s="199" t="s">
        <v>131</v>
      </c>
      <c r="F7" s="334"/>
      <c r="G7" s="198" t="s">
        <v>130</v>
      </c>
      <c r="H7" s="199" t="s">
        <v>131</v>
      </c>
      <c r="I7" s="336"/>
      <c r="J7" s="340"/>
      <c r="K7" s="334"/>
      <c r="L7" s="198" t="s">
        <v>130</v>
      </c>
      <c r="M7" s="231" t="s">
        <v>131</v>
      </c>
      <c r="N7" s="327"/>
      <c r="O7" s="232" t="s">
        <v>130</v>
      </c>
      <c r="P7" s="233" t="s">
        <v>131</v>
      </c>
    </row>
    <row r="8" spans="1:16" ht="13.5" thickTop="1">
      <c r="A8" s="243" t="s">
        <v>3</v>
      </c>
      <c r="B8" s="71" t="s">
        <v>4</v>
      </c>
      <c r="C8" s="200"/>
      <c r="D8" s="200"/>
      <c r="E8" s="201"/>
      <c r="F8" s="202"/>
      <c r="G8" s="200"/>
      <c r="H8" s="201"/>
      <c r="I8" s="30" t="s">
        <v>5</v>
      </c>
      <c r="J8" s="71" t="s">
        <v>6</v>
      </c>
      <c r="K8" s="200"/>
      <c r="L8" s="200"/>
      <c r="M8" s="234"/>
      <c r="N8" s="146"/>
      <c r="O8" s="146"/>
      <c r="P8" s="235"/>
    </row>
    <row r="9" spans="1:16">
      <c r="A9" s="244" t="s">
        <v>14</v>
      </c>
      <c r="B9" s="81" t="s">
        <v>8</v>
      </c>
      <c r="C9" s="300">
        <v>950</v>
      </c>
      <c r="D9" s="288">
        <v>850</v>
      </c>
      <c r="E9" s="289">
        <v>100</v>
      </c>
      <c r="F9" s="290">
        <v>950</v>
      </c>
      <c r="G9" s="203">
        <v>850</v>
      </c>
      <c r="H9" s="204">
        <v>100</v>
      </c>
      <c r="I9" s="24" t="s">
        <v>14</v>
      </c>
      <c r="J9" s="81" t="s">
        <v>24</v>
      </c>
      <c r="K9" s="300">
        <v>15848</v>
      </c>
      <c r="L9" s="288">
        <v>16914</v>
      </c>
      <c r="M9" s="288">
        <v>500</v>
      </c>
      <c r="N9" s="301">
        <v>17437</v>
      </c>
      <c r="O9" s="203">
        <v>16414</v>
      </c>
      <c r="P9" s="288">
        <v>500</v>
      </c>
    </row>
    <row r="10" spans="1:16" ht="12.75" customHeight="1">
      <c r="A10" s="244" t="s">
        <v>15</v>
      </c>
      <c r="B10" s="81" t="s">
        <v>7</v>
      </c>
      <c r="C10" s="300">
        <v>14000</v>
      </c>
      <c r="D10" s="288">
        <v>11443</v>
      </c>
      <c r="E10" s="289">
        <v>2557</v>
      </c>
      <c r="F10" s="290">
        <v>14000</v>
      </c>
      <c r="G10" s="203">
        <v>11443</v>
      </c>
      <c r="H10" s="204">
        <v>2557</v>
      </c>
      <c r="I10" s="24" t="s">
        <v>15</v>
      </c>
      <c r="J10" s="81" t="s">
        <v>132</v>
      </c>
      <c r="K10" s="300">
        <v>2677</v>
      </c>
      <c r="L10" s="288">
        <v>2853</v>
      </c>
      <c r="M10" s="288">
        <v>207</v>
      </c>
      <c r="N10" s="301">
        <v>2940</v>
      </c>
      <c r="O10" s="203">
        <v>2646</v>
      </c>
      <c r="P10" s="288">
        <v>207</v>
      </c>
    </row>
    <row r="11" spans="1:16">
      <c r="A11" s="244" t="s">
        <v>16</v>
      </c>
      <c r="B11" s="81" t="s">
        <v>10</v>
      </c>
      <c r="C11" s="300">
        <v>12470</v>
      </c>
      <c r="D11" s="288">
        <v>12470</v>
      </c>
      <c r="E11" s="289">
        <v>0</v>
      </c>
      <c r="F11" s="290">
        <v>13088</v>
      </c>
      <c r="G11" s="203">
        <v>12546</v>
      </c>
      <c r="H11" s="204"/>
      <c r="I11" s="24" t="s">
        <v>20</v>
      </c>
      <c r="J11" s="81" t="s">
        <v>25</v>
      </c>
      <c r="K11" s="300">
        <v>12088</v>
      </c>
      <c r="L11" s="288">
        <v>11178</v>
      </c>
      <c r="M11" s="288">
        <v>910</v>
      </c>
      <c r="N11" s="301">
        <v>14074</v>
      </c>
      <c r="O11" s="203">
        <v>11178</v>
      </c>
      <c r="P11" s="288">
        <v>910</v>
      </c>
    </row>
    <row r="12" spans="1:16">
      <c r="A12" s="244" t="s">
        <v>17</v>
      </c>
      <c r="B12" s="81" t="s">
        <v>9</v>
      </c>
      <c r="C12" s="300">
        <v>6687</v>
      </c>
      <c r="D12" s="288">
        <v>6687</v>
      </c>
      <c r="E12" s="289">
        <v>0</v>
      </c>
      <c r="F12" s="290">
        <v>12225</v>
      </c>
      <c r="G12" s="203">
        <v>12225</v>
      </c>
      <c r="H12" s="204"/>
      <c r="I12" s="24" t="s">
        <v>16</v>
      </c>
      <c r="J12" s="81" t="s">
        <v>26</v>
      </c>
      <c r="K12" s="300">
        <v>1040</v>
      </c>
      <c r="L12" s="288">
        <v>0</v>
      </c>
      <c r="M12" s="288">
        <v>1040</v>
      </c>
      <c r="N12" s="301">
        <v>1040</v>
      </c>
      <c r="O12" s="203">
        <v>0</v>
      </c>
      <c r="P12" s="288">
        <v>1040</v>
      </c>
    </row>
    <row r="13" spans="1:16">
      <c r="A13" s="244" t="s">
        <v>18</v>
      </c>
      <c r="B13" s="81" t="s">
        <v>46</v>
      </c>
      <c r="C13" s="300">
        <v>0</v>
      </c>
      <c r="D13" s="288">
        <v>0</v>
      </c>
      <c r="E13" s="289">
        <v>0</v>
      </c>
      <c r="F13" s="290">
        <v>0</v>
      </c>
      <c r="G13" s="203"/>
      <c r="H13" s="204">
        <v>0</v>
      </c>
      <c r="I13" s="24" t="s">
        <v>17</v>
      </c>
      <c r="J13" s="81" t="s">
        <v>27</v>
      </c>
      <c r="K13" s="300">
        <v>2595</v>
      </c>
      <c r="L13" s="288">
        <v>2595</v>
      </c>
      <c r="M13" s="288">
        <v>0</v>
      </c>
      <c r="N13" s="301">
        <v>2960</v>
      </c>
      <c r="O13" s="203">
        <v>2595</v>
      </c>
      <c r="P13" s="288">
        <v>0</v>
      </c>
    </row>
    <row r="14" spans="1:16">
      <c r="A14" s="244" t="s">
        <v>19</v>
      </c>
      <c r="B14" s="81" t="s">
        <v>300</v>
      </c>
      <c r="C14" s="300">
        <v>0</v>
      </c>
      <c r="D14" s="288">
        <v>0</v>
      </c>
      <c r="E14" s="289">
        <v>0</v>
      </c>
      <c r="F14" s="290"/>
      <c r="G14" s="203">
        <v>0</v>
      </c>
      <c r="H14" s="204"/>
      <c r="I14" s="24" t="s">
        <v>37</v>
      </c>
      <c r="J14" s="81" t="s">
        <v>48</v>
      </c>
      <c r="K14" s="300">
        <v>0</v>
      </c>
      <c r="L14" s="288">
        <v>0</v>
      </c>
      <c r="M14" s="288">
        <v>0</v>
      </c>
      <c r="N14" s="301"/>
      <c r="O14" s="203">
        <v>0</v>
      </c>
      <c r="P14" s="288">
        <v>0</v>
      </c>
    </row>
    <row r="15" spans="1:16">
      <c r="A15" s="245"/>
      <c r="B15" s="205"/>
      <c r="C15" s="301"/>
      <c r="D15" s="206"/>
      <c r="E15" s="207"/>
      <c r="F15" s="290"/>
      <c r="G15" s="206"/>
      <c r="H15" s="207"/>
      <c r="I15" s="24" t="s">
        <v>38</v>
      </c>
      <c r="J15" s="81" t="s">
        <v>114</v>
      </c>
      <c r="K15" s="300">
        <v>472</v>
      </c>
      <c r="L15" s="288">
        <v>472</v>
      </c>
      <c r="M15" s="288">
        <v>0</v>
      </c>
      <c r="N15" s="301">
        <v>0</v>
      </c>
      <c r="O15" s="203">
        <v>1230</v>
      </c>
      <c r="P15" s="288">
        <v>0</v>
      </c>
    </row>
    <row r="16" spans="1:16" ht="13.5" thickBot="1">
      <c r="A16" s="246"/>
      <c r="B16" s="209" t="s">
        <v>41</v>
      </c>
      <c r="C16" s="302">
        <f>SUM(C9:C15)</f>
        <v>34107</v>
      </c>
      <c r="D16" s="210">
        <f>SUM(D9:D15)</f>
        <v>31450</v>
      </c>
      <c r="E16" s="211">
        <f>SUM(E9:E15)</f>
        <v>2657</v>
      </c>
      <c r="F16" s="291">
        <f>SUM(F9:F14)</f>
        <v>40263</v>
      </c>
      <c r="G16" s="210">
        <f>SUM(G9:G14)</f>
        <v>37064</v>
      </c>
      <c r="H16" s="211">
        <f>SUM(H9:H14)</f>
        <v>2657</v>
      </c>
      <c r="I16" s="31"/>
      <c r="J16" s="209" t="s">
        <v>39</v>
      </c>
      <c r="K16" s="302">
        <f>K9+K10+K11+K12+K13+K15</f>
        <v>34720</v>
      </c>
      <c r="L16" s="210">
        <f>L9+L10+L11+L12+L13+L15</f>
        <v>34012</v>
      </c>
      <c r="M16" s="189">
        <f>M9+M10+M11+M12+M13+M15</f>
        <v>2657</v>
      </c>
      <c r="N16" s="302">
        <f>SUM(N9:N15)</f>
        <v>38451</v>
      </c>
      <c r="O16" s="210">
        <f>SUM(O9:O15)</f>
        <v>34063</v>
      </c>
      <c r="P16" s="211">
        <f>SUM(P9:P15)</f>
        <v>2657</v>
      </c>
    </row>
    <row r="17" spans="1:16" ht="13.5" thickTop="1">
      <c r="A17" s="247" t="s">
        <v>20</v>
      </c>
      <c r="B17" s="212" t="s">
        <v>11</v>
      </c>
      <c r="C17" s="303">
        <v>0</v>
      </c>
      <c r="D17" s="213">
        <v>0</v>
      </c>
      <c r="E17" s="214">
        <v>0</v>
      </c>
      <c r="F17" s="292">
        <v>1700</v>
      </c>
      <c r="G17" s="213">
        <v>1700</v>
      </c>
      <c r="H17" s="214">
        <v>0</v>
      </c>
      <c r="I17" s="29" t="s">
        <v>18</v>
      </c>
      <c r="J17" s="212" t="s">
        <v>28</v>
      </c>
      <c r="K17" s="303">
        <v>2362</v>
      </c>
      <c r="L17" s="213">
        <v>2362</v>
      </c>
      <c r="M17" s="147">
        <v>0</v>
      </c>
      <c r="N17" s="303">
        <v>14006</v>
      </c>
      <c r="O17" s="213">
        <v>13571</v>
      </c>
      <c r="P17" s="214">
        <v>0</v>
      </c>
    </row>
    <row r="18" spans="1:16">
      <c r="A18" s="244" t="s">
        <v>16</v>
      </c>
      <c r="B18" s="81" t="s">
        <v>10</v>
      </c>
      <c r="C18" s="301">
        <v>0</v>
      </c>
      <c r="D18" s="203">
        <v>0</v>
      </c>
      <c r="E18" s="204">
        <v>0</v>
      </c>
      <c r="F18" s="290">
        <v>0</v>
      </c>
      <c r="G18" s="203">
        <v>0</v>
      </c>
      <c r="H18" s="204">
        <v>0</v>
      </c>
      <c r="I18" s="24" t="s">
        <v>19</v>
      </c>
      <c r="J18" s="81" t="s">
        <v>29</v>
      </c>
      <c r="K18" s="301">
        <v>8282</v>
      </c>
      <c r="L18" s="203">
        <v>8282</v>
      </c>
      <c r="M18" s="85">
        <v>0</v>
      </c>
      <c r="N18" s="301">
        <v>8282</v>
      </c>
      <c r="O18" s="203">
        <v>8282</v>
      </c>
      <c r="P18" s="204">
        <v>0</v>
      </c>
    </row>
    <row r="19" spans="1:16">
      <c r="A19" s="244" t="s">
        <v>17</v>
      </c>
      <c r="B19" s="81" t="s">
        <v>12</v>
      </c>
      <c r="C19" s="301">
        <v>15386</v>
      </c>
      <c r="D19" s="203">
        <v>15386</v>
      </c>
      <c r="E19" s="204">
        <v>0</v>
      </c>
      <c r="F19" s="290">
        <v>15235</v>
      </c>
      <c r="G19" s="203">
        <v>15235</v>
      </c>
      <c r="H19" s="204">
        <v>0</v>
      </c>
      <c r="I19" s="24" t="s">
        <v>13</v>
      </c>
      <c r="J19" s="81" t="s">
        <v>30</v>
      </c>
      <c r="K19" s="301">
        <v>0</v>
      </c>
      <c r="L19" s="203">
        <v>0</v>
      </c>
      <c r="M19" s="85">
        <v>0</v>
      </c>
      <c r="N19" s="301"/>
      <c r="O19" s="203"/>
      <c r="P19" s="204">
        <v>0</v>
      </c>
    </row>
    <row r="20" spans="1:16">
      <c r="A20" s="244" t="s">
        <v>18</v>
      </c>
      <c r="B20" s="81" t="s">
        <v>301</v>
      </c>
      <c r="C20" s="301">
        <v>0</v>
      </c>
      <c r="D20" s="203">
        <v>0</v>
      </c>
      <c r="E20" s="204">
        <v>0</v>
      </c>
      <c r="F20" s="290">
        <v>0</v>
      </c>
      <c r="G20" s="203">
        <f t="shared" ref="G20:G21" si="0">SUM(C20:F20)</f>
        <v>0</v>
      </c>
      <c r="H20" s="204">
        <v>0</v>
      </c>
      <c r="I20" s="24" t="s">
        <v>31</v>
      </c>
      <c r="J20" s="81" t="s">
        <v>32</v>
      </c>
      <c r="K20" s="301">
        <v>0</v>
      </c>
      <c r="L20" s="203">
        <v>0</v>
      </c>
      <c r="M20" s="85">
        <v>0</v>
      </c>
      <c r="N20" s="301"/>
      <c r="O20" s="203"/>
      <c r="P20" s="204">
        <v>0</v>
      </c>
    </row>
    <row r="21" spans="1:16">
      <c r="A21" s="244" t="s">
        <v>19</v>
      </c>
      <c r="B21" s="81" t="s">
        <v>115</v>
      </c>
      <c r="C21" s="301">
        <v>0</v>
      </c>
      <c r="D21" s="203">
        <v>0</v>
      </c>
      <c r="E21" s="204">
        <v>0</v>
      </c>
      <c r="F21" s="290">
        <v>0</v>
      </c>
      <c r="G21" s="203">
        <f t="shared" si="0"/>
        <v>0</v>
      </c>
      <c r="H21" s="204">
        <v>0</v>
      </c>
      <c r="I21" s="24" t="s">
        <v>33</v>
      </c>
      <c r="J21" s="81" t="s">
        <v>34</v>
      </c>
      <c r="K21" s="301">
        <v>0</v>
      </c>
      <c r="L21" s="203">
        <v>0</v>
      </c>
      <c r="M21" s="85">
        <v>0</v>
      </c>
      <c r="N21" s="301"/>
      <c r="O21" s="203"/>
      <c r="P21" s="204">
        <v>0</v>
      </c>
    </row>
    <row r="22" spans="1:16">
      <c r="A22" s="245"/>
      <c r="B22" s="205"/>
      <c r="C22" s="301"/>
      <c r="D22" s="206"/>
      <c r="E22" s="207"/>
      <c r="F22" s="290"/>
      <c r="G22" s="206"/>
      <c r="H22" s="207"/>
      <c r="I22" s="24" t="s">
        <v>35</v>
      </c>
      <c r="J22" s="81" t="s">
        <v>36</v>
      </c>
      <c r="K22" s="301">
        <v>240</v>
      </c>
      <c r="L22" s="203">
        <v>240</v>
      </c>
      <c r="M22" s="85">
        <v>0</v>
      </c>
      <c r="N22" s="301">
        <v>578</v>
      </c>
      <c r="O22" s="203">
        <v>578</v>
      </c>
      <c r="P22" s="204">
        <v>0</v>
      </c>
    </row>
    <row r="23" spans="1:16">
      <c r="A23" s="245"/>
      <c r="B23" s="205"/>
      <c r="C23" s="301"/>
      <c r="D23" s="206"/>
      <c r="E23" s="207"/>
      <c r="F23" s="290"/>
      <c r="G23" s="206"/>
      <c r="H23" s="207"/>
      <c r="I23" s="24" t="s">
        <v>37</v>
      </c>
      <c r="J23" s="81" t="s">
        <v>48</v>
      </c>
      <c r="K23" s="301">
        <v>0</v>
      </c>
      <c r="L23" s="203">
        <v>0</v>
      </c>
      <c r="M23" s="85">
        <v>0</v>
      </c>
      <c r="N23" s="301"/>
      <c r="O23" s="203"/>
      <c r="P23" s="204">
        <v>0</v>
      </c>
    </row>
    <row r="24" spans="1:16">
      <c r="A24" s="245"/>
      <c r="B24" s="205"/>
      <c r="C24" s="301"/>
      <c r="D24" s="206"/>
      <c r="E24" s="207"/>
      <c r="F24" s="290"/>
      <c r="G24" s="206"/>
      <c r="H24" s="207"/>
      <c r="I24" s="24" t="s">
        <v>38</v>
      </c>
      <c r="J24" s="81" t="s">
        <v>126</v>
      </c>
      <c r="K24" s="301">
        <v>10790</v>
      </c>
      <c r="L24" s="203">
        <v>10790</v>
      </c>
      <c r="M24" s="85">
        <v>0</v>
      </c>
      <c r="N24" s="301">
        <v>9166</v>
      </c>
      <c r="O24" s="203">
        <v>10790</v>
      </c>
      <c r="P24" s="204">
        <v>0</v>
      </c>
    </row>
    <row r="25" spans="1:16" ht="13.5" thickBot="1">
      <c r="A25" s="248"/>
      <c r="B25" s="215" t="s">
        <v>42</v>
      </c>
      <c r="C25" s="304">
        <f>SUM(C17:C24)</f>
        <v>15386</v>
      </c>
      <c r="D25" s="216">
        <f>SUM(D17:D24)</f>
        <v>15386</v>
      </c>
      <c r="E25" s="217">
        <f>SUM(E17:E24)</f>
        <v>0</v>
      </c>
      <c r="F25" s="293">
        <f>SUM(F17:F21)</f>
        <v>16935</v>
      </c>
      <c r="G25" s="210">
        <f>SUM(G17:G21)</f>
        <v>16935</v>
      </c>
      <c r="H25" s="211">
        <f>SUM(H17:H21)</f>
        <v>0</v>
      </c>
      <c r="I25" s="32"/>
      <c r="J25" s="215" t="s">
        <v>40</v>
      </c>
      <c r="K25" s="304">
        <f t="shared" ref="K25:P25" si="1">SUM(K17:K24)</f>
        <v>21674</v>
      </c>
      <c r="L25" s="216">
        <f t="shared" si="1"/>
        <v>21674</v>
      </c>
      <c r="M25" s="187">
        <f t="shared" si="1"/>
        <v>0</v>
      </c>
      <c r="N25" s="304">
        <f t="shared" si="1"/>
        <v>32032</v>
      </c>
      <c r="O25" s="216">
        <f t="shared" si="1"/>
        <v>33221</v>
      </c>
      <c r="P25" s="217">
        <f t="shared" si="1"/>
        <v>0</v>
      </c>
    </row>
    <row r="26" spans="1:16" ht="15" customHeight="1" thickTop="1" thickBot="1">
      <c r="A26" s="249"/>
      <c r="B26" s="91" t="s">
        <v>22</v>
      </c>
      <c r="C26" s="305">
        <f>C16+C25</f>
        <v>49493</v>
      </c>
      <c r="D26" s="218">
        <f>D16+D25</f>
        <v>46836</v>
      </c>
      <c r="E26" s="219">
        <f>E16+E25</f>
        <v>2657</v>
      </c>
      <c r="F26" s="294">
        <f>SUM(F16,F25)</f>
        <v>57198</v>
      </c>
      <c r="G26" s="220">
        <f>SUM(G16,G25)</f>
        <v>53999</v>
      </c>
      <c r="H26" s="221">
        <f>SUM(H16,H25)</f>
        <v>2657</v>
      </c>
      <c r="I26" s="33"/>
      <c r="J26" s="91" t="s">
        <v>21</v>
      </c>
      <c r="K26" s="305">
        <f>K16+K25</f>
        <v>56394</v>
      </c>
      <c r="L26" s="218">
        <f>L16+L25</f>
        <v>55686</v>
      </c>
      <c r="M26" s="92">
        <f>M16+M25</f>
        <v>2657</v>
      </c>
      <c r="N26" s="305">
        <f>SUM(N16,N25)</f>
        <v>70483</v>
      </c>
      <c r="O26" s="218">
        <f>SUM(O16,O25)</f>
        <v>67284</v>
      </c>
      <c r="P26" s="219">
        <f>SUM(P16,P25)</f>
        <v>2657</v>
      </c>
    </row>
    <row r="27" spans="1:16" ht="28.5" customHeight="1" thickTop="1" thickBot="1">
      <c r="A27" s="249"/>
      <c r="B27" s="91" t="s">
        <v>45</v>
      </c>
      <c r="C27" s="305">
        <f>IF(K26&gt;C26,C26-K26,0)</f>
        <v>-6901</v>
      </c>
      <c r="D27" s="218">
        <f>IF(L26&gt;D26,D26-L26,0)</f>
        <v>-8850</v>
      </c>
      <c r="E27" s="219">
        <f>IF(M26&gt;E26,E26-M26,0)</f>
        <v>0</v>
      </c>
      <c r="F27" s="294">
        <f>IF(N26&gt;F26,F26-N26,0)</f>
        <v>-13285</v>
      </c>
      <c r="G27" s="218">
        <f>IF(O26&gt;G26,G26-O26,0)</f>
        <v>-13285</v>
      </c>
      <c r="H27" s="219">
        <f>IF(H26&gt;P26,H26-P26,0)</f>
        <v>0</v>
      </c>
      <c r="I27" s="33"/>
      <c r="J27" s="91" t="s">
        <v>44</v>
      </c>
      <c r="K27" s="305">
        <f>IF(C26&gt;K26,C26-K26,0)</f>
        <v>0</v>
      </c>
      <c r="L27" s="218">
        <f>IF(D26&gt;L26,D26-L26,0)</f>
        <v>0</v>
      </c>
      <c r="M27" s="92">
        <f>IF(E26&gt;M26,E26-M26,0)</f>
        <v>0</v>
      </c>
      <c r="N27" s="305"/>
      <c r="O27" s="236">
        <v>0</v>
      </c>
      <c r="P27" s="237">
        <v>0</v>
      </c>
    </row>
    <row r="28" spans="1:16" ht="26.25" thickTop="1">
      <c r="A28" s="339" t="s">
        <v>13</v>
      </c>
      <c r="B28" s="212" t="s">
        <v>49</v>
      </c>
      <c r="C28" s="303">
        <v>1682</v>
      </c>
      <c r="D28" s="213">
        <v>1682</v>
      </c>
      <c r="E28" s="214">
        <v>0</v>
      </c>
      <c r="F28" s="292">
        <v>0</v>
      </c>
      <c r="G28" s="213">
        <v>0</v>
      </c>
      <c r="H28" s="214">
        <v>0</v>
      </c>
      <c r="I28" s="25"/>
      <c r="J28" s="238"/>
      <c r="K28" s="303"/>
      <c r="L28" s="239"/>
      <c r="M28" s="240"/>
      <c r="N28" s="311"/>
      <c r="O28" s="213"/>
      <c r="P28" s="214"/>
    </row>
    <row r="29" spans="1:16" ht="26.25" thickBot="1">
      <c r="A29" s="339"/>
      <c r="B29" s="138" t="s">
        <v>50</v>
      </c>
      <c r="C29" s="306">
        <v>5718</v>
      </c>
      <c r="D29" s="222">
        <v>5718</v>
      </c>
      <c r="E29" s="223">
        <v>0</v>
      </c>
      <c r="F29" s="295">
        <v>9613</v>
      </c>
      <c r="G29" s="164">
        <v>9613</v>
      </c>
      <c r="H29" s="224">
        <v>0</v>
      </c>
      <c r="I29" s="26"/>
      <c r="J29" s="208"/>
      <c r="K29" s="306"/>
      <c r="L29" s="241"/>
      <c r="M29" s="242"/>
      <c r="N29" s="312"/>
      <c r="O29" s="164"/>
      <c r="P29" s="224"/>
    </row>
    <row r="30" spans="1:16" ht="13.5" thickTop="1">
      <c r="A30" s="324" t="s">
        <v>31</v>
      </c>
      <c r="B30" s="225" t="s">
        <v>51</v>
      </c>
      <c r="C30" s="307">
        <v>0</v>
      </c>
      <c r="D30" s="226">
        <v>0</v>
      </c>
      <c r="E30" s="227">
        <v>0</v>
      </c>
      <c r="F30" s="296">
        <v>0</v>
      </c>
      <c r="G30" s="213">
        <v>0</v>
      </c>
      <c r="H30" s="214">
        <v>0</v>
      </c>
      <c r="I30" s="328" t="s">
        <v>55</v>
      </c>
      <c r="J30" s="225" t="s">
        <v>53</v>
      </c>
      <c r="K30" s="307">
        <v>499</v>
      </c>
      <c r="L30" s="200">
        <v>499</v>
      </c>
      <c r="M30" s="234">
        <v>0</v>
      </c>
      <c r="N30" s="303">
        <v>499</v>
      </c>
      <c r="O30" s="213">
        <v>499</v>
      </c>
      <c r="P30" s="214">
        <v>0</v>
      </c>
    </row>
    <row r="31" spans="1:16" ht="13.5" thickBot="1">
      <c r="A31" s="325"/>
      <c r="B31" s="157" t="s">
        <v>52</v>
      </c>
      <c r="C31" s="308">
        <v>0</v>
      </c>
      <c r="D31" s="164">
        <v>0</v>
      </c>
      <c r="E31" s="224">
        <v>0</v>
      </c>
      <c r="F31" s="297">
        <v>4171</v>
      </c>
      <c r="G31" s="222">
        <v>4171</v>
      </c>
      <c r="H31" s="223">
        <v>0</v>
      </c>
      <c r="I31" s="329"/>
      <c r="J31" s="157" t="s">
        <v>54</v>
      </c>
      <c r="K31" s="308">
        <v>0</v>
      </c>
      <c r="L31" s="78">
        <v>0</v>
      </c>
      <c r="M31" s="99">
        <v>0</v>
      </c>
      <c r="N31" s="306">
        <v>0</v>
      </c>
      <c r="O31" s="222">
        <v>0</v>
      </c>
      <c r="P31" s="223">
        <v>0</v>
      </c>
    </row>
    <row r="32" spans="1:16" ht="15" customHeight="1" thickTop="1" thickBot="1">
      <c r="A32" s="250"/>
      <c r="B32" s="95" t="s">
        <v>56</v>
      </c>
      <c r="C32" s="309">
        <f>C16+C28+C30</f>
        <v>35789</v>
      </c>
      <c r="D32" s="220">
        <f>D16+D28+D30</f>
        <v>33132</v>
      </c>
      <c r="E32" s="221">
        <f>E16+E28+E30</f>
        <v>2657</v>
      </c>
      <c r="F32" s="298">
        <f>SUM(F16,F28,F30)</f>
        <v>40263</v>
      </c>
      <c r="G32" s="218">
        <f>SUM(G16,G28,G30)</f>
        <v>37064</v>
      </c>
      <c r="H32" s="219">
        <f>SUM(H16,H28,H30)</f>
        <v>2657</v>
      </c>
      <c r="I32" s="34"/>
      <c r="J32" s="95" t="s">
        <v>58</v>
      </c>
      <c r="K32" s="309">
        <f>K16+K28+K30</f>
        <v>35219</v>
      </c>
      <c r="L32" s="220">
        <f>L16+L28+L30</f>
        <v>34511</v>
      </c>
      <c r="M32" s="96">
        <f>M16+M28+M30</f>
        <v>2657</v>
      </c>
      <c r="N32" s="305">
        <f>SUM(N16,N30)</f>
        <v>38950</v>
      </c>
      <c r="O32" s="218">
        <f>SUM(O16,O30)</f>
        <v>34562</v>
      </c>
      <c r="P32" s="219">
        <f>SUM(P16,P30)</f>
        <v>2657</v>
      </c>
    </row>
    <row r="33" spans="1:16" ht="15" customHeight="1" thickTop="1" thickBot="1">
      <c r="A33" s="251"/>
      <c r="B33" s="91" t="s">
        <v>57</v>
      </c>
      <c r="C33" s="305">
        <f>C25+C29+C31</f>
        <v>21104</v>
      </c>
      <c r="D33" s="218">
        <f>D25+D29+D31</f>
        <v>21104</v>
      </c>
      <c r="E33" s="219">
        <f>E25+E29+E31</f>
        <v>0</v>
      </c>
      <c r="F33" s="294">
        <f>SUM(F25,F29,F31)</f>
        <v>30719</v>
      </c>
      <c r="G33" s="218">
        <f>SUM(G25,G29,G31)</f>
        <v>30719</v>
      </c>
      <c r="H33" s="219">
        <f>SUM(H25,H29,H31)</f>
        <v>0</v>
      </c>
      <c r="I33" s="36"/>
      <c r="J33" s="91" t="s">
        <v>59</v>
      </c>
      <c r="K33" s="305">
        <f>K25+K29+K31</f>
        <v>21674</v>
      </c>
      <c r="L33" s="218">
        <f>L25+L29+L31</f>
        <v>21674</v>
      </c>
      <c r="M33" s="92">
        <f>M25+M29+M31</f>
        <v>0</v>
      </c>
      <c r="N33" s="305">
        <f>SUM(N25,N31)</f>
        <v>32032</v>
      </c>
      <c r="O33" s="218">
        <f>SUM(O25,O31)</f>
        <v>33221</v>
      </c>
      <c r="P33" s="219">
        <f>SUM(P25,P31)</f>
        <v>0</v>
      </c>
    </row>
    <row r="34" spans="1:16" ht="15" customHeight="1" thickTop="1" thickBot="1">
      <c r="A34" s="252"/>
      <c r="B34" s="228" t="s">
        <v>23</v>
      </c>
      <c r="C34" s="310">
        <f>SUM(C32:C33)</f>
        <v>56893</v>
      </c>
      <c r="D34" s="229">
        <f>SUM(D32:D33)</f>
        <v>54236</v>
      </c>
      <c r="E34" s="230">
        <f>SUM(E32:E33)</f>
        <v>2657</v>
      </c>
      <c r="F34" s="299">
        <f>SUM(F32:F33)</f>
        <v>70982</v>
      </c>
      <c r="G34" s="218">
        <f>SUM(G32,G33)</f>
        <v>67783</v>
      </c>
      <c r="H34" s="219">
        <f>SUM(H32,H33)</f>
        <v>2657</v>
      </c>
      <c r="I34" s="35"/>
      <c r="J34" s="228" t="s">
        <v>43</v>
      </c>
      <c r="K34" s="310">
        <f>SUM(K32:K33)</f>
        <v>56893</v>
      </c>
      <c r="L34" s="229">
        <f>SUM(L32:L33)</f>
        <v>56185</v>
      </c>
      <c r="M34" s="136">
        <f>SUM(M32:M33)</f>
        <v>2657</v>
      </c>
      <c r="N34" s="305">
        <f>SUM(N32,N33)</f>
        <v>70982</v>
      </c>
      <c r="O34" s="218">
        <f>SUM(O32,O33)</f>
        <v>67783</v>
      </c>
      <c r="P34" s="219">
        <f>SUM(P32,P33)</f>
        <v>2657</v>
      </c>
    </row>
    <row r="35" spans="1:16" ht="13.5" thickTop="1"/>
    <row r="38" spans="1:16" ht="15">
      <c r="G38" s="255"/>
      <c r="H38" s="255"/>
    </row>
  </sheetData>
  <mergeCells count="21">
    <mergeCell ref="O6:P6"/>
    <mergeCell ref="A30:A31"/>
    <mergeCell ref="N6:N7"/>
    <mergeCell ref="I30:I31"/>
    <mergeCell ref="A6:A7"/>
    <mergeCell ref="B6:B7"/>
    <mergeCell ref="C6:C7"/>
    <mergeCell ref="I6:I7"/>
    <mergeCell ref="D6:E6"/>
    <mergeCell ref="A28:A29"/>
    <mergeCell ref="J6:J7"/>
    <mergeCell ref="G6:H6"/>
    <mergeCell ref="L6:M6"/>
    <mergeCell ref="F6:F7"/>
    <mergeCell ref="K6:K7"/>
    <mergeCell ref="A2:H2"/>
    <mergeCell ref="A3:H3"/>
    <mergeCell ref="G5:H5"/>
    <mergeCell ref="I2:P2"/>
    <mergeCell ref="I3:P3"/>
    <mergeCell ref="O5:P5"/>
  </mergeCells>
  <phoneticPr fontId="1" type="noConversion"/>
  <printOptions horizontalCentered="1"/>
  <pageMargins left="0.16" right="0.17" top="0.43" bottom="0.37" header="0.37" footer="3.937007874015748E-2"/>
  <pageSetup paperSize="9" scale="96" orientation="landscape" horizontalDpi="300" verticalDpi="300" r:id="rId1"/>
  <headerFooter alignWithMargins="0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99"/>
  <sheetViews>
    <sheetView tabSelected="1" view="pageLayout" zoomScaleNormal="100" workbookViewId="0">
      <selection activeCell="A4" sqref="A4:C4"/>
    </sheetView>
  </sheetViews>
  <sheetFormatPr defaultRowHeight="12.75"/>
  <cols>
    <col min="1" max="1" width="7.42578125" customWidth="1"/>
    <col min="2" max="2" width="47.140625" customWidth="1"/>
    <col min="3" max="3" width="13.7109375" customWidth="1"/>
    <col min="4" max="4" width="13.85546875" customWidth="1"/>
  </cols>
  <sheetData>
    <row r="1" spans="1:4">
      <c r="A1" s="39"/>
      <c r="B1" s="39"/>
      <c r="C1" s="40"/>
      <c r="D1" s="40" t="s">
        <v>68</v>
      </c>
    </row>
    <row r="2" spans="1:4" ht="9" customHeight="1">
      <c r="A2" s="39"/>
      <c r="B2" s="39"/>
      <c r="C2" s="40"/>
      <c r="D2" s="40"/>
    </row>
    <row r="3" spans="1:4" ht="15" customHeight="1">
      <c r="A3" s="318" t="s">
        <v>358</v>
      </c>
      <c r="B3" s="318"/>
      <c r="C3" s="318"/>
      <c r="D3" s="41"/>
    </row>
    <row r="4" spans="1:4" ht="29.25" customHeight="1">
      <c r="A4" s="319" t="s">
        <v>337</v>
      </c>
      <c r="B4" s="320"/>
      <c r="C4" s="320"/>
      <c r="D4" s="43"/>
    </row>
    <row r="5" spans="1:4" ht="9" customHeight="1">
      <c r="A5" s="42"/>
      <c r="B5" s="43"/>
      <c r="C5" s="43"/>
      <c r="D5" s="43"/>
    </row>
    <row r="6" spans="1:4" ht="13.5" thickBot="1">
      <c r="A6" s="39"/>
      <c r="B6" s="39"/>
      <c r="C6" s="40"/>
      <c r="D6" s="40" t="s">
        <v>47</v>
      </c>
    </row>
    <row r="7" spans="1:4" ht="43.5" customHeight="1" thickTop="1" thickBot="1">
      <c r="A7" s="44" t="s">
        <v>0</v>
      </c>
      <c r="B7" s="45" t="s">
        <v>1</v>
      </c>
      <c r="C7" s="46" t="s">
        <v>338</v>
      </c>
      <c r="D7" s="47" t="s">
        <v>339</v>
      </c>
    </row>
    <row r="8" spans="1:4" ht="15" customHeight="1" thickTop="1" thickBot="1">
      <c r="A8" s="48" t="s">
        <v>62</v>
      </c>
      <c r="B8" s="49"/>
      <c r="C8" s="50"/>
      <c r="D8" s="51"/>
    </row>
    <row r="9" spans="1:4" ht="15" customHeight="1" thickTop="1">
      <c r="A9" s="52" t="s">
        <v>133</v>
      </c>
      <c r="B9" s="53" t="s">
        <v>8</v>
      </c>
      <c r="C9" s="55">
        <f>SUM(C10:C12)</f>
        <v>950</v>
      </c>
      <c r="D9" s="55">
        <f>SUM(D10:D12)</f>
        <v>950</v>
      </c>
    </row>
    <row r="10" spans="1:4" ht="15" customHeight="1">
      <c r="A10" s="257" t="s">
        <v>134</v>
      </c>
      <c r="B10" s="258" t="s">
        <v>117</v>
      </c>
      <c r="C10" s="259">
        <v>100</v>
      </c>
      <c r="D10" s="62">
        <v>100</v>
      </c>
    </row>
    <row r="11" spans="1:4" ht="15" customHeight="1">
      <c r="A11" s="257" t="s">
        <v>304</v>
      </c>
      <c r="B11" s="258" t="s">
        <v>325</v>
      </c>
      <c r="C11" s="259">
        <v>850</v>
      </c>
      <c r="D11" s="62">
        <v>850</v>
      </c>
    </row>
    <row r="12" spans="1:4" ht="15" customHeight="1" thickBot="1">
      <c r="A12" s="56" t="s">
        <v>326</v>
      </c>
      <c r="B12" s="281" t="s">
        <v>327</v>
      </c>
      <c r="C12" s="57"/>
      <c r="D12" s="256"/>
    </row>
    <row r="13" spans="1:4" ht="15" customHeight="1" thickTop="1">
      <c r="A13" s="52" t="s">
        <v>116</v>
      </c>
      <c r="B13" s="53" t="s">
        <v>7</v>
      </c>
      <c r="C13" s="54">
        <f>C14+C15+C20</f>
        <v>14000</v>
      </c>
      <c r="D13" s="55">
        <f>SUM(D14+D15+D20)</f>
        <v>14000</v>
      </c>
    </row>
    <row r="14" spans="1:4" ht="15" customHeight="1">
      <c r="A14" s="59" t="s">
        <v>135</v>
      </c>
      <c r="B14" s="60" t="s">
        <v>136</v>
      </c>
      <c r="C14" s="61">
        <v>0</v>
      </c>
      <c r="D14" s="62"/>
    </row>
    <row r="15" spans="1:4" ht="15" customHeight="1">
      <c r="A15" s="59" t="s">
        <v>118</v>
      </c>
      <c r="B15" s="60" t="s">
        <v>137</v>
      </c>
      <c r="C15" s="61">
        <v>13500</v>
      </c>
      <c r="D15" s="62">
        <v>13500</v>
      </c>
    </row>
    <row r="16" spans="1:4" ht="15" customHeight="1">
      <c r="A16" s="63" t="s">
        <v>139</v>
      </c>
      <c r="B16" s="64" t="s">
        <v>138</v>
      </c>
      <c r="C16" s="65">
        <v>0</v>
      </c>
      <c r="D16" s="66"/>
    </row>
    <row r="17" spans="1:12" ht="15" customHeight="1">
      <c r="A17" s="63" t="s">
        <v>140</v>
      </c>
      <c r="B17" s="64" t="s">
        <v>142</v>
      </c>
      <c r="C17" s="65">
        <v>500</v>
      </c>
      <c r="D17" s="66">
        <v>500</v>
      </c>
    </row>
    <row r="18" spans="1:12" ht="15" customHeight="1">
      <c r="A18" s="63" t="s">
        <v>141</v>
      </c>
      <c r="B18" s="64" t="s">
        <v>143</v>
      </c>
      <c r="C18" s="65">
        <v>13000</v>
      </c>
      <c r="D18" s="66">
        <v>13000</v>
      </c>
    </row>
    <row r="19" spans="1:12" ht="15" customHeight="1">
      <c r="A19" s="63" t="s">
        <v>262</v>
      </c>
      <c r="B19" s="64" t="s">
        <v>261</v>
      </c>
      <c r="C19" s="65">
        <v>0</v>
      </c>
      <c r="D19" s="66">
        <v>0</v>
      </c>
    </row>
    <row r="20" spans="1:12" ht="15" customHeight="1">
      <c r="A20" s="59" t="s">
        <v>144</v>
      </c>
      <c r="B20" s="60" t="s">
        <v>145</v>
      </c>
      <c r="C20" s="61">
        <v>500</v>
      </c>
      <c r="D20" s="62">
        <v>500</v>
      </c>
    </row>
    <row r="21" spans="1:12" ht="15" customHeight="1">
      <c r="A21" s="63" t="s">
        <v>146</v>
      </c>
      <c r="B21" s="64" t="s">
        <v>147</v>
      </c>
      <c r="C21" s="65">
        <v>500</v>
      </c>
      <c r="D21" s="66">
        <v>500</v>
      </c>
    </row>
    <row r="22" spans="1:12" ht="15" customHeight="1" thickBot="1">
      <c r="A22" s="67" t="s">
        <v>148</v>
      </c>
      <c r="B22" s="68" t="s">
        <v>149</v>
      </c>
      <c r="C22" s="69">
        <v>0</v>
      </c>
      <c r="D22" s="58">
        <v>0</v>
      </c>
    </row>
    <row r="23" spans="1:12" ht="15" customHeight="1" thickTop="1">
      <c r="A23" s="70" t="s">
        <v>69</v>
      </c>
      <c r="B23" s="71" t="s">
        <v>10</v>
      </c>
      <c r="C23" s="72">
        <f>SUM(C24+C25+C26+C30+C32+C33)</f>
        <v>12470</v>
      </c>
      <c r="D23" s="72">
        <f>SUM(D24+D25+D26+D30+D32+D33)</f>
        <v>13088</v>
      </c>
    </row>
    <row r="24" spans="1:12" ht="15" customHeight="1">
      <c r="A24" s="73" t="s">
        <v>178</v>
      </c>
      <c r="B24" s="74" t="s">
        <v>150</v>
      </c>
      <c r="C24" s="61">
        <v>7570</v>
      </c>
      <c r="D24" s="62">
        <v>7570</v>
      </c>
    </row>
    <row r="25" spans="1:12" ht="15" customHeight="1">
      <c r="A25" s="73" t="s">
        <v>196</v>
      </c>
      <c r="B25" s="74" t="s">
        <v>151</v>
      </c>
      <c r="C25" s="61">
        <v>0</v>
      </c>
      <c r="D25" s="62">
        <v>0</v>
      </c>
    </row>
    <row r="26" spans="1:12" ht="15" customHeight="1">
      <c r="A26" s="73" t="s">
        <v>197</v>
      </c>
      <c r="B26" s="74" t="s">
        <v>152</v>
      </c>
      <c r="C26" s="61">
        <v>3100</v>
      </c>
      <c r="D26" s="62">
        <v>3214</v>
      </c>
    </row>
    <row r="27" spans="1:12" ht="15" customHeight="1">
      <c r="A27" s="75" t="s">
        <v>153</v>
      </c>
      <c r="B27" s="76" t="s">
        <v>154</v>
      </c>
      <c r="C27" s="65">
        <v>0</v>
      </c>
      <c r="D27" s="66">
        <v>0</v>
      </c>
    </row>
    <row r="28" spans="1:12" ht="15" customHeight="1">
      <c r="A28" s="75" t="s">
        <v>155</v>
      </c>
      <c r="B28" s="76" t="s">
        <v>156</v>
      </c>
      <c r="C28" s="65">
        <v>3100</v>
      </c>
      <c r="D28" s="66">
        <v>3100</v>
      </c>
    </row>
    <row r="29" spans="1:12" ht="15" customHeight="1" thickBot="1">
      <c r="A29" s="75" t="s">
        <v>157</v>
      </c>
      <c r="B29" s="76" t="s">
        <v>323</v>
      </c>
      <c r="C29" s="65"/>
      <c r="D29" s="66">
        <v>114</v>
      </c>
    </row>
    <row r="30" spans="1:12" ht="15" customHeight="1" thickTop="1" thickBot="1">
      <c r="A30" s="73" t="s">
        <v>198</v>
      </c>
      <c r="B30" s="74" t="s">
        <v>158</v>
      </c>
      <c r="C30" s="61">
        <v>1800</v>
      </c>
      <c r="D30" s="62">
        <v>1800</v>
      </c>
      <c r="I30" s="90"/>
      <c r="J30" s="91"/>
      <c r="K30" s="92"/>
      <c r="L30" s="93"/>
    </row>
    <row r="31" spans="1:12" s="27" customFormat="1" ht="15" customHeight="1" thickTop="1">
      <c r="A31" s="75" t="s">
        <v>159</v>
      </c>
      <c r="B31" s="76" t="s">
        <v>160</v>
      </c>
      <c r="C31" s="61">
        <v>1800</v>
      </c>
      <c r="D31" s="66">
        <v>1800</v>
      </c>
      <c r="I31"/>
      <c r="J31"/>
      <c r="K31"/>
      <c r="L31"/>
    </row>
    <row r="32" spans="1:12" s="27" customFormat="1" ht="15" customHeight="1">
      <c r="A32" s="73" t="s">
        <v>199</v>
      </c>
      <c r="B32" s="74" t="s">
        <v>310</v>
      </c>
      <c r="C32" s="61">
        <v>0</v>
      </c>
      <c r="D32" s="62">
        <v>504</v>
      </c>
    </row>
    <row r="33" spans="1:12" ht="15" customHeight="1" thickBot="1">
      <c r="A33" s="77" t="s">
        <v>200</v>
      </c>
      <c r="B33" s="78" t="s">
        <v>324</v>
      </c>
      <c r="C33" s="57">
        <v>0</v>
      </c>
      <c r="D33" s="58">
        <v>0</v>
      </c>
      <c r="I33" s="27"/>
      <c r="J33" s="27"/>
      <c r="K33" s="27"/>
      <c r="L33" s="27"/>
    </row>
    <row r="34" spans="1:12" ht="15" customHeight="1" thickTop="1">
      <c r="A34" s="79" t="s">
        <v>70</v>
      </c>
      <c r="B34" s="80" t="s">
        <v>9</v>
      </c>
      <c r="C34" s="54">
        <f>SUM(C35:C38)</f>
        <v>6687</v>
      </c>
      <c r="D34" s="282">
        <f>SUM(D35:D38)</f>
        <v>12225</v>
      </c>
    </row>
    <row r="35" spans="1:12" ht="15" customHeight="1">
      <c r="A35" s="145" t="s">
        <v>201</v>
      </c>
      <c r="B35" s="146" t="s">
        <v>340</v>
      </c>
      <c r="C35" s="54"/>
      <c r="D35" s="260">
        <v>5538</v>
      </c>
    </row>
    <row r="36" spans="1:12" ht="15" customHeight="1">
      <c r="A36" s="73" t="s">
        <v>201</v>
      </c>
      <c r="B36" s="81" t="s">
        <v>296</v>
      </c>
      <c r="C36" s="61">
        <v>6587</v>
      </c>
      <c r="D36" s="62">
        <v>6587</v>
      </c>
    </row>
    <row r="37" spans="1:12" ht="15" customHeight="1">
      <c r="A37" s="73" t="s">
        <v>179</v>
      </c>
      <c r="B37" s="81" t="s">
        <v>263</v>
      </c>
      <c r="C37" s="85">
        <v>100</v>
      </c>
      <c r="D37" s="86">
        <v>100</v>
      </c>
    </row>
    <row r="38" spans="1:12" ht="15" customHeight="1" thickBot="1">
      <c r="A38" s="103" t="s">
        <v>202</v>
      </c>
      <c r="B38" s="140" t="s">
        <v>302</v>
      </c>
      <c r="C38" s="141"/>
      <c r="D38" s="142">
        <v>0</v>
      </c>
    </row>
    <row r="39" spans="1:12" ht="15" customHeight="1" thickTop="1" thickBot="1">
      <c r="A39" s="90" t="s">
        <v>71</v>
      </c>
      <c r="B39" s="91" t="s">
        <v>61</v>
      </c>
      <c r="C39" s="92">
        <v>0</v>
      </c>
      <c r="D39" s="93">
        <v>0</v>
      </c>
    </row>
    <row r="40" spans="1:12" ht="15" customHeight="1" thickTop="1" thickBot="1">
      <c r="A40" s="94" t="s">
        <v>170</v>
      </c>
      <c r="B40" s="95" t="s">
        <v>171</v>
      </c>
      <c r="C40" s="96">
        <v>0</v>
      </c>
      <c r="D40" s="93"/>
    </row>
    <row r="41" spans="1:12" ht="15" customHeight="1" thickTop="1">
      <c r="A41" s="70" t="s">
        <v>161</v>
      </c>
      <c r="B41" s="71" t="s">
        <v>162</v>
      </c>
      <c r="C41" s="97">
        <v>1682</v>
      </c>
      <c r="D41" s="102">
        <v>0</v>
      </c>
    </row>
    <row r="42" spans="1:12" ht="15" customHeight="1" thickBot="1">
      <c r="A42" s="77" t="s">
        <v>203</v>
      </c>
      <c r="B42" s="78" t="s">
        <v>163</v>
      </c>
      <c r="C42" s="99">
        <v>1682</v>
      </c>
      <c r="D42" s="156">
        <v>0</v>
      </c>
    </row>
    <row r="43" spans="1:12" ht="15" customHeight="1" thickTop="1">
      <c r="A43" s="79" t="s">
        <v>164</v>
      </c>
      <c r="B43" s="80" t="s">
        <v>230</v>
      </c>
      <c r="C43" s="101">
        <v>0</v>
      </c>
      <c r="D43" s="102">
        <v>0</v>
      </c>
    </row>
    <row r="44" spans="1:12" ht="15" customHeight="1">
      <c r="A44" s="73" t="s">
        <v>204</v>
      </c>
      <c r="B44" s="74" t="s">
        <v>165</v>
      </c>
      <c r="C44" s="85">
        <v>0</v>
      </c>
      <c r="D44" s="86"/>
    </row>
    <row r="45" spans="1:12" ht="15" customHeight="1">
      <c r="A45" s="73" t="s">
        <v>205</v>
      </c>
      <c r="B45" s="74" t="s">
        <v>166</v>
      </c>
      <c r="C45" s="85">
        <v>0</v>
      </c>
      <c r="D45" s="86"/>
    </row>
    <row r="46" spans="1:12" ht="15" customHeight="1">
      <c r="A46" s="73" t="s">
        <v>206</v>
      </c>
      <c r="B46" s="74" t="s">
        <v>247</v>
      </c>
      <c r="C46" s="85">
        <v>0</v>
      </c>
      <c r="D46" s="86">
        <v>0</v>
      </c>
    </row>
    <row r="47" spans="1:12" ht="15" customHeight="1" thickBot="1">
      <c r="A47" s="103" t="s">
        <v>207</v>
      </c>
      <c r="B47" s="104" t="s">
        <v>167</v>
      </c>
      <c r="C47" s="105">
        <v>0</v>
      </c>
      <c r="D47" s="106">
        <v>0</v>
      </c>
    </row>
    <row r="48" spans="1:12" ht="15" customHeight="1" thickTop="1" thickBot="1">
      <c r="A48" s="107" t="s">
        <v>168</v>
      </c>
      <c r="B48" s="108"/>
      <c r="C48" s="92">
        <f>C9+C13+C23+C34+C39+C40+C41+C43</f>
        <v>35789</v>
      </c>
      <c r="D48" s="93">
        <f>D9+D13+D23+D34+D39+D40+D41+D43</f>
        <v>40263</v>
      </c>
    </row>
    <row r="49" spans="1:4" ht="15" customHeight="1" thickTop="1" thickBot="1">
      <c r="A49" s="109" t="s">
        <v>169</v>
      </c>
      <c r="B49" s="110"/>
      <c r="C49" s="111">
        <v>0</v>
      </c>
      <c r="D49" s="167"/>
    </row>
    <row r="50" spans="1:4" ht="13.5" thickTop="1">
      <c r="A50" s="39"/>
      <c r="B50" s="39"/>
      <c r="C50" s="39"/>
      <c r="D50" s="39"/>
    </row>
    <row r="51" spans="1:4">
      <c r="A51" s="39"/>
      <c r="B51" s="39"/>
      <c r="C51" s="39"/>
      <c r="D51" s="39"/>
    </row>
    <row r="52" spans="1:4">
      <c r="A52" s="39"/>
      <c r="B52" s="39"/>
      <c r="C52" s="40"/>
      <c r="D52" s="40" t="s">
        <v>68</v>
      </c>
    </row>
    <row r="53" spans="1:4" ht="12.75" customHeight="1">
      <c r="A53" s="39"/>
      <c r="B53" s="39"/>
      <c r="C53" s="40"/>
      <c r="D53" s="40"/>
    </row>
    <row r="54" spans="1:4" ht="15" customHeight="1">
      <c r="A54" s="318" t="s">
        <v>336</v>
      </c>
      <c r="B54" s="318"/>
      <c r="C54" s="318"/>
      <c r="D54" s="41"/>
    </row>
    <row r="55" spans="1:4" ht="29.25" customHeight="1">
      <c r="A55" s="319" t="s">
        <v>337</v>
      </c>
      <c r="B55" s="320"/>
      <c r="C55" s="320"/>
      <c r="D55" s="43"/>
    </row>
    <row r="56" spans="1:4" ht="12.75" customHeight="1">
      <c r="A56" s="42"/>
      <c r="B56" s="43"/>
      <c r="C56" s="43"/>
      <c r="D56" s="43"/>
    </row>
    <row r="57" spans="1:4" ht="12.75" customHeight="1" thickBot="1">
      <c r="A57" s="39"/>
      <c r="B57" s="39"/>
      <c r="C57" s="40"/>
      <c r="D57" s="40" t="s">
        <v>47</v>
      </c>
    </row>
    <row r="58" spans="1:4" ht="39.75" thickTop="1" thickBot="1">
      <c r="A58" s="44" t="s">
        <v>0</v>
      </c>
      <c r="B58" s="45" t="s">
        <v>1</v>
      </c>
      <c r="C58" s="46" t="s">
        <v>338</v>
      </c>
      <c r="D58" s="47" t="s">
        <v>339</v>
      </c>
    </row>
    <row r="59" spans="1:4" ht="15" customHeight="1" thickTop="1" thickBot="1">
      <c r="A59" s="48" t="s">
        <v>172</v>
      </c>
      <c r="B59" s="49"/>
      <c r="C59" s="50"/>
      <c r="D59" s="112"/>
    </row>
    <row r="60" spans="1:4" ht="15" customHeight="1" thickTop="1">
      <c r="A60" s="273" t="s">
        <v>173</v>
      </c>
      <c r="B60" s="194" t="s">
        <v>24</v>
      </c>
      <c r="C60" s="72">
        <v>15848</v>
      </c>
      <c r="D60" s="274">
        <v>17437</v>
      </c>
    </row>
    <row r="61" spans="1:4" ht="15" customHeight="1">
      <c r="A61" s="275" t="s">
        <v>174</v>
      </c>
      <c r="B61" s="276" t="s">
        <v>175</v>
      </c>
      <c r="C61" s="277">
        <v>2677</v>
      </c>
      <c r="D61" s="278">
        <v>2940</v>
      </c>
    </row>
    <row r="62" spans="1:4" ht="15" customHeight="1">
      <c r="A62" s="171" t="s">
        <v>176</v>
      </c>
      <c r="B62" s="184" t="s">
        <v>25</v>
      </c>
      <c r="C62" s="277">
        <v>12088</v>
      </c>
      <c r="D62" s="278">
        <v>14074</v>
      </c>
    </row>
    <row r="63" spans="1:4" ht="15" customHeight="1">
      <c r="A63" s="119" t="s">
        <v>177</v>
      </c>
      <c r="B63" s="120" t="s">
        <v>311</v>
      </c>
      <c r="C63" s="54">
        <v>1040</v>
      </c>
      <c r="D63" s="55">
        <v>1040</v>
      </c>
    </row>
    <row r="64" spans="1:4" ht="15" customHeight="1">
      <c r="A64" s="73" t="s">
        <v>178</v>
      </c>
      <c r="B64" s="74" t="s">
        <v>314</v>
      </c>
      <c r="C64" s="61">
        <v>0</v>
      </c>
      <c r="D64" s="62">
        <v>0</v>
      </c>
    </row>
    <row r="65" spans="1:4" ht="15" customHeight="1">
      <c r="A65" s="73"/>
      <c r="B65" s="76" t="s">
        <v>315</v>
      </c>
      <c r="C65" s="65">
        <v>0</v>
      </c>
      <c r="D65" s="66">
        <v>0</v>
      </c>
    </row>
    <row r="66" spans="1:4" ht="15" customHeight="1">
      <c r="A66" s="73" t="s">
        <v>196</v>
      </c>
      <c r="B66" s="74" t="s">
        <v>316</v>
      </c>
      <c r="C66" s="61">
        <f>SUM(C67:C70)</f>
        <v>1040</v>
      </c>
      <c r="D66" s="62">
        <f>SUM(D67:D70)</f>
        <v>1040</v>
      </c>
    </row>
    <row r="67" spans="1:4" ht="15" customHeight="1">
      <c r="A67" s="73"/>
      <c r="B67" s="76" t="s">
        <v>328</v>
      </c>
      <c r="C67" s="65">
        <v>100</v>
      </c>
      <c r="D67" s="283">
        <v>100</v>
      </c>
    </row>
    <row r="68" spans="1:4" ht="15" customHeight="1">
      <c r="A68" s="73"/>
      <c r="B68" s="76" t="s">
        <v>329</v>
      </c>
      <c r="C68" s="65">
        <v>150</v>
      </c>
      <c r="D68" s="283">
        <v>150</v>
      </c>
    </row>
    <row r="69" spans="1:4" ht="15" customHeight="1">
      <c r="A69" s="73"/>
      <c r="B69" s="76" t="s">
        <v>317</v>
      </c>
      <c r="C69" s="65">
        <v>650</v>
      </c>
      <c r="D69" s="283">
        <v>650</v>
      </c>
    </row>
    <row r="70" spans="1:4" ht="15" customHeight="1" thickBot="1">
      <c r="A70" s="77"/>
      <c r="B70" s="122" t="s">
        <v>330</v>
      </c>
      <c r="C70" s="285">
        <v>140</v>
      </c>
      <c r="D70" s="286">
        <v>140</v>
      </c>
    </row>
    <row r="71" spans="1:4" ht="15" customHeight="1" thickTop="1">
      <c r="A71" s="70" t="s">
        <v>72</v>
      </c>
      <c r="B71" s="71" t="s">
        <v>27</v>
      </c>
      <c r="C71" s="72">
        <f>C72+C81</f>
        <v>2595</v>
      </c>
      <c r="D71" s="282">
        <f>D72+D81</f>
        <v>2960</v>
      </c>
    </row>
    <row r="72" spans="1:4" ht="15" customHeight="1">
      <c r="A72" s="73" t="s">
        <v>201</v>
      </c>
      <c r="B72" s="81" t="s">
        <v>312</v>
      </c>
      <c r="C72" s="61">
        <f>SUM(C73:C78)</f>
        <v>2400</v>
      </c>
      <c r="D72" s="260">
        <f>SUM(D73:D80)</f>
        <v>2815</v>
      </c>
    </row>
    <row r="73" spans="1:4" ht="15" customHeight="1">
      <c r="A73" s="75" t="s">
        <v>285</v>
      </c>
      <c r="B73" s="123" t="s">
        <v>267</v>
      </c>
      <c r="C73" s="65">
        <v>1017</v>
      </c>
      <c r="D73" s="283">
        <v>1017</v>
      </c>
    </row>
    <row r="74" spans="1:4" ht="15" customHeight="1">
      <c r="A74" s="75" t="s">
        <v>287</v>
      </c>
      <c r="B74" s="123" t="s">
        <v>268</v>
      </c>
      <c r="C74" s="65">
        <v>1177</v>
      </c>
      <c r="D74" s="283">
        <v>1177</v>
      </c>
    </row>
    <row r="75" spans="1:4" ht="15" customHeight="1">
      <c r="A75" s="75" t="s">
        <v>288</v>
      </c>
      <c r="B75" s="123" t="s">
        <v>297</v>
      </c>
      <c r="C75" s="65">
        <v>183</v>
      </c>
      <c r="D75" s="283">
        <v>181</v>
      </c>
    </row>
    <row r="76" spans="1:4" ht="15" customHeight="1">
      <c r="A76" s="75" t="s">
        <v>289</v>
      </c>
      <c r="B76" s="123" t="s">
        <v>320</v>
      </c>
      <c r="C76" s="65">
        <v>0</v>
      </c>
      <c r="D76" s="283">
        <v>98</v>
      </c>
    </row>
    <row r="77" spans="1:4" ht="15.75" customHeight="1">
      <c r="A77" s="75" t="s">
        <v>290</v>
      </c>
      <c r="B77" s="123" t="s">
        <v>353</v>
      </c>
      <c r="C77" s="65">
        <v>0</v>
      </c>
      <c r="D77" s="283">
        <v>102</v>
      </c>
    </row>
    <row r="78" spans="1:4" ht="15" customHeight="1">
      <c r="A78" s="75" t="s">
        <v>291</v>
      </c>
      <c r="B78" s="272" t="s">
        <v>318</v>
      </c>
      <c r="C78" s="83">
        <v>23</v>
      </c>
      <c r="D78" s="84">
        <v>0</v>
      </c>
    </row>
    <row r="79" spans="1:4" ht="15" customHeight="1">
      <c r="A79" s="75" t="s">
        <v>322</v>
      </c>
      <c r="B79" s="272" t="s">
        <v>321</v>
      </c>
      <c r="C79" s="83"/>
      <c r="D79" s="84"/>
    </row>
    <row r="80" spans="1:4" ht="15" customHeight="1">
      <c r="A80" s="75"/>
      <c r="B80" s="272" t="s">
        <v>354</v>
      </c>
      <c r="C80" s="83"/>
      <c r="D80" s="84">
        <v>240</v>
      </c>
    </row>
    <row r="81" spans="1:4" ht="15" customHeight="1">
      <c r="A81" s="73" t="s">
        <v>179</v>
      </c>
      <c r="B81" s="81" t="s">
        <v>180</v>
      </c>
      <c r="C81" s="86">
        <f>SUM(C82:C86)</f>
        <v>195</v>
      </c>
      <c r="D81" s="86">
        <f>SUM(D82:D86)</f>
        <v>145</v>
      </c>
    </row>
    <row r="82" spans="1:4" ht="15" customHeight="1">
      <c r="A82" s="75" t="s">
        <v>286</v>
      </c>
      <c r="B82" s="123" t="s">
        <v>269</v>
      </c>
      <c r="C82" s="124">
        <v>50</v>
      </c>
      <c r="D82" s="125">
        <v>50</v>
      </c>
    </row>
    <row r="83" spans="1:4" ht="15" customHeight="1">
      <c r="A83" s="75" t="s">
        <v>292</v>
      </c>
      <c r="B83" s="123" t="s">
        <v>270</v>
      </c>
      <c r="C83" s="124">
        <v>0</v>
      </c>
      <c r="D83" s="125">
        <v>0</v>
      </c>
    </row>
    <row r="84" spans="1:4" ht="15" customHeight="1">
      <c r="A84" s="75" t="s">
        <v>293</v>
      </c>
      <c r="B84" s="82" t="s">
        <v>264</v>
      </c>
      <c r="C84" s="83">
        <v>145</v>
      </c>
      <c r="D84" s="84">
        <v>0</v>
      </c>
    </row>
    <row r="85" spans="1:4" ht="15" customHeight="1">
      <c r="A85" s="87" t="s">
        <v>294</v>
      </c>
      <c r="B85" s="88" t="s">
        <v>265</v>
      </c>
      <c r="C85" s="89">
        <v>0</v>
      </c>
      <c r="D85" s="284">
        <v>95</v>
      </c>
    </row>
    <row r="86" spans="1:4" ht="15" customHeight="1" thickBot="1">
      <c r="A86" s="121" t="s">
        <v>295</v>
      </c>
      <c r="B86" s="126" t="s">
        <v>266</v>
      </c>
      <c r="C86" s="127">
        <v>0</v>
      </c>
      <c r="D86" s="128">
        <v>0</v>
      </c>
    </row>
    <row r="87" spans="1:4" ht="15" customHeight="1" thickTop="1" thickBot="1">
      <c r="A87" s="94" t="s">
        <v>181</v>
      </c>
      <c r="B87" s="95" t="s">
        <v>48</v>
      </c>
      <c r="C87" s="96">
        <v>0</v>
      </c>
      <c r="D87" s="129">
        <v>0</v>
      </c>
    </row>
    <row r="88" spans="1:4" ht="15" customHeight="1" thickTop="1">
      <c r="A88" s="70" t="s">
        <v>183</v>
      </c>
      <c r="B88" s="71" t="s">
        <v>182</v>
      </c>
      <c r="C88" s="130">
        <v>472</v>
      </c>
      <c r="D88" s="280">
        <v>0</v>
      </c>
    </row>
    <row r="89" spans="1:4" ht="15" customHeight="1" thickBot="1">
      <c r="A89" s="77" t="s">
        <v>208</v>
      </c>
      <c r="B89" s="78" t="s">
        <v>114</v>
      </c>
      <c r="C89" s="131">
        <v>472</v>
      </c>
      <c r="D89" s="156">
        <v>0</v>
      </c>
    </row>
    <row r="90" spans="1:4" ht="15" customHeight="1" thickTop="1">
      <c r="A90" s="79" t="s">
        <v>184</v>
      </c>
      <c r="B90" s="80" t="s">
        <v>243</v>
      </c>
      <c r="C90" s="132">
        <v>499</v>
      </c>
      <c r="D90" s="102">
        <v>499</v>
      </c>
    </row>
    <row r="91" spans="1:4" ht="15" customHeight="1">
      <c r="A91" s="73" t="s">
        <v>204</v>
      </c>
      <c r="B91" s="74" t="s">
        <v>185</v>
      </c>
      <c r="C91" s="133">
        <v>0</v>
      </c>
      <c r="D91" s="86">
        <v>0</v>
      </c>
    </row>
    <row r="92" spans="1:4" ht="15" customHeight="1">
      <c r="A92" s="73" t="s">
        <v>205</v>
      </c>
      <c r="B92" s="74" t="s">
        <v>186</v>
      </c>
      <c r="C92" s="133">
        <v>0</v>
      </c>
      <c r="D92" s="181">
        <v>0</v>
      </c>
    </row>
    <row r="93" spans="1:4" ht="15" customHeight="1">
      <c r="A93" s="73" t="s">
        <v>206</v>
      </c>
      <c r="B93" s="74" t="s">
        <v>248</v>
      </c>
      <c r="C93" s="133">
        <v>0</v>
      </c>
      <c r="D93" s="86">
        <v>0</v>
      </c>
    </row>
    <row r="94" spans="1:4" ht="15" customHeight="1">
      <c r="A94" s="103" t="s">
        <v>207</v>
      </c>
      <c r="B94" s="104" t="s">
        <v>187</v>
      </c>
      <c r="C94" s="135">
        <v>499</v>
      </c>
      <c r="D94" s="86">
        <v>499</v>
      </c>
    </row>
    <row r="95" spans="1:4" ht="15" customHeight="1" thickBot="1">
      <c r="A95" s="103" t="s">
        <v>306</v>
      </c>
      <c r="B95" s="104" t="s">
        <v>307</v>
      </c>
      <c r="C95" s="135"/>
      <c r="D95" s="106">
        <v>0</v>
      </c>
    </row>
    <row r="96" spans="1:4" ht="15" customHeight="1" thickTop="1" thickBot="1">
      <c r="A96" s="107" t="s">
        <v>188</v>
      </c>
      <c r="B96" s="108"/>
      <c r="C96" s="92">
        <f>C60+C61+C62+C63+C71+C87+C88+C90</f>
        <v>35219</v>
      </c>
      <c r="D96" s="93">
        <f>SUM(D60,D61,D62,D63,D71,D89,D90)</f>
        <v>38950</v>
      </c>
    </row>
    <row r="97" spans="1:4" ht="15" customHeight="1" thickTop="1" thickBot="1">
      <c r="A97" s="109" t="s">
        <v>189</v>
      </c>
      <c r="B97" s="110"/>
      <c r="C97" s="136"/>
      <c r="D97" s="137"/>
    </row>
    <row r="98" spans="1:4" ht="13.5" thickTop="1">
      <c r="D98" s="38"/>
    </row>
    <row r="99" spans="1:4">
      <c r="D99" s="38"/>
    </row>
  </sheetData>
  <mergeCells count="4">
    <mergeCell ref="A54:C54"/>
    <mergeCell ref="A55:C55"/>
    <mergeCell ref="A3:C3"/>
    <mergeCell ref="A4:C4"/>
  </mergeCells>
  <phoneticPr fontId="1" type="noConversion"/>
  <printOptions horizontalCentered="1"/>
  <pageMargins left="0.5" right="0.6" top="0.43" bottom="0.19685039370078741" header="0.37" footer="0.23622047244094491"/>
  <pageSetup paperSize="9" scale="97" orientation="portrait" horizontalDpi="300" verticalDpi="300" r:id="rId1"/>
  <headerFooter alignWithMargins="0">
    <oddFooter>&amp;R&amp;"Arial Narrow,Normál"&amp;P. oldal</oddFooter>
  </headerFooter>
  <rowBreaks count="1" manualBreakCount="1">
    <brk id="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73"/>
  <sheetViews>
    <sheetView topLeftCell="A37" workbookViewId="0">
      <selection activeCell="F51" sqref="F51"/>
    </sheetView>
  </sheetViews>
  <sheetFormatPr defaultRowHeight="12.75"/>
  <cols>
    <col min="1" max="1" width="7.42578125" customWidth="1"/>
    <col min="2" max="2" width="47.140625" customWidth="1"/>
    <col min="3" max="4" width="13.7109375" customWidth="1"/>
    <col min="5" max="6" width="9.42578125" customWidth="1"/>
    <col min="7" max="7" width="9.7109375" customWidth="1"/>
  </cols>
  <sheetData>
    <row r="1" spans="1:7">
      <c r="A1" s="39"/>
      <c r="B1" s="39"/>
      <c r="C1" s="40"/>
      <c r="D1" s="40" t="s">
        <v>190</v>
      </c>
      <c r="E1" s="19"/>
      <c r="F1" s="19"/>
      <c r="G1" s="20"/>
    </row>
    <row r="2" spans="1:7" ht="12" customHeight="1">
      <c r="A2" s="39"/>
      <c r="B2" s="39"/>
      <c r="C2" s="39"/>
      <c r="D2" s="39"/>
      <c r="E2" s="19"/>
      <c r="F2" s="19"/>
      <c r="G2" s="20"/>
    </row>
    <row r="3" spans="1:7" ht="15" customHeight="1">
      <c r="A3" s="318" t="s">
        <v>358</v>
      </c>
      <c r="B3" s="318"/>
      <c r="C3" s="318"/>
      <c r="D3" s="41"/>
      <c r="E3" s="23"/>
      <c r="F3" s="23"/>
      <c r="G3" s="23"/>
    </row>
    <row r="4" spans="1:7" ht="41.25" customHeight="1">
      <c r="A4" s="319" t="s">
        <v>341</v>
      </c>
      <c r="B4" s="320"/>
      <c r="C4" s="320"/>
      <c r="D4" s="43"/>
      <c r="E4" s="28"/>
      <c r="F4" s="28"/>
      <c r="G4" s="28"/>
    </row>
    <row r="5" spans="1:7" ht="12.75" customHeight="1">
      <c r="A5" s="42"/>
      <c r="B5" s="43"/>
      <c r="C5" s="43"/>
      <c r="D5" s="43"/>
      <c r="E5" s="22"/>
      <c r="F5" s="22"/>
      <c r="G5" s="22"/>
    </row>
    <row r="6" spans="1:7" ht="13.5" thickBot="1">
      <c r="A6" s="42"/>
      <c r="B6" s="43"/>
      <c r="C6" s="40"/>
      <c r="D6" s="40" t="s">
        <v>47</v>
      </c>
      <c r="E6" s="22"/>
      <c r="F6" s="22"/>
      <c r="G6" s="22"/>
    </row>
    <row r="7" spans="1:7" ht="40.5" customHeight="1" thickTop="1" thickBot="1">
      <c r="A7" s="44" t="s">
        <v>0</v>
      </c>
      <c r="B7" s="45" t="s">
        <v>1</v>
      </c>
      <c r="C7" s="46" t="s">
        <v>338</v>
      </c>
      <c r="D7" s="47" t="s">
        <v>339</v>
      </c>
      <c r="E7" s="22"/>
      <c r="F7" s="22"/>
      <c r="G7" s="22"/>
    </row>
    <row r="8" spans="1:7" ht="15" customHeight="1" thickTop="1" thickBot="1">
      <c r="A8" s="107" t="s">
        <v>63</v>
      </c>
      <c r="B8" s="108"/>
      <c r="C8" s="143"/>
      <c r="D8" s="144"/>
      <c r="E8" s="22"/>
      <c r="F8" s="22"/>
      <c r="G8" s="22"/>
    </row>
    <row r="9" spans="1:7" ht="15" customHeight="1" thickTop="1">
      <c r="A9" s="79" t="s">
        <v>119</v>
      </c>
      <c r="B9" s="80" t="s">
        <v>120</v>
      </c>
      <c r="C9" s="101">
        <f>C16+C11+C10</f>
        <v>0</v>
      </c>
      <c r="D9" s="102">
        <v>1700</v>
      </c>
      <c r="E9" s="22"/>
      <c r="F9" s="22"/>
      <c r="G9" s="22"/>
    </row>
    <row r="10" spans="1:7" ht="15" customHeight="1">
      <c r="A10" s="145" t="s">
        <v>121</v>
      </c>
      <c r="B10" s="146" t="s">
        <v>305</v>
      </c>
      <c r="C10" s="147">
        <v>0</v>
      </c>
      <c r="D10" s="86">
        <v>1700</v>
      </c>
      <c r="E10" s="22"/>
      <c r="F10" s="22"/>
      <c r="G10" s="22"/>
    </row>
    <row r="11" spans="1:7" ht="15" customHeight="1">
      <c r="A11" s="145" t="s">
        <v>209</v>
      </c>
      <c r="B11" s="146" t="s">
        <v>191</v>
      </c>
      <c r="C11" s="147">
        <f>SUM(C12:C15)</f>
        <v>0</v>
      </c>
      <c r="D11" s="86"/>
      <c r="E11" s="22"/>
      <c r="F11" s="22"/>
      <c r="G11" s="22"/>
    </row>
    <row r="12" spans="1:7" ht="15" customHeight="1">
      <c r="A12" s="148" t="s">
        <v>210</v>
      </c>
      <c r="B12" s="149" t="s">
        <v>192</v>
      </c>
      <c r="C12" s="150">
        <v>0</v>
      </c>
      <c r="D12" s="125"/>
      <c r="E12" s="22"/>
      <c r="F12" s="22"/>
      <c r="G12" s="22"/>
    </row>
    <row r="13" spans="1:7" ht="15" customHeight="1">
      <c r="A13" s="148" t="s">
        <v>211</v>
      </c>
      <c r="B13" s="149" t="s">
        <v>193</v>
      </c>
      <c r="C13" s="150">
        <v>0</v>
      </c>
      <c r="D13" s="125"/>
      <c r="E13" s="22"/>
      <c r="F13" s="22"/>
      <c r="G13" s="22"/>
    </row>
    <row r="14" spans="1:7" ht="15" customHeight="1">
      <c r="A14" s="148" t="s">
        <v>212</v>
      </c>
      <c r="B14" s="149" t="s">
        <v>194</v>
      </c>
      <c r="C14" s="150">
        <v>0</v>
      </c>
      <c r="D14" s="125"/>
      <c r="E14" s="22"/>
      <c r="F14" s="22"/>
      <c r="G14" s="22"/>
    </row>
    <row r="15" spans="1:7" ht="15" customHeight="1">
      <c r="A15" s="148" t="s">
        <v>213</v>
      </c>
      <c r="B15" s="149" t="s">
        <v>195</v>
      </c>
      <c r="C15" s="150">
        <v>0</v>
      </c>
      <c r="D15" s="125"/>
      <c r="E15" s="22"/>
      <c r="F15" s="22"/>
      <c r="G15" s="22"/>
    </row>
    <row r="16" spans="1:7" ht="15" customHeight="1">
      <c r="A16" s="145" t="s">
        <v>214</v>
      </c>
      <c r="B16" s="146" t="s">
        <v>215</v>
      </c>
      <c r="C16" s="147">
        <f>SUM(C17:C22)</f>
        <v>0</v>
      </c>
      <c r="D16" s="86">
        <v>0</v>
      </c>
      <c r="E16" s="22"/>
      <c r="F16" s="22"/>
      <c r="G16" s="22"/>
    </row>
    <row r="17" spans="1:7" ht="15" customHeight="1">
      <c r="A17" s="148" t="s">
        <v>216</v>
      </c>
      <c r="B17" s="149" t="s">
        <v>222</v>
      </c>
      <c r="C17" s="150">
        <v>0</v>
      </c>
      <c r="D17" s="125"/>
      <c r="E17" s="22"/>
      <c r="F17" s="22"/>
      <c r="G17" s="22"/>
    </row>
    <row r="18" spans="1:7" ht="15" customHeight="1">
      <c r="A18" s="148" t="s">
        <v>217</v>
      </c>
      <c r="B18" s="149" t="s">
        <v>223</v>
      </c>
      <c r="C18" s="150">
        <v>0</v>
      </c>
      <c r="D18" s="125"/>
      <c r="E18" s="22"/>
      <c r="F18" s="22"/>
      <c r="G18" s="22"/>
    </row>
    <row r="19" spans="1:7" ht="15" customHeight="1">
      <c r="A19" s="148" t="s">
        <v>218</v>
      </c>
      <c r="B19" s="149" t="s">
        <v>224</v>
      </c>
      <c r="C19" s="150">
        <v>0</v>
      </c>
      <c r="D19" s="125"/>
      <c r="E19" s="22"/>
      <c r="F19" s="22"/>
      <c r="G19" s="22"/>
    </row>
    <row r="20" spans="1:7" ht="15" customHeight="1">
      <c r="A20" s="148" t="s">
        <v>219</v>
      </c>
      <c r="B20" s="149" t="s">
        <v>226</v>
      </c>
      <c r="C20" s="150">
        <v>0</v>
      </c>
      <c r="D20" s="125"/>
      <c r="E20" s="22"/>
      <c r="F20" s="22"/>
      <c r="G20" s="22"/>
    </row>
    <row r="21" spans="1:7" ht="15" customHeight="1">
      <c r="A21" s="148" t="s">
        <v>220</v>
      </c>
      <c r="B21" s="149" t="s">
        <v>225</v>
      </c>
      <c r="C21" s="150">
        <v>0</v>
      </c>
      <c r="D21" s="125"/>
      <c r="E21" s="22"/>
      <c r="F21" s="22"/>
      <c r="G21" s="22"/>
    </row>
    <row r="22" spans="1:7" ht="15" customHeight="1" thickBot="1">
      <c r="A22" s="139" t="s">
        <v>221</v>
      </c>
      <c r="B22" s="151" t="s">
        <v>227</v>
      </c>
      <c r="C22" s="152">
        <v>0</v>
      </c>
      <c r="D22" s="153">
        <v>0</v>
      </c>
      <c r="E22" s="22"/>
      <c r="F22" s="22"/>
      <c r="G22" s="22"/>
    </row>
    <row r="23" spans="1:7" ht="15" customHeight="1" thickTop="1">
      <c r="A23" s="154" t="s">
        <v>69</v>
      </c>
      <c r="B23" s="155" t="s">
        <v>10</v>
      </c>
      <c r="C23" s="130">
        <f>SUM(C24:C27)</f>
        <v>0</v>
      </c>
      <c r="D23" s="102">
        <v>0</v>
      </c>
      <c r="E23" s="19"/>
      <c r="F23" s="19"/>
      <c r="G23" s="20"/>
    </row>
    <row r="24" spans="1:7" ht="15" customHeight="1">
      <c r="A24" s="73" t="s">
        <v>198</v>
      </c>
      <c r="B24" s="74" t="s">
        <v>60</v>
      </c>
      <c r="C24" s="85">
        <v>0</v>
      </c>
      <c r="D24" s="86"/>
    </row>
    <row r="25" spans="1:7" ht="15" customHeight="1">
      <c r="A25" s="73" t="s">
        <v>199</v>
      </c>
      <c r="B25" s="74" t="s">
        <v>65</v>
      </c>
      <c r="C25" s="85">
        <v>0</v>
      </c>
      <c r="D25" s="86"/>
    </row>
    <row r="26" spans="1:7" ht="15" customHeight="1">
      <c r="A26" s="73" t="s">
        <v>200</v>
      </c>
      <c r="B26" s="74" t="s">
        <v>66</v>
      </c>
      <c r="C26" s="85">
        <v>0</v>
      </c>
      <c r="D26" s="86"/>
    </row>
    <row r="27" spans="1:7" ht="15" customHeight="1" thickBot="1">
      <c r="A27" s="103" t="s">
        <v>228</v>
      </c>
      <c r="B27" s="104" t="s">
        <v>64</v>
      </c>
      <c r="C27" s="105">
        <v>0</v>
      </c>
      <c r="D27" s="156"/>
    </row>
    <row r="28" spans="1:7" ht="15" customHeight="1" thickTop="1">
      <c r="A28" s="70" t="s">
        <v>70</v>
      </c>
      <c r="B28" s="71" t="s">
        <v>12</v>
      </c>
      <c r="C28" s="130">
        <f>SUM(C29:C32)</f>
        <v>15386</v>
      </c>
      <c r="D28" s="170">
        <f>SUM(D29:D32)</f>
        <v>15235</v>
      </c>
    </row>
    <row r="29" spans="1:7" ht="15" customHeight="1">
      <c r="A29" s="73" t="s">
        <v>201</v>
      </c>
      <c r="B29" s="81" t="s">
        <v>342</v>
      </c>
      <c r="C29" s="313">
        <v>10790</v>
      </c>
      <c r="D29" s="86">
        <v>5252</v>
      </c>
    </row>
    <row r="30" spans="1:7" ht="15" customHeight="1">
      <c r="A30" s="73" t="s">
        <v>179</v>
      </c>
      <c r="B30" s="81" t="s">
        <v>313</v>
      </c>
      <c r="C30" s="314">
        <v>673</v>
      </c>
      <c r="D30" s="86">
        <v>6060</v>
      </c>
    </row>
    <row r="31" spans="1:7" ht="15" customHeight="1">
      <c r="A31" s="103" t="s">
        <v>202</v>
      </c>
      <c r="B31" s="138" t="s">
        <v>343</v>
      </c>
      <c r="C31" s="314">
        <v>3812</v>
      </c>
      <c r="D31" s="106">
        <v>3812</v>
      </c>
    </row>
    <row r="32" spans="1:7" ht="15" customHeight="1" thickBot="1">
      <c r="A32" s="77" t="s">
        <v>303</v>
      </c>
      <c r="B32" s="157" t="s">
        <v>302</v>
      </c>
      <c r="C32" s="164">
        <v>111</v>
      </c>
      <c r="D32" s="106">
        <v>111</v>
      </c>
    </row>
    <row r="33" spans="1:4" ht="15" customHeight="1" thickTop="1" thickBot="1">
      <c r="A33" s="94" t="s">
        <v>71</v>
      </c>
      <c r="B33" s="95" t="s">
        <v>67</v>
      </c>
      <c r="C33" s="96">
        <v>0</v>
      </c>
      <c r="D33" s="93"/>
    </row>
    <row r="34" spans="1:4" ht="15" customHeight="1" thickTop="1" thickBot="1">
      <c r="A34" s="90" t="s">
        <v>170</v>
      </c>
      <c r="B34" s="91" t="s">
        <v>171</v>
      </c>
      <c r="C34" s="92">
        <v>0</v>
      </c>
      <c r="D34" s="93"/>
    </row>
    <row r="35" spans="1:4" ht="15" customHeight="1" thickTop="1">
      <c r="A35" s="79" t="s">
        <v>161</v>
      </c>
      <c r="B35" s="80" t="s">
        <v>162</v>
      </c>
      <c r="C35" s="101">
        <v>5718</v>
      </c>
      <c r="D35" s="102">
        <v>9613</v>
      </c>
    </row>
    <row r="36" spans="1:4" ht="15" customHeight="1" thickBot="1">
      <c r="A36" s="103" t="s">
        <v>203</v>
      </c>
      <c r="B36" s="104" t="s">
        <v>229</v>
      </c>
      <c r="C36" s="105">
        <v>5718</v>
      </c>
      <c r="D36" s="156">
        <v>9613</v>
      </c>
    </row>
    <row r="37" spans="1:4" ht="15" customHeight="1" thickTop="1">
      <c r="A37" s="70" t="s">
        <v>164</v>
      </c>
      <c r="B37" s="71" t="s">
        <v>231</v>
      </c>
      <c r="C37" s="97">
        <f>SUM(C38:C39)</f>
        <v>0</v>
      </c>
      <c r="D37" s="102">
        <v>4171</v>
      </c>
    </row>
    <row r="38" spans="1:4" ht="15" customHeight="1">
      <c r="A38" s="73" t="s">
        <v>204</v>
      </c>
      <c r="B38" s="74" t="s">
        <v>249</v>
      </c>
      <c r="C38" s="133">
        <v>0</v>
      </c>
      <c r="D38" s="86">
        <v>0</v>
      </c>
    </row>
    <row r="39" spans="1:4" ht="15" customHeight="1" thickBot="1">
      <c r="A39" s="77" t="s">
        <v>205</v>
      </c>
      <c r="B39" s="78" t="s">
        <v>250</v>
      </c>
      <c r="C39" s="99">
        <v>0</v>
      </c>
      <c r="D39" s="106">
        <v>4171</v>
      </c>
    </row>
    <row r="40" spans="1:4" ht="15" customHeight="1" thickTop="1" thickBot="1">
      <c r="A40" s="159" t="s">
        <v>232</v>
      </c>
      <c r="B40" s="160"/>
      <c r="C40" s="96">
        <f>C9+C23+C28+C33+C34+C35+C37</f>
        <v>21104</v>
      </c>
      <c r="D40" s="96">
        <f>D9+D23+D28+D33+D34+D35+D37</f>
        <v>30719</v>
      </c>
    </row>
    <row r="41" spans="1:4" ht="15" customHeight="1" thickTop="1" thickBot="1">
      <c r="A41" s="107" t="s">
        <v>233</v>
      </c>
      <c r="B41" s="108"/>
      <c r="C41" s="92">
        <v>0</v>
      </c>
      <c r="D41" s="93">
        <v>0</v>
      </c>
    </row>
    <row r="42" spans="1:4" ht="13.5" thickTop="1">
      <c r="A42" s="39"/>
      <c r="B42" s="39"/>
      <c r="C42" s="39"/>
      <c r="D42" s="39"/>
    </row>
    <row r="43" spans="1:4">
      <c r="A43" s="39"/>
      <c r="B43" s="39"/>
      <c r="C43" s="39"/>
      <c r="D43" s="39"/>
    </row>
    <row r="44" spans="1:4">
      <c r="A44" s="39"/>
      <c r="B44" s="39"/>
      <c r="C44" s="39"/>
      <c r="D44" s="39"/>
    </row>
    <row r="45" spans="1:4">
      <c r="A45" s="39"/>
      <c r="B45" s="39"/>
      <c r="C45" s="39"/>
      <c r="D45" s="39"/>
    </row>
    <row r="46" spans="1:4">
      <c r="A46" s="39"/>
      <c r="B46" s="39"/>
      <c r="C46" s="39"/>
      <c r="D46" s="39"/>
    </row>
    <row r="47" spans="1:4">
      <c r="A47" s="39"/>
      <c r="B47" s="39"/>
      <c r="C47" s="39"/>
      <c r="D47" s="39"/>
    </row>
    <row r="48" spans="1:4">
      <c r="A48" s="39"/>
      <c r="B48" s="39"/>
      <c r="C48" s="39"/>
      <c r="D48" s="39"/>
    </row>
    <row r="49" spans="1:4">
      <c r="A49" s="39"/>
      <c r="B49" s="39"/>
      <c r="C49" s="40"/>
      <c r="D49" s="40" t="s">
        <v>190</v>
      </c>
    </row>
    <row r="50" spans="1:4" ht="12.75" customHeight="1">
      <c r="A50" s="39"/>
      <c r="B50" s="39"/>
      <c r="C50" s="39"/>
      <c r="D50" s="39"/>
    </row>
    <row r="51" spans="1:4" ht="15" customHeight="1">
      <c r="A51" s="318" t="s">
        <v>358</v>
      </c>
      <c r="B51" s="318"/>
      <c r="C51" s="318"/>
      <c r="D51" s="41"/>
    </row>
    <row r="52" spans="1:4" ht="38.25" customHeight="1">
      <c r="A52" s="319" t="s">
        <v>341</v>
      </c>
      <c r="B52" s="320"/>
      <c r="C52" s="320"/>
      <c r="D52" s="43"/>
    </row>
    <row r="53" spans="1:4" ht="12.75" customHeight="1">
      <c r="A53" s="42"/>
      <c r="B53" s="43"/>
      <c r="C53" s="43"/>
      <c r="D53" s="43"/>
    </row>
    <row r="54" spans="1:4" ht="13.5" thickBot="1">
      <c r="A54" s="42"/>
      <c r="B54" s="43"/>
      <c r="C54" s="40"/>
      <c r="D54" s="40" t="s">
        <v>47</v>
      </c>
    </row>
    <row r="55" spans="1:4" ht="39.75" thickTop="1" thickBot="1">
      <c r="A55" s="44" t="s">
        <v>0</v>
      </c>
      <c r="B55" s="45" t="s">
        <v>1</v>
      </c>
      <c r="C55" s="46" t="s">
        <v>338</v>
      </c>
      <c r="D55" s="47" t="s">
        <v>339</v>
      </c>
    </row>
    <row r="56" spans="1:4" ht="14.25" customHeight="1" thickTop="1" thickBot="1">
      <c r="A56" s="48" t="s">
        <v>234</v>
      </c>
      <c r="B56" s="49"/>
      <c r="C56" s="50"/>
      <c r="D56" s="51"/>
    </row>
    <row r="57" spans="1:4" ht="14.25" customHeight="1" thickTop="1" thickBot="1">
      <c r="A57" s="113" t="s">
        <v>77</v>
      </c>
      <c r="B57" s="114" t="s">
        <v>28</v>
      </c>
      <c r="C57" s="115">
        <v>2362</v>
      </c>
      <c r="D57" s="118">
        <v>14006</v>
      </c>
    </row>
    <row r="58" spans="1:4" ht="14.25" customHeight="1" thickTop="1" thickBot="1">
      <c r="A58" s="48" t="s">
        <v>78</v>
      </c>
      <c r="B58" s="116" t="s">
        <v>29</v>
      </c>
      <c r="C58" s="117">
        <v>8282</v>
      </c>
      <c r="D58" s="118">
        <v>8282</v>
      </c>
    </row>
    <row r="59" spans="1:4" ht="14.25" customHeight="1" thickTop="1" thickBot="1">
      <c r="A59" s="159" t="s">
        <v>79</v>
      </c>
      <c r="B59" s="161" t="s">
        <v>30</v>
      </c>
      <c r="C59" s="115">
        <v>0</v>
      </c>
      <c r="D59" s="118"/>
    </row>
    <row r="60" spans="1:4" ht="14.25" customHeight="1" thickTop="1" thickBot="1">
      <c r="A60" s="90" t="s">
        <v>235</v>
      </c>
      <c r="B60" s="162" t="s">
        <v>32</v>
      </c>
      <c r="C60" s="117">
        <v>0</v>
      </c>
      <c r="D60" s="118"/>
    </row>
    <row r="61" spans="1:4" ht="14.25" customHeight="1" thickTop="1" thickBot="1">
      <c r="A61" s="94" t="s">
        <v>236</v>
      </c>
      <c r="B61" s="163" t="s">
        <v>34</v>
      </c>
      <c r="C61" s="115">
        <v>0</v>
      </c>
      <c r="D61" s="118"/>
    </row>
    <row r="62" spans="1:4" ht="14.25" customHeight="1" thickTop="1">
      <c r="A62" s="70" t="s">
        <v>73</v>
      </c>
      <c r="B62" s="71" t="s">
        <v>237</v>
      </c>
      <c r="C62" s="72">
        <f>C63+C64</f>
        <v>240</v>
      </c>
      <c r="D62" s="282">
        <f>D63+D64</f>
        <v>578</v>
      </c>
    </row>
    <row r="63" spans="1:4" ht="14.25" customHeight="1">
      <c r="A63" s="73" t="s">
        <v>238</v>
      </c>
      <c r="B63" s="81" t="s">
        <v>239</v>
      </c>
      <c r="C63" s="61">
        <v>240</v>
      </c>
      <c r="D63" s="62">
        <v>578</v>
      </c>
    </row>
    <row r="64" spans="1:4" ht="14.25" customHeight="1" thickBot="1">
      <c r="A64" s="77" t="s">
        <v>240</v>
      </c>
      <c r="B64" s="157" t="s">
        <v>241</v>
      </c>
      <c r="C64" s="131">
        <v>0</v>
      </c>
      <c r="D64" s="106"/>
    </row>
    <row r="65" spans="1:4" ht="14.25" customHeight="1" thickTop="1" thickBot="1">
      <c r="A65" s="94" t="s">
        <v>181</v>
      </c>
      <c r="B65" s="95" t="s">
        <v>48</v>
      </c>
      <c r="C65" s="96">
        <v>0</v>
      </c>
      <c r="D65" s="93"/>
    </row>
    <row r="66" spans="1:4" ht="14.25" customHeight="1" thickTop="1">
      <c r="A66" s="70" t="s">
        <v>183</v>
      </c>
      <c r="B66" s="71" t="s">
        <v>182</v>
      </c>
      <c r="C66" s="130">
        <f>SUM(C67)</f>
        <v>10790</v>
      </c>
      <c r="D66" s="102">
        <v>9166</v>
      </c>
    </row>
    <row r="67" spans="1:4" ht="14.25" customHeight="1" thickBot="1">
      <c r="A67" s="77" t="s">
        <v>208</v>
      </c>
      <c r="B67" s="78" t="s">
        <v>242</v>
      </c>
      <c r="C67" s="131">
        <v>10790</v>
      </c>
      <c r="D67" s="156">
        <v>9166</v>
      </c>
    </row>
    <row r="68" spans="1:4" ht="14.25" customHeight="1" thickTop="1">
      <c r="A68" s="79" t="s">
        <v>184</v>
      </c>
      <c r="B68" s="80" t="s">
        <v>244</v>
      </c>
      <c r="C68" s="132">
        <f>SUM(C69:C70)</f>
        <v>0</v>
      </c>
      <c r="D68" s="102">
        <v>0</v>
      </c>
    </row>
    <row r="69" spans="1:4" ht="14.25" customHeight="1">
      <c r="A69" s="73" t="s">
        <v>204</v>
      </c>
      <c r="B69" s="74" t="s">
        <v>251</v>
      </c>
      <c r="C69" s="133">
        <v>0</v>
      </c>
      <c r="D69" s="86">
        <v>0</v>
      </c>
    </row>
    <row r="70" spans="1:4" ht="14.25" customHeight="1" thickBot="1">
      <c r="A70" s="103" t="s">
        <v>205</v>
      </c>
      <c r="B70" s="104" t="s">
        <v>252</v>
      </c>
      <c r="C70" s="135">
        <v>0</v>
      </c>
      <c r="D70" s="106"/>
    </row>
    <row r="71" spans="1:4" ht="14.25" customHeight="1" thickTop="1" thickBot="1">
      <c r="A71" s="107" t="s">
        <v>245</v>
      </c>
      <c r="B71" s="108"/>
      <c r="C71" s="92">
        <f>C57+C58+C59+C60+C61+C62+C65+C66+C68</f>
        <v>21674</v>
      </c>
      <c r="D71" s="92">
        <f>D57+D58+D59+D60+D61+D62+D65+D66+D68</f>
        <v>32032</v>
      </c>
    </row>
    <row r="72" spans="1:4" ht="14.25" customHeight="1" thickTop="1" thickBot="1">
      <c r="A72" s="109" t="s">
        <v>253</v>
      </c>
      <c r="B72" s="110"/>
      <c r="C72" s="111">
        <v>0</v>
      </c>
      <c r="D72" s="93">
        <v>0</v>
      </c>
    </row>
    <row r="73" spans="1:4" ht="13.5" thickTop="1"/>
  </sheetData>
  <mergeCells count="4">
    <mergeCell ref="A3:C3"/>
    <mergeCell ref="A4:C4"/>
    <mergeCell ref="A51:C51"/>
    <mergeCell ref="A52:C52"/>
  </mergeCells>
  <phoneticPr fontId="1" type="noConversion"/>
  <printOptions horizontalCentered="1"/>
  <pageMargins left="0.57999999999999996" right="0.48" top="0.98425196850393704" bottom="0.98425196850393704" header="0.51181102362204722" footer="0.51181102362204722"/>
  <pageSetup paperSize="9" orientation="portrait" horizontalDpi="300" verticalDpi="300" r:id="rId1"/>
  <headerFooter alignWithMargins="0">
    <oddFooter xml:space="preserve">&amp;R&amp;"Arial Narrow,Normál"&amp;P. oldal&amp;"Arial,Normál"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H39"/>
  <sheetViews>
    <sheetView topLeftCell="A37" workbookViewId="0">
      <selection activeCell="I9" sqref="I9"/>
    </sheetView>
  </sheetViews>
  <sheetFormatPr defaultRowHeight="12.75"/>
  <cols>
    <col min="1" max="1" width="7.42578125" customWidth="1"/>
    <col min="2" max="2" width="47.140625" customWidth="1"/>
    <col min="3" max="4" width="12.28515625" customWidth="1"/>
  </cols>
  <sheetData>
    <row r="1" spans="1:8">
      <c r="A1" s="39"/>
      <c r="B1" s="39"/>
      <c r="C1" s="40"/>
      <c r="D1" s="40" t="s">
        <v>74</v>
      </c>
    </row>
    <row r="2" spans="1:8">
      <c r="A2" s="39"/>
      <c r="B2" s="39"/>
      <c r="C2" s="40"/>
      <c r="D2" s="40"/>
    </row>
    <row r="3" spans="1:8" ht="15" customHeight="1">
      <c r="A3" s="318" t="s">
        <v>358</v>
      </c>
      <c r="B3" s="318"/>
      <c r="C3" s="318"/>
      <c r="D3" s="41"/>
    </row>
    <row r="4" spans="1:8" ht="42" customHeight="1">
      <c r="A4" s="319" t="s">
        <v>344</v>
      </c>
      <c r="B4" s="320"/>
      <c r="C4" s="320"/>
      <c r="D4" s="43"/>
    </row>
    <row r="5" spans="1:8">
      <c r="A5" s="42"/>
      <c r="B5" s="43"/>
      <c r="C5" s="43"/>
      <c r="D5" s="43"/>
    </row>
    <row r="6" spans="1:8" ht="13.5" thickBot="1">
      <c r="A6" s="39"/>
      <c r="B6" s="39"/>
      <c r="C6" s="321" t="s">
        <v>47</v>
      </c>
      <c r="D6" s="321"/>
    </row>
    <row r="7" spans="1:8" ht="40.5" customHeight="1" thickTop="1" thickBot="1">
      <c r="A7" s="44" t="s">
        <v>0</v>
      </c>
      <c r="B7" s="45" t="s">
        <v>1</v>
      </c>
      <c r="C7" s="46" t="s">
        <v>338</v>
      </c>
      <c r="D7" s="47" t="s">
        <v>339</v>
      </c>
    </row>
    <row r="8" spans="1:8" ht="18" customHeight="1" thickTop="1">
      <c r="A8" s="165" t="s">
        <v>77</v>
      </c>
      <c r="B8" s="166" t="s">
        <v>76</v>
      </c>
      <c r="C8" s="169">
        <f>SUM(C9:C12)</f>
        <v>2362</v>
      </c>
      <c r="D8" s="170">
        <f>SUM(D9:D13)</f>
        <v>14006</v>
      </c>
    </row>
    <row r="9" spans="1:8" ht="18" customHeight="1">
      <c r="A9" s="171"/>
      <c r="B9" s="76" t="s">
        <v>346</v>
      </c>
      <c r="C9" s="317">
        <v>190</v>
      </c>
      <c r="D9" s="315">
        <v>190</v>
      </c>
    </row>
    <row r="10" spans="1:8" ht="18" customHeight="1">
      <c r="A10" s="79"/>
      <c r="B10" s="76" t="s">
        <v>347</v>
      </c>
      <c r="C10" s="317">
        <v>270</v>
      </c>
      <c r="D10" s="316">
        <v>347</v>
      </c>
      <c r="G10" s="253" t="s">
        <v>308</v>
      </c>
    </row>
    <row r="11" spans="1:8" ht="18" customHeight="1">
      <c r="A11" s="159"/>
      <c r="B11" s="76" t="s">
        <v>331</v>
      </c>
      <c r="C11" s="317">
        <v>1902</v>
      </c>
      <c r="D11" s="315">
        <v>12678</v>
      </c>
    </row>
    <row r="12" spans="1:8" ht="18" customHeight="1">
      <c r="A12" s="261"/>
      <c r="B12" s="287" t="s">
        <v>348</v>
      </c>
      <c r="C12" s="152"/>
      <c r="D12" s="186">
        <v>601</v>
      </c>
    </row>
    <row r="13" spans="1:8" ht="18" customHeight="1" thickBot="1">
      <c r="A13" s="261"/>
      <c r="B13" s="122" t="s">
        <v>355</v>
      </c>
      <c r="C13" s="185"/>
      <c r="D13" s="153">
        <v>190</v>
      </c>
    </row>
    <row r="14" spans="1:8" ht="18" customHeight="1" thickTop="1">
      <c r="A14" s="70" t="s">
        <v>78</v>
      </c>
      <c r="B14" s="71" t="s">
        <v>75</v>
      </c>
      <c r="C14" s="130">
        <f>SUM(C15:C16)</f>
        <v>8282</v>
      </c>
      <c r="D14" s="130">
        <f>SUM(D15:D16)</f>
        <v>8282</v>
      </c>
    </row>
    <row r="15" spans="1:8" ht="18" customHeight="1">
      <c r="A15" s="171"/>
      <c r="B15" s="76" t="s">
        <v>349</v>
      </c>
      <c r="C15" s="124">
        <v>1046</v>
      </c>
      <c r="D15" s="125">
        <v>1046</v>
      </c>
      <c r="H15" s="253" t="s">
        <v>309</v>
      </c>
    </row>
    <row r="16" spans="1:8" ht="18" customHeight="1" thickBot="1">
      <c r="A16" s="172"/>
      <c r="B16" s="173" t="s">
        <v>332</v>
      </c>
      <c r="C16" s="279">
        <v>7236</v>
      </c>
      <c r="D16" s="153">
        <v>7236</v>
      </c>
    </row>
    <row r="17" spans="1:4" ht="18" customHeight="1" thickTop="1">
      <c r="A17" s="79" t="s">
        <v>73</v>
      </c>
      <c r="B17" s="80" t="s">
        <v>246</v>
      </c>
      <c r="C17" s="101">
        <v>240</v>
      </c>
      <c r="D17" s="102">
        <v>578</v>
      </c>
    </row>
    <row r="18" spans="1:4" ht="18" customHeight="1">
      <c r="A18" s="73" t="s">
        <v>238</v>
      </c>
      <c r="B18" s="81" t="s">
        <v>239</v>
      </c>
      <c r="C18" s="61">
        <v>240</v>
      </c>
      <c r="D18" s="174">
        <v>578</v>
      </c>
    </row>
    <row r="19" spans="1:4" ht="18" customHeight="1" thickBot="1">
      <c r="A19" s="172"/>
      <c r="B19" s="173" t="s">
        <v>350</v>
      </c>
      <c r="C19" s="153">
        <v>240</v>
      </c>
      <c r="D19" s="175">
        <v>578</v>
      </c>
    </row>
    <row r="20" spans="1:4" ht="22.5" customHeight="1" thickTop="1">
      <c r="A20" s="39"/>
      <c r="B20" s="39"/>
      <c r="C20" s="39"/>
      <c r="D20" s="39"/>
    </row>
    <row r="21" spans="1:4" ht="41.25" customHeight="1">
      <c r="A21" s="347" t="s">
        <v>345</v>
      </c>
      <c r="B21" s="347"/>
      <c r="C21" s="347"/>
      <c r="D21" s="176"/>
    </row>
    <row r="22" spans="1:4" ht="12.75" customHeight="1">
      <c r="A22" s="176"/>
      <c r="B22" s="176"/>
      <c r="C22" s="176"/>
      <c r="D22" s="176"/>
    </row>
    <row r="23" spans="1:4" ht="13.5" thickBot="1">
      <c r="A23" s="39"/>
      <c r="B23" s="39"/>
      <c r="C23" s="40"/>
      <c r="D23" s="40" t="s">
        <v>89</v>
      </c>
    </row>
    <row r="24" spans="1:4" ht="39" customHeight="1" thickTop="1" thickBot="1">
      <c r="A24" s="177" t="s">
        <v>0</v>
      </c>
      <c r="B24" s="178" t="s">
        <v>1</v>
      </c>
      <c r="C24" s="179" t="s">
        <v>338</v>
      </c>
      <c r="D24" s="179" t="s">
        <v>339</v>
      </c>
    </row>
    <row r="25" spans="1:4" ht="13.5" thickTop="1">
      <c r="A25" s="79" t="s">
        <v>90</v>
      </c>
      <c r="B25" s="80"/>
      <c r="C25" s="101">
        <v>0</v>
      </c>
      <c r="D25" s="102"/>
    </row>
    <row r="26" spans="1:4">
      <c r="A26" s="73"/>
      <c r="B26" s="74"/>
      <c r="C26" s="85"/>
      <c r="D26" s="86"/>
    </row>
    <row r="27" spans="1:4" ht="12.75" customHeight="1">
      <c r="A27" s="343" t="s">
        <v>91</v>
      </c>
      <c r="B27" s="344"/>
      <c r="C27" s="180">
        <v>0</v>
      </c>
      <c r="D27" s="181"/>
    </row>
    <row r="28" spans="1:4">
      <c r="A28" s="73"/>
      <c r="B28" s="74"/>
      <c r="C28" s="85"/>
      <c r="D28" s="86"/>
    </row>
    <row r="29" spans="1:4">
      <c r="A29" s="182" t="s">
        <v>92</v>
      </c>
      <c r="B29" s="74"/>
      <c r="C29" s="180">
        <v>0</v>
      </c>
      <c r="D29" s="181"/>
    </row>
    <row r="30" spans="1:4">
      <c r="A30" s="183"/>
      <c r="B30" s="74"/>
      <c r="C30" s="85"/>
      <c r="D30" s="86"/>
    </row>
    <row r="31" spans="1:4">
      <c r="A31" s="182" t="s">
        <v>93</v>
      </c>
      <c r="B31" s="184"/>
      <c r="C31" s="180">
        <v>0</v>
      </c>
      <c r="D31" s="181"/>
    </row>
    <row r="32" spans="1:4">
      <c r="A32" s="183"/>
      <c r="B32" s="74"/>
      <c r="C32" s="85"/>
      <c r="D32" s="86"/>
    </row>
    <row r="33" spans="1:4" ht="24.75" customHeight="1">
      <c r="A33" s="343" t="s">
        <v>94</v>
      </c>
      <c r="B33" s="344"/>
      <c r="C33" s="180">
        <v>0</v>
      </c>
      <c r="D33" s="181"/>
    </row>
    <row r="34" spans="1:4">
      <c r="A34" s="183"/>
      <c r="B34" s="74"/>
      <c r="C34" s="85"/>
      <c r="D34" s="86"/>
    </row>
    <row r="35" spans="1:4">
      <c r="A35" s="345" t="s">
        <v>95</v>
      </c>
      <c r="B35" s="346"/>
      <c r="C35" s="180">
        <v>0</v>
      </c>
      <c r="D35" s="181"/>
    </row>
    <row r="36" spans="1:4">
      <c r="A36" s="183"/>
      <c r="B36" s="74"/>
      <c r="C36" s="85"/>
      <c r="D36" s="86"/>
    </row>
    <row r="37" spans="1:4" ht="25.5" customHeight="1">
      <c r="A37" s="343" t="s">
        <v>96</v>
      </c>
      <c r="B37" s="344"/>
      <c r="C37" s="180">
        <v>0</v>
      </c>
      <c r="D37" s="181"/>
    </row>
    <row r="38" spans="1:4" ht="13.5" thickBot="1">
      <c r="A38" s="172"/>
      <c r="B38" s="78"/>
      <c r="C38" s="131"/>
      <c r="D38" s="156"/>
    </row>
    <row r="39" spans="1:4" ht="13.5" thickTop="1"/>
  </sheetData>
  <mergeCells count="8">
    <mergeCell ref="A33:B33"/>
    <mergeCell ref="A35:B35"/>
    <mergeCell ref="A37:B37"/>
    <mergeCell ref="A3:C3"/>
    <mergeCell ref="A4:C4"/>
    <mergeCell ref="A21:C21"/>
    <mergeCell ref="A27:B27"/>
    <mergeCell ref="C6:D6"/>
  </mergeCells>
  <phoneticPr fontId="1" type="noConversion"/>
  <printOptions horizontalCentered="1"/>
  <pageMargins left="0.64" right="0.64" top="0.61" bottom="0.49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D26" sqref="D26"/>
    </sheetView>
  </sheetViews>
  <sheetFormatPr defaultRowHeight="12.75"/>
  <cols>
    <col min="1" max="1" width="7.42578125" customWidth="1"/>
    <col min="2" max="2" width="47.140625" customWidth="1"/>
    <col min="3" max="5" width="12.28515625" customWidth="1"/>
  </cols>
  <sheetData>
    <row r="1" spans="1:4">
      <c r="A1" s="39"/>
      <c r="B1" s="39"/>
      <c r="C1" s="40"/>
      <c r="D1" s="40" t="s">
        <v>80</v>
      </c>
    </row>
    <row r="2" spans="1:4">
      <c r="A2" s="39"/>
      <c r="B2" s="39"/>
      <c r="C2" s="40"/>
      <c r="D2" s="39"/>
    </row>
    <row r="3" spans="1:4" ht="15" customHeight="1">
      <c r="A3" s="318" t="s">
        <v>358</v>
      </c>
      <c r="B3" s="318"/>
      <c r="C3" s="318"/>
      <c r="D3" s="39"/>
    </row>
    <row r="4" spans="1:4" ht="29.25" customHeight="1">
      <c r="A4" s="319" t="s">
        <v>351</v>
      </c>
      <c r="B4" s="320"/>
      <c r="C4" s="320"/>
      <c r="D4" s="39"/>
    </row>
    <row r="5" spans="1:4">
      <c r="A5" s="42"/>
      <c r="B5" s="43"/>
      <c r="C5" s="43"/>
      <c r="D5" s="39"/>
    </row>
    <row r="6" spans="1:4" ht="13.5" thickBot="1">
      <c r="A6" s="39"/>
      <c r="B6" s="39"/>
      <c r="C6" s="40"/>
      <c r="D6" s="40" t="s">
        <v>47</v>
      </c>
    </row>
    <row r="7" spans="1:4" ht="39.75" customHeight="1" thickTop="1" thickBot="1">
      <c r="A7" s="44" t="s">
        <v>0</v>
      </c>
      <c r="B7" s="45" t="s">
        <v>1</v>
      </c>
      <c r="C7" s="46" t="s">
        <v>338</v>
      </c>
      <c r="D7" s="168" t="s">
        <v>339</v>
      </c>
    </row>
    <row r="8" spans="1:4" ht="18" customHeight="1" thickTop="1">
      <c r="A8" s="70" t="s">
        <v>85</v>
      </c>
      <c r="B8" s="71" t="s">
        <v>81</v>
      </c>
      <c r="C8" s="130">
        <v>0</v>
      </c>
      <c r="D8" s="170">
        <v>0</v>
      </c>
    </row>
    <row r="9" spans="1:4" ht="18" customHeight="1">
      <c r="A9" s="73" t="s">
        <v>87</v>
      </c>
      <c r="B9" s="74" t="s">
        <v>82</v>
      </c>
      <c r="C9" s="85">
        <v>0</v>
      </c>
      <c r="D9" s="86">
        <v>0</v>
      </c>
    </row>
    <row r="10" spans="1:4" ht="18" customHeight="1" thickBot="1">
      <c r="A10" s="77" t="s">
        <v>88</v>
      </c>
      <c r="B10" s="78" t="s">
        <v>83</v>
      </c>
      <c r="C10" s="131">
        <v>0</v>
      </c>
      <c r="D10" s="156"/>
    </row>
    <row r="11" spans="1:4" ht="18" customHeight="1" thickTop="1">
      <c r="A11" s="79" t="s">
        <v>86</v>
      </c>
      <c r="B11" s="80" t="s">
        <v>84</v>
      </c>
      <c r="C11" s="101">
        <v>0</v>
      </c>
      <c r="D11" s="188"/>
    </row>
    <row r="12" spans="1:4" ht="18" customHeight="1">
      <c r="A12" s="73" t="s">
        <v>87</v>
      </c>
      <c r="B12" s="74" t="s">
        <v>82</v>
      </c>
      <c r="C12" s="85">
        <v>0</v>
      </c>
      <c r="D12" s="86"/>
    </row>
    <row r="13" spans="1:4" ht="18" customHeight="1" thickBot="1">
      <c r="A13" s="77" t="s">
        <v>88</v>
      </c>
      <c r="B13" s="78" t="s">
        <v>83</v>
      </c>
      <c r="C13" s="131">
        <v>10790</v>
      </c>
      <c r="D13" s="156">
        <v>9166</v>
      </c>
    </row>
    <row r="14" spans="1:4" ht="13.5" thickTop="1"/>
  </sheetData>
  <mergeCells count="2">
    <mergeCell ref="A3:C3"/>
    <mergeCell ref="A4:C4"/>
  </mergeCells>
  <phoneticPr fontId="1" type="noConversion"/>
  <printOptions horizontalCentered="1"/>
  <pageMargins left="0.68" right="0.59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7"/>
  <sheetViews>
    <sheetView workbookViewId="0">
      <selection activeCell="J7" sqref="J7"/>
    </sheetView>
  </sheetViews>
  <sheetFormatPr defaultRowHeight="12.75"/>
  <cols>
    <col min="1" max="1" width="7.42578125" customWidth="1"/>
    <col min="2" max="2" width="23.85546875" customWidth="1"/>
    <col min="3" max="3" width="23.5703125" customWidth="1"/>
    <col min="4" max="4" width="12.28515625" customWidth="1"/>
    <col min="5" max="5" width="11.7109375" customWidth="1"/>
  </cols>
  <sheetData>
    <row r="1" spans="1:5">
      <c r="A1" s="39"/>
      <c r="B1" s="39"/>
      <c r="C1" s="39"/>
      <c r="D1" s="40"/>
      <c r="E1" s="40" t="s">
        <v>125</v>
      </c>
    </row>
    <row r="2" spans="1:5">
      <c r="A2" s="39"/>
      <c r="B2" s="39"/>
      <c r="C2" s="39"/>
      <c r="D2" s="40"/>
      <c r="E2" s="39"/>
    </row>
    <row r="3" spans="1:5" ht="15" customHeight="1">
      <c r="A3" s="318" t="s">
        <v>358</v>
      </c>
      <c r="B3" s="318"/>
      <c r="C3" s="318"/>
      <c r="D3" s="318"/>
      <c r="E3" s="39"/>
    </row>
    <row r="4" spans="1:5" ht="30" customHeight="1">
      <c r="A4" s="319" t="s">
        <v>352</v>
      </c>
      <c r="B4" s="320"/>
      <c r="C4" s="320"/>
      <c r="D4" s="320"/>
      <c r="E4" s="39"/>
    </row>
    <row r="5" spans="1:5" ht="12.75" customHeight="1">
      <c r="A5" s="42"/>
      <c r="B5" s="43"/>
      <c r="C5" s="43"/>
      <c r="D5" s="43"/>
      <c r="E5" s="39"/>
    </row>
    <row r="6" spans="1:5" ht="13.5" thickBot="1">
      <c r="A6" s="42"/>
      <c r="B6" s="43"/>
      <c r="C6" s="43"/>
      <c r="D6" s="40" t="s">
        <v>129</v>
      </c>
      <c r="E6" s="39"/>
    </row>
    <row r="7" spans="1:5" ht="40.5" customHeight="1" thickTop="1" thickBot="1">
      <c r="A7" s="44" t="s">
        <v>0</v>
      </c>
      <c r="B7" s="348" t="s">
        <v>1</v>
      </c>
      <c r="C7" s="349"/>
      <c r="D7" s="46" t="s">
        <v>338</v>
      </c>
      <c r="E7" s="47" t="s">
        <v>339</v>
      </c>
    </row>
    <row r="8" spans="1:5" ht="16.5" customHeight="1" thickTop="1">
      <c r="A8" s="70" t="s">
        <v>97</v>
      </c>
      <c r="B8" s="354" t="s">
        <v>254</v>
      </c>
      <c r="C8" s="355"/>
      <c r="D8" s="190">
        <v>2</v>
      </c>
      <c r="E8" s="98">
        <v>2</v>
      </c>
    </row>
    <row r="9" spans="1:5" ht="16.5" customHeight="1">
      <c r="A9" s="350"/>
      <c r="B9" s="352" t="s">
        <v>255</v>
      </c>
      <c r="C9" s="191" t="s">
        <v>257</v>
      </c>
      <c r="D9" s="191">
        <v>1</v>
      </c>
      <c r="E9" s="134">
        <v>1</v>
      </c>
    </row>
    <row r="10" spans="1:5" ht="16.5" customHeight="1">
      <c r="A10" s="351"/>
      <c r="B10" s="353"/>
      <c r="C10" s="191" t="s">
        <v>258</v>
      </c>
      <c r="D10" s="191">
        <v>1</v>
      </c>
      <c r="E10" s="134">
        <v>1</v>
      </c>
    </row>
    <row r="11" spans="1:5" ht="16.5" customHeight="1">
      <c r="A11" s="350"/>
      <c r="B11" s="352" t="s">
        <v>256</v>
      </c>
      <c r="C11" s="191" t="s">
        <v>257</v>
      </c>
      <c r="D11" s="191">
        <v>0</v>
      </c>
      <c r="E11" s="134">
        <v>0</v>
      </c>
    </row>
    <row r="12" spans="1:5" ht="16.5" customHeight="1" thickBot="1">
      <c r="A12" s="360"/>
      <c r="B12" s="363"/>
      <c r="C12" s="192" t="s">
        <v>258</v>
      </c>
      <c r="D12" s="192">
        <v>0</v>
      </c>
      <c r="E12" s="100">
        <v>0</v>
      </c>
    </row>
    <row r="13" spans="1:5" ht="16.5" customHeight="1" thickTop="1">
      <c r="A13" s="79" t="s">
        <v>98</v>
      </c>
      <c r="B13" s="356" t="s">
        <v>259</v>
      </c>
      <c r="C13" s="357"/>
      <c r="D13" s="132">
        <f>SUM(D14:D17)</f>
        <v>0</v>
      </c>
      <c r="E13" s="98">
        <v>0</v>
      </c>
    </row>
    <row r="14" spans="1:5" ht="16.5" customHeight="1">
      <c r="A14" s="350"/>
      <c r="B14" s="352" t="s">
        <v>255</v>
      </c>
      <c r="C14" s="191" t="s">
        <v>257</v>
      </c>
      <c r="D14" s="191">
        <v>0</v>
      </c>
      <c r="E14" s="134">
        <v>0</v>
      </c>
    </row>
    <row r="15" spans="1:5" ht="16.5" customHeight="1">
      <c r="A15" s="351"/>
      <c r="B15" s="353"/>
      <c r="C15" s="191" t="s">
        <v>258</v>
      </c>
      <c r="D15" s="191">
        <v>0</v>
      </c>
      <c r="E15" s="134">
        <v>0</v>
      </c>
    </row>
    <row r="16" spans="1:5" ht="16.5" customHeight="1">
      <c r="A16" s="350"/>
      <c r="B16" s="352" t="s">
        <v>256</v>
      </c>
      <c r="C16" s="191" t="s">
        <v>257</v>
      </c>
      <c r="D16" s="191">
        <v>0</v>
      </c>
      <c r="E16" s="134">
        <v>0</v>
      </c>
    </row>
    <row r="17" spans="1:5" ht="16.5" customHeight="1" thickBot="1">
      <c r="A17" s="361"/>
      <c r="B17" s="362"/>
      <c r="C17" s="193" t="s">
        <v>258</v>
      </c>
      <c r="D17" s="193">
        <v>0</v>
      </c>
      <c r="E17" s="100">
        <v>0</v>
      </c>
    </row>
    <row r="18" spans="1:5" ht="16.5" customHeight="1" thickTop="1">
      <c r="A18" s="154" t="s">
        <v>99</v>
      </c>
      <c r="B18" s="194" t="s">
        <v>260</v>
      </c>
      <c r="C18" s="97"/>
      <c r="D18" s="97">
        <f>SUM(D19:D22)</f>
        <v>0</v>
      </c>
      <c r="E18" s="98">
        <v>0</v>
      </c>
    </row>
    <row r="19" spans="1:5" ht="16.5" customHeight="1">
      <c r="A19" s="350"/>
      <c r="B19" s="352" t="s">
        <v>255</v>
      </c>
      <c r="C19" s="191" t="s">
        <v>257</v>
      </c>
      <c r="D19" s="133">
        <v>0</v>
      </c>
      <c r="E19" s="134">
        <v>0</v>
      </c>
    </row>
    <row r="20" spans="1:5" ht="16.5" customHeight="1">
      <c r="A20" s="351"/>
      <c r="B20" s="353"/>
      <c r="C20" s="191" t="s">
        <v>258</v>
      </c>
      <c r="D20" s="133">
        <v>0</v>
      </c>
      <c r="E20" s="134">
        <v>0</v>
      </c>
    </row>
    <row r="21" spans="1:5" ht="16.5" customHeight="1">
      <c r="A21" s="350"/>
      <c r="B21" s="352" t="s">
        <v>256</v>
      </c>
      <c r="C21" s="191" t="s">
        <v>257</v>
      </c>
      <c r="D21" s="133">
        <v>0</v>
      </c>
      <c r="E21" s="134">
        <v>0</v>
      </c>
    </row>
    <row r="22" spans="1:5" ht="16.5" customHeight="1" thickBot="1">
      <c r="A22" s="360"/>
      <c r="B22" s="363"/>
      <c r="C22" s="192" t="s">
        <v>258</v>
      </c>
      <c r="D22" s="99">
        <v>0</v>
      </c>
      <c r="E22" s="100">
        <v>0</v>
      </c>
    </row>
    <row r="23" spans="1:5" ht="16.5" customHeight="1" thickTop="1">
      <c r="A23" s="79" t="s">
        <v>100</v>
      </c>
      <c r="B23" s="356" t="s">
        <v>101</v>
      </c>
      <c r="C23" s="357"/>
      <c r="D23" s="132">
        <v>6</v>
      </c>
      <c r="E23" s="98">
        <v>6</v>
      </c>
    </row>
    <row r="24" spans="1:5" ht="16.5" customHeight="1">
      <c r="A24" s="183"/>
      <c r="B24" s="74" t="s">
        <v>255</v>
      </c>
      <c r="C24" s="133" t="s">
        <v>258</v>
      </c>
      <c r="D24" s="133">
        <v>6</v>
      </c>
      <c r="E24" s="134">
        <v>6</v>
      </c>
    </row>
    <row r="25" spans="1:5" ht="16.5" customHeight="1" thickBot="1">
      <c r="A25" s="195"/>
      <c r="B25" s="104" t="s">
        <v>256</v>
      </c>
      <c r="C25" s="135" t="s">
        <v>258</v>
      </c>
      <c r="D25" s="135">
        <v>0</v>
      </c>
      <c r="E25" s="100">
        <v>0</v>
      </c>
    </row>
    <row r="26" spans="1:5" ht="15" customHeight="1" thickTop="1" thickBot="1">
      <c r="A26" s="196"/>
      <c r="B26" s="358" t="s">
        <v>102</v>
      </c>
      <c r="C26" s="359"/>
      <c r="D26" s="197">
        <f>D13+D18+D23+D8</f>
        <v>8</v>
      </c>
      <c r="E26" s="197">
        <f>E13+E18+E23+E8</f>
        <v>8</v>
      </c>
    </row>
    <row r="27" spans="1:5" ht="13.5" thickTop="1"/>
  </sheetData>
  <mergeCells count="19">
    <mergeCell ref="B23:C23"/>
    <mergeCell ref="B26:C26"/>
    <mergeCell ref="A11:A12"/>
    <mergeCell ref="A14:A15"/>
    <mergeCell ref="A16:A17"/>
    <mergeCell ref="B14:B15"/>
    <mergeCell ref="B16:B17"/>
    <mergeCell ref="A19:A20"/>
    <mergeCell ref="B19:B20"/>
    <mergeCell ref="A21:A22"/>
    <mergeCell ref="B21:B22"/>
    <mergeCell ref="B11:B12"/>
    <mergeCell ref="B13:C13"/>
    <mergeCell ref="A3:D3"/>
    <mergeCell ref="A4:D4"/>
    <mergeCell ref="B7:C7"/>
    <mergeCell ref="A9:A10"/>
    <mergeCell ref="B9:B10"/>
    <mergeCell ref="B8:C8"/>
  </mergeCells>
  <phoneticPr fontId="1" type="noConversion"/>
  <printOptions horizontalCentered="1"/>
  <pageMargins left="0.67" right="0.65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107</v>
      </c>
    </row>
    <row r="2" spans="1:6">
      <c r="E2" s="8"/>
    </row>
    <row r="3" spans="1:6" ht="18" customHeight="1">
      <c r="A3" s="368" t="s">
        <v>124</v>
      </c>
      <c r="B3" s="368"/>
      <c r="C3" s="368"/>
      <c r="D3" s="368"/>
      <c r="E3" s="368"/>
      <c r="F3" s="368"/>
    </row>
    <row r="4" spans="1:6" ht="28.5" customHeight="1">
      <c r="A4" s="369" t="s">
        <v>122</v>
      </c>
      <c r="B4" s="368"/>
      <c r="C4" s="368"/>
      <c r="D4" s="368"/>
      <c r="E4" s="368"/>
      <c r="F4" s="368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112</v>
      </c>
    </row>
    <row r="7" spans="1:6" ht="18" customHeight="1" thickBot="1">
      <c r="A7" s="364" t="s">
        <v>1</v>
      </c>
      <c r="B7" s="365"/>
      <c r="C7" s="14" t="s">
        <v>105</v>
      </c>
      <c r="D7" s="14" t="s">
        <v>103</v>
      </c>
      <c r="E7" s="14" t="s">
        <v>104</v>
      </c>
      <c r="F7" s="15" t="s">
        <v>111</v>
      </c>
    </row>
    <row r="8" spans="1:6" ht="18" customHeight="1">
      <c r="A8" s="366" t="s">
        <v>106</v>
      </c>
      <c r="B8" s="367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109</v>
      </c>
      <c r="B10" s="18" t="s">
        <v>108</v>
      </c>
      <c r="C10" s="14" t="s">
        <v>110</v>
      </c>
      <c r="D10" s="14" t="s">
        <v>103</v>
      </c>
      <c r="E10" s="14" t="s">
        <v>104</v>
      </c>
      <c r="F10" s="15" t="s">
        <v>111</v>
      </c>
    </row>
    <row r="11" spans="1:6" ht="18" customHeight="1">
      <c r="A11" s="16" t="s">
        <v>127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368" t="s">
        <v>123</v>
      </c>
      <c r="B17" s="368"/>
      <c r="C17" s="368"/>
      <c r="D17" s="368"/>
      <c r="E17" s="368"/>
      <c r="F17" s="368"/>
    </row>
    <row r="18" spans="1:6" ht="30" customHeight="1">
      <c r="A18" s="369" t="s">
        <v>122</v>
      </c>
      <c r="B18" s="368"/>
      <c r="C18" s="368"/>
      <c r="D18" s="368"/>
      <c r="E18" s="368"/>
      <c r="F18" s="368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112</v>
      </c>
    </row>
    <row r="21" spans="1:6" ht="18" customHeight="1" thickBot="1">
      <c r="A21" s="364" t="s">
        <v>1</v>
      </c>
      <c r="B21" s="365"/>
      <c r="C21" s="14" t="s">
        <v>105</v>
      </c>
      <c r="D21" s="14" t="s">
        <v>103</v>
      </c>
      <c r="E21" s="14" t="s">
        <v>104</v>
      </c>
      <c r="F21" s="15" t="s">
        <v>111</v>
      </c>
    </row>
    <row r="22" spans="1:6" ht="18" customHeight="1">
      <c r="A22" s="366" t="s">
        <v>113</v>
      </c>
      <c r="B22" s="367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109</v>
      </c>
      <c r="B24" s="18" t="s">
        <v>108</v>
      </c>
      <c r="C24" s="14" t="s">
        <v>110</v>
      </c>
      <c r="D24" s="14" t="s">
        <v>103</v>
      </c>
      <c r="E24" s="14" t="s">
        <v>104</v>
      </c>
      <c r="F24" s="15" t="s">
        <v>111</v>
      </c>
    </row>
    <row r="25" spans="1:6" ht="18" customHeight="1">
      <c r="A25" s="16" t="s">
        <v>127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1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I41"/>
  <sheetViews>
    <sheetView workbookViewId="0">
      <selection activeCell="A30" sqref="A30"/>
    </sheetView>
  </sheetViews>
  <sheetFormatPr defaultColWidth="9.140625" defaultRowHeight="12.75"/>
  <cols>
    <col min="1" max="1" width="19.42578125" style="19" customWidth="1"/>
    <col min="2" max="6" width="11.140625" style="19" customWidth="1"/>
    <col min="7" max="16384" width="9.140625" style="19"/>
  </cols>
  <sheetData>
    <row r="1" spans="1:9">
      <c r="A1" s="39" t="s">
        <v>271</v>
      </c>
      <c r="E1" s="39"/>
      <c r="F1" s="40" t="s">
        <v>284</v>
      </c>
    </row>
    <row r="3" spans="1:9" ht="15" customHeight="1">
      <c r="A3" s="318" t="s">
        <v>358</v>
      </c>
      <c r="B3" s="318"/>
      <c r="C3" s="318"/>
      <c r="D3" s="318"/>
      <c r="E3" s="318"/>
      <c r="F3" s="318"/>
      <c r="G3" s="23"/>
      <c r="H3" s="23"/>
      <c r="I3" s="23"/>
    </row>
    <row r="4" spans="1:9" ht="30" customHeight="1">
      <c r="A4" s="319" t="s">
        <v>283</v>
      </c>
      <c r="B4" s="319"/>
      <c r="C4" s="319"/>
      <c r="D4" s="319"/>
      <c r="E4" s="319"/>
      <c r="F4" s="319"/>
      <c r="G4" s="28"/>
      <c r="H4" s="28"/>
      <c r="I4" s="28"/>
    </row>
    <row r="5" spans="1:9">
      <c r="A5" s="39"/>
      <c r="B5" s="39"/>
      <c r="C5" s="39"/>
      <c r="D5" s="39"/>
      <c r="E5" s="39"/>
      <c r="F5" s="39"/>
    </row>
    <row r="6" spans="1:9">
      <c r="A6" s="262" t="s">
        <v>282</v>
      </c>
      <c r="B6" s="39"/>
      <c r="C6" s="39"/>
      <c r="D6" s="39"/>
      <c r="E6" s="39"/>
      <c r="F6" s="39"/>
    </row>
    <row r="7" spans="1:9" ht="13.5" thickBot="1">
      <c r="A7" s="39"/>
      <c r="B7" s="39"/>
      <c r="C7" s="39"/>
      <c r="D7" s="39"/>
      <c r="E7" s="39"/>
      <c r="F7" s="40" t="s">
        <v>47</v>
      </c>
    </row>
    <row r="8" spans="1:9" ht="27" thickTop="1" thickBot="1">
      <c r="A8" s="263" t="s">
        <v>272</v>
      </c>
      <c r="B8" s="264" t="s">
        <v>319</v>
      </c>
      <c r="C8" s="264" t="s">
        <v>356</v>
      </c>
      <c r="D8" s="264" t="s">
        <v>357</v>
      </c>
      <c r="E8" s="264" t="s">
        <v>273</v>
      </c>
      <c r="F8" s="265" t="s">
        <v>2</v>
      </c>
    </row>
    <row r="9" spans="1:9" ht="15" customHeight="1">
      <c r="A9" s="266" t="s">
        <v>274</v>
      </c>
      <c r="B9" s="146"/>
      <c r="C9" s="146"/>
      <c r="D9" s="146"/>
      <c r="E9" s="146"/>
      <c r="F9" s="267"/>
    </row>
    <row r="10" spans="1:9" ht="15" customHeight="1">
      <c r="A10" s="183" t="s">
        <v>275</v>
      </c>
      <c r="B10" s="74"/>
      <c r="C10" s="74"/>
      <c r="D10" s="74"/>
      <c r="E10" s="74"/>
      <c r="F10" s="134"/>
    </row>
    <row r="11" spans="1:9" ht="15" customHeight="1" thickBot="1">
      <c r="A11" s="195" t="s">
        <v>276</v>
      </c>
      <c r="B11" s="104"/>
      <c r="C11" s="104"/>
      <c r="D11" s="104"/>
      <c r="E11" s="104"/>
      <c r="F11" s="158"/>
    </row>
    <row r="12" spans="1:9" ht="15" customHeight="1" thickBot="1">
      <c r="A12" s="268" t="s">
        <v>2</v>
      </c>
      <c r="B12" s="269"/>
      <c r="C12" s="269"/>
      <c r="D12" s="269"/>
      <c r="E12" s="269"/>
      <c r="F12" s="270"/>
    </row>
    <row r="13" spans="1:9" ht="8.25" customHeight="1" thickTop="1" thickBot="1">
      <c r="A13" s="271"/>
      <c r="B13" s="271"/>
      <c r="C13" s="271"/>
      <c r="D13" s="271"/>
      <c r="E13" s="271"/>
      <c r="F13" s="271"/>
    </row>
    <row r="14" spans="1:9" ht="27" thickTop="1" thickBot="1">
      <c r="A14" s="263" t="s">
        <v>277</v>
      </c>
      <c r="B14" s="264" t="s">
        <v>319</v>
      </c>
      <c r="C14" s="264" t="s">
        <v>356</v>
      </c>
      <c r="D14" s="264" t="s">
        <v>357</v>
      </c>
      <c r="E14" s="264" t="s">
        <v>273</v>
      </c>
      <c r="F14" s="265" t="s">
        <v>2</v>
      </c>
    </row>
    <row r="15" spans="1:9" ht="14.25" customHeight="1">
      <c r="A15" s="266" t="s">
        <v>24</v>
      </c>
      <c r="B15" s="146"/>
      <c r="C15" s="146"/>
      <c r="D15" s="146"/>
      <c r="E15" s="146"/>
      <c r="F15" s="267"/>
    </row>
    <row r="16" spans="1:9" ht="14.25" customHeight="1">
      <c r="A16" s="183" t="s">
        <v>278</v>
      </c>
      <c r="B16" s="74"/>
      <c r="C16" s="74"/>
      <c r="D16" s="74"/>
      <c r="E16" s="74"/>
      <c r="F16" s="134"/>
    </row>
    <row r="17" spans="1:6" ht="14.25" customHeight="1">
      <c r="A17" s="183" t="s">
        <v>25</v>
      </c>
      <c r="B17" s="74"/>
      <c r="C17" s="74"/>
      <c r="D17" s="74"/>
      <c r="E17" s="74"/>
      <c r="F17" s="134"/>
    </row>
    <row r="18" spans="1:6" ht="14.25" customHeight="1">
      <c r="A18" s="183" t="s">
        <v>279</v>
      </c>
      <c r="B18" s="74"/>
      <c r="C18" s="74"/>
      <c r="D18" s="74"/>
      <c r="E18" s="74"/>
      <c r="F18" s="134"/>
    </row>
    <row r="19" spans="1:6" ht="14.25" customHeight="1">
      <c r="A19" s="183" t="s">
        <v>280</v>
      </c>
      <c r="B19" s="74"/>
      <c r="C19" s="74"/>
      <c r="D19" s="74"/>
      <c r="E19" s="74"/>
      <c r="F19" s="134"/>
    </row>
    <row r="20" spans="1:6" ht="14.25" customHeight="1" thickBot="1">
      <c r="A20" s="195" t="s">
        <v>281</v>
      </c>
      <c r="B20" s="104"/>
      <c r="C20" s="104"/>
      <c r="D20" s="104"/>
      <c r="E20" s="104"/>
      <c r="F20" s="158"/>
    </row>
    <row r="21" spans="1:6" ht="14.25" customHeight="1" thickBot="1">
      <c r="A21" s="268" t="s">
        <v>2</v>
      </c>
      <c r="B21" s="269"/>
      <c r="C21" s="269"/>
      <c r="D21" s="269"/>
      <c r="E21" s="269"/>
      <c r="F21" s="270"/>
    </row>
    <row r="22" spans="1:6" ht="13.5" thickTop="1"/>
    <row r="25" spans="1:6">
      <c r="A25" s="262" t="s">
        <v>282</v>
      </c>
      <c r="B25" s="39"/>
      <c r="C25" s="39"/>
      <c r="D25" s="39"/>
      <c r="E25" s="39"/>
      <c r="F25" s="39"/>
    </row>
    <row r="26" spans="1:6" ht="13.5" thickBot="1">
      <c r="A26" s="39"/>
      <c r="B26" s="39"/>
      <c r="C26" s="39"/>
      <c r="D26" s="39"/>
      <c r="E26" s="39"/>
      <c r="F26" s="40" t="s">
        <v>47</v>
      </c>
    </row>
    <row r="27" spans="1:6" ht="27" thickTop="1" thickBot="1">
      <c r="A27" s="263" t="s">
        <v>272</v>
      </c>
      <c r="B27" s="264" t="s">
        <v>319</v>
      </c>
      <c r="C27" s="264" t="s">
        <v>356</v>
      </c>
      <c r="D27" s="264" t="s">
        <v>357</v>
      </c>
      <c r="E27" s="264" t="s">
        <v>273</v>
      </c>
      <c r="F27" s="265" t="s">
        <v>2</v>
      </c>
    </row>
    <row r="28" spans="1:6" ht="15" customHeight="1">
      <c r="A28" s="266" t="s">
        <v>274</v>
      </c>
      <c r="B28" s="146"/>
      <c r="C28" s="146"/>
      <c r="D28" s="146"/>
      <c r="E28" s="146"/>
      <c r="F28" s="267"/>
    </row>
    <row r="29" spans="1:6" ht="15" customHeight="1">
      <c r="A29" s="183" t="s">
        <v>275</v>
      </c>
      <c r="B29" s="74"/>
      <c r="C29" s="74"/>
      <c r="D29" s="74"/>
      <c r="E29" s="74"/>
      <c r="F29" s="134"/>
    </row>
    <row r="30" spans="1:6" ht="15" customHeight="1" thickBot="1">
      <c r="A30" s="195" t="s">
        <v>276</v>
      </c>
      <c r="B30" s="104"/>
      <c r="C30" s="104"/>
      <c r="D30" s="104"/>
      <c r="E30" s="104"/>
      <c r="F30" s="158"/>
    </row>
    <row r="31" spans="1:6" ht="15" customHeight="1" thickBot="1">
      <c r="A31" s="268" t="s">
        <v>2</v>
      </c>
      <c r="B31" s="269"/>
      <c r="C31" s="269"/>
      <c r="D31" s="269"/>
      <c r="E31" s="269"/>
      <c r="F31" s="270"/>
    </row>
    <row r="32" spans="1:6" ht="8.25" customHeight="1" thickTop="1" thickBot="1">
      <c r="A32" s="271"/>
      <c r="B32" s="271"/>
      <c r="C32" s="271"/>
      <c r="D32" s="271"/>
      <c r="E32" s="271"/>
      <c r="F32" s="271"/>
    </row>
    <row r="33" spans="1:6" ht="27" thickTop="1" thickBot="1">
      <c r="A33" s="263" t="s">
        <v>277</v>
      </c>
      <c r="B33" s="264" t="s">
        <v>319</v>
      </c>
      <c r="C33" s="264" t="s">
        <v>356</v>
      </c>
      <c r="D33" s="264" t="s">
        <v>357</v>
      </c>
      <c r="E33" s="264" t="s">
        <v>273</v>
      </c>
      <c r="F33" s="265" t="s">
        <v>2</v>
      </c>
    </row>
    <row r="34" spans="1:6" ht="15" customHeight="1">
      <c r="A34" s="266" t="s">
        <v>24</v>
      </c>
      <c r="B34" s="146"/>
      <c r="C34" s="146"/>
      <c r="D34" s="146"/>
      <c r="E34" s="146"/>
      <c r="F34" s="267"/>
    </row>
    <row r="35" spans="1:6" ht="15" customHeight="1">
      <c r="A35" s="183" t="s">
        <v>278</v>
      </c>
      <c r="B35" s="74"/>
      <c r="C35" s="74"/>
      <c r="D35" s="74"/>
      <c r="E35" s="74"/>
      <c r="F35" s="134"/>
    </row>
    <row r="36" spans="1:6" ht="15" customHeight="1">
      <c r="A36" s="183" t="s">
        <v>25</v>
      </c>
      <c r="B36" s="74"/>
      <c r="C36" s="74"/>
      <c r="D36" s="74"/>
      <c r="E36" s="74"/>
      <c r="F36" s="134"/>
    </row>
    <row r="37" spans="1:6" ht="15" customHeight="1">
      <c r="A37" s="183" t="s">
        <v>279</v>
      </c>
      <c r="B37" s="74"/>
      <c r="C37" s="74"/>
      <c r="D37" s="74"/>
      <c r="E37" s="74"/>
      <c r="F37" s="134"/>
    </row>
    <row r="38" spans="1:6" ht="15" customHeight="1">
      <c r="A38" s="183" t="s">
        <v>280</v>
      </c>
      <c r="B38" s="74"/>
      <c r="C38" s="74"/>
      <c r="D38" s="74"/>
      <c r="E38" s="74"/>
      <c r="F38" s="134"/>
    </row>
    <row r="39" spans="1:6" ht="15" customHeight="1" thickBot="1">
      <c r="A39" s="195" t="s">
        <v>281</v>
      </c>
      <c r="B39" s="104"/>
      <c r="C39" s="104"/>
      <c r="D39" s="104"/>
      <c r="E39" s="104"/>
      <c r="F39" s="158"/>
    </row>
    <row r="40" spans="1:6" ht="15" customHeight="1" thickBot="1">
      <c r="A40" s="268" t="s">
        <v>2</v>
      </c>
      <c r="B40" s="269"/>
      <c r="C40" s="269"/>
      <c r="D40" s="269"/>
      <c r="E40" s="269"/>
      <c r="F40" s="270"/>
    </row>
    <row r="41" spans="1:6" ht="13.5" thickTop="1"/>
  </sheetData>
  <mergeCells count="2">
    <mergeCell ref="A3:F3"/>
    <mergeCell ref="A4:F4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3:O29"/>
  <sheetViews>
    <sheetView workbookViewId="0">
      <selection activeCell="G14" sqref="G14"/>
    </sheetView>
  </sheetViews>
  <sheetFormatPr defaultRowHeight="12.75"/>
  <sheetData>
    <row r="3" spans="1:15">
      <c r="A3" s="370"/>
      <c r="B3" s="371"/>
      <c r="C3" s="371"/>
      <c r="D3" s="371"/>
      <c r="E3" s="371"/>
      <c r="F3" s="371"/>
      <c r="G3" s="371"/>
      <c r="H3" s="371"/>
      <c r="I3" s="371"/>
      <c r="J3" s="371"/>
      <c r="K3" s="371"/>
      <c r="L3" s="371"/>
      <c r="M3" s="371"/>
      <c r="N3" s="371"/>
      <c r="O3" s="371"/>
    </row>
    <row r="27" spans="1:1">
      <c r="A27" s="254"/>
    </row>
    <row r="29" spans="1:1">
      <c r="A29" s="254"/>
    </row>
  </sheetData>
  <mergeCells count="1">
    <mergeCell ref="A3:O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9</vt:i4>
      </vt:variant>
      <vt:variant>
        <vt:lpstr>Névvel ellátott tartományok</vt:lpstr>
      </vt:variant>
      <vt:variant>
        <vt:i4>1</vt:i4>
      </vt:variant>
    </vt:vector>
  </HeadingPairs>
  <TitlesOfParts>
    <vt:vector size="10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mellékelt</vt:lpstr>
      <vt:lpstr>7. melléklet</vt:lpstr>
      <vt:lpstr>Előirányzat módosítás</vt:lpstr>
      <vt:lpstr>'2.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igazgatas</cp:lastModifiedBy>
  <cp:lastPrinted>2019-06-20T13:22:52Z</cp:lastPrinted>
  <dcterms:created xsi:type="dcterms:W3CDTF">2012-01-28T13:44:32Z</dcterms:created>
  <dcterms:modified xsi:type="dcterms:W3CDTF">2019-06-20T13:23:38Z</dcterms:modified>
</cp:coreProperties>
</file>