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3 - 2020. évi költségvetési rendelet\"/>
    </mc:Choice>
  </mc:AlternateContent>
  <bookViews>
    <workbookView xWindow="0" yWindow="0" windowWidth="28800" windowHeight="11835"/>
  </bookViews>
  <sheets>
    <sheet name="3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1" i="1"/>
  <c r="D31" i="1" s="1"/>
  <c r="G20" i="1"/>
  <c r="G19" i="1"/>
  <c r="G31" i="1" s="1"/>
  <c r="D19" i="1"/>
  <c r="G9" i="1"/>
  <c r="D9" i="1"/>
  <c r="G8" i="1"/>
  <c r="D8" i="1"/>
  <c r="G7" i="1"/>
  <c r="G18" i="1" s="1"/>
  <c r="G32" i="1" s="1"/>
  <c r="D7" i="1"/>
  <c r="D18" i="1" s="1"/>
  <c r="G34" i="1" l="1"/>
  <c r="G33" i="1"/>
  <c r="D34" i="1"/>
  <c r="D33" i="1"/>
  <c r="D32" i="1"/>
</calcChain>
</file>

<file path=xl/sharedStrings.xml><?xml version="1.0" encoding="utf-8"?>
<sst xmlns="http://schemas.openxmlformats.org/spreadsheetml/2006/main" count="72" uniqueCount="69">
  <si>
    <t>II. Felhalmozási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</si>
  <si>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</si>
  <si>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</si>
  <si>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</si>
  <si>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</si>
  <si>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</si>
  <si>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2020. évi előirányzat</t>
  </si>
  <si>
    <t>A</t>
  </si>
  <si>
    <t>B</t>
  </si>
  <si>
    <t>C</t>
  </si>
  <si>
    <t>D</t>
  </si>
  <si>
    <t>1.</t>
  </si>
  <si>
    <t>B2</t>
  </si>
  <si>
    <t>Felhalmozási célú támogatások államháztartáson belülről</t>
  </si>
  <si>
    <t>K6</t>
  </si>
  <si>
    <t>Beruházások</t>
  </si>
  <si>
    <t>2.</t>
  </si>
  <si>
    <t>B5</t>
  </si>
  <si>
    <t>Felhalmozási bevételek</t>
  </si>
  <si>
    <t>K7</t>
  </si>
  <si>
    <t>Felújítások</t>
  </si>
  <si>
    <t>3.</t>
  </si>
  <si>
    <t>B7</t>
  </si>
  <si>
    <t>Felhalmozási célú átvett pénzeszközök</t>
  </si>
  <si>
    <t>K8</t>
  </si>
  <si>
    <t>Egyéb felhalmozási célú kiadások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</si>
  <si>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</si>
  <si>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</si>
  <si>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</si>
  <si>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</si>
  <si>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</si>
  <si>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</si>
  <si>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</si>
  <si>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</si>
  <si>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</si>
  <si>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Költségvetési bevételek összesen</t>
  </si>
  <si>
    <t>Költségvetési kiadások összesen</t>
  </si>
  <si>
    <t>13.</t>
  </si>
  <si>
    <t>B81</t>
  </si>
  <si>
    <t>Hiány belső finanszírozásának bevételei</t>
  </si>
  <si>
    <t>K91</t>
  </si>
  <si>
    <t>Belföldi finanszírozási kiadások</t>
  </si>
  <si>
    <t>14.</t>
  </si>
  <si>
    <t xml:space="preserve">   Költségvetési maradvány igénybevétele (B813)</t>
  </si>
  <si>
    <t>Hitel-, és kölcsöntörlesztés államháztartáson kívülre (K911)</t>
  </si>
  <si>
    <t>15.</t>
  </si>
  <si>
    <t>Hiány külsőfinanszírozásának bevételei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</si>
  <si>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</si>
  <si>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</si>
  <si>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</si>
  <si>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</si>
  <si>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</si>
  <si>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</si>
  <si>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</si>
  <si>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</si>
  <si>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</si>
  <si>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</si>
  <si>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Felhalmozási célú finanszírozási bevételek összesen </t>
  </si>
  <si>
    <t>Felhalmozási célú finanszírozási kiadások összesen</t>
  </si>
  <si>
    <t>26.</t>
  </si>
  <si>
    <t xml:space="preserve">BEVÉTEL ÖSSZESEN </t>
  </si>
  <si>
    <t xml:space="preserve">KIADÁSOK ÖSSZESEN 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</si>
  <si>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</si>
  <si>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</si>
  <si>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</si>
  <si>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</si>
  <si>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</si>
  <si>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</si>
  <si>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 xml:space="preserve">3. melléklet a 3/2020. (II.19.)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</si>
</sst>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Continuous" vertical="center" wrapText="1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164" fontId="3" fillId="0" borderId="8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9" xfId="0" applyNumberFormat="1" applyFont="1" applyBorder="1" applyAlignment="1">
      <alignment horizontal="right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9" xfId="0" applyNumberFormat="1" applyFont="1" applyBorder="1"/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vertical="center" wrapText="1"/>
    </xf>
    <xf numFmtId="164" fontId="7" fillId="0" borderId="13" xfId="0" applyNumberFormat="1" applyFont="1" applyFill="1" applyBorder="1" applyAlignment="1" applyProtection="1">
      <alignment vertical="center" wrapTex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left" vertical="center" wrapText="1" indent="1"/>
    </xf>
    <xf numFmtId="3" fontId="0" fillId="0" borderId="17" xfId="0" applyNumberFormat="1" applyFont="1" applyBorder="1" applyAlignment="1">
      <alignment horizontal="right" inden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left" vertical="center" wrapText="1" indent="2"/>
    </xf>
    <xf numFmtId="3" fontId="0" fillId="0" borderId="21" xfId="0" applyNumberFormat="1" applyFont="1" applyBorder="1"/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vertical="center" wrapText="1"/>
      <protection locked="0"/>
    </xf>
    <xf numFmtId="0" fontId="0" fillId="0" borderId="8" xfId="0" applyFont="1" applyBorder="1" applyAlignment="1">
      <alignment horizontal="left" indent="2"/>
    </xf>
    <xf numFmtId="164" fontId="10" fillId="0" borderId="8" xfId="0" applyNumberFormat="1" applyFont="1" applyFill="1" applyBorder="1" applyAlignment="1" applyProtection="1">
      <alignment horizontal="left" vertical="center" wrapText="1" indent="3"/>
    </xf>
    <xf numFmtId="164" fontId="10" fillId="0" borderId="9" xfId="0" applyNumberFormat="1" applyFont="1" applyFill="1" applyBorder="1" applyAlignment="1" applyProtection="1">
      <alignment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vertical="center" wrapText="1"/>
    </xf>
    <xf numFmtId="164" fontId="11" fillId="0" borderId="10" xfId="0" applyNumberFormat="1" applyFont="1" applyFill="1" applyBorder="1" applyAlignment="1" applyProtection="1">
      <alignment vertical="center" wrapText="1"/>
    </xf>
    <xf numFmtId="0" fontId="7" fillId="0" borderId="8" xfId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left" vertical="center" wrapText="1" indent="1"/>
    </xf>
    <xf numFmtId="164" fontId="6" fillId="0" borderId="13" xfId="0" applyNumberFormat="1" applyFont="1" applyFill="1" applyBorder="1" applyAlignment="1" applyProtection="1">
      <alignment horizontal="right" vertical="center" wrapText="1" inden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8" fillId="0" borderId="23" xfId="0" applyNumberFormat="1" applyFont="1" applyFill="1" applyBorder="1" applyAlignment="1" applyProtection="1">
      <alignment horizontal="left" vertical="center" wrapText="1" indent="1"/>
    </xf>
    <xf numFmtId="164" fontId="8" fillId="0" borderId="24" xfId="0" applyNumberFormat="1" applyFont="1" applyFill="1" applyBorder="1" applyAlignment="1" applyProtection="1">
      <alignment horizontal="left" vertical="center" wrapText="1" indent="1"/>
    </xf>
    <xf numFmtId="164" fontId="6" fillId="0" borderId="25" xfId="0" applyNumberFormat="1" applyFont="1" applyFill="1" applyBorder="1" applyAlignment="1" applyProtection="1">
      <alignment horizontal="right" vertical="center" wrapText="1" indent="1"/>
    </xf>
    <xf numFmtId="164" fontId="6" fillId="0" borderId="26" xfId="0" applyNumberFormat="1" applyFont="1" applyFill="1" applyBorder="1" applyAlignment="1" applyProtection="1">
      <alignment horizontal="right" vertical="center" wrapText="1" indent="1"/>
    </xf>
    <xf numFmtId="164" fontId="8" fillId="0" borderId="27" xfId="0" applyNumberFormat="1" applyFon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left" vertical="center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6" fillId="0" borderId="29" xfId="0" applyNumberFormat="1" applyFont="1" applyFill="1" applyBorder="1" applyAlignment="1" applyProtection="1">
      <alignment horizontal="righ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%20&#233;vi%20kv.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mell."/>
      <sheetName val="12.sz.mell.  "/>
      <sheetName val="13.sz.mell."/>
      <sheetName val="14.sz mell."/>
      <sheetName val="15.sz. mell."/>
      <sheetName val="16. sz. mell."/>
    </sheetNames>
    <sheetDataSet>
      <sheetData sheetId="0">
        <row r="41">
          <cell r="F41">
            <v>0</v>
          </cell>
        </row>
        <row r="44">
          <cell r="F44">
            <v>0</v>
          </cell>
        </row>
        <row r="55">
          <cell r="F55">
            <v>55000000</v>
          </cell>
        </row>
        <row r="79">
          <cell r="F79">
            <v>143017942</v>
          </cell>
        </row>
        <row r="80">
          <cell r="F80">
            <v>36778570</v>
          </cell>
        </row>
        <row r="81">
          <cell r="F81">
            <v>9000000</v>
          </cell>
        </row>
        <row r="89">
          <cell r="F89">
            <v>6000000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tabSelected="1" view="pageBreakPreview" zoomScale="115" zoomScaleNormal="100" zoomScaleSheetLayoutView="115" workbookViewId="0">
      <selection activeCell="C25" sqref="C25"/>
    </sheetView>
  </sheetViews>
  <sheetFormatPr defaultRowHeight="12.75" x14ac:dyDescent="0.2"/>
  <cols>
    <col min="1" max="2" width="6.83203125" style="1" customWidth="1"/>
    <col min="3" max="3" width="55.1640625" style="2" customWidth="1"/>
    <col min="4" max="4" width="16.33203125" style="1" customWidth="1"/>
    <col min="5" max="5" width="7.6640625" style="1" customWidth="1"/>
    <col min="6" max="6" width="57.5" style="1" customWidth="1"/>
    <col min="7" max="7" width="16.33203125" style="1" customWidth="1"/>
    <col min="8" max="9" width="9.33203125" style="1"/>
    <col min="10" max="10" width="14" style="1" customWidth="1"/>
    <col min="11" max="16384" width="9.33203125" style="1"/>
  </cols>
  <sheetData>
    <row r="1" spans="1:7" x14ac:dyDescent="0.2">
      <c r="F1" s="3" t="s">
        <v>68</v>
      </c>
      <c r="G1" s="3"/>
    </row>
    <row r="2" spans="1:7" ht="31.5" customHeight="1" x14ac:dyDescent="0.2">
      <c r="C2" s="4" t="s">
        <v>0</v>
      </c>
      <c r="D2" s="5"/>
      <c r="E2" s="5"/>
      <c r="F2" s="5"/>
      <c r="G2" s="5"/>
    </row>
    <row r="3" spans="1:7" ht="14.25" thickBot="1" x14ac:dyDescent="0.25">
      <c r="G3" s="6" t="s">
        <v>1</v>
      </c>
    </row>
    <row r="4" spans="1:7" ht="18" customHeight="1" x14ac:dyDescent="0.2">
      <c r="A4" s="7" t="s">
        <v>2</v>
      </c>
      <c r="B4" s="8"/>
      <c r="C4" s="9" t="s">
        <v>3</v>
      </c>
      <c r="D4" s="10"/>
      <c r="E4" s="11"/>
      <c r="F4" s="12" t="s">
        <v>4</v>
      </c>
      <c r="G4" s="13"/>
    </row>
    <row r="5" spans="1:7" s="19" customFormat="1" ht="24" x14ac:dyDescent="0.2">
      <c r="A5" s="14"/>
      <c r="B5" s="15"/>
      <c r="C5" s="16" t="s">
        <v>5</v>
      </c>
      <c r="D5" s="17" t="s">
        <v>6</v>
      </c>
      <c r="E5" s="18"/>
      <c r="F5" s="16" t="s">
        <v>5</v>
      </c>
      <c r="G5" s="17" t="s">
        <v>6</v>
      </c>
    </row>
    <row r="6" spans="1:7" s="19" customFormat="1" x14ac:dyDescent="0.2">
      <c r="A6" s="20"/>
      <c r="B6" s="21"/>
      <c r="C6" s="21" t="s">
        <v>7</v>
      </c>
      <c r="D6" s="22" t="s">
        <v>8</v>
      </c>
      <c r="E6" s="23"/>
      <c r="F6" s="21" t="s">
        <v>9</v>
      </c>
      <c r="G6" s="22" t="s">
        <v>10</v>
      </c>
    </row>
    <row r="7" spans="1:7" ht="12.95" customHeight="1" x14ac:dyDescent="0.2">
      <c r="A7" s="24" t="s">
        <v>11</v>
      </c>
      <c r="B7" s="25" t="s">
        <v>12</v>
      </c>
      <c r="C7" s="26" t="s">
        <v>13</v>
      </c>
      <c r="D7" s="27">
        <f>+'[1]1.sz.mell.'!F41</f>
        <v>0</v>
      </c>
      <c r="E7" s="28" t="s">
        <v>14</v>
      </c>
      <c r="F7" s="26" t="s">
        <v>15</v>
      </c>
      <c r="G7" s="29">
        <f>+'[1]1.sz.mell.'!F79</f>
        <v>143017942</v>
      </c>
    </row>
    <row r="8" spans="1:7" x14ac:dyDescent="0.2">
      <c r="A8" s="24" t="s">
        <v>16</v>
      </c>
      <c r="B8" s="25" t="s">
        <v>17</v>
      </c>
      <c r="C8" s="26" t="s">
        <v>18</v>
      </c>
      <c r="D8" s="27">
        <f>+'[1]1.sz.mell.'!F44</f>
        <v>0</v>
      </c>
      <c r="E8" s="28" t="s">
        <v>19</v>
      </c>
      <c r="F8" s="26" t="s">
        <v>20</v>
      </c>
      <c r="G8" s="29">
        <f>+'[1]1.sz.mell.'!F80</f>
        <v>36778570</v>
      </c>
    </row>
    <row r="9" spans="1:7" ht="12.95" customHeight="1" x14ac:dyDescent="0.2">
      <c r="A9" s="24" t="s">
        <v>21</v>
      </c>
      <c r="B9" s="25" t="s">
        <v>22</v>
      </c>
      <c r="C9" s="26" t="s">
        <v>23</v>
      </c>
      <c r="D9" s="27">
        <f>+'[1]1.sz.mell.'!F49</f>
        <v>0</v>
      </c>
      <c r="E9" s="28" t="s">
        <v>24</v>
      </c>
      <c r="F9" s="26" t="s">
        <v>25</v>
      </c>
      <c r="G9" s="29">
        <f>+'[1]1.sz.mell.'!F81</f>
        <v>9000000</v>
      </c>
    </row>
    <row r="10" spans="1:7" ht="12.95" customHeight="1" x14ac:dyDescent="0.2">
      <c r="A10" s="24" t="s">
        <v>26</v>
      </c>
      <c r="B10" s="25"/>
      <c r="C10" s="26"/>
      <c r="D10" s="30"/>
      <c r="E10" s="28"/>
      <c r="F10" s="26"/>
      <c r="G10" s="31"/>
    </row>
    <row r="11" spans="1:7" ht="12.75" customHeight="1" x14ac:dyDescent="0.2">
      <c r="A11" s="24" t="s">
        <v>27</v>
      </c>
      <c r="B11" s="25"/>
      <c r="C11" s="26"/>
      <c r="D11" s="30"/>
      <c r="E11" s="28"/>
      <c r="F11" s="26"/>
      <c r="G11" s="31"/>
    </row>
    <row r="12" spans="1:7" ht="12.95" customHeight="1" x14ac:dyDescent="0.2">
      <c r="A12" s="24" t="s">
        <v>28</v>
      </c>
      <c r="B12" s="25"/>
      <c r="C12" s="26"/>
      <c r="D12" s="30"/>
      <c r="E12" s="28"/>
      <c r="F12" s="26"/>
      <c r="G12" s="29"/>
    </row>
    <row r="13" spans="1:7" ht="12.95" customHeight="1" x14ac:dyDescent="0.2">
      <c r="A13" s="24" t="s">
        <v>29</v>
      </c>
      <c r="B13" s="25"/>
      <c r="C13" s="26"/>
      <c r="D13" s="30"/>
      <c r="E13" s="28"/>
      <c r="F13" s="32"/>
      <c r="G13" s="31"/>
    </row>
    <row r="14" spans="1:7" ht="12.95" customHeight="1" x14ac:dyDescent="0.2">
      <c r="A14" s="24" t="s">
        <v>30</v>
      </c>
      <c r="B14" s="25"/>
      <c r="C14" s="26"/>
      <c r="D14" s="30"/>
      <c r="E14" s="28"/>
      <c r="F14" s="32"/>
      <c r="G14" s="31"/>
    </row>
    <row r="15" spans="1:7" ht="12.95" customHeight="1" x14ac:dyDescent="0.2">
      <c r="A15" s="24" t="s">
        <v>31</v>
      </c>
      <c r="B15" s="25"/>
      <c r="C15" s="32"/>
      <c r="D15" s="29"/>
      <c r="E15" s="28"/>
      <c r="F15" s="32"/>
      <c r="G15" s="31"/>
    </row>
    <row r="16" spans="1:7" x14ac:dyDescent="0.2">
      <c r="A16" s="24" t="s">
        <v>32</v>
      </c>
      <c r="B16" s="25"/>
      <c r="C16" s="32"/>
      <c r="D16" s="29"/>
      <c r="E16" s="28"/>
      <c r="F16" s="32"/>
      <c r="G16" s="31"/>
    </row>
    <row r="17" spans="1:7" ht="12.95" customHeight="1" thickBot="1" x14ac:dyDescent="0.25">
      <c r="A17" s="33" t="s">
        <v>33</v>
      </c>
      <c r="B17" s="34"/>
      <c r="C17" s="35"/>
      <c r="D17" s="36"/>
      <c r="E17" s="37"/>
      <c r="F17" s="38"/>
      <c r="G17" s="39"/>
    </row>
    <row r="18" spans="1:7" ht="15.95" customHeight="1" thickBot="1" x14ac:dyDescent="0.25">
      <c r="A18" s="40" t="s">
        <v>34</v>
      </c>
      <c r="B18" s="41"/>
      <c r="C18" s="42" t="s">
        <v>35</v>
      </c>
      <c r="D18" s="43">
        <f>+D7+D8+D9+D11</f>
        <v>0</v>
      </c>
      <c r="E18" s="44"/>
      <c r="F18" s="42" t="s">
        <v>36</v>
      </c>
      <c r="G18" s="45">
        <f>+G7+G8+G11+G12+G13+G14+G15+G16+G9</f>
        <v>188796512</v>
      </c>
    </row>
    <row r="19" spans="1:7" ht="12.95" customHeight="1" x14ac:dyDescent="0.2">
      <c r="A19" s="46" t="s">
        <v>37</v>
      </c>
      <c r="B19" s="47" t="s">
        <v>38</v>
      </c>
      <c r="C19" s="48" t="s">
        <v>39</v>
      </c>
      <c r="D19" s="49">
        <f>+D20</f>
        <v>139796512</v>
      </c>
      <c r="E19" s="50" t="s">
        <v>40</v>
      </c>
      <c r="F19" s="51" t="s">
        <v>41</v>
      </c>
      <c r="G19" s="52">
        <f>+G20</f>
        <v>6000000</v>
      </c>
    </row>
    <row r="20" spans="1:7" ht="12.95" customHeight="1" x14ac:dyDescent="0.2">
      <c r="A20" s="24" t="s">
        <v>42</v>
      </c>
      <c r="B20" s="53"/>
      <c r="C20" s="54" t="s">
        <v>43</v>
      </c>
      <c r="D20" s="29">
        <v>139796512</v>
      </c>
      <c r="E20" s="55"/>
      <c r="F20" s="56" t="s">
        <v>44</v>
      </c>
      <c r="G20" s="30">
        <f>+'[1]1.sz.mell.'!F89</f>
        <v>6000000</v>
      </c>
    </row>
    <row r="21" spans="1:7" ht="12.95" customHeight="1" x14ac:dyDescent="0.2">
      <c r="A21" s="24" t="s">
        <v>45</v>
      </c>
      <c r="B21" s="53" t="s">
        <v>38</v>
      </c>
      <c r="C21" s="54" t="s">
        <v>46</v>
      </c>
      <c r="D21" s="29">
        <f>+'[1]1.sz.mell.'!F55</f>
        <v>55000000</v>
      </c>
      <c r="E21" s="55"/>
      <c r="F21" s="57"/>
      <c r="G21" s="58"/>
    </row>
    <row r="22" spans="1:7" ht="12.95" customHeight="1" x14ac:dyDescent="0.2">
      <c r="A22" s="24" t="s">
        <v>47</v>
      </c>
      <c r="B22" s="25"/>
      <c r="C22" s="59"/>
      <c r="D22" s="58"/>
      <c r="E22" s="55"/>
      <c r="F22" s="57"/>
      <c r="G22" s="58"/>
    </row>
    <row r="23" spans="1:7" ht="12.95" customHeight="1" x14ac:dyDescent="0.2">
      <c r="A23" s="24" t="s">
        <v>48</v>
      </c>
      <c r="B23" s="25"/>
      <c r="C23" s="59"/>
      <c r="D23" s="58"/>
      <c r="E23" s="55"/>
      <c r="F23" s="54"/>
      <c r="G23" s="58"/>
    </row>
    <row r="24" spans="1:7" ht="12.95" customHeight="1" x14ac:dyDescent="0.2">
      <c r="A24" s="24" t="s">
        <v>49</v>
      </c>
      <c r="B24" s="25"/>
      <c r="C24" s="59"/>
      <c r="D24" s="58"/>
      <c r="E24" s="55"/>
      <c r="F24" s="54"/>
      <c r="G24" s="58"/>
    </row>
    <row r="25" spans="1:7" ht="12.95" customHeight="1" x14ac:dyDescent="0.2">
      <c r="A25" s="24" t="s">
        <v>50</v>
      </c>
      <c r="B25" s="25"/>
      <c r="C25" s="60"/>
      <c r="D25" s="61">
        <f>+D26+D27+D28+D29+D30</f>
        <v>0</v>
      </c>
      <c r="E25" s="62"/>
      <c r="F25" s="54"/>
      <c r="G25" s="58"/>
    </row>
    <row r="26" spans="1:7" ht="12.95" customHeight="1" x14ac:dyDescent="0.2">
      <c r="A26" s="24" t="s">
        <v>51</v>
      </c>
      <c r="B26" s="25"/>
      <c r="C26" s="59"/>
      <c r="D26" s="58"/>
      <c r="E26" s="55"/>
      <c r="F26" s="54"/>
      <c r="G26" s="58"/>
    </row>
    <row r="27" spans="1:7" ht="12.95" customHeight="1" x14ac:dyDescent="0.2">
      <c r="A27" s="24" t="s">
        <v>52</v>
      </c>
      <c r="B27" s="25"/>
      <c r="C27" s="59"/>
      <c r="D27" s="58"/>
      <c r="E27" s="55"/>
      <c r="F27" s="63"/>
      <c r="G27" s="58"/>
    </row>
    <row r="28" spans="1:7" ht="12.95" customHeight="1" x14ac:dyDescent="0.2">
      <c r="A28" s="24" t="s">
        <v>53</v>
      </c>
      <c r="B28" s="25"/>
      <c r="C28" s="59"/>
      <c r="D28" s="58"/>
      <c r="E28" s="55"/>
      <c r="F28" s="32"/>
      <c r="G28" s="58"/>
    </row>
    <row r="29" spans="1:7" ht="12.95" customHeight="1" x14ac:dyDescent="0.2">
      <c r="A29" s="24" t="s">
        <v>54</v>
      </c>
      <c r="B29" s="25"/>
      <c r="C29" s="64"/>
      <c r="D29" s="58"/>
      <c r="E29" s="55"/>
      <c r="F29" s="32"/>
      <c r="G29" s="58"/>
    </row>
    <row r="30" spans="1:7" ht="12.95" customHeight="1" x14ac:dyDescent="0.2">
      <c r="A30" s="24" t="s">
        <v>55</v>
      </c>
      <c r="B30" s="25"/>
      <c r="C30" s="64"/>
      <c r="D30" s="58"/>
      <c r="E30" s="55"/>
      <c r="F30" s="32"/>
      <c r="G30" s="58"/>
    </row>
    <row r="31" spans="1:7" ht="21.75" customHeight="1" thickBot="1" x14ac:dyDescent="0.25">
      <c r="A31" s="65" t="s">
        <v>56</v>
      </c>
      <c r="B31" s="66"/>
      <c r="C31" s="67" t="s">
        <v>57</v>
      </c>
      <c r="D31" s="68">
        <f>+D21+D19</f>
        <v>194796512</v>
      </c>
      <c r="E31" s="69"/>
      <c r="F31" s="67" t="s">
        <v>58</v>
      </c>
      <c r="G31" s="68">
        <f>+G19</f>
        <v>6000000</v>
      </c>
    </row>
    <row r="32" spans="1:7" ht="13.5" thickBot="1" x14ac:dyDescent="0.25">
      <c r="A32" s="70" t="s">
        <v>59</v>
      </c>
      <c r="B32" s="71"/>
      <c r="C32" s="71" t="s">
        <v>60</v>
      </c>
      <c r="D32" s="72">
        <f>+D18+D31</f>
        <v>194796512</v>
      </c>
      <c r="E32" s="73"/>
      <c r="F32" s="71" t="s">
        <v>61</v>
      </c>
      <c r="G32" s="72">
        <f>+G18+G31</f>
        <v>194796512</v>
      </c>
    </row>
    <row r="33" spans="1:7" ht="13.5" thickBot="1" x14ac:dyDescent="0.25">
      <c r="A33" s="74" t="s">
        <v>62</v>
      </c>
      <c r="B33" s="75"/>
      <c r="C33" s="75" t="s">
        <v>63</v>
      </c>
      <c r="D33" s="76">
        <f>IF(D18-G18&lt;0,G18-D18,"-")</f>
        <v>188796512</v>
      </c>
      <c r="E33" s="77"/>
      <c r="F33" s="75" t="s">
        <v>64</v>
      </c>
      <c r="G33" s="78" t="str">
        <f>IF(D18-G18&gt;0,D18-G18,"-")</f>
        <v>-</v>
      </c>
    </row>
    <row r="34" spans="1:7" ht="13.5" thickBot="1" x14ac:dyDescent="0.25">
      <c r="A34" s="40" t="s">
        <v>65</v>
      </c>
      <c r="B34" s="41"/>
      <c r="C34" s="41" t="s">
        <v>66</v>
      </c>
      <c r="D34" s="79" t="str">
        <f>IF(D18+D31-G32&lt;0,G32-(D18+D31),"-")</f>
        <v>-</v>
      </c>
      <c r="E34" s="80"/>
      <c r="F34" s="41" t="s">
        <v>67</v>
      </c>
      <c r="G34" s="45" t="str">
        <f>IF(D18-G32&gt;0,D18+#REF!-G32,"-")</f>
        <v>-</v>
      </c>
    </row>
  </sheetData>
  <mergeCells count="3">
    <mergeCell ref="F1:G1"/>
    <mergeCell ref="A4:A5"/>
    <mergeCell ref="C4:D4"/>
  </mergeCells>
  <printOptions horizontalCentered="1"/>
  <pageMargins left="0.78740157480314965" right="0.78740157480314965" top="0.49" bottom="0.79" header="0.49" footer="0.78740157480314965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2020-02-19T08:55:19Z</dcterms:created>
  <dcterms:modified xsi:type="dcterms:W3CDTF">2020-02-19T08:55:54Z</dcterms:modified>
</cp:coreProperties>
</file>