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21" activeTab="25"/>
  </bookViews>
  <sheets>
    <sheet name="I. kiemelt ei" sheetId="1" r:id="rId1"/>
    <sheet name="1.Bevétel" sheetId="2" r:id="rId2"/>
    <sheet name="1.1. bevételek kormf." sheetId="3" r:id="rId3"/>
    <sheet name="2.Kiadások" sheetId="4" r:id="rId4"/>
    <sheet name="2.1. m. önkorm műk." sheetId="5" r:id="rId5"/>
    <sheet name="2.2. m. önkorm fin." sheetId="6" r:id="rId6"/>
    <sheet name="3. létszám" sheetId="7" r:id="rId7"/>
    <sheet name="4. beruházások felújítások" sheetId="8" r:id="rId8"/>
    <sheet name="5. tartalékok" sheetId="9" r:id="rId9"/>
    <sheet name="6. stabilitási 1" sheetId="10" r:id="rId10"/>
    <sheet name="7. stabilitási 2" sheetId="11" r:id="rId11"/>
    <sheet name="8.EU projektek" sheetId="12" r:id="rId12"/>
    <sheet name="9. hitelek" sheetId="13" r:id="rId13"/>
    <sheet name="10.finanszírozás" sheetId="14" r:id="rId14"/>
    <sheet name="11.szociális kiadások" sheetId="15" r:id="rId15"/>
    <sheet name="12. átadott" sheetId="16" r:id="rId16"/>
    <sheet name="13. átadott" sheetId="17" r:id="rId17"/>
    <sheet name="14.átvett" sheetId="18" r:id="rId18"/>
    <sheet name="15. helyi adók" sheetId="19" r:id="rId19"/>
    <sheet name="16.MÉRLEG" sheetId="20" r:id="rId20"/>
    <sheet name="17.EI FELH. TERV önk." sheetId="21" r:id="rId21"/>
    <sheet name="18.TÖBB ÉVES" sheetId="22" r:id="rId22"/>
    <sheet name="19. KÖZVETETT" sheetId="23" r:id="rId23"/>
    <sheet name="20.GÖRDÜLŐ kiadások teljes" sheetId="24" r:id="rId24"/>
    <sheet name="21.GÖRDÜLŐ bevételek teljes" sheetId="25" r:id="rId25"/>
    <sheet name="22.GÖRDÜLŐ" sheetId="26" r:id="rId26"/>
    <sheet name="Munka1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fn.IFERROR" hidden="1">#NAME?</definedName>
    <definedName name="css" localSheetId="1">#REF!</definedName>
    <definedName name="css" localSheetId="16">#REF!</definedName>
    <definedName name="css" localSheetId="3">#REF!</definedName>
    <definedName name="css" localSheetId="0">#REF!</definedName>
    <definedName name="css">#REF!</definedName>
    <definedName name="css_k">'[3]Családsegítés'!$C$27:$C$86</definedName>
    <definedName name="css_k_" localSheetId="1">#REF!</definedName>
    <definedName name="css_k_" localSheetId="16">#REF!</definedName>
    <definedName name="css_k_" localSheetId="3">#REF!</definedName>
    <definedName name="css_k_" localSheetId="0">#REF!</definedName>
    <definedName name="css_k_">#REF!</definedName>
    <definedName name="FEJ">#REF!</definedName>
    <definedName name="FGL" localSheetId="1">'[4]flag_1'!#REF!</definedName>
    <definedName name="FGL" localSheetId="16">'[4]flag_1'!#REF!</definedName>
    <definedName name="FGL" localSheetId="3">'[4]flag_1'!#REF!</definedName>
    <definedName name="FGL">'[4]flag_1'!#REF!</definedName>
    <definedName name="fgl1" localSheetId="1">'[4]flag_1'!#REF!</definedName>
    <definedName name="fgl1" localSheetId="16">'[4]flag_1'!#REF!</definedName>
    <definedName name="fgl1" localSheetId="3">'[4]flag_1'!#REF!</definedName>
    <definedName name="fgl1">'[4]flag_1'!#REF!</definedName>
    <definedName name="FLAG" localSheetId="1">'[4]flag_1'!#REF!</definedName>
    <definedName name="FLAG" localSheetId="16">'[4]flag_1'!#REF!</definedName>
    <definedName name="FLAG" localSheetId="3">'[4]flag_1'!#REF!</definedName>
    <definedName name="FLAG">'[4]flag_1'!#REF!</definedName>
    <definedName name="flag1" localSheetId="1">'[4]flag_1'!#REF!</definedName>
    <definedName name="flag1" localSheetId="16">'[4]flag_1'!#REF!</definedName>
    <definedName name="flag1" localSheetId="3">'[4]flag_1'!#REF!</definedName>
    <definedName name="flag1">'[4]flag_1'!#REF!</definedName>
    <definedName name="foot_4_place" localSheetId="10">'7. stabilitási 2'!$A$18</definedName>
    <definedName name="foot_5_place" localSheetId="10">'7. stabilitási 2'!#REF!</definedName>
    <definedName name="foot_53_place" localSheetId="10">'7. stabilitási 2'!#REF!</definedName>
    <definedName name="gyj" localSheetId="1">#REF!</definedName>
    <definedName name="gyj" localSheetId="16">#REF!</definedName>
    <definedName name="gyj" localSheetId="3">#REF!</definedName>
    <definedName name="gyj" localSheetId="0">#REF!</definedName>
    <definedName name="gyj">#REF!</definedName>
    <definedName name="gyj_k">'[3]Gyermekjóléti'!$C$27:$C$86</definedName>
    <definedName name="gyj_k_" localSheetId="1">#REF!</definedName>
    <definedName name="gyj_k_" localSheetId="16">#REF!</definedName>
    <definedName name="gyj_k_" localSheetId="3">#REF!</definedName>
    <definedName name="gyj_k_" localSheetId="0">#REF!</definedName>
    <definedName name="gyj_k_">#REF!</definedName>
    <definedName name="K_LSZA_BECS_1">#REF!</definedName>
    <definedName name="kjz" localSheetId="1">#REF!</definedName>
    <definedName name="kjz" localSheetId="16">#REF!</definedName>
    <definedName name="kjz" localSheetId="3">#REF!</definedName>
    <definedName name="kjz" localSheetId="0">#REF!</definedName>
    <definedName name="kjz">#REF!</definedName>
    <definedName name="kjz_k">'[3]körjegyzőség'!$C$9:$C$28</definedName>
    <definedName name="kjz_k_" localSheetId="1">#REF!</definedName>
    <definedName name="kjz_k_" localSheetId="16">#REF!</definedName>
    <definedName name="kjz_k_" localSheetId="3">#REF!</definedName>
    <definedName name="kjz_k_" localSheetId="0">#REF!</definedName>
    <definedName name="kjz_k_">#REF!</definedName>
    <definedName name="KSH_R">#REF!</definedName>
    <definedName name="KSZ1" localSheetId="1">'[4]flag_1'!#REF!</definedName>
    <definedName name="KSZ1" localSheetId="16">'[4]flag_1'!#REF!</definedName>
    <definedName name="KSZ1" localSheetId="3">'[4]flag_1'!#REF!</definedName>
    <definedName name="KSZ1">'[4]flag_1'!#REF!</definedName>
    <definedName name="ksz11" localSheetId="1">'[4]flag_1'!#REF!</definedName>
    <definedName name="ksz11" localSheetId="16">'[4]flag_1'!#REF!</definedName>
    <definedName name="ksz11" localSheetId="3">'[4]flag_1'!#REF!</definedName>
    <definedName name="ksz11">'[4]flag_1'!#REF!</definedName>
    <definedName name="nev_c" localSheetId="1">#REF!</definedName>
    <definedName name="nev_c" localSheetId="16">#REF!</definedName>
    <definedName name="nev_c" localSheetId="3">#REF!</definedName>
    <definedName name="nev_c" localSheetId="0">#REF!</definedName>
    <definedName name="nev_c">#REF!</definedName>
    <definedName name="nev_g" localSheetId="1">#REF!</definedName>
    <definedName name="nev_g" localSheetId="16">#REF!</definedName>
    <definedName name="nev_g" localSheetId="3">#REF!</definedName>
    <definedName name="nev_g" localSheetId="0">#REF!</definedName>
    <definedName name="nev_g">#REF!</definedName>
    <definedName name="nev_k" localSheetId="1">#REF!</definedName>
    <definedName name="nev_k" localSheetId="16">#REF!</definedName>
    <definedName name="nev_k" localSheetId="3">#REF!</definedName>
    <definedName name="nev_k" localSheetId="0">#REF!</definedName>
    <definedName name="nev_k">#REF!</definedName>
    <definedName name="_xlnm.Print_Titles" localSheetId="4">'2.1. m. önkorm műk.'!$A:$B,'2.1. m. önkorm műk.'!$4:$4</definedName>
    <definedName name="_xlnm.Print_Area" localSheetId="1">'1.Bevétel'!$A$1:$E$95</definedName>
    <definedName name="_xlnm.Print_Area" localSheetId="13">'10.finanszírozás'!$A$1:$D$9</definedName>
    <definedName name="_xlnm.Print_Area" localSheetId="14">'11.szociális kiadások'!$A$1:$C$39</definedName>
    <definedName name="_xlnm.Print_Area" localSheetId="15">'12. átadott'!$A$1:$C$117</definedName>
    <definedName name="_xlnm.Print_Area" localSheetId="17">'14.átvett'!$A$1:$C$116</definedName>
    <definedName name="_xlnm.Print_Area" localSheetId="19">'16.MÉRLEG'!$A$1:$E$153</definedName>
    <definedName name="_xlnm.Print_Area" localSheetId="20">'17.EI FELH. TERV önk.'!$A$1:$O$213</definedName>
    <definedName name="_xlnm.Print_Area" localSheetId="21">'18.TÖBB ÉVES'!$A$1:$I$31</definedName>
    <definedName name="_xlnm.Print_Area" localSheetId="22">'19. KÖZVETETT'!$A$1:$E$34</definedName>
    <definedName name="_xlnm.Print_Area" localSheetId="3">'2.Kiadások'!$A$1:$E$123</definedName>
    <definedName name="_xlnm.Print_Area" localSheetId="23">'20.GÖRDÜLŐ kiadások teljes'!$A$1:$F$123</definedName>
    <definedName name="_xlnm.Print_Area" localSheetId="24">'21.GÖRDÜLŐ bevételek teljes'!$A$1:$F$95</definedName>
    <definedName name="_xlnm.Print_Area" localSheetId="25">'22.GÖRDÜLŐ'!$A$1:$F$27</definedName>
    <definedName name="_xlnm.Print_Area" localSheetId="6">'3. létszám'!$A$1:$B$33</definedName>
    <definedName name="_xlnm.Print_Area" localSheetId="7">'4. beruházások felújítások'!$A$1:$C$19</definedName>
    <definedName name="_xlnm.Print_Area" localSheetId="8">'5. tartalékok'!$A$1:$E$16</definedName>
    <definedName name="_xlnm.Print_Area" localSheetId="9">'6. stabilitási 1'!$A$1:$J$53</definedName>
    <definedName name="_xlnm.Print_Area" localSheetId="10">'7. stabilitási 2'!$A$1:$H$38</definedName>
    <definedName name="_xlnm.Print_Area" localSheetId="11">'8.EU projektek'!$A$1:$B$43</definedName>
    <definedName name="_xlnm.Print_Area" localSheetId="12">'9. hitelek'!$A$1:$D$70</definedName>
    <definedName name="_xlnm.Print_Area" localSheetId="0">'I. kiemelt ei'!$A$3:$B$30</definedName>
    <definedName name="pr10" localSheetId="10">'7. stabilitási 2'!#REF!</definedName>
    <definedName name="pr11" localSheetId="10">'7. stabilitási 2'!#REF!</definedName>
    <definedName name="pr12" localSheetId="10">'7. stabilitási 2'!#REF!</definedName>
    <definedName name="pr21" localSheetId="9">'6. stabilitási 1'!$A$56</definedName>
    <definedName name="pr22" localSheetId="9">'6. stabilitási 1'!#REF!</definedName>
    <definedName name="pr232" localSheetId="19">'16.MÉRLEG'!#REF!</definedName>
    <definedName name="pr232" localSheetId="21">'18.TÖBB ÉVES'!$A$16</definedName>
    <definedName name="pr232" localSheetId="22">'19. KÖZVETETT'!$A$10</definedName>
    <definedName name="pr232" localSheetId="25">'22.GÖRDÜLŐ'!#REF!</definedName>
    <definedName name="pr233" localSheetId="19">'16.MÉRLEG'!#REF!</definedName>
    <definedName name="pr233" localSheetId="21">'18.TÖBB ÉVES'!$A$17</definedName>
    <definedName name="pr233" localSheetId="22">'19. KÖZVETETT'!$A$15</definedName>
    <definedName name="pr233" localSheetId="25">'22.GÖRDÜLŐ'!#REF!</definedName>
    <definedName name="pr234" localSheetId="19">'16.MÉRLEG'!#REF!</definedName>
    <definedName name="pr234" localSheetId="21">'18.TÖBB ÉVES'!$A$18</definedName>
    <definedName name="pr234" localSheetId="22">'19. KÖZVETETT'!$A$23</definedName>
    <definedName name="pr234" localSheetId="25">'22.GÖRDÜLŐ'!#REF!</definedName>
    <definedName name="pr235" localSheetId="19">'16.MÉRLEG'!#REF!</definedName>
    <definedName name="pr235" localSheetId="21">'18.TÖBB ÉVES'!$A$19</definedName>
    <definedName name="pr235" localSheetId="22">'19. KÖZVETETT'!$A$28</definedName>
    <definedName name="pr235" localSheetId="25">'22.GÖRDÜLŐ'!#REF!</definedName>
    <definedName name="pr236" localSheetId="19">'16.MÉRLEG'!#REF!</definedName>
    <definedName name="pr236" localSheetId="21">'18.TÖBB ÉVES'!$A$20</definedName>
    <definedName name="pr236" localSheetId="22">'19. KÖZVETETT'!$A$33</definedName>
    <definedName name="pr236" localSheetId="25">'22.GÖRDÜLŐ'!#REF!</definedName>
    <definedName name="pr24" localSheetId="9">'6. stabilitási 1'!$A$58</definedName>
    <definedName name="pr25" localSheetId="9">'6. stabilitási 1'!$A$59</definedName>
    <definedName name="pr26" localSheetId="9">'6. stabilitási 1'!$A$60</definedName>
    <definedName name="pr27" localSheetId="9">'6. stabilitási 1'!$A$61</definedName>
    <definedName name="pr28" localSheetId="9">'6. stabilitási 1'!$A$62</definedName>
    <definedName name="pr312" localSheetId="19">'16.MÉRLEG'!#REF!</definedName>
    <definedName name="pr312" localSheetId="21">'18.TÖBB ÉVES'!$A$7</definedName>
    <definedName name="pr312" localSheetId="22">'19. KÖZVETETT'!#REF!</definedName>
    <definedName name="pr312" localSheetId="25">'22.GÖRDÜLŐ'!#REF!</definedName>
    <definedName name="pr313" localSheetId="19">'16.MÉRLEG'!#REF!</definedName>
    <definedName name="pr313" localSheetId="21">'18.TÖBB ÉVES'!$A$2</definedName>
    <definedName name="pr313" localSheetId="22">'19. KÖZVETETT'!#REF!</definedName>
    <definedName name="pr313" localSheetId="25">'22.GÖRDÜLŐ'!#REF!</definedName>
    <definedName name="pr314" localSheetId="19">'16.MÉRLEG'!#REF!</definedName>
    <definedName name="pr314" localSheetId="21">'18.TÖBB ÉVES'!$A$9</definedName>
    <definedName name="pr314" localSheetId="22">'19. KÖZVETETT'!$A$2</definedName>
    <definedName name="pr314" localSheetId="25">'22.GÖRDÜLŐ'!#REF!</definedName>
    <definedName name="pr315" localSheetId="19">'16.MÉRLEG'!#REF!</definedName>
    <definedName name="pr315" localSheetId="21">'18.TÖBB ÉVES'!$A$10</definedName>
    <definedName name="pr315" localSheetId="22">'19. KÖZVETETT'!#REF!</definedName>
    <definedName name="pr315" localSheetId="25">'22.GÖRDÜLŐ'!#REF!</definedName>
    <definedName name="pr347" localSheetId="25">'22.GÖRDÜLŐ'!#REF!</definedName>
    <definedName name="pr348" localSheetId="25">'22.GÖRDÜLŐ'!#REF!</definedName>
    <definedName name="pr349" localSheetId="25">'22.GÖRDÜLŐ'!#REF!</definedName>
    <definedName name="pr395" localSheetId="25">'22.GÖRDÜLŐ'!#REF!</definedName>
    <definedName name="pr396" localSheetId="25">'22.GÖRDÜLŐ'!#REF!</definedName>
    <definedName name="pr397" localSheetId="25">'22.GÖRDÜLŐ'!#REF!</definedName>
    <definedName name="pr7" localSheetId="10">'7. stabilitási 2'!#REF!</definedName>
    <definedName name="pr8" localSheetId="10">'7. stabilitási 2'!#REF!</definedName>
    <definedName name="pr9" localSheetId="10">'7. stabilitási 2'!#REF!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<sst xmlns="http://schemas.openxmlformats.org/spreadsheetml/2006/main" count="2779" uniqueCount="832">
  <si>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</si>
  <si>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</si>
  <si>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</si>
  <si>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</si>
  <si>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</si>
  <si>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</si>
  <si>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</si>
  <si>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</si>
  <si>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</si>
  <si>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</si>
  <si>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</si>
  <si>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</si>
  <si>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</si>
  <si>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</si>
  <si>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</si>
  <si>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</si>
  <si>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</si>
  <si>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</si>
  <si>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</si>
  <si>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</si>
  <si>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</si>
  <si>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</si>
  <si>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</si>
  <si>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</si>
  <si>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</si>
  <si>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</si>
  <si>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</si>
  <si>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</si>
  <si>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</si>
  <si>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</si>
  <si>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</si>
  <si>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</si>
  <si>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</si>
  <si>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</si>
  <si>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</si>
  <si>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</si>
  <si>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</si>
  <si>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</si>
  <si>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</si>
  <si>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</si>
  <si>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</si>
  <si>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</si>
  <si>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</si>
  <si>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</si>
  <si>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</si>
  <si>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</si>
  <si>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</si>
  <si>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</si>
  <si>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</si>
  <si>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</si>
  <si>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</si>
  <si>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</si>
  <si>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</si>
  <si>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</si>
  <si>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</si>
  <si>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</si>
  <si>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</si>
  <si>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</si>
  <si>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</si>
  <si>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</si>
  <si>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</si>
  <si>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</si>
  <si>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</si>
  <si>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</si>
  <si>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</si>
  <si>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</si>
  <si>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</si>
  <si>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</si>
  <si>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</si>
  <si>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</si>
  <si>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</si>
  <si>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</si>
  <si>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</si>
  <si>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</si>
  <si>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</si>
  <si>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</si>
  <si>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</si>
  <si>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</si>
  <si>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</si>
  <si>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</si>
  <si>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</si>
  <si>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</si>
  <si>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</si>
  <si>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</si>
  <si>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2016.</t>
  </si>
  <si>
    <t>ÖSSZEVONT ELŐIRÁNYZATOK (ÖNKORMÁNYZAT ÉS KÖLTSÉGVETÉSI SZERVEI ÖSSZESEN)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</si>
  <si>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</si>
  <si>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</si>
  <si>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</si>
  <si>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</si>
  <si>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</si>
  <si>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</si>
  <si>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</si>
  <si>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</si>
  <si>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</si>
  <si>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</si>
  <si>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</si>
  <si>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</si>
  <si>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</si>
  <si>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</si>
  <si>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</si>
  <si>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</si>
  <si>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</si>
  <si>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</si>
  <si>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</si>
  <si>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</si>
  <si>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</si>
  <si>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</si>
  <si>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Tárgyévi kifizetés (2015. évi ei.)</t>
  </si>
  <si>
    <t>2018. évi kifizetés</t>
  </si>
  <si>
    <t>2019. év utáni kifizetések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</si>
  <si>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</si>
  <si>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</si>
  <si>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</si>
  <si>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</si>
  <si>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</si>
  <si>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</si>
  <si>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</si>
  <si>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</si>
  <si>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</si>
  <si>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</si>
  <si>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</si>
  <si>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</si>
  <si>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</si>
  <si>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</si>
  <si>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</si>
  <si>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</si>
  <si>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</si>
  <si>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</si>
  <si>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</si>
  <si>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</si>
  <si>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</si>
  <si>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</si>
  <si>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</si>
  <si>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</si>
  <si>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</si>
  <si>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</si>
  <si>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</si>
  <si>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</si>
  <si>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</si>
  <si>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</si>
  <si>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</si>
  <si>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</si>
  <si>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</si>
  <si>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</si>
  <si>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</si>
  <si>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</si>
  <si>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</si>
  <si>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</si>
  <si>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</si>
  <si>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</si>
  <si>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</si>
  <si>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</si>
  <si>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</si>
  <si>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</si>
  <si>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</si>
  <si>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</si>
  <si>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</si>
  <si>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</si>
  <si>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</si>
  <si>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</si>
  <si>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</si>
  <si>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</si>
  <si>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</si>
  <si>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</si>
  <si>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</si>
  <si>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</si>
  <si>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</si>
  <si>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</si>
  <si>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</si>
  <si>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</si>
  <si>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</si>
  <si>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</si>
  <si>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</si>
  <si>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</si>
  <si>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</si>
  <si>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</si>
  <si>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</si>
  <si>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</si>
  <si>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</si>
  <si>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</si>
  <si>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</si>
  <si>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</si>
  <si>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</si>
  <si>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</si>
  <si>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</si>
  <si>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</si>
  <si>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</si>
  <si>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</si>
  <si>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</si>
  <si>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</si>
  <si>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</si>
  <si>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</si>
  <si>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</si>
  <si>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</si>
  <si>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</si>
  <si>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</si>
  <si>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</si>
  <si>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</si>
  <si>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</si>
  <si>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</si>
  <si>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</si>
  <si>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</si>
  <si>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</si>
  <si>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</si>
  <si>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</si>
  <si>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</si>
  <si>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</si>
  <si>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</si>
  <si>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</si>
  <si>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</si>
  <si>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</si>
  <si>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</si>
  <si>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</si>
  <si>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</si>
  <si>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</si>
  <si>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</si>
  <si>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</si>
  <si>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</si>
  <si>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</si>
  <si>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</si>
  <si>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</si>
  <si>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</si>
  <si>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</si>
  <si>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</si>
  <si>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</si>
  <si>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</si>
  <si>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</si>
  <si>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</si>
  <si>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</si>
  <si>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</si>
  <si>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</si>
  <si>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</si>
  <si>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</si>
  <si>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</si>
  <si>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</si>
  <si>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</si>
  <si>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</si>
  <si>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</si>
  <si>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</si>
  <si>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</si>
  <si>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</si>
  <si>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</si>
  <si>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</si>
  <si>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</si>
  <si>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</si>
  <si>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</si>
  <si>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</si>
  <si>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</si>
  <si>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</si>
  <si>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</si>
  <si>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</si>
  <si>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</si>
  <si>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</si>
  <si>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</si>
  <si>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</si>
  <si>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</si>
  <si>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</si>
  <si>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</si>
  <si>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</si>
  <si>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</si>
  <si>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</si>
  <si>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</si>
  <si>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</si>
  <si>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</si>
  <si>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</si>
  <si>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</si>
  <si>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</si>
  <si>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</si>
  <si>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</si>
  <si>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</si>
  <si>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</si>
  <si>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</si>
  <si>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</si>
  <si>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</si>
  <si>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</si>
  <si>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</si>
  <si>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</si>
  <si>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</si>
  <si>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</si>
  <si>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</si>
  <si>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</si>
  <si>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</si>
  <si>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</si>
  <si>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</si>
  <si>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</si>
  <si>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</si>
  <si>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</si>
  <si>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</si>
  <si>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</si>
  <si>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</si>
  <si>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</si>
  <si>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</si>
  <si>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</si>
  <si>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</si>
  <si>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</si>
  <si>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</si>
  <si>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</si>
  <si>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</si>
  <si>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</si>
  <si>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</si>
  <si>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</si>
  <si>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</si>
  <si>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</si>
  <si>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</si>
  <si>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</si>
  <si>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</si>
  <si>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</si>
  <si>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</si>
  <si>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</si>
  <si>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</si>
  <si>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</si>
  <si>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</si>
  <si>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</si>
  <si>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</si>
  <si>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</si>
  <si>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</si>
  <si>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</si>
  <si>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</si>
  <si>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</si>
  <si>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</si>
  <si>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</si>
  <si>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</si>
  <si>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</si>
  <si>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</si>
  <si>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</si>
  <si>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</si>
  <si>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</si>
  <si>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</si>
  <si>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</si>
  <si>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</si>
  <si>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</si>
  <si>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</si>
  <si>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</si>
  <si>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</si>
  <si>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</si>
  <si>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</si>
  <si>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</si>
  <si>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</si>
  <si>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</si>
  <si>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</si>
  <si>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</si>
  <si>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</si>
  <si>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</si>
  <si>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</si>
  <si>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</si>
  <si>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</si>
  <si>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</si>
  <si>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</si>
  <si>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</si>
  <si>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</si>
  <si>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</si>
  <si>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</si>
  <si>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</si>
  <si>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</si>
  <si>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</si>
  <si>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</si>
  <si>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</si>
  <si>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</si>
  <si>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</si>
  <si>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</si>
  <si>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</si>
  <si>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</si>
  <si>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</si>
  <si>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</si>
  <si>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</si>
  <si>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</si>
  <si>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</si>
  <si>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</si>
  <si>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</si>
  <si>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</si>
  <si>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</si>
  <si>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</si>
  <si>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</si>
  <si>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</si>
  <si>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</si>
  <si>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</si>
  <si>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</si>
  <si>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</si>
  <si>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</si>
  <si>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</si>
  <si>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</si>
  <si>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</si>
  <si>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</si>
  <si>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</si>
  <si>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</si>
  <si>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</si>
  <si>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</si>
  <si>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</si>
  <si>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</si>
  <si>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</si>
  <si>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</si>
  <si>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</si>
  <si>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</si>
  <si>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</si>
  <si>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</si>
  <si>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</si>
  <si>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</si>
  <si>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</si>
  <si>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</si>
  <si>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</si>
  <si>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</si>
  <si>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</si>
  <si>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</si>
  <si>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</si>
  <si>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</si>
  <si>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</si>
  <si>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</si>
  <si>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</si>
  <si>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</si>
  <si>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</si>
  <si>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</si>
  <si>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</si>
  <si>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</si>
  <si>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</si>
  <si>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</si>
  <si>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</si>
  <si>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</si>
  <si>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</si>
  <si>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</si>
  <si>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</si>
  <si>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</si>
  <si>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</si>
  <si>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</si>
  <si>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</si>
  <si>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</si>
  <si>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</si>
  <si>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</si>
  <si>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</si>
  <si>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</si>
  <si>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</si>
  <si>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</si>
  <si>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</si>
  <si>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</si>
  <si>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</si>
  <si>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</si>
  <si>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</si>
  <si>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</si>
  <si>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</si>
  <si>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</si>
  <si>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</si>
  <si>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</si>
  <si>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</si>
  <si>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</si>
  <si>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</si>
  <si>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</si>
  <si>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</si>
  <si>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</si>
  <si>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</si>
  <si>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</si>
  <si>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</si>
  <si>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</si>
  <si>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</si>
  <si>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</si>
  <si>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</si>
  <si>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</si>
  <si>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</si>
  <si>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</si>
  <si>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</si>
  <si>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</si>
  <si>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</si>
  <si>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</si>
  <si>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</si>
  <si>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</si>
  <si>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</si>
  <si>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</si>
  <si>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</si>
  <si>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</si>
  <si>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</si>
  <si>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</si>
  <si>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</si>
  <si>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</si>
  <si>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</si>
  <si>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</si>
  <si>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</si>
  <si>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</si>
  <si>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</si>
  <si>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</si>
  <si>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</si>
  <si>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</si>
  <si>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</si>
  <si>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</si>
  <si>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</si>
  <si>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</si>
  <si>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</si>
  <si>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</si>
  <si>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</si>
  <si>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</si>
  <si>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</si>
  <si>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</si>
  <si>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</si>
  <si>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</si>
  <si>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</si>
  <si>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</si>
  <si>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</si>
  <si>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</si>
  <si>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</si>
  <si>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</si>
  <si>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</si>
  <si>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</si>
  <si>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</si>
  <si>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</si>
  <si>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</si>
  <si>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</si>
  <si>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</si>
  <si>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</si>
  <si>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</si>
  <si>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</si>
  <si>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</si>
  <si>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</si>
  <si>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</si>
  <si>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</si>
  <si>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</si>
  <si>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</si>
  <si>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</si>
  <si>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</si>
  <si>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</si>
  <si>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</si>
  <si>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</si>
  <si>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</si>
  <si>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</si>
  <si>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</si>
  <si>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</si>
  <si>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</si>
  <si>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</si>
  <si>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</si>
  <si>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</si>
  <si>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</si>
  <si>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</si>
  <si>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</si>
  <si>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</si>
  <si>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</si>
  <si>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</si>
  <si>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</si>
  <si>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</si>
  <si>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</si>
  <si>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</si>
  <si>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</si>
  <si>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</si>
  <si>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</si>
  <si>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</si>
  <si>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</si>
  <si>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</si>
  <si>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</si>
  <si>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</si>
  <si>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</si>
  <si>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</si>
  <si>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</si>
  <si>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</si>
  <si>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</si>
  <si>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</si>
  <si>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</si>
  <si>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</si>
  <si>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</si>
  <si>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</si>
  <si>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</si>
  <si>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</si>
  <si>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</si>
  <si>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</si>
  <si>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</si>
  <si>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</si>
  <si>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</si>
  <si>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</si>
  <si>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</si>
  <si>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</si>
  <si>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</si>
  <si>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</si>
  <si>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</si>
  <si>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</si>
  <si>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</si>
  <si>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</si>
  <si>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</si>
  <si>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</si>
  <si>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</si>
  <si>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</si>
  <si>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</si>
  <si>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</si>
  <si>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</si>
  <si>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</si>
  <si>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</si>
  <si>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</si>
  <si>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</si>
  <si>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</si>
  <si>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</si>
  <si>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</si>
  <si>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</si>
  <si>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</si>
  <si>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</si>
  <si>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</si>
  <si>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</si>
  <si>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</si>
  <si>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</si>
  <si>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</si>
  <si>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</si>
  <si>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</si>
  <si>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</si>
  <si>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</si>
  <si>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</si>
  <si>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</si>
  <si>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</si>
  <si>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</si>
  <si>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</si>
  <si>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</si>
  <si>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</si>
  <si>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</si>
  <si>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</si>
  <si>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</si>
  <si>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</si>
  <si>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</si>
  <si>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</si>
  <si>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</si>
  <si>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</si>
  <si>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</si>
  <si>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</si>
  <si>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</si>
  <si>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</si>
  <si>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</si>
  <si>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</si>
  <si>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</si>
  <si>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</si>
  <si>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</si>
  <si>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</si>
  <si>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</si>
  <si>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</si>
  <si>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</si>
  <si>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</si>
  <si>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</si>
  <si>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</si>
  <si>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</si>
  <si>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</si>
  <si>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</si>
  <si>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</si>
  <si>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</si>
  <si>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</si>
  <si>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</si>
  <si>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</si>
  <si>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</si>
  <si>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</si>
  <si>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</si>
  <si>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</si>
  <si>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</si>
  <si>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</si>
  <si>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</si>
  <si>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</si>
  <si>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</si>
  <si>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</si>
  <si>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</si>
  <si>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</si>
  <si>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</si>
  <si>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</si>
  <si>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</si>
  <si>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</si>
  <si>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</si>
  <si>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</si>
  <si>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</si>
  <si>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</si>
  <si>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</si>
  <si>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</si>
  <si>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</si>
  <si>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</si>
  <si>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</si>
  <si>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</si>
  <si>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</si>
  <si>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</si>
  <si>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</si>
  <si>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</si>
  <si>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</si>
  <si>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</si>
  <si>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</si>
  <si>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</si>
  <si>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</si>
  <si>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</si>
  <si>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</si>
  <si>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</si>
  <si>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</si>
  <si>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</si>
  <si>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</si>
  <si>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</si>
  <si>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</si>
  <si>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</si>
  <si>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</si>
  <si>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</si>
  <si>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</si>
  <si>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</si>
  <si>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</si>
  <si>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</si>
  <si>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</si>
  <si>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</si>
  <si>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</si>
  <si>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</si>
  <si>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</si>
  <si>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</si>
  <si>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</si>
  <si>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</si>
  <si>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</si>
  <si>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</si>
  <si>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</si>
  <si>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</si>
  <si>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</si>
  <si>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</si>
  <si>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</si>
  <si>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</si>
  <si>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</si>
  <si>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</si>
  <si>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</si>
  <si>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Az egységes rovatrend szerint a kiemelt kiadási és bevételi jogcímek</t>
  </si>
  <si>
    <t>Önkormányzat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</si>
  <si>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</si>
  <si>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</si>
  <si>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</si>
  <si>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</si>
  <si>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</si>
  <si>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</si>
  <si>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</si>
  <si>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</si>
  <si>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</si>
  <si>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</si>
  <si>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</si>
  <si>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</si>
  <si>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</si>
  <si>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</si>
  <si>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</si>
  <si>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</si>
  <si>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</si>
  <si>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</si>
  <si>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</si>
  <si>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</si>
  <si>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</si>
  <si>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</si>
  <si>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</si>
  <si>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</si>
  <si>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072112 Háziorvosi ügyeleti ellátás</t>
  </si>
  <si>
    <t>074031 Család és nővédelmi egészségügyi gondozás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</si>
  <si>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</si>
  <si>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</si>
  <si>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</si>
  <si>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</si>
  <si>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ÖNKORMÁNYZAT ÖSSZESEN</t>
  </si>
  <si>
    <t>Működési költségvetés előirányzat csoport</t>
  </si>
  <si>
    <t xml:space="preserve">Felhalmozási költségvetés előirányzat csoport 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</si>
  <si>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</si>
  <si>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</si>
  <si>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</si>
  <si>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</si>
  <si>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</si>
  <si>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</si>
  <si>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</si>
  <si>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</si>
  <si>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Ellátottak pénzbeli juttatásai (=46+...+53)</t>
  </si>
  <si>
    <t>Tartalékok</t>
  </si>
  <si>
    <t xml:space="preserve"> Ezer forintban !</t>
  </si>
  <si>
    <t>Felhasználás
2013. 09.30-ig</t>
  </si>
  <si>
    <t>Teljesítés %-a</t>
  </si>
  <si>
    <t>Orvosi ügyeleti hj. Pereszteg</t>
  </si>
  <si>
    <t>Működési célú pénzeszközátadások államháztartáson kívülre</t>
  </si>
  <si>
    <t>Ellátottak pénzbeli juttatásai</t>
  </si>
  <si>
    <t>Települési támogatás</t>
  </si>
  <si>
    <t>Kiküldetések, reklám- és propagandakiadások (=36+37)</t>
  </si>
  <si>
    <t>Sorszám</t>
  </si>
  <si>
    <t>K.5.1.ebből tartalék</t>
  </si>
  <si>
    <t>061030 Lakáshoz jutást segítő támogatások</t>
  </si>
  <si>
    <t>084060 Érdekképviseleti, szakszervezeti tevékenységek támogatása</t>
  </si>
  <si>
    <t>Egyéb tárgyi eszköz berszerzés</t>
  </si>
  <si>
    <t>Vizmű vagyon felújítása</t>
  </si>
  <si>
    <t>Ebergőc Község Önkormányzatának tervezett egyéb működési kiadásai és pénzeszköz átadásai</t>
  </si>
  <si>
    <t>Család és növédelmi eü. Gond.</t>
  </si>
  <si>
    <t>Közös Hivatal</t>
  </si>
  <si>
    <t>Hulladékgazdálkodási társ.</t>
  </si>
  <si>
    <t>Vizgazdálkodási Társulatnak érd. Hozzájár.</t>
  </si>
  <si>
    <t>TÖOSZ tagdíj</t>
  </si>
  <si>
    <t>Leader támogatás</t>
  </si>
  <si>
    <t>4. melléklet</t>
  </si>
  <si>
    <t>5. melléklet</t>
  </si>
  <si>
    <t>6.melléklet</t>
  </si>
  <si>
    <t>7. melléklet</t>
  </si>
  <si>
    <t>8. melléklet</t>
  </si>
  <si>
    <t>9. melléklet</t>
  </si>
  <si>
    <t>10.melléklet</t>
  </si>
  <si>
    <t>11. melléklet</t>
  </si>
  <si>
    <t>12.melléklet</t>
  </si>
  <si>
    <t>14. melléklet</t>
  </si>
  <si>
    <t>15.melléklet</t>
  </si>
  <si>
    <t>17. melléklet</t>
  </si>
  <si>
    <t>20.melléklet</t>
  </si>
  <si>
    <t>21.melléklet</t>
  </si>
  <si>
    <t>22.melléklet</t>
  </si>
  <si>
    <t>18.melléklet</t>
  </si>
  <si>
    <t>19.melléklet</t>
  </si>
  <si>
    <t>16. melléklet</t>
  </si>
  <si>
    <t>Ebergőc Község Önkormányzat 2016. évi költségvetés</t>
  </si>
  <si>
    <t>Ebergőc Község Önkormányzat 2016. évi költségvetése</t>
  </si>
  <si>
    <t>Eberrgőc Község Önkormányzat 2016. évi  költségvetése</t>
  </si>
  <si>
    <t>2016. évben</t>
  </si>
  <si>
    <t>Fogorvosi nügyeleti ellátás</t>
  </si>
  <si>
    <t>2016. eredeti előirányzat</t>
  </si>
  <si>
    <t>13. melléklet</t>
  </si>
  <si>
    <t>2014. évi tény  (teljesítés)</t>
  </si>
  <si>
    <t>2015. évi várható (teljesítés)</t>
  </si>
  <si>
    <t>2016. évi eredeti ei.</t>
  </si>
  <si>
    <t>B41</t>
  </si>
  <si>
    <t>Önkormányzat 2016. évi költségvetése</t>
  </si>
  <si>
    <t>2019.</t>
  </si>
  <si>
    <t>Középtávú tervezés - Önkormányzat 2016. évi költségvetése</t>
  </si>
  <si>
    <t>saját bevételek 2019.</t>
  </si>
  <si>
    <t>2019. évi előirányzat</t>
  </si>
  <si>
    <t>22. melléklet</t>
  </si>
  <si>
    <t>I. melléklet</t>
  </si>
  <si>
    <t>1. sz. mell.</t>
  </si>
  <si>
    <t>Ebergőc Község Önkormányzat  2016. évi költségvetése</t>
  </si>
  <si>
    <t>1.1. melléklet</t>
  </si>
  <si>
    <t>900020 Önkormányzatok funkcióira nem sorolható bevételei államháztartáson kívülről</t>
  </si>
  <si>
    <t>Települési önkormányzatok szociális gyermekjóléti és gyermekétkeztetési feladatainak támogatása</t>
  </si>
  <si>
    <t>Működési bevételek (=34+…+40+43+46+...+48)</t>
  </si>
  <si>
    <t>Felhalmozási célú átvett pénzeszközök (=62+…+66)</t>
  </si>
  <si>
    <t>Költségvetési bevételek (=13+19+33+49+55+61+67)</t>
  </si>
  <si>
    <t>2. sz. melléklet</t>
  </si>
  <si>
    <t>2.1. melléklet</t>
  </si>
  <si>
    <t>018020 Központi költségvetési befizetések</t>
  </si>
  <si>
    <t>072312 Fogorvosi ügyeleti ellátás</t>
  </si>
  <si>
    <t>082091 Közművelődés – közösségi és társadalmi részvétel fejlesztése</t>
  </si>
  <si>
    <r>
      <t>Egyéb szociális pénzbeni és természetbeni ellátások támogatások</t>
    </r>
    <r>
      <rPr>
        <sz val="12"/>
        <color indexed="8"/>
        <rFont val="Times New Roman"/>
        <family val="1"/>
      </rPr>
      <t xml:space="preserve"> </t>
    </r>
  </si>
  <si>
    <t>Egyéb elvonások, befizetések</t>
  </si>
  <si>
    <t>Elvonások és befizetések (=56+57+58)</t>
  </si>
  <si>
    <t>Egyéb működési célú kiadások (=55+59+…+70)</t>
  </si>
  <si>
    <t>Beruházások (=72+…+78)</t>
  </si>
  <si>
    <t>Felújítások (=80+...+83)</t>
  </si>
  <si>
    <t>Költségvetési kiadások (=19+20+45+54+71+79+84+94)</t>
  </si>
  <si>
    <t>2.2. melléklet</t>
  </si>
  <si>
    <t>Belföldi finanszírozás kiadásai (=04+11+…+17+20)</t>
  </si>
  <si>
    <t>Finanszírozási kiadások (=21+27+28+29)</t>
  </si>
  <si>
    <t>3. melléklet</t>
  </si>
  <si>
    <t>Tárgyieszközök beszerzése /sátor beszerzés/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</si>
</sst>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b/>
      <sz val="10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14"/>
      <name val="Bookman Old Style"/>
      <family val="1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 CE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 CE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19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1" fillId="21" borderId="7" applyNumberFormat="0" applyFont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29" borderId="1" applyNumberFormat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67" applyFont="1" applyFill="1" applyBorder="1" applyAlignment="1">
      <alignment horizontal="left" vertical="center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5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36" fillId="0" borderId="0" xfId="44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35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0" xfId="61">
      <alignment/>
      <protection/>
    </xf>
    <xf numFmtId="0" fontId="15" fillId="0" borderId="0" xfId="61" applyFont="1">
      <alignment/>
      <protection/>
    </xf>
    <xf numFmtId="0" fontId="15" fillId="0" borderId="12" xfId="61" applyFont="1" applyBorder="1">
      <alignment/>
      <protection/>
    </xf>
    <xf numFmtId="0" fontId="11" fillId="0" borderId="12" xfId="61" applyFont="1" applyBorder="1">
      <alignment/>
      <protection/>
    </xf>
    <xf numFmtId="0" fontId="11" fillId="34" borderId="12" xfId="61" applyFont="1" applyFill="1" applyBorder="1">
      <alignment/>
      <protection/>
    </xf>
    <xf numFmtId="0" fontId="12" fillId="0" borderId="0" xfId="61" applyFont="1">
      <alignment/>
      <protection/>
    </xf>
    <xf numFmtId="0" fontId="4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6" fillId="5" borderId="10" xfId="61" applyFont="1" applyFill="1" applyBorder="1">
      <alignment/>
      <protection/>
    </xf>
    <xf numFmtId="0" fontId="6" fillId="5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4" borderId="10" xfId="61" applyFont="1" applyFill="1" applyBorder="1">
      <alignment/>
      <protection/>
    </xf>
    <xf numFmtId="0" fontId="24" fillId="34" borderId="10" xfId="61" applyFont="1" applyFill="1" applyBorder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0" fontId="15" fillId="0" borderId="10" xfId="61" applyFont="1" applyBorder="1">
      <alignment/>
      <protection/>
    </xf>
    <xf numFmtId="0" fontId="95" fillId="0" borderId="10" xfId="61" applyFont="1" applyBorder="1">
      <alignment/>
      <protection/>
    </xf>
    <xf numFmtId="165" fontId="5" fillId="0" borderId="10" xfId="61" applyNumberFormat="1" applyFont="1" applyFill="1" applyBorder="1" applyAlignment="1">
      <alignment vertical="center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Border="1">
      <alignment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27" fillId="35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3" fontId="49" fillId="0" borderId="0" xfId="60" applyNumberFormat="1" applyFont="1" applyAlignment="1">
      <alignment/>
      <protection/>
    </xf>
    <xf numFmtId="3" fontId="50" fillId="0" borderId="0" xfId="60" applyNumberFormat="1" applyFont="1" applyAlignment="1">
      <alignment/>
      <protection/>
    </xf>
    <xf numFmtId="174" fontId="43" fillId="0" borderId="0" xfId="60" applyNumberFormat="1" applyFill="1" applyAlignment="1">
      <alignment vertical="center" wrapText="1"/>
      <protection/>
    </xf>
    <xf numFmtId="3" fontId="47" fillId="0" borderId="0" xfId="60" applyNumberFormat="1" applyFont="1" applyAlignment="1">
      <alignment horizontal="center"/>
      <protection/>
    </xf>
    <xf numFmtId="174" fontId="52" fillId="0" borderId="0" xfId="60" applyNumberFormat="1" applyFont="1" applyFill="1" applyAlignment="1">
      <alignment horizontal="center" vertical="center" wrapText="1"/>
      <protection/>
    </xf>
    <xf numFmtId="174" fontId="43" fillId="0" borderId="0" xfId="60" applyNumberFormat="1" applyFill="1" applyAlignment="1" applyProtection="1">
      <alignment vertical="center" wrapText="1"/>
      <protection/>
    </xf>
    <xf numFmtId="174" fontId="52" fillId="0" borderId="0" xfId="60" applyNumberFormat="1" applyFont="1" applyFill="1" applyAlignment="1">
      <alignment vertical="center" wrapText="1"/>
      <protection/>
    </xf>
    <xf numFmtId="174" fontId="52" fillId="0" borderId="0" xfId="60" applyNumberFormat="1" applyFont="1" applyFill="1" applyAlignment="1">
      <alignment vertical="center" wrapText="1"/>
      <protection/>
    </xf>
    <xf numFmtId="174" fontId="43" fillId="0" borderId="0" xfId="60" applyNumberFormat="1" applyFill="1" applyAlignment="1">
      <alignment horizontal="center" vertical="center" wrapText="1"/>
      <protection/>
    </xf>
    <xf numFmtId="174" fontId="53" fillId="0" borderId="0" xfId="60" applyNumberFormat="1" applyFont="1" applyFill="1" applyAlignment="1">
      <alignment vertical="center" wrapText="1"/>
      <protection/>
    </xf>
    <xf numFmtId="3" fontId="0" fillId="37" borderId="10" xfId="0" applyNumberForma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right" wrapText="1"/>
    </xf>
    <xf numFmtId="1" fontId="0" fillId="0" borderId="10" xfId="0" applyNumberFormat="1" applyBorder="1" applyAlignment="1">
      <alignment/>
    </xf>
    <xf numFmtId="3" fontId="95" fillId="0" borderId="0" xfId="61" applyNumberFormat="1" applyFont="1" applyAlignment="1">
      <alignment horizontal="center"/>
      <protection/>
    </xf>
    <xf numFmtId="0" fontId="31" fillId="0" borderId="12" xfId="61" applyFont="1" applyBorder="1">
      <alignment/>
      <protection/>
    </xf>
    <xf numFmtId="0" fontId="31" fillId="0" borderId="0" xfId="61" applyFont="1">
      <alignment/>
      <protection/>
    </xf>
    <xf numFmtId="0" fontId="101" fillId="0" borderId="0" xfId="61" applyFont="1">
      <alignment/>
      <protection/>
    </xf>
    <xf numFmtId="0" fontId="5" fillId="0" borderId="10" xfId="61" applyFont="1" applyFill="1" applyBorder="1" applyAlignment="1">
      <alignment horizontal="center" wrapText="1"/>
      <protection/>
    </xf>
    <xf numFmtId="0" fontId="0" fillId="0" borderId="10" xfId="61" applyBorder="1">
      <alignment/>
      <protection/>
    </xf>
    <xf numFmtId="165" fontId="15" fillId="0" borderId="10" xfId="61" applyNumberFormat="1" applyFont="1" applyBorder="1">
      <alignment/>
      <protection/>
    </xf>
    <xf numFmtId="0" fontId="8" fillId="0" borderId="10" xfId="61" applyFont="1" applyFill="1" applyBorder="1" applyAlignment="1">
      <alignment horizontal="right" vertical="center" wrapText="1"/>
      <protection/>
    </xf>
    <xf numFmtId="0" fontId="7" fillId="0" borderId="10" xfId="61" applyFont="1" applyFill="1" applyBorder="1" applyAlignment="1">
      <alignment horizontal="right" vertical="center" wrapText="1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0" fillId="0" borderId="13" xfId="61" applyBorder="1">
      <alignment/>
      <protection/>
    </xf>
    <xf numFmtId="0" fontId="8" fillId="0" borderId="10" xfId="0" applyFont="1" applyFill="1" applyBorder="1" applyAlignment="1">
      <alignment horizontal="left" vertical="center" wrapText="1" indent="5"/>
    </xf>
    <xf numFmtId="174" fontId="54" fillId="0" borderId="14" xfId="60" applyNumberFormat="1" applyFont="1" applyFill="1" applyBorder="1" applyAlignment="1" applyProtection="1">
      <alignment horizontal="center" vertical="center" wrapText="1"/>
      <protection/>
    </xf>
    <xf numFmtId="174" fontId="54" fillId="0" borderId="15" xfId="60" applyNumberFormat="1" applyFont="1" applyFill="1" applyBorder="1" applyAlignment="1" applyProtection="1">
      <alignment horizontal="center" vertical="center" wrapText="1"/>
      <protection/>
    </xf>
    <xf numFmtId="174" fontId="55" fillId="0" borderId="16" xfId="60" applyNumberFormat="1" applyFont="1" applyFill="1" applyBorder="1" applyAlignment="1" applyProtection="1">
      <alignment horizontal="center" vertical="center" wrapText="1"/>
      <protection/>
    </xf>
    <xf numFmtId="174" fontId="55" fillId="0" borderId="17" xfId="60" applyNumberFormat="1" applyFont="1" applyFill="1" applyBorder="1" applyAlignment="1" applyProtection="1">
      <alignment horizontal="center" vertical="center" wrapText="1"/>
      <protection/>
    </xf>
    <xf numFmtId="174" fontId="55" fillId="0" borderId="18" xfId="60" applyNumberFormat="1" applyFont="1" applyFill="1" applyBorder="1" applyAlignment="1" applyProtection="1">
      <alignment horizontal="center" vertical="center" wrapText="1"/>
      <protection/>
    </xf>
    <xf numFmtId="174" fontId="55" fillId="0" borderId="19" xfId="60" applyNumberFormat="1" applyFont="1" applyFill="1" applyBorder="1" applyAlignment="1" applyProtection="1">
      <alignment horizontal="center" vertical="center" wrapText="1"/>
      <protection/>
    </xf>
    <xf numFmtId="174" fontId="52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52" fillId="0" borderId="10" xfId="60" applyNumberFormat="1" applyFont="1" applyFill="1" applyBorder="1" applyAlignment="1" applyProtection="1">
      <alignment vertical="center" wrapText="1"/>
      <protection locked="0"/>
    </xf>
    <xf numFmtId="174" fontId="52" fillId="0" borderId="21" xfId="60" applyNumberFormat="1" applyFont="1" applyFill="1" applyBorder="1" applyAlignment="1" applyProtection="1">
      <alignment vertical="center" wrapText="1"/>
      <protection/>
    </xf>
    <xf numFmtId="174" fontId="51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102" fillId="0" borderId="10" xfId="60" applyNumberFormat="1" applyFont="1" applyFill="1" applyBorder="1" applyAlignment="1" applyProtection="1">
      <alignment vertical="center" wrapText="1"/>
      <protection locked="0"/>
    </xf>
    <xf numFmtId="174" fontId="56" fillId="0" borderId="12" xfId="60" applyNumberFormat="1" applyFont="1" applyFill="1" applyBorder="1" applyAlignment="1" applyProtection="1">
      <alignment vertical="center" wrapText="1"/>
      <protection locked="0"/>
    </xf>
    <xf numFmtId="174" fontId="56" fillId="0" borderId="21" xfId="60" applyNumberFormat="1" applyFont="1" applyFill="1" applyBorder="1" applyAlignment="1" applyProtection="1">
      <alignment vertical="center" wrapText="1"/>
      <protection/>
    </xf>
    <xf numFmtId="174" fontId="43" fillId="0" borderId="10" xfId="60" applyNumberFormat="1" applyFont="1" applyFill="1" applyBorder="1" applyAlignment="1" applyProtection="1">
      <alignment vertical="center" wrapText="1"/>
      <protection locked="0"/>
    </xf>
    <xf numFmtId="174" fontId="51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54" fillId="0" borderId="10" xfId="60" applyNumberFormat="1" applyFont="1" applyFill="1" applyBorder="1" applyAlignment="1" applyProtection="1">
      <alignment vertical="center" wrapText="1"/>
      <protection locked="0"/>
    </xf>
    <xf numFmtId="174" fontId="51" fillId="0" borderId="22" xfId="60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23" xfId="60" applyNumberFormat="1" applyFont="1" applyFill="1" applyBorder="1" applyAlignment="1" applyProtection="1">
      <alignment vertical="center" wrapText="1"/>
      <protection locked="0"/>
    </xf>
    <xf numFmtId="174" fontId="56" fillId="0" borderId="24" xfId="60" applyNumberFormat="1" applyFont="1" applyFill="1" applyBorder="1" applyAlignment="1" applyProtection="1">
      <alignment vertical="center" wrapText="1"/>
      <protection locked="0"/>
    </xf>
    <xf numFmtId="174" fontId="54" fillId="0" borderId="16" xfId="60" applyNumberFormat="1" applyFont="1" applyFill="1" applyBorder="1" applyAlignment="1" applyProtection="1">
      <alignment horizontal="left" vertical="center" wrapText="1"/>
      <protection/>
    </xf>
    <xf numFmtId="174" fontId="54" fillId="0" borderId="17" xfId="60" applyNumberFormat="1" applyFont="1" applyFill="1" applyBorder="1" applyAlignment="1" applyProtection="1">
      <alignment vertical="center" wrapText="1"/>
      <protection/>
    </xf>
    <xf numFmtId="174" fontId="52" fillId="0" borderId="19" xfId="60" applyNumberFormat="1" applyFont="1" applyFill="1" applyBorder="1" applyAlignment="1" applyProtection="1">
      <alignment vertical="center" wrapText="1"/>
      <protection/>
    </xf>
    <xf numFmtId="3" fontId="14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1" fontId="15" fillId="0" borderId="10" xfId="0" applyNumberFormat="1" applyFont="1" applyBorder="1" applyAlignment="1">
      <alignment/>
    </xf>
    <xf numFmtId="0" fontId="0" fillId="0" borderId="0" xfId="61" applyFont="1" applyAlignment="1">
      <alignment horizontal="center"/>
      <protection/>
    </xf>
    <xf numFmtId="3" fontId="46" fillId="0" borderId="0" xfId="60" applyNumberFormat="1" applyFont="1" applyAlignment="1">
      <alignment horizontal="right"/>
      <protection/>
    </xf>
    <xf numFmtId="0" fontId="5" fillId="0" borderId="10" xfId="0" applyFont="1" applyFill="1" applyBorder="1" applyAlignment="1">
      <alignment horizontal="center" wrapText="1"/>
    </xf>
    <xf numFmtId="3" fontId="15" fillId="0" borderId="10" xfId="61" applyNumberFormat="1" applyFont="1" applyBorder="1">
      <alignment/>
      <protection/>
    </xf>
    <xf numFmtId="3" fontId="0" fillId="32" borderId="10" xfId="0" applyNumberFormat="1" applyFill="1" applyBorder="1" applyAlignment="1">
      <alignment/>
    </xf>
    <xf numFmtId="0" fontId="12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3" fontId="31" fillId="0" borderId="10" xfId="61" applyNumberFormat="1" applyFont="1" applyBorder="1">
      <alignment/>
      <protection/>
    </xf>
    <xf numFmtId="3" fontId="0" fillId="0" borderId="10" xfId="61" applyNumberFormat="1" applyBorder="1">
      <alignment/>
      <protection/>
    </xf>
    <xf numFmtId="3" fontId="95" fillId="0" borderId="10" xfId="61" applyNumberFormat="1" applyFont="1" applyBorder="1">
      <alignment/>
      <protection/>
    </xf>
    <xf numFmtId="0" fontId="44" fillId="0" borderId="0" xfId="64">
      <alignment/>
      <protection/>
    </xf>
    <xf numFmtId="0" fontId="45" fillId="0" borderId="10" xfId="64" applyFont="1" applyBorder="1" applyAlignment="1">
      <alignment horizontal="center" vertical="center" wrapText="1"/>
      <protection/>
    </xf>
    <xf numFmtId="0" fontId="44" fillId="0" borderId="0" xfId="64" applyAlignment="1">
      <alignment horizontal="center" vertical="center" wrapText="1"/>
      <protection/>
    </xf>
    <xf numFmtId="0" fontId="44" fillId="0" borderId="10" xfId="64" applyBorder="1">
      <alignment/>
      <protection/>
    </xf>
    <xf numFmtId="3" fontId="44" fillId="0" borderId="10" xfId="64" applyNumberFormat="1" applyBorder="1">
      <alignment/>
      <protection/>
    </xf>
    <xf numFmtId="0" fontId="58" fillId="0" borderId="10" xfId="64" applyFont="1" applyBorder="1">
      <alignment/>
      <protection/>
    </xf>
    <xf numFmtId="0" fontId="45" fillId="0" borderId="10" xfId="64" applyFont="1" applyBorder="1">
      <alignment/>
      <protection/>
    </xf>
    <xf numFmtId="3" fontId="45" fillId="0" borderId="10" xfId="64" applyNumberFormat="1" applyFont="1" applyBorder="1">
      <alignment/>
      <protection/>
    </xf>
    <xf numFmtId="0" fontId="45" fillId="0" borderId="0" xfId="64" applyFont="1">
      <alignment/>
      <protection/>
    </xf>
    <xf numFmtId="0" fontId="44" fillId="0" borderId="0" xfId="64" applyAlignment="1">
      <alignment horizontal="center"/>
      <protection/>
    </xf>
    <xf numFmtId="3" fontId="8" fillId="0" borderId="10" xfId="61" applyNumberFormat="1" applyFont="1" applyFill="1" applyBorder="1" applyAlignment="1">
      <alignment horizontal="right" vertical="center" wrapText="1"/>
      <protection/>
    </xf>
    <xf numFmtId="3" fontId="8" fillId="0" borderId="10" xfId="61" applyNumberFormat="1" applyFont="1" applyFill="1" applyBorder="1" applyAlignment="1">
      <alignment horizontal="left" vertical="center" wrapText="1"/>
      <protection/>
    </xf>
    <xf numFmtId="3" fontId="7" fillId="0" borderId="10" xfId="61" applyNumberFormat="1" applyFont="1" applyFill="1" applyBorder="1" applyAlignment="1">
      <alignment horizontal="right" vertical="center" wrapText="1"/>
      <protection/>
    </xf>
    <xf numFmtId="3" fontId="7" fillId="0" borderId="10" xfId="61" applyNumberFormat="1" applyFont="1" applyFill="1" applyBorder="1" applyAlignment="1">
      <alignment horizontal="left" vertical="center" wrapText="1"/>
      <protection/>
    </xf>
    <xf numFmtId="3" fontId="8" fillId="0" borderId="10" xfId="61" applyNumberFormat="1" applyFont="1" applyFill="1" applyBorder="1" applyAlignment="1">
      <alignment horizontal="right" vertical="center"/>
      <protection/>
    </xf>
    <xf numFmtId="3" fontId="8" fillId="0" borderId="10" xfId="61" applyNumberFormat="1" applyFont="1" applyFill="1" applyBorder="1" applyAlignment="1">
      <alignment horizontal="left" vertical="center"/>
      <protection/>
    </xf>
    <xf numFmtId="3" fontId="7" fillId="0" borderId="10" xfId="61" applyNumberFormat="1" applyFont="1" applyFill="1" applyBorder="1" applyAlignment="1">
      <alignment horizontal="right" vertical="center"/>
      <protection/>
    </xf>
    <xf numFmtId="3" fontId="7" fillId="0" borderId="10" xfId="61" applyNumberFormat="1" applyFont="1" applyFill="1" applyBorder="1" applyAlignment="1">
      <alignment horizontal="left" vertical="center"/>
      <protection/>
    </xf>
    <xf numFmtId="0" fontId="23" fillId="0" borderId="0" xfId="61" applyFont="1" applyAlignment="1">
      <alignment horizontal="center" vertical="center" wrapText="1"/>
      <protection/>
    </xf>
    <xf numFmtId="0" fontId="44" fillId="0" borderId="0" xfId="64" applyFont="1">
      <alignment/>
      <protection/>
    </xf>
    <xf numFmtId="0" fontId="45" fillId="0" borderId="10" xfId="64" applyFont="1" applyBorder="1" applyAlignment="1">
      <alignment horizontal="center" vertical="center" textRotation="90" wrapText="1"/>
      <protection/>
    </xf>
    <xf numFmtId="0" fontId="103" fillId="0" borderId="10" xfId="0" applyFont="1" applyBorder="1" applyAlignment="1">
      <alignment wrapText="1"/>
    </xf>
    <xf numFmtId="0" fontId="23" fillId="0" borderId="0" xfId="61" applyFont="1" applyAlignment="1">
      <alignment vertical="center" wrapText="1"/>
      <protection/>
    </xf>
    <xf numFmtId="0" fontId="44" fillId="0" borderId="0" xfId="64" applyFont="1" applyAlignment="1">
      <alignment horizontal="right"/>
      <protection/>
    </xf>
    <xf numFmtId="0" fontId="44" fillId="0" borderId="10" xfId="64" applyBorder="1" applyAlignment="1">
      <alignment horizontal="center" vertical="center" wrapText="1"/>
      <protection/>
    </xf>
    <xf numFmtId="0" fontId="23" fillId="0" borderId="0" xfId="61" applyFont="1" applyAlignment="1">
      <alignment wrapText="1"/>
      <protection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37" borderId="10" xfId="61" applyNumberFormat="1" applyFont="1" applyFill="1" applyBorder="1">
      <alignment/>
      <protection/>
    </xf>
    <xf numFmtId="0" fontId="23" fillId="0" borderId="0" xfId="61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23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Alignment="1">
      <alignment horizontal="center" wrapText="1"/>
      <protection/>
    </xf>
    <xf numFmtId="0" fontId="23" fillId="0" borderId="0" xfId="61" applyFont="1" applyAlignment="1">
      <alignment horizontal="center" vertical="center" wrapText="1"/>
      <protection/>
    </xf>
    <xf numFmtId="0" fontId="23" fillId="0" borderId="0" xfId="61" applyFont="1" applyAlignment="1">
      <alignment horizontal="center" vertical="center"/>
      <protection/>
    </xf>
    <xf numFmtId="0" fontId="12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47" fillId="0" borderId="0" xfId="60" applyNumberFormat="1" applyFont="1" applyAlignment="1">
      <alignment horizontal="center"/>
      <protection/>
    </xf>
    <xf numFmtId="0" fontId="48" fillId="0" borderId="25" xfId="60" applyFont="1" applyBorder="1" applyAlignment="1">
      <alignment horizontal="right"/>
      <protection/>
    </xf>
    <xf numFmtId="0" fontId="0" fillId="0" borderId="10" xfId="0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5 2" xfId="64"/>
    <cellStyle name="Normál 6" xfId="65"/>
    <cellStyle name="Normal_ered1021" xfId="66"/>
    <cellStyle name="Normal_KTRSZJ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Icu\Documents\K&#246;lts&#233;gvet&#233;s\eberg&#337;c\2015\k&#246;lts&#233;gvet&#233;s%20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6"/>
  <sheetViews>
    <sheetView zoomScalePageLayoutView="0" workbookViewId="0" topLeftCell="A7">
      <selection activeCell="B20" sqref="B20"/>
    </sheetView>
  </sheetViews>
  <sheetFormatPr defaultColWidth="9.140625" defaultRowHeight="15"/>
  <cols>
    <col min="1" max="1" width="85.57421875" style="144" customWidth="1"/>
    <col min="2" max="2" width="18.8515625" style="144" customWidth="1"/>
    <col min="3" max="16384" width="9.140625" style="144" customWidth="1"/>
  </cols>
  <sheetData>
    <row r="3" spans="1:2" ht="18">
      <c r="A3" s="299" t="s">
        <v>790</v>
      </c>
      <c r="B3" s="299"/>
    </row>
    <row r="4" spans="1:2" ht="50.25" customHeight="1">
      <c r="A4" s="300" t="s">
        <v>705</v>
      </c>
      <c r="B4" s="300"/>
    </row>
    <row r="5" spans="1:2" ht="50.25" customHeight="1">
      <c r="A5" s="265"/>
      <c r="B5" s="265"/>
    </row>
    <row r="6" ht="15">
      <c r="B6" s="266" t="s">
        <v>806</v>
      </c>
    </row>
    <row r="7" spans="2:6" ht="15">
      <c r="B7" s="182" t="s">
        <v>706</v>
      </c>
      <c r="C7" s="145"/>
      <c r="D7" s="145"/>
      <c r="E7" s="145"/>
      <c r="F7" s="145"/>
    </row>
    <row r="8" spans="1:6" ht="15">
      <c r="A8" s="146" t="s">
        <v>121</v>
      </c>
      <c r="B8" s="263">
        <v>2396</v>
      </c>
      <c r="C8" s="145"/>
      <c r="D8" s="145"/>
      <c r="E8" s="145"/>
      <c r="F8" s="145"/>
    </row>
    <row r="9" spans="1:6" ht="15">
      <c r="A9" s="146" t="s">
        <v>122</v>
      </c>
      <c r="B9" s="263">
        <v>711</v>
      </c>
      <c r="C9" s="145"/>
      <c r="D9" s="145"/>
      <c r="E9" s="145"/>
      <c r="F9" s="145"/>
    </row>
    <row r="10" spans="1:6" ht="15">
      <c r="A10" s="146" t="s">
        <v>123</v>
      </c>
      <c r="B10" s="263">
        <v>5477</v>
      </c>
      <c r="C10" s="145"/>
      <c r="D10" s="145"/>
      <c r="E10" s="145"/>
      <c r="F10" s="145"/>
    </row>
    <row r="11" spans="1:6" ht="15">
      <c r="A11" s="146" t="s">
        <v>124</v>
      </c>
      <c r="B11" s="263">
        <v>550</v>
      </c>
      <c r="C11" s="145"/>
      <c r="D11" s="145"/>
      <c r="E11" s="145"/>
      <c r="F11" s="145"/>
    </row>
    <row r="12" spans="1:6" ht="15">
      <c r="A12" s="146" t="s">
        <v>125</v>
      </c>
      <c r="B12" s="263">
        <v>1917</v>
      </c>
      <c r="C12" s="145"/>
      <c r="D12" s="145"/>
      <c r="E12" s="145"/>
      <c r="F12" s="145"/>
    </row>
    <row r="13" spans="1:6" s="225" customFormat="1" ht="15">
      <c r="A13" s="223" t="s">
        <v>759</v>
      </c>
      <c r="B13" s="267">
        <v>907</v>
      </c>
      <c r="C13" s="224"/>
      <c r="D13" s="224"/>
      <c r="E13" s="224"/>
      <c r="F13" s="224"/>
    </row>
    <row r="14" spans="1:6" ht="15">
      <c r="A14" s="146" t="s">
        <v>126</v>
      </c>
      <c r="B14" s="263">
        <v>200</v>
      </c>
      <c r="C14" s="145"/>
      <c r="D14" s="145"/>
      <c r="E14" s="145"/>
      <c r="F14" s="145"/>
    </row>
    <row r="15" spans="1:6" ht="15">
      <c r="A15" s="146" t="s">
        <v>127</v>
      </c>
      <c r="B15" s="263">
        <v>3480</v>
      </c>
      <c r="C15" s="145"/>
      <c r="D15" s="145"/>
      <c r="E15" s="145"/>
      <c r="F15" s="145"/>
    </row>
    <row r="16" spans="1:6" ht="15">
      <c r="A16" s="146" t="s">
        <v>128</v>
      </c>
      <c r="B16" s="263"/>
      <c r="C16" s="145"/>
      <c r="D16" s="145"/>
      <c r="E16" s="145"/>
      <c r="F16" s="145"/>
    </row>
    <row r="17" spans="1:6" ht="15">
      <c r="A17" s="147" t="s">
        <v>707</v>
      </c>
      <c r="B17" s="263">
        <f>SUM(B8:B16)-B13</f>
        <v>14731</v>
      </c>
      <c r="C17" s="145"/>
      <c r="D17" s="145"/>
      <c r="E17" s="145"/>
      <c r="F17" s="145"/>
    </row>
    <row r="18" spans="1:6" ht="15">
      <c r="A18" s="147" t="s">
        <v>708</v>
      </c>
      <c r="B18" s="263">
        <v>352</v>
      </c>
      <c r="C18" s="145"/>
      <c r="D18" s="145"/>
      <c r="E18" s="145"/>
      <c r="F18" s="145"/>
    </row>
    <row r="19" spans="1:6" ht="15">
      <c r="A19" s="148" t="s">
        <v>564</v>
      </c>
      <c r="B19" s="298">
        <f>SUM(B17:B18)</f>
        <v>15083</v>
      </c>
      <c r="C19" s="145"/>
      <c r="D19" s="145"/>
      <c r="E19" s="145"/>
      <c r="F19" s="145"/>
    </row>
    <row r="20" spans="1:6" ht="15">
      <c r="A20" s="146" t="s">
        <v>709</v>
      </c>
      <c r="B20" s="263">
        <v>8793</v>
      </c>
      <c r="C20" s="145"/>
      <c r="D20" s="145"/>
      <c r="E20" s="145"/>
      <c r="F20" s="145"/>
    </row>
    <row r="21" spans="1:6" ht="15">
      <c r="A21" s="146" t="s">
        <v>710</v>
      </c>
      <c r="B21" s="263"/>
      <c r="C21" s="145"/>
      <c r="D21" s="145"/>
      <c r="E21" s="145"/>
      <c r="F21" s="145"/>
    </row>
    <row r="22" spans="1:6" ht="15">
      <c r="A22" s="146" t="s">
        <v>711</v>
      </c>
      <c r="B22" s="263">
        <v>2410</v>
      </c>
      <c r="C22" s="145"/>
      <c r="D22" s="145"/>
      <c r="E22" s="145"/>
      <c r="F22" s="145"/>
    </row>
    <row r="23" spans="1:6" ht="15">
      <c r="A23" s="146" t="s">
        <v>712</v>
      </c>
      <c r="B23" s="263">
        <v>3480</v>
      </c>
      <c r="C23" s="145"/>
      <c r="D23" s="145"/>
      <c r="E23" s="145"/>
      <c r="F23" s="145"/>
    </row>
    <row r="24" spans="1:6" ht="15">
      <c r="A24" s="146" t="s">
        <v>713</v>
      </c>
      <c r="B24" s="263"/>
      <c r="C24" s="145"/>
      <c r="D24" s="145"/>
      <c r="E24" s="145"/>
      <c r="F24" s="145"/>
    </row>
    <row r="25" spans="1:6" ht="15">
      <c r="A25" s="146" t="s">
        <v>714</v>
      </c>
      <c r="B25" s="263"/>
      <c r="C25" s="145"/>
      <c r="D25" s="145"/>
      <c r="E25" s="145"/>
      <c r="F25" s="145"/>
    </row>
    <row r="26" spans="1:6" ht="15">
      <c r="A26" s="146" t="s">
        <v>715</v>
      </c>
      <c r="B26" s="263">
        <v>400</v>
      </c>
      <c r="C26" s="145"/>
      <c r="D26" s="145"/>
      <c r="E26" s="145"/>
      <c r="F26" s="145"/>
    </row>
    <row r="27" spans="1:6" ht="15">
      <c r="A27" s="147" t="s">
        <v>716</v>
      </c>
      <c r="B27" s="263">
        <f>SUM(B20:B26)</f>
        <v>15083</v>
      </c>
      <c r="C27" s="145"/>
      <c r="D27" s="145"/>
      <c r="E27" s="145"/>
      <c r="F27" s="145"/>
    </row>
    <row r="28" spans="1:6" ht="15">
      <c r="A28" s="147" t="s">
        <v>717</v>
      </c>
      <c r="B28" s="263"/>
      <c r="C28" s="145"/>
      <c r="D28" s="145"/>
      <c r="E28" s="145"/>
      <c r="F28" s="145"/>
    </row>
    <row r="29" spans="1:6" ht="15">
      <c r="A29" s="148" t="s">
        <v>565</v>
      </c>
      <c r="B29" s="298">
        <f>SUM(B27:B28)</f>
        <v>15083</v>
      </c>
      <c r="C29" s="145"/>
      <c r="D29" s="145"/>
      <c r="E29" s="145"/>
      <c r="F29" s="145"/>
    </row>
    <row r="30" spans="1:6" ht="15">
      <c r="A30" s="145"/>
      <c r="B30" s="145"/>
      <c r="C30" s="145"/>
      <c r="D30" s="145"/>
      <c r="E30" s="145"/>
      <c r="F30" s="145"/>
    </row>
    <row r="31" spans="1:6" ht="15">
      <c r="A31" s="145"/>
      <c r="B31" s="145"/>
      <c r="C31" s="145"/>
      <c r="D31" s="145"/>
      <c r="E31" s="145"/>
      <c r="F31" s="145"/>
    </row>
    <row r="32" spans="1:6" ht="15">
      <c r="A32" s="145"/>
      <c r="B32" s="145"/>
      <c r="C32" s="145"/>
      <c r="D32" s="145"/>
      <c r="E32" s="145"/>
      <c r="F32" s="145"/>
    </row>
    <row r="33" spans="1:6" ht="15">
      <c r="A33" s="145"/>
      <c r="B33" s="145"/>
      <c r="C33" s="145"/>
      <c r="D33" s="145"/>
      <c r="E33" s="145"/>
      <c r="F33" s="145"/>
    </row>
    <row r="34" spans="1:6" ht="15">
      <c r="A34" s="145"/>
      <c r="B34" s="145"/>
      <c r="C34" s="145"/>
      <c r="D34" s="145"/>
      <c r="E34" s="145"/>
      <c r="F34" s="145"/>
    </row>
    <row r="35" spans="1:6" ht="15">
      <c r="A35" s="145"/>
      <c r="B35" s="145"/>
      <c r="C35" s="145"/>
      <c r="D35" s="145"/>
      <c r="E35" s="145"/>
      <c r="F35" s="145"/>
    </row>
    <row r="36" spans="1:6" ht="15">
      <c r="A36" s="145"/>
      <c r="B36" s="145"/>
      <c r="C36" s="145"/>
      <c r="D36" s="145"/>
      <c r="E36" s="145"/>
      <c r="F36" s="145"/>
    </row>
  </sheetData>
  <sheetProtection/>
  <mergeCells count="2"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6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15" t="s">
        <v>790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46.5" customHeight="1">
      <c r="A2" s="314" t="s">
        <v>93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6.5" customHeight="1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1:10" ht="15">
      <c r="A4" s="4" t="s">
        <v>1</v>
      </c>
      <c r="J4" s="260" t="s">
        <v>773</v>
      </c>
    </row>
    <row r="5" spans="1:10" ht="61.5" customHeight="1">
      <c r="A5" s="2" t="s">
        <v>129</v>
      </c>
      <c r="B5" s="3" t="s">
        <v>130</v>
      </c>
      <c r="C5" s="65" t="s">
        <v>693</v>
      </c>
      <c r="D5" s="65" t="s">
        <v>696</v>
      </c>
      <c r="E5" s="65" t="s">
        <v>697</v>
      </c>
      <c r="F5" s="65" t="s">
        <v>698</v>
      </c>
      <c r="G5" s="65" t="s">
        <v>703</v>
      </c>
      <c r="H5" s="65" t="s">
        <v>694</v>
      </c>
      <c r="I5" s="65" t="s">
        <v>695</v>
      </c>
      <c r="J5" s="65" t="s">
        <v>699</v>
      </c>
    </row>
    <row r="6" spans="1:10" ht="25.5">
      <c r="A6" s="45"/>
      <c r="B6" s="45"/>
      <c r="C6" s="45"/>
      <c r="D6" s="45"/>
      <c r="E6" s="45"/>
      <c r="F6" s="69" t="s">
        <v>704</v>
      </c>
      <c r="G6" s="68"/>
      <c r="H6" s="45"/>
      <c r="I6" s="45"/>
      <c r="J6" s="45"/>
    </row>
    <row r="7" spans="1:10" ht="1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5">
      <c r="A10" s="13" t="s">
        <v>232</v>
      </c>
      <c r="B10" s="6" t="s">
        <v>233</v>
      </c>
      <c r="C10" s="45"/>
      <c r="D10" s="45"/>
      <c r="E10" s="45"/>
      <c r="F10" s="45"/>
      <c r="G10" s="45"/>
      <c r="H10" s="45"/>
      <c r="I10" s="45"/>
      <c r="J10" s="45"/>
    </row>
    <row r="11" spans="1:10" ht="15">
      <c r="A11" s="13"/>
      <c r="B11" s="6"/>
      <c r="C11" s="45"/>
      <c r="D11" s="45"/>
      <c r="E11" s="45"/>
      <c r="F11" s="45"/>
      <c r="G11" s="45"/>
      <c r="H11" s="45"/>
      <c r="I11" s="45"/>
      <c r="J11" s="45"/>
    </row>
    <row r="12" spans="1:10" ht="15">
      <c r="A12" s="13"/>
      <c r="B12" s="6"/>
      <c r="C12" s="45"/>
      <c r="D12" s="45"/>
      <c r="E12" s="45"/>
      <c r="F12" s="45"/>
      <c r="G12" s="45"/>
      <c r="H12" s="45"/>
      <c r="I12" s="45"/>
      <c r="J12" s="45"/>
    </row>
    <row r="13" spans="1:10" ht="15">
      <c r="A13" s="13"/>
      <c r="B13" s="6"/>
      <c r="C13" s="45"/>
      <c r="D13" s="45"/>
      <c r="E13" s="45"/>
      <c r="F13" s="45"/>
      <c r="G13" s="45"/>
      <c r="H13" s="45"/>
      <c r="I13" s="45"/>
      <c r="J13" s="45"/>
    </row>
    <row r="14" spans="1:10" ht="15">
      <c r="A14" s="13"/>
      <c r="B14" s="6"/>
      <c r="C14" s="45"/>
      <c r="D14" s="45"/>
      <c r="E14" s="45"/>
      <c r="F14" s="45"/>
      <c r="G14" s="45"/>
      <c r="H14" s="45"/>
      <c r="I14" s="45"/>
      <c r="J14" s="45"/>
    </row>
    <row r="15" spans="1:10" ht="15">
      <c r="A15" s="13" t="s">
        <v>475</v>
      </c>
      <c r="B15" s="6" t="s">
        <v>234</v>
      </c>
      <c r="C15" s="45"/>
      <c r="D15" s="45"/>
      <c r="E15" s="45"/>
      <c r="F15" s="45"/>
      <c r="G15" s="45"/>
      <c r="H15" s="45"/>
      <c r="I15" s="45"/>
      <c r="J15" s="45"/>
    </row>
    <row r="16" spans="1:10" ht="15">
      <c r="A16" s="13"/>
      <c r="B16" s="6"/>
      <c r="C16" s="45"/>
      <c r="D16" s="45"/>
      <c r="E16" s="45"/>
      <c r="F16" s="45"/>
      <c r="G16" s="45"/>
      <c r="H16" s="45"/>
      <c r="I16" s="45"/>
      <c r="J16" s="45"/>
    </row>
    <row r="17" spans="1:10" ht="15">
      <c r="A17" s="13"/>
      <c r="B17" s="6"/>
      <c r="C17" s="45"/>
      <c r="D17" s="45"/>
      <c r="E17" s="45"/>
      <c r="F17" s="45"/>
      <c r="G17" s="45"/>
      <c r="H17" s="45"/>
      <c r="I17" s="45"/>
      <c r="J17" s="45"/>
    </row>
    <row r="18" spans="1:10" ht="15">
      <c r="A18" s="13"/>
      <c r="B18" s="6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13"/>
      <c r="B19" s="6"/>
      <c r="C19" s="45"/>
      <c r="D19" s="45"/>
      <c r="E19" s="45"/>
      <c r="F19" s="45"/>
      <c r="G19" s="45"/>
      <c r="H19" s="45"/>
      <c r="I19" s="45"/>
      <c r="J19" s="45"/>
    </row>
    <row r="20" spans="1:10" ht="15">
      <c r="A20" s="5" t="s">
        <v>235</v>
      </c>
      <c r="B20" s="6" t="s">
        <v>236</v>
      </c>
      <c r="C20" s="45"/>
      <c r="D20" s="45"/>
      <c r="E20" s="45"/>
      <c r="F20" s="45"/>
      <c r="G20" s="45"/>
      <c r="H20" s="45"/>
      <c r="I20" s="45"/>
      <c r="J20" s="45"/>
    </row>
    <row r="21" spans="1:10" ht="15">
      <c r="A21" s="5"/>
      <c r="B21" s="6"/>
      <c r="C21" s="45"/>
      <c r="D21" s="45"/>
      <c r="E21" s="45"/>
      <c r="F21" s="45"/>
      <c r="G21" s="45"/>
      <c r="H21" s="45"/>
      <c r="I21" s="45"/>
      <c r="J21" s="45"/>
    </row>
    <row r="22" spans="1:10" ht="15">
      <c r="A22" s="5"/>
      <c r="B22" s="6"/>
      <c r="C22" s="45"/>
      <c r="D22" s="45"/>
      <c r="E22" s="45"/>
      <c r="F22" s="45"/>
      <c r="G22" s="45"/>
      <c r="H22" s="45"/>
      <c r="I22" s="45"/>
      <c r="J22" s="45"/>
    </row>
    <row r="23" spans="1:10" ht="15">
      <c r="A23" s="13" t="s">
        <v>237</v>
      </c>
      <c r="B23" s="6" t="s">
        <v>238</v>
      </c>
      <c r="C23" s="45"/>
      <c r="D23" s="45"/>
      <c r="E23" s="45"/>
      <c r="F23" s="45"/>
      <c r="G23" s="45"/>
      <c r="H23" s="45"/>
      <c r="I23" s="45"/>
      <c r="J23" s="45"/>
    </row>
    <row r="24" spans="1:10" ht="15">
      <c r="A24" s="13"/>
      <c r="B24" s="6"/>
      <c r="C24" s="45"/>
      <c r="D24" s="45"/>
      <c r="E24" s="45"/>
      <c r="F24" s="45"/>
      <c r="G24" s="45"/>
      <c r="H24" s="45"/>
      <c r="I24" s="45"/>
      <c r="J24" s="45"/>
    </row>
    <row r="25" spans="1:10" ht="15">
      <c r="A25" s="13"/>
      <c r="B25" s="6"/>
      <c r="C25" s="45"/>
      <c r="D25" s="45"/>
      <c r="E25" s="45"/>
      <c r="F25" s="45"/>
      <c r="G25" s="45"/>
      <c r="H25" s="45"/>
      <c r="I25" s="45"/>
      <c r="J25" s="45"/>
    </row>
    <row r="26" spans="1:10" ht="15">
      <c r="A26" s="13" t="s">
        <v>239</v>
      </c>
      <c r="B26" s="6" t="s">
        <v>240</v>
      </c>
      <c r="C26" s="45"/>
      <c r="D26" s="45"/>
      <c r="E26" s="45"/>
      <c r="F26" s="45"/>
      <c r="G26" s="45"/>
      <c r="H26" s="45"/>
      <c r="I26" s="45"/>
      <c r="J26" s="45"/>
    </row>
    <row r="27" spans="1:10" ht="15">
      <c r="A27" s="13"/>
      <c r="B27" s="6"/>
      <c r="C27" s="45"/>
      <c r="D27" s="45"/>
      <c r="E27" s="45"/>
      <c r="F27" s="45"/>
      <c r="G27" s="45"/>
      <c r="H27" s="45"/>
      <c r="I27" s="45"/>
      <c r="J27" s="45"/>
    </row>
    <row r="28" spans="1:10" ht="15">
      <c r="A28" s="13"/>
      <c r="B28" s="6"/>
      <c r="C28" s="45"/>
      <c r="D28" s="45"/>
      <c r="E28" s="45"/>
      <c r="F28" s="45"/>
      <c r="G28" s="45"/>
      <c r="H28" s="45"/>
      <c r="I28" s="45"/>
      <c r="J28" s="45"/>
    </row>
    <row r="29" spans="1:10" ht="15">
      <c r="A29" s="5" t="s">
        <v>241</v>
      </c>
      <c r="B29" s="6" t="s">
        <v>242</v>
      </c>
      <c r="C29" s="45"/>
      <c r="D29" s="45"/>
      <c r="E29" s="45"/>
      <c r="F29" s="45"/>
      <c r="G29" s="45"/>
      <c r="H29" s="45"/>
      <c r="I29" s="45"/>
      <c r="J29" s="45"/>
    </row>
    <row r="30" spans="1:10" ht="15">
      <c r="A30" s="5" t="s">
        <v>243</v>
      </c>
      <c r="B30" s="6" t="s">
        <v>244</v>
      </c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20" t="s">
        <v>476</v>
      </c>
      <c r="B31" s="9" t="s">
        <v>245</v>
      </c>
      <c r="C31" s="45"/>
      <c r="D31" s="45"/>
      <c r="E31" s="45"/>
      <c r="F31" s="45"/>
      <c r="G31" s="45"/>
      <c r="H31" s="45"/>
      <c r="I31" s="45"/>
      <c r="J31" s="45"/>
    </row>
    <row r="32" spans="1:10" ht="15.75">
      <c r="A32" s="24"/>
      <c r="B32" s="8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4"/>
      <c r="B33" s="8"/>
      <c r="C33" s="45"/>
      <c r="D33" s="45"/>
      <c r="E33" s="45"/>
      <c r="F33" s="45"/>
      <c r="G33" s="45"/>
      <c r="H33" s="45"/>
      <c r="I33" s="45"/>
      <c r="J33" s="45"/>
    </row>
    <row r="34" spans="1:10" ht="15.75">
      <c r="A34" s="24"/>
      <c r="B34" s="8"/>
      <c r="C34" s="45"/>
      <c r="D34" s="45"/>
      <c r="E34" s="45"/>
      <c r="F34" s="45"/>
      <c r="G34" s="45"/>
      <c r="H34" s="45"/>
      <c r="I34" s="45"/>
      <c r="J34" s="45"/>
    </row>
    <row r="35" spans="1:10" ht="15.75">
      <c r="A35" s="24"/>
      <c r="B35" s="8"/>
      <c r="C35" s="45"/>
      <c r="D35" s="45"/>
      <c r="E35" s="45"/>
      <c r="F35" s="45"/>
      <c r="G35" s="45"/>
      <c r="H35" s="45"/>
      <c r="I35" s="45"/>
      <c r="J35" s="45"/>
    </row>
    <row r="36" spans="1:10" ht="15">
      <c r="A36" s="13" t="s">
        <v>246</v>
      </c>
      <c r="B36" s="6" t="s">
        <v>247</v>
      </c>
      <c r="C36" s="45"/>
      <c r="D36" s="45"/>
      <c r="E36" s="45"/>
      <c r="F36" s="45"/>
      <c r="G36" s="45"/>
      <c r="H36" s="45"/>
      <c r="I36" s="45"/>
      <c r="J36" s="45"/>
    </row>
    <row r="37" spans="1:10" ht="15">
      <c r="A37" s="13"/>
      <c r="B37" s="6"/>
      <c r="C37" s="45"/>
      <c r="D37" s="45"/>
      <c r="E37" s="45"/>
      <c r="F37" s="45"/>
      <c r="G37" s="45"/>
      <c r="H37" s="45"/>
      <c r="I37" s="45"/>
      <c r="J37" s="45"/>
    </row>
    <row r="38" spans="1:10" ht="15">
      <c r="A38" s="13"/>
      <c r="B38" s="6"/>
      <c r="C38" s="45"/>
      <c r="D38" s="45"/>
      <c r="E38" s="45"/>
      <c r="F38" s="45"/>
      <c r="G38" s="45"/>
      <c r="H38" s="45"/>
      <c r="I38" s="45"/>
      <c r="J38" s="45"/>
    </row>
    <row r="39" spans="1:10" ht="15">
      <c r="A39" s="13"/>
      <c r="B39" s="6"/>
      <c r="C39" s="45"/>
      <c r="D39" s="45"/>
      <c r="E39" s="45"/>
      <c r="F39" s="45"/>
      <c r="G39" s="45"/>
      <c r="H39" s="45"/>
      <c r="I39" s="45"/>
      <c r="J39" s="45"/>
    </row>
    <row r="40" spans="1:10" ht="15">
      <c r="A40" s="13"/>
      <c r="B40" s="6"/>
      <c r="C40" s="45"/>
      <c r="D40" s="45"/>
      <c r="E40" s="45"/>
      <c r="F40" s="45"/>
      <c r="G40" s="45"/>
      <c r="H40" s="45"/>
      <c r="I40" s="45"/>
      <c r="J40" s="45"/>
    </row>
    <row r="41" spans="1:10" ht="15">
      <c r="A41" s="13" t="s">
        <v>248</v>
      </c>
      <c r="B41" s="6" t="s">
        <v>249</v>
      </c>
      <c r="C41" s="45"/>
      <c r="D41" s="45"/>
      <c r="E41" s="45"/>
      <c r="F41" s="45"/>
      <c r="G41" s="45"/>
      <c r="H41" s="45"/>
      <c r="I41" s="45"/>
      <c r="J41" s="45"/>
    </row>
    <row r="42" spans="1:10" ht="15">
      <c r="A42" s="13"/>
      <c r="B42" s="6"/>
      <c r="C42" s="45"/>
      <c r="D42" s="45"/>
      <c r="E42" s="45"/>
      <c r="F42" s="45"/>
      <c r="G42" s="45"/>
      <c r="H42" s="45"/>
      <c r="I42" s="45"/>
      <c r="J42" s="45"/>
    </row>
    <row r="43" spans="1:10" ht="15">
      <c r="A43" s="13"/>
      <c r="B43" s="6"/>
      <c r="C43" s="45"/>
      <c r="D43" s="45"/>
      <c r="E43" s="45"/>
      <c r="F43" s="45"/>
      <c r="G43" s="45"/>
      <c r="H43" s="45"/>
      <c r="I43" s="45"/>
      <c r="J43" s="45"/>
    </row>
    <row r="44" spans="1:10" ht="15">
      <c r="A44" s="13"/>
      <c r="B44" s="6"/>
      <c r="C44" s="45"/>
      <c r="D44" s="45"/>
      <c r="E44" s="45"/>
      <c r="F44" s="45"/>
      <c r="G44" s="45"/>
      <c r="H44" s="45"/>
      <c r="I44" s="45"/>
      <c r="J44" s="45"/>
    </row>
    <row r="45" spans="1:10" ht="15">
      <c r="A45" s="13"/>
      <c r="B45" s="6"/>
      <c r="C45" s="45"/>
      <c r="D45" s="45"/>
      <c r="E45" s="45"/>
      <c r="F45" s="45"/>
      <c r="G45" s="45"/>
      <c r="H45" s="45"/>
      <c r="I45" s="45"/>
      <c r="J45" s="45"/>
    </row>
    <row r="46" spans="1:10" ht="15">
      <c r="A46" s="13" t="s">
        <v>250</v>
      </c>
      <c r="B46" s="6" t="s">
        <v>251</v>
      </c>
      <c r="C46" s="45"/>
      <c r="D46" s="45"/>
      <c r="E46" s="45"/>
      <c r="F46" s="45"/>
      <c r="G46" s="45"/>
      <c r="H46" s="45"/>
      <c r="I46" s="45"/>
      <c r="J46" s="45"/>
    </row>
    <row r="47" spans="1:10" ht="15">
      <c r="A47" s="13" t="s">
        <v>252</v>
      </c>
      <c r="B47" s="6" t="s">
        <v>253</v>
      </c>
      <c r="C47" s="45"/>
      <c r="D47" s="45"/>
      <c r="E47" s="45"/>
      <c r="F47" s="45"/>
      <c r="G47" s="45"/>
      <c r="H47" s="45"/>
      <c r="I47" s="45"/>
      <c r="J47" s="45"/>
    </row>
    <row r="48" spans="1:10" ht="15.75">
      <c r="A48" s="20" t="s">
        <v>477</v>
      </c>
      <c r="B48" s="9" t="s">
        <v>254</v>
      </c>
      <c r="C48" s="45"/>
      <c r="D48" s="45"/>
      <c r="E48" s="45"/>
      <c r="F48" s="45"/>
      <c r="G48" s="45"/>
      <c r="H48" s="45"/>
      <c r="I48" s="45"/>
      <c r="J48" s="45"/>
    </row>
    <row r="49" spans="1:10" ht="78.75">
      <c r="A49" s="117" t="s">
        <v>100</v>
      </c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>
      <c r="A50" s="65" t="s">
        <v>101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5.75">
      <c r="A51" s="65" t="s">
        <v>101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.75">
      <c r="A52" s="65" t="s">
        <v>101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ht="15">
      <c r="A55" s="113" t="s">
        <v>99</v>
      </c>
    </row>
    <row r="56" ht="15">
      <c r="A56" s="116"/>
    </row>
    <row r="57" ht="25.5">
      <c r="A57" s="114" t="s">
        <v>112</v>
      </c>
    </row>
    <row r="58" ht="51">
      <c r="A58" s="114" t="s">
        <v>94</v>
      </c>
    </row>
    <row r="59" ht="25.5">
      <c r="A59" s="114" t="s">
        <v>95</v>
      </c>
    </row>
    <row r="60" ht="25.5">
      <c r="A60" s="114" t="s">
        <v>96</v>
      </c>
    </row>
    <row r="61" ht="38.25">
      <c r="A61" s="114" t="s">
        <v>97</v>
      </c>
    </row>
    <row r="62" ht="25.5">
      <c r="A62" s="114" t="s">
        <v>98</v>
      </c>
    </row>
    <row r="63" ht="38.25">
      <c r="A63" s="114" t="s">
        <v>113</v>
      </c>
    </row>
    <row r="64" ht="51">
      <c r="A64" s="115" t="s">
        <v>114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5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15" t="s">
        <v>790</v>
      </c>
      <c r="B1" s="315"/>
      <c r="C1" s="315"/>
      <c r="D1" s="315"/>
      <c r="E1" s="315"/>
      <c r="F1" s="315"/>
      <c r="G1" s="315"/>
      <c r="H1" s="315"/>
    </row>
    <row r="2" spans="1:8" ht="82.5" customHeight="1">
      <c r="A2" s="308" t="s">
        <v>102</v>
      </c>
      <c r="B2" s="314"/>
      <c r="C2" s="314"/>
      <c r="D2" s="314"/>
      <c r="E2" s="314"/>
      <c r="F2" s="314"/>
      <c r="G2" s="314"/>
      <c r="H2" s="314"/>
    </row>
    <row r="3" spans="1:8" ht="20.25" customHeight="1">
      <c r="A3" s="70"/>
      <c r="B3" s="71"/>
      <c r="C3" s="71"/>
      <c r="D3" s="71"/>
      <c r="E3" s="71"/>
      <c r="F3" s="71"/>
      <c r="G3" s="71"/>
      <c r="H3" s="71"/>
    </row>
    <row r="4" spans="1:5" ht="15">
      <c r="A4" s="4" t="s">
        <v>1</v>
      </c>
      <c r="E4" s="260" t="s">
        <v>774</v>
      </c>
    </row>
    <row r="5" spans="1:9" ht="86.25" customHeight="1">
      <c r="A5" s="2" t="s">
        <v>129</v>
      </c>
      <c r="B5" s="3" t="s">
        <v>130</v>
      </c>
      <c r="C5" s="65" t="s">
        <v>694</v>
      </c>
      <c r="D5" s="65" t="s">
        <v>695</v>
      </c>
      <c r="E5" s="65" t="s">
        <v>700</v>
      </c>
      <c r="F5" s="118"/>
      <c r="G5" s="119"/>
      <c r="H5" s="119"/>
      <c r="I5" s="119"/>
    </row>
    <row r="6" spans="1:9" ht="15">
      <c r="A6" s="21" t="s">
        <v>558</v>
      </c>
      <c r="B6" s="5" t="s">
        <v>395</v>
      </c>
      <c r="C6" s="45"/>
      <c r="D6" s="45"/>
      <c r="E6" s="68"/>
      <c r="F6" s="120"/>
      <c r="G6" s="121"/>
      <c r="H6" s="121"/>
      <c r="I6" s="121"/>
    </row>
    <row r="7" spans="1:9" ht="15">
      <c r="A7" s="58" t="s">
        <v>268</v>
      </c>
      <c r="B7" s="58" t="s">
        <v>395</v>
      </c>
      <c r="C7" s="45"/>
      <c r="D7" s="45"/>
      <c r="E7" s="45"/>
      <c r="F7" s="120"/>
      <c r="G7" s="121"/>
      <c r="H7" s="121"/>
      <c r="I7" s="121"/>
    </row>
    <row r="8" spans="1:9" ht="30">
      <c r="A8" s="12" t="s">
        <v>396</v>
      </c>
      <c r="B8" s="5" t="s">
        <v>397</v>
      </c>
      <c r="C8" s="45"/>
      <c r="D8" s="45"/>
      <c r="E8" s="45"/>
      <c r="F8" s="120"/>
      <c r="G8" s="121"/>
      <c r="H8" s="121"/>
      <c r="I8" s="121"/>
    </row>
    <row r="9" spans="1:9" ht="15">
      <c r="A9" s="21" t="s">
        <v>606</v>
      </c>
      <c r="B9" s="5" t="s">
        <v>398</v>
      </c>
      <c r="C9" s="45"/>
      <c r="D9" s="45"/>
      <c r="E9" s="45"/>
      <c r="F9" s="120"/>
      <c r="G9" s="121"/>
      <c r="H9" s="121"/>
      <c r="I9" s="121"/>
    </row>
    <row r="10" spans="1:9" ht="15">
      <c r="A10" s="58" t="s">
        <v>268</v>
      </c>
      <c r="B10" s="58" t="s">
        <v>398</v>
      </c>
      <c r="C10" s="45"/>
      <c r="D10" s="45"/>
      <c r="E10" s="45"/>
      <c r="F10" s="120"/>
      <c r="G10" s="121"/>
      <c r="H10" s="121"/>
      <c r="I10" s="121"/>
    </row>
    <row r="11" spans="1:9" ht="15">
      <c r="A11" s="11" t="s">
        <v>577</v>
      </c>
      <c r="B11" s="7" t="s">
        <v>399</v>
      </c>
      <c r="C11" s="45"/>
      <c r="D11" s="45"/>
      <c r="E11" s="45"/>
      <c r="F11" s="120"/>
      <c r="G11" s="121"/>
      <c r="H11" s="121"/>
      <c r="I11" s="121"/>
    </row>
    <row r="12" spans="1:9" ht="15">
      <c r="A12" s="12" t="s">
        <v>607</v>
      </c>
      <c r="B12" s="5" t="s">
        <v>400</v>
      </c>
      <c r="C12" s="45"/>
      <c r="D12" s="45"/>
      <c r="E12" s="45"/>
      <c r="F12" s="120"/>
      <c r="G12" s="121"/>
      <c r="H12" s="121"/>
      <c r="I12" s="121"/>
    </row>
    <row r="13" spans="1:9" ht="15">
      <c r="A13" s="58" t="s">
        <v>276</v>
      </c>
      <c r="B13" s="58" t="s">
        <v>400</v>
      </c>
      <c r="C13" s="45"/>
      <c r="D13" s="45"/>
      <c r="E13" s="45"/>
      <c r="F13" s="120"/>
      <c r="G13" s="121"/>
      <c r="H13" s="121"/>
      <c r="I13" s="121"/>
    </row>
    <row r="14" spans="1:9" ht="15">
      <c r="A14" s="21" t="s">
        <v>401</v>
      </c>
      <c r="B14" s="5" t="s">
        <v>402</v>
      </c>
      <c r="C14" s="45"/>
      <c r="D14" s="45"/>
      <c r="E14" s="45"/>
      <c r="F14" s="120"/>
      <c r="G14" s="121"/>
      <c r="H14" s="121"/>
      <c r="I14" s="121"/>
    </row>
    <row r="15" spans="1:9" ht="15">
      <c r="A15" s="13" t="s">
        <v>608</v>
      </c>
      <c r="B15" s="5" t="s">
        <v>403</v>
      </c>
      <c r="C15" s="30"/>
      <c r="D15" s="30"/>
      <c r="E15" s="30"/>
      <c r="F15" s="122"/>
      <c r="G15" s="26"/>
      <c r="H15" s="26"/>
      <c r="I15" s="26"/>
    </row>
    <row r="16" spans="1:9" ht="15">
      <c r="A16" s="58" t="s">
        <v>277</v>
      </c>
      <c r="B16" s="58" t="s">
        <v>403</v>
      </c>
      <c r="C16" s="30"/>
      <c r="D16" s="30"/>
      <c r="E16" s="30"/>
      <c r="F16" s="122"/>
      <c r="G16" s="26"/>
      <c r="H16" s="26"/>
      <c r="I16" s="26"/>
    </row>
    <row r="17" spans="1:9" ht="15">
      <c r="A17" s="21" t="s">
        <v>404</v>
      </c>
      <c r="B17" s="5" t="s">
        <v>405</v>
      </c>
      <c r="C17" s="30"/>
      <c r="D17" s="30"/>
      <c r="E17" s="30"/>
      <c r="F17" s="122"/>
      <c r="G17" s="26"/>
      <c r="H17" s="26"/>
      <c r="I17" s="26"/>
    </row>
    <row r="18" spans="1:9" ht="15">
      <c r="A18" s="22" t="s">
        <v>578</v>
      </c>
      <c r="B18" s="7" t="s">
        <v>406</v>
      </c>
      <c r="C18" s="30"/>
      <c r="D18" s="30"/>
      <c r="E18" s="30"/>
      <c r="F18" s="122"/>
      <c r="G18" s="26"/>
      <c r="H18" s="26"/>
      <c r="I18" s="26"/>
    </row>
    <row r="19" spans="1:9" ht="15">
      <c r="A19" s="12" t="s">
        <v>421</v>
      </c>
      <c r="B19" s="5" t="s">
        <v>422</v>
      </c>
      <c r="C19" s="30"/>
      <c r="D19" s="30"/>
      <c r="E19" s="30"/>
      <c r="F19" s="122"/>
      <c r="G19" s="26"/>
      <c r="H19" s="26"/>
      <c r="I19" s="26"/>
    </row>
    <row r="20" spans="1:9" ht="15">
      <c r="A20" s="13" t="s">
        <v>423</v>
      </c>
      <c r="B20" s="5" t="s">
        <v>424</v>
      </c>
      <c r="C20" s="30"/>
      <c r="D20" s="30"/>
      <c r="E20" s="30"/>
      <c r="F20" s="122"/>
      <c r="G20" s="26"/>
      <c r="H20" s="26"/>
      <c r="I20" s="26"/>
    </row>
    <row r="21" spans="1:9" ht="15">
      <c r="A21" s="21" t="s">
        <v>425</v>
      </c>
      <c r="B21" s="5" t="s">
        <v>426</v>
      </c>
      <c r="C21" s="30"/>
      <c r="D21" s="30"/>
      <c r="E21" s="30"/>
      <c r="F21" s="122"/>
      <c r="G21" s="26"/>
      <c r="H21" s="26"/>
      <c r="I21" s="26"/>
    </row>
    <row r="22" spans="1:9" ht="15">
      <c r="A22" s="21" t="s">
        <v>563</v>
      </c>
      <c r="B22" s="5" t="s">
        <v>427</v>
      </c>
      <c r="C22" s="30"/>
      <c r="D22" s="30"/>
      <c r="E22" s="30"/>
      <c r="F22" s="122"/>
      <c r="G22" s="26"/>
      <c r="H22" s="26"/>
      <c r="I22" s="26"/>
    </row>
    <row r="23" spans="1:9" ht="15">
      <c r="A23" s="58" t="s">
        <v>302</v>
      </c>
      <c r="B23" s="58" t="s">
        <v>427</v>
      </c>
      <c r="C23" s="30"/>
      <c r="D23" s="30"/>
      <c r="E23" s="30"/>
      <c r="F23" s="122"/>
      <c r="G23" s="26"/>
      <c r="H23" s="26"/>
      <c r="I23" s="26"/>
    </row>
    <row r="24" spans="1:9" ht="15">
      <c r="A24" s="58" t="s">
        <v>303</v>
      </c>
      <c r="B24" s="58" t="s">
        <v>427</v>
      </c>
      <c r="C24" s="30"/>
      <c r="D24" s="30"/>
      <c r="E24" s="30"/>
      <c r="F24" s="122"/>
      <c r="G24" s="26"/>
      <c r="H24" s="26"/>
      <c r="I24" s="26"/>
    </row>
    <row r="25" spans="1:9" ht="15">
      <c r="A25" s="59" t="s">
        <v>304</v>
      </c>
      <c r="B25" s="59" t="s">
        <v>427</v>
      </c>
      <c r="C25" s="30"/>
      <c r="D25" s="30"/>
      <c r="E25" s="30"/>
      <c r="F25" s="122"/>
      <c r="G25" s="26"/>
      <c r="H25" s="26"/>
      <c r="I25" s="26"/>
    </row>
    <row r="26" spans="1:9" ht="15">
      <c r="A26" s="60" t="s">
        <v>581</v>
      </c>
      <c r="B26" s="42" t="s">
        <v>428</v>
      </c>
      <c r="C26" s="30"/>
      <c r="D26" s="30"/>
      <c r="E26" s="30"/>
      <c r="F26" s="122"/>
      <c r="G26" s="26"/>
      <c r="H26" s="26"/>
      <c r="I26" s="26"/>
    </row>
    <row r="27" spans="1:2" ht="15">
      <c r="A27" s="108"/>
      <c r="B27" s="109"/>
    </row>
    <row r="28" spans="1:8" ht="47.25" customHeight="1">
      <c r="A28" s="2" t="s">
        <v>129</v>
      </c>
      <c r="B28" s="3" t="s">
        <v>130</v>
      </c>
      <c r="C28" s="65" t="s">
        <v>701</v>
      </c>
      <c r="D28" s="65" t="s">
        <v>702</v>
      </c>
      <c r="E28" s="65" t="s">
        <v>82</v>
      </c>
      <c r="F28" s="65" t="s">
        <v>104</v>
      </c>
      <c r="G28" s="30"/>
      <c r="H28" s="30"/>
    </row>
    <row r="29" spans="1:8" ht="26.25">
      <c r="A29" s="129" t="s">
        <v>81</v>
      </c>
      <c r="B29" s="42"/>
      <c r="C29" s="30"/>
      <c r="D29" s="30"/>
      <c r="E29" s="30"/>
      <c r="F29" s="30"/>
      <c r="G29" s="30"/>
      <c r="H29" s="30"/>
    </row>
    <row r="30" spans="1:8" ht="15.75">
      <c r="A30" s="130" t="s">
        <v>106</v>
      </c>
      <c r="B30" s="42"/>
      <c r="C30" s="30"/>
      <c r="D30" s="30"/>
      <c r="E30" s="30"/>
      <c r="F30" s="30"/>
      <c r="G30" s="30"/>
      <c r="H30" s="30"/>
    </row>
    <row r="31" spans="1:8" ht="45">
      <c r="A31" s="130" t="s">
        <v>76</v>
      </c>
      <c r="B31" s="42"/>
      <c r="C31" s="30"/>
      <c r="D31" s="30"/>
      <c r="E31" s="30"/>
      <c r="F31" s="30"/>
      <c r="G31" s="30"/>
      <c r="H31" s="30"/>
    </row>
    <row r="32" spans="1:8" ht="15.75">
      <c r="A32" s="130" t="s">
        <v>77</v>
      </c>
      <c r="B32" s="42"/>
      <c r="C32" s="30"/>
      <c r="D32" s="30"/>
      <c r="E32" s="30"/>
      <c r="F32" s="30"/>
      <c r="G32" s="30"/>
      <c r="H32" s="30"/>
    </row>
    <row r="33" spans="1:8" ht="30.75" customHeight="1">
      <c r="A33" s="130" t="s">
        <v>78</v>
      </c>
      <c r="B33" s="42"/>
      <c r="C33" s="30"/>
      <c r="D33" s="30"/>
      <c r="E33" s="30"/>
      <c r="F33" s="30"/>
      <c r="G33" s="30"/>
      <c r="H33" s="30"/>
    </row>
    <row r="34" spans="1:8" ht="15.75">
      <c r="A34" s="130" t="s">
        <v>107</v>
      </c>
      <c r="B34" s="42"/>
      <c r="C34" s="30"/>
      <c r="D34" s="30"/>
      <c r="E34" s="30"/>
      <c r="F34" s="30"/>
      <c r="G34" s="30"/>
      <c r="H34" s="30"/>
    </row>
    <row r="35" spans="1:8" ht="21" customHeight="1">
      <c r="A35" s="130" t="s">
        <v>105</v>
      </c>
      <c r="B35" s="42"/>
      <c r="C35" s="30"/>
      <c r="D35" s="30"/>
      <c r="E35" s="30"/>
      <c r="F35" s="30"/>
      <c r="G35" s="30"/>
      <c r="H35" s="30"/>
    </row>
    <row r="36" spans="1:8" ht="15">
      <c r="A36" s="22" t="s">
        <v>48</v>
      </c>
      <c r="B36" s="42"/>
      <c r="C36" s="30"/>
      <c r="D36" s="30"/>
      <c r="E36" s="30"/>
      <c r="F36" s="30"/>
      <c r="G36" s="30"/>
      <c r="H36" s="30"/>
    </row>
    <row r="37" spans="1:2" ht="15">
      <c r="A37" s="108"/>
      <c r="B37" s="109"/>
    </row>
    <row r="38" spans="1:2" ht="15">
      <c r="A38" s="108"/>
      <c r="B38" s="109"/>
    </row>
    <row r="39" spans="1:5" ht="15">
      <c r="A39" s="317" t="s">
        <v>103</v>
      </c>
      <c r="B39" s="317"/>
      <c r="C39" s="317"/>
      <c r="D39" s="317"/>
      <c r="E39" s="317"/>
    </row>
    <row r="40" spans="1:5" ht="15">
      <c r="A40" s="317"/>
      <c r="B40" s="317"/>
      <c r="C40" s="317"/>
      <c r="D40" s="317"/>
      <c r="E40" s="317"/>
    </row>
    <row r="41" spans="1:5" ht="27.75" customHeight="1">
      <c r="A41" s="317"/>
      <c r="B41" s="317"/>
      <c r="C41" s="317"/>
      <c r="D41" s="317"/>
      <c r="E41" s="317"/>
    </row>
    <row r="42" spans="1:2" ht="15">
      <c r="A42" s="108"/>
      <c r="B42" s="109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s="214" customFormat="1" ht="27" customHeight="1">
      <c r="A1" s="315" t="s">
        <v>790</v>
      </c>
      <c r="B1" s="315"/>
    </row>
    <row r="2" spans="1:7" ht="71.25" customHeight="1">
      <c r="A2" s="314" t="s">
        <v>50</v>
      </c>
      <c r="B2" s="314"/>
      <c r="C2" s="76"/>
      <c r="D2" s="76"/>
      <c r="E2" s="76"/>
      <c r="F2" s="76"/>
      <c r="G2" s="76"/>
    </row>
    <row r="3" spans="1:7" ht="24" customHeight="1">
      <c r="A3" s="72"/>
      <c r="B3" s="72"/>
      <c r="C3" s="76"/>
      <c r="D3" s="76"/>
      <c r="E3" s="76"/>
      <c r="F3" s="76"/>
      <c r="G3" s="76"/>
    </row>
    <row r="4" spans="1:2" ht="22.5" customHeight="1">
      <c r="A4" s="4" t="s">
        <v>1</v>
      </c>
      <c r="B4" s="260" t="s">
        <v>775</v>
      </c>
    </row>
    <row r="5" spans="1:2" ht="18">
      <c r="A5" s="47" t="s">
        <v>5</v>
      </c>
      <c r="B5" s="46" t="s">
        <v>11</v>
      </c>
    </row>
    <row r="6" spans="1:2" ht="15">
      <c r="A6" s="45" t="s">
        <v>121</v>
      </c>
      <c r="B6" s="45"/>
    </row>
    <row r="7" spans="1:2" ht="15">
      <c r="A7" s="77" t="s">
        <v>122</v>
      </c>
      <c r="B7" s="45"/>
    </row>
    <row r="8" spans="1:2" ht="15">
      <c r="A8" s="45" t="s">
        <v>123</v>
      </c>
      <c r="B8" s="45"/>
    </row>
    <row r="9" spans="1:2" ht="15">
      <c r="A9" s="45" t="s">
        <v>124</v>
      </c>
      <c r="B9" s="45"/>
    </row>
    <row r="10" spans="1:2" ht="15">
      <c r="A10" s="45" t="s">
        <v>125</v>
      </c>
      <c r="B10" s="45"/>
    </row>
    <row r="11" spans="1:2" ht="15">
      <c r="A11" s="45" t="s">
        <v>126</v>
      </c>
      <c r="B11" s="45"/>
    </row>
    <row r="12" spans="1:2" ht="15">
      <c r="A12" s="45" t="s">
        <v>127</v>
      </c>
      <c r="B12" s="45"/>
    </row>
    <row r="13" spans="1:2" ht="15">
      <c r="A13" s="45" t="s">
        <v>128</v>
      </c>
      <c r="B13" s="45"/>
    </row>
    <row r="14" spans="1:2" ht="15">
      <c r="A14" s="75" t="s">
        <v>14</v>
      </c>
      <c r="B14" s="80"/>
    </row>
    <row r="15" spans="1:2" ht="30">
      <c r="A15" s="78" t="s">
        <v>6</v>
      </c>
      <c r="B15" s="45"/>
    </row>
    <row r="16" spans="1:2" ht="30">
      <c r="A16" s="78" t="s">
        <v>7</v>
      </c>
      <c r="B16" s="45"/>
    </row>
    <row r="17" spans="1:2" ht="15">
      <c r="A17" s="79" t="s">
        <v>8</v>
      </c>
      <c r="B17" s="45"/>
    </row>
    <row r="18" spans="1:2" ht="15">
      <c r="A18" s="79" t="s">
        <v>9</v>
      </c>
      <c r="B18" s="45"/>
    </row>
    <row r="19" spans="1:2" ht="15">
      <c r="A19" s="45" t="s">
        <v>12</v>
      </c>
      <c r="B19" s="45"/>
    </row>
    <row r="20" spans="1:2" ht="15">
      <c r="A20" s="54" t="s">
        <v>10</v>
      </c>
      <c r="B20" s="45"/>
    </row>
    <row r="21" spans="1:2" ht="31.5">
      <c r="A21" s="81" t="s">
        <v>13</v>
      </c>
      <c r="B21" s="23"/>
    </row>
    <row r="22" spans="1:2" ht="15.75">
      <c r="A22" s="48" t="s">
        <v>609</v>
      </c>
      <c r="B22" s="49"/>
    </row>
    <row r="25" spans="1:2" ht="18">
      <c r="A25" s="47" t="s">
        <v>5</v>
      </c>
      <c r="B25" s="46" t="s">
        <v>11</v>
      </c>
    </row>
    <row r="26" spans="1:2" ht="15">
      <c r="A26" s="45" t="s">
        <v>121</v>
      </c>
      <c r="B26" s="45"/>
    </row>
    <row r="27" spans="1:2" ht="15">
      <c r="A27" s="77" t="s">
        <v>122</v>
      </c>
      <c r="B27" s="45"/>
    </row>
    <row r="28" spans="1:2" ht="15">
      <c r="A28" s="45" t="s">
        <v>123</v>
      </c>
      <c r="B28" s="45"/>
    </row>
    <row r="29" spans="1:2" ht="15">
      <c r="A29" s="45" t="s">
        <v>124</v>
      </c>
      <c r="B29" s="45"/>
    </row>
    <row r="30" spans="1:2" ht="15">
      <c r="A30" s="45" t="s">
        <v>125</v>
      </c>
      <c r="B30" s="45"/>
    </row>
    <row r="31" spans="1:2" ht="15">
      <c r="A31" s="45" t="s">
        <v>126</v>
      </c>
      <c r="B31" s="45"/>
    </row>
    <row r="32" spans="1:2" ht="15">
      <c r="A32" s="45" t="s">
        <v>127</v>
      </c>
      <c r="B32" s="45"/>
    </row>
    <row r="33" spans="1:2" ht="15">
      <c r="A33" s="45" t="s">
        <v>128</v>
      </c>
      <c r="B33" s="45"/>
    </row>
    <row r="34" spans="1:2" ht="15">
      <c r="A34" s="75" t="s">
        <v>14</v>
      </c>
      <c r="B34" s="80"/>
    </row>
    <row r="35" spans="1:2" ht="30">
      <c r="A35" s="78" t="s">
        <v>6</v>
      </c>
      <c r="B35" s="45"/>
    </row>
    <row r="36" spans="1:2" ht="30">
      <c r="A36" s="78" t="s">
        <v>7</v>
      </c>
      <c r="B36" s="45"/>
    </row>
    <row r="37" spans="1:2" ht="15">
      <c r="A37" s="79" t="s">
        <v>8</v>
      </c>
      <c r="B37" s="45"/>
    </row>
    <row r="38" spans="1:2" ht="15">
      <c r="A38" s="79" t="s">
        <v>9</v>
      </c>
      <c r="B38" s="45"/>
    </row>
    <row r="39" spans="1:2" ht="15">
      <c r="A39" s="45" t="s">
        <v>12</v>
      </c>
      <c r="B39" s="45"/>
    </row>
    <row r="40" spans="1:2" ht="15">
      <c r="A40" s="54" t="s">
        <v>10</v>
      </c>
      <c r="B40" s="45"/>
    </row>
    <row r="41" spans="1:2" ht="31.5">
      <c r="A41" s="81" t="s">
        <v>13</v>
      </c>
      <c r="B41" s="23"/>
    </row>
    <row r="42" spans="1:2" ht="15.75">
      <c r="A42" s="48" t="s">
        <v>609</v>
      </c>
      <c r="B42" s="49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s="216" customFormat="1" ht="22.5" customHeight="1">
      <c r="A1" s="315" t="s">
        <v>791</v>
      </c>
      <c r="B1" s="316"/>
      <c r="C1" s="316"/>
      <c r="D1" s="319"/>
    </row>
    <row r="2" spans="1:4" ht="48.75" customHeight="1">
      <c r="A2" s="314" t="s">
        <v>59</v>
      </c>
      <c r="B2" s="313"/>
      <c r="C2" s="313"/>
      <c r="D2" s="318"/>
    </row>
    <row r="3" spans="1:3" ht="21" customHeight="1">
      <c r="A3" s="72"/>
      <c r="B3" s="73"/>
      <c r="C3" s="73"/>
    </row>
    <row r="4" spans="1:4" ht="15">
      <c r="A4" s="4" t="s">
        <v>1</v>
      </c>
      <c r="D4" s="260" t="s">
        <v>776</v>
      </c>
    </row>
    <row r="5" spans="1:4" ht="25.5">
      <c r="A5" s="46" t="s">
        <v>692</v>
      </c>
      <c r="B5" s="3" t="s">
        <v>130</v>
      </c>
      <c r="C5" s="93" t="s">
        <v>51</v>
      </c>
      <c r="D5" s="93" t="s">
        <v>53</v>
      </c>
    </row>
    <row r="6" spans="1:4" ht="15">
      <c r="A6" s="12" t="s">
        <v>485</v>
      </c>
      <c r="B6" s="5" t="s">
        <v>267</v>
      </c>
      <c r="C6" s="30"/>
      <c r="D6" s="30"/>
    </row>
    <row r="7" spans="1:4" ht="15">
      <c r="A7" s="19" t="s">
        <v>268</v>
      </c>
      <c r="B7" s="19" t="s">
        <v>267</v>
      </c>
      <c r="C7" s="30"/>
      <c r="D7" s="30"/>
    </row>
    <row r="8" spans="1:4" ht="15">
      <c r="A8" s="19" t="s">
        <v>269</v>
      </c>
      <c r="B8" s="19" t="s">
        <v>267</v>
      </c>
      <c r="C8" s="30"/>
      <c r="D8" s="30"/>
    </row>
    <row r="9" spans="1:4" ht="30">
      <c r="A9" s="12" t="s">
        <v>270</v>
      </c>
      <c r="B9" s="5" t="s">
        <v>271</v>
      </c>
      <c r="C9" s="30"/>
      <c r="D9" s="30"/>
    </row>
    <row r="10" spans="1:4" ht="15">
      <c r="A10" s="12" t="s">
        <v>484</v>
      </c>
      <c r="B10" s="5" t="s">
        <v>272</v>
      </c>
      <c r="C10" s="30"/>
      <c r="D10" s="30"/>
    </row>
    <row r="11" spans="1:4" ht="15">
      <c r="A11" s="19" t="s">
        <v>268</v>
      </c>
      <c r="B11" s="19" t="s">
        <v>272</v>
      </c>
      <c r="C11" s="30"/>
      <c r="D11" s="30"/>
    </row>
    <row r="12" spans="1:4" ht="15">
      <c r="A12" s="19" t="s">
        <v>269</v>
      </c>
      <c r="B12" s="19" t="s">
        <v>273</v>
      </c>
      <c r="C12" s="30"/>
      <c r="D12" s="30"/>
    </row>
    <row r="13" spans="1:4" ht="15">
      <c r="A13" s="11" t="s">
        <v>483</v>
      </c>
      <c r="B13" s="7" t="s">
        <v>274</v>
      </c>
      <c r="C13" s="30"/>
      <c r="D13" s="30"/>
    </row>
    <row r="14" spans="1:4" ht="15">
      <c r="A14" s="21" t="s">
        <v>488</v>
      </c>
      <c r="B14" s="5" t="s">
        <v>275</v>
      </c>
      <c r="C14" s="30"/>
      <c r="D14" s="30"/>
    </row>
    <row r="15" spans="1:4" ht="15">
      <c r="A15" s="19" t="s">
        <v>276</v>
      </c>
      <c r="B15" s="19" t="s">
        <v>275</v>
      </c>
      <c r="C15" s="30"/>
      <c r="D15" s="30"/>
    </row>
    <row r="16" spans="1:4" ht="15">
      <c r="A16" s="19" t="s">
        <v>277</v>
      </c>
      <c r="B16" s="19" t="s">
        <v>275</v>
      </c>
      <c r="C16" s="30"/>
      <c r="D16" s="30"/>
    </row>
    <row r="17" spans="1:4" ht="15">
      <c r="A17" s="21" t="s">
        <v>489</v>
      </c>
      <c r="B17" s="5" t="s">
        <v>278</v>
      </c>
      <c r="C17" s="30"/>
      <c r="D17" s="30"/>
    </row>
    <row r="18" spans="1:4" ht="15">
      <c r="A18" s="19" t="s">
        <v>269</v>
      </c>
      <c r="B18" s="19" t="s">
        <v>278</v>
      </c>
      <c r="C18" s="30"/>
      <c r="D18" s="30"/>
    </row>
    <row r="19" spans="1:4" ht="15">
      <c r="A19" s="13" t="s">
        <v>279</v>
      </c>
      <c r="B19" s="5" t="s">
        <v>280</v>
      </c>
      <c r="C19" s="30"/>
      <c r="D19" s="30"/>
    </row>
    <row r="20" spans="1:4" ht="15">
      <c r="A20" s="13" t="s">
        <v>490</v>
      </c>
      <c r="B20" s="5" t="s">
        <v>281</v>
      </c>
      <c r="C20" s="30"/>
      <c r="D20" s="30"/>
    </row>
    <row r="21" spans="1:4" ht="15">
      <c r="A21" s="19" t="s">
        <v>277</v>
      </c>
      <c r="B21" s="19" t="s">
        <v>281</v>
      </c>
      <c r="C21" s="30"/>
      <c r="D21" s="30"/>
    </row>
    <row r="22" spans="1:4" ht="15">
      <c r="A22" s="19" t="s">
        <v>269</v>
      </c>
      <c r="B22" s="19" t="s">
        <v>281</v>
      </c>
      <c r="C22" s="30"/>
      <c r="D22" s="30"/>
    </row>
    <row r="23" spans="1:4" ht="15">
      <c r="A23" s="22" t="s">
        <v>486</v>
      </c>
      <c r="B23" s="7" t="s">
        <v>282</v>
      </c>
      <c r="C23" s="30"/>
      <c r="D23" s="30"/>
    </row>
    <row r="24" spans="1:4" ht="15">
      <c r="A24" s="21" t="s">
        <v>283</v>
      </c>
      <c r="B24" s="5" t="s">
        <v>284</v>
      </c>
      <c r="C24" s="30"/>
      <c r="D24" s="30"/>
    </row>
    <row r="25" spans="1:4" ht="15">
      <c r="A25" s="21" t="s">
        <v>285</v>
      </c>
      <c r="B25" s="5" t="s">
        <v>286</v>
      </c>
      <c r="C25" s="30"/>
      <c r="D25" s="30"/>
    </row>
    <row r="26" spans="1:4" ht="15">
      <c r="A26" s="21" t="s">
        <v>289</v>
      </c>
      <c r="B26" s="5" t="s">
        <v>290</v>
      </c>
      <c r="C26" s="30"/>
      <c r="D26" s="30"/>
    </row>
    <row r="27" spans="1:4" ht="15">
      <c r="A27" s="21" t="s">
        <v>291</v>
      </c>
      <c r="B27" s="5" t="s">
        <v>292</v>
      </c>
      <c r="C27" s="30"/>
      <c r="D27" s="30"/>
    </row>
    <row r="28" spans="1:4" ht="15">
      <c r="A28" s="21" t="s">
        <v>293</v>
      </c>
      <c r="B28" s="5" t="s">
        <v>294</v>
      </c>
      <c r="C28" s="30"/>
      <c r="D28" s="30"/>
    </row>
    <row r="29" spans="1:4" ht="15">
      <c r="A29" s="50" t="s">
        <v>487</v>
      </c>
      <c r="B29" s="51" t="s">
        <v>295</v>
      </c>
      <c r="C29" s="30"/>
      <c r="D29" s="30"/>
    </row>
    <row r="30" spans="1:4" ht="15">
      <c r="A30" s="21" t="s">
        <v>296</v>
      </c>
      <c r="B30" s="5" t="s">
        <v>297</v>
      </c>
      <c r="C30" s="30"/>
      <c r="D30" s="30"/>
    </row>
    <row r="31" spans="1:4" ht="15">
      <c r="A31" s="12" t="s">
        <v>298</v>
      </c>
      <c r="B31" s="5" t="s">
        <v>299</v>
      </c>
      <c r="C31" s="30"/>
      <c r="D31" s="30"/>
    </row>
    <row r="32" spans="1:4" ht="15">
      <c r="A32" s="21" t="s">
        <v>491</v>
      </c>
      <c r="B32" s="5" t="s">
        <v>300</v>
      </c>
      <c r="C32" s="30"/>
      <c r="D32" s="30"/>
    </row>
    <row r="33" spans="1:4" ht="15">
      <c r="A33" s="19" t="s">
        <v>269</v>
      </c>
      <c r="B33" s="19" t="s">
        <v>300</v>
      </c>
      <c r="C33" s="30"/>
      <c r="D33" s="30"/>
    </row>
    <row r="34" spans="1:4" ht="15">
      <c r="A34" s="21" t="s">
        <v>492</v>
      </c>
      <c r="B34" s="5" t="s">
        <v>301</v>
      </c>
      <c r="C34" s="30"/>
      <c r="D34" s="30"/>
    </row>
    <row r="35" spans="1:4" ht="15">
      <c r="A35" s="19" t="s">
        <v>302</v>
      </c>
      <c r="B35" s="19" t="s">
        <v>301</v>
      </c>
      <c r="C35" s="30"/>
      <c r="D35" s="30"/>
    </row>
    <row r="36" spans="1:4" ht="15">
      <c r="A36" s="19" t="s">
        <v>303</v>
      </c>
      <c r="B36" s="19" t="s">
        <v>301</v>
      </c>
      <c r="C36" s="30"/>
      <c r="D36" s="30"/>
    </row>
    <row r="37" spans="1:4" ht="15">
      <c r="A37" s="19" t="s">
        <v>304</v>
      </c>
      <c r="B37" s="19" t="s">
        <v>301</v>
      </c>
      <c r="C37" s="30"/>
      <c r="D37" s="30"/>
    </row>
    <row r="38" spans="1:4" ht="15">
      <c r="A38" s="19" t="s">
        <v>269</v>
      </c>
      <c r="B38" s="19" t="s">
        <v>301</v>
      </c>
      <c r="C38" s="30"/>
      <c r="D38" s="30"/>
    </row>
    <row r="39" spans="1:4" ht="15">
      <c r="A39" s="50" t="s">
        <v>493</v>
      </c>
      <c r="B39" s="51" t="s">
        <v>305</v>
      </c>
      <c r="C39" s="30"/>
      <c r="D39" s="30"/>
    </row>
    <row r="42" spans="1:4" ht="25.5">
      <c r="A42" s="46" t="s">
        <v>692</v>
      </c>
      <c r="B42" s="3" t="s">
        <v>130</v>
      </c>
      <c r="C42" s="93" t="s">
        <v>51</v>
      </c>
      <c r="D42" s="93" t="s">
        <v>52</v>
      </c>
    </row>
    <row r="43" spans="1:4" ht="15">
      <c r="A43" s="21" t="s">
        <v>558</v>
      </c>
      <c r="B43" s="5" t="s">
        <v>395</v>
      </c>
      <c r="C43" s="30"/>
      <c r="D43" s="30"/>
    </row>
    <row r="44" spans="1:4" ht="15">
      <c r="A44" s="58" t="s">
        <v>268</v>
      </c>
      <c r="B44" s="58" t="s">
        <v>395</v>
      </c>
      <c r="C44" s="30"/>
      <c r="D44" s="30"/>
    </row>
    <row r="45" spans="1:4" ht="30">
      <c r="A45" s="12" t="s">
        <v>396</v>
      </c>
      <c r="B45" s="5" t="s">
        <v>397</v>
      </c>
      <c r="C45" s="30"/>
      <c r="D45" s="30"/>
    </row>
    <row r="46" spans="1:4" ht="15">
      <c r="A46" s="21" t="s">
        <v>606</v>
      </c>
      <c r="B46" s="5" t="s">
        <v>398</v>
      </c>
      <c r="C46" s="30"/>
      <c r="D46" s="30"/>
    </row>
    <row r="47" spans="1:4" ht="15">
      <c r="A47" s="58" t="s">
        <v>268</v>
      </c>
      <c r="B47" s="58" t="s">
        <v>398</v>
      </c>
      <c r="C47" s="30"/>
      <c r="D47" s="30"/>
    </row>
    <row r="48" spans="1:4" ht="15">
      <c r="A48" s="11" t="s">
        <v>577</v>
      </c>
      <c r="B48" s="7" t="s">
        <v>399</v>
      </c>
      <c r="C48" s="30"/>
      <c r="D48" s="30"/>
    </row>
    <row r="49" spans="1:4" ht="15">
      <c r="A49" s="12" t="s">
        <v>607</v>
      </c>
      <c r="B49" s="5" t="s">
        <v>400</v>
      </c>
      <c r="C49" s="30"/>
      <c r="D49" s="30"/>
    </row>
    <row r="50" spans="1:4" ht="15">
      <c r="A50" s="58" t="s">
        <v>276</v>
      </c>
      <c r="B50" s="58" t="s">
        <v>400</v>
      </c>
      <c r="C50" s="30"/>
      <c r="D50" s="30"/>
    </row>
    <row r="51" spans="1:4" ht="15">
      <c r="A51" s="21" t="s">
        <v>401</v>
      </c>
      <c r="B51" s="5" t="s">
        <v>402</v>
      </c>
      <c r="C51" s="30"/>
      <c r="D51" s="30"/>
    </row>
    <row r="52" spans="1:4" ht="15">
      <c r="A52" s="13" t="s">
        <v>608</v>
      </c>
      <c r="B52" s="5" t="s">
        <v>403</v>
      </c>
      <c r="C52" s="30"/>
      <c r="D52" s="30"/>
    </row>
    <row r="53" spans="1:4" ht="15">
      <c r="A53" s="58" t="s">
        <v>277</v>
      </c>
      <c r="B53" s="58" t="s">
        <v>403</v>
      </c>
      <c r="C53" s="30"/>
      <c r="D53" s="30"/>
    </row>
    <row r="54" spans="1:4" ht="15">
      <c r="A54" s="21" t="s">
        <v>404</v>
      </c>
      <c r="B54" s="5" t="s">
        <v>405</v>
      </c>
      <c r="C54" s="30"/>
      <c r="D54" s="30"/>
    </row>
    <row r="55" spans="1:4" ht="15">
      <c r="A55" s="22" t="s">
        <v>578</v>
      </c>
      <c r="B55" s="7" t="s">
        <v>406</v>
      </c>
      <c r="C55" s="30"/>
      <c r="D55" s="30"/>
    </row>
    <row r="56" spans="1:4" ht="15">
      <c r="A56" s="22" t="s">
        <v>410</v>
      </c>
      <c r="B56" s="7" t="s">
        <v>411</v>
      </c>
      <c r="C56" s="30"/>
      <c r="D56" s="30"/>
    </row>
    <row r="57" spans="1:4" ht="15">
      <c r="A57" s="22" t="s">
        <v>412</v>
      </c>
      <c r="B57" s="7" t="s">
        <v>413</v>
      </c>
      <c r="C57" s="30"/>
      <c r="D57" s="30"/>
    </row>
    <row r="58" spans="1:4" ht="15">
      <c r="A58" s="22" t="s">
        <v>416</v>
      </c>
      <c r="B58" s="7" t="s">
        <v>417</v>
      </c>
      <c r="C58" s="30"/>
      <c r="D58" s="30"/>
    </row>
    <row r="59" spans="1:4" ht="15">
      <c r="A59" s="11" t="s">
        <v>0</v>
      </c>
      <c r="B59" s="7" t="s">
        <v>418</v>
      </c>
      <c r="C59" s="30"/>
      <c r="D59" s="30"/>
    </row>
    <row r="60" spans="1:4" ht="15">
      <c r="A60" s="15" t="s">
        <v>419</v>
      </c>
      <c r="B60" s="7" t="s">
        <v>418</v>
      </c>
      <c r="C60" s="30"/>
      <c r="D60" s="30"/>
    </row>
    <row r="61" spans="1:4" ht="15">
      <c r="A61" s="95" t="s">
        <v>580</v>
      </c>
      <c r="B61" s="51" t="s">
        <v>420</v>
      </c>
      <c r="C61" s="30"/>
      <c r="D61" s="30"/>
    </row>
    <row r="62" spans="1:4" ht="15">
      <c r="A62" s="12" t="s">
        <v>421</v>
      </c>
      <c r="B62" s="5" t="s">
        <v>422</v>
      </c>
      <c r="C62" s="30"/>
      <c r="D62" s="30"/>
    </row>
    <row r="63" spans="1:4" ht="15">
      <c r="A63" s="13" t="s">
        <v>423</v>
      </c>
      <c r="B63" s="5" t="s">
        <v>424</v>
      </c>
      <c r="C63" s="30"/>
      <c r="D63" s="30"/>
    </row>
    <row r="64" spans="1:4" ht="15">
      <c r="A64" s="21" t="s">
        <v>425</v>
      </c>
      <c r="B64" s="5" t="s">
        <v>426</v>
      </c>
      <c r="C64" s="30"/>
      <c r="D64" s="30"/>
    </row>
    <row r="65" spans="1:4" ht="15">
      <c r="A65" s="21" t="s">
        <v>563</v>
      </c>
      <c r="B65" s="5" t="s">
        <v>427</v>
      </c>
      <c r="C65" s="30"/>
      <c r="D65" s="30"/>
    </row>
    <row r="66" spans="1:4" ht="15">
      <c r="A66" s="58" t="s">
        <v>302</v>
      </c>
      <c r="B66" s="58" t="s">
        <v>427</v>
      </c>
      <c r="C66" s="30"/>
      <c r="D66" s="30"/>
    </row>
    <row r="67" spans="1:4" ht="15">
      <c r="A67" s="58" t="s">
        <v>303</v>
      </c>
      <c r="B67" s="58" t="s">
        <v>427</v>
      </c>
      <c r="C67" s="30"/>
      <c r="D67" s="30"/>
    </row>
    <row r="68" spans="1:4" ht="15">
      <c r="A68" s="59" t="s">
        <v>304</v>
      </c>
      <c r="B68" s="59" t="s">
        <v>427</v>
      </c>
      <c r="C68" s="30"/>
      <c r="D68" s="30"/>
    </row>
    <row r="69" spans="1:4" ht="15">
      <c r="A69" s="50" t="s">
        <v>581</v>
      </c>
      <c r="B69" s="51" t="s">
        <v>428</v>
      </c>
      <c r="C69" s="30"/>
      <c r="D69" s="30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s="215" customFormat="1" ht="23.25" customHeight="1">
      <c r="A1" s="321" t="s">
        <v>790</v>
      </c>
      <c r="B1" s="316"/>
      <c r="C1" s="316"/>
      <c r="D1" s="316"/>
    </row>
    <row r="2" spans="1:4" ht="25.5" customHeight="1">
      <c r="A2" s="320" t="s">
        <v>47</v>
      </c>
      <c r="B2" s="313"/>
      <c r="C2" s="313"/>
      <c r="D2" s="313"/>
    </row>
    <row r="3" spans="1:4" ht="21.75" customHeight="1">
      <c r="A3" s="94"/>
      <c r="B3" s="73"/>
      <c r="C3" s="73"/>
      <c r="D3" s="73"/>
    </row>
    <row r="4" spans="1:4" ht="20.25" customHeight="1">
      <c r="A4" s="4" t="s">
        <v>1</v>
      </c>
      <c r="D4" s="260" t="s">
        <v>777</v>
      </c>
    </row>
    <row r="5" spans="1:4" ht="15">
      <c r="A5" s="46" t="s">
        <v>692</v>
      </c>
      <c r="B5" s="3" t="s">
        <v>130</v>
      </c>
      <c r="C5" s="91" t="s">
        <v>45</v>
      </c>
      <c r="D5" s="46" t="s">
        <v>46</v>
      </c>
    </row>
    <row r="6" spans="1:4" ht="26.25" customHeight="1">
      <c r="A6" s="92" t="s">
        <v>43</v>
      </c>
      <c r="B6" s="5" t="s">
        <v>288</v>
      </c>
      <c r="C6" s="137"/>
      <c r="D6" s="137"/>
    </row>
    <row r="7" spans="1:4" ht="26.25" customHeight="1">
      <c r="A7" s="92" t="s">
        <v>44</v>
      </c>
      <c r="B7" s="5" t="s">
        <v>288</v>
      </c>
      <c r="C7" s="137"/>
      <c r="D7" s="137"/>
    </row>
    <row r="8" spans="1:4" ht="22.5" customHeight="1">
      <c r="A8" s="46" t="s">
        <v>48</v>
      </c>
      <c r="B8" s="46"/>
      <c r="C8" s="137"/>
      <c r="D8" s="137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100.00390625" style="0" customWidth="1"/>
    <col min="3" max="3" width="19.8515625" style="0" bestFit="1" customWidth="1"/>
  </cols>
  <sheetData>
    <row r="1" spans="1:3" s="216" customFormat="1" ht="28.5" customHeight="1">
      <c r="A1" s="315" t="s">
        <v>790</v>
      </c>
      <c r="B1" s="315"/>
      <c r="C1" s="315"/>
    </row>
    <row r="2" spans="1:3" ht="26.25" customHeight="1">
      <c r="A2" s="314" t="s">
        <v>63</v>
      </c>
      <c r="B2" s="314"/>
      <c r="C2" s="314"/>
    </row>
    <row r="3" spans="1:3" ht="18.75" customHeight="1">
      <c r="A3" s="94"/>
      <c r="B3" s="96"/>
      <c r="C3" s="96"/>
    </row>
    <row r="4" spans="1:3" ht="23.25" customHeight="1">
      <c r="A4" s="4" t="s">
        <v>1</v>
      </c>
      <c r="C4" s="260" t="s">
        <v>778</v>
      </c>
    </row>
    <row r="5" spans="1:3" ht="25.5">
      <c r="A5" s="46" t="s">
        <v>692</v>
      </c>
      <c r="B5" s="3" t="s">
        <v>130</v>
      </c>
      <c r="C5" s="93" t="s">
        <v>49</v>
      </c>
    </row>
    <row r="6" spans="1:3" ht="15">
      <c r="A6" s="12" t="s">
        <v>440</v>
      </c>
      <c r="B6" s="6" t="s">
        <v>209</v>
      </c>
      <c r="C6" s="30"/>
    </row>
    <row r="7" spans="1:3" ht="15">
      <c r="A7" s="12" t="s">
        <v>441</v>
      </c>
      <c r="B7" s="6" t="s">
        <v>209</v>
      </c>
      <c r="C7" s="30"/>
    </row>
    <row r="8" spans="1:3" ht="15">
      <c r="A8" s="12" t="s">
        <v>442</v>
      </c>
      <c r="B8" s="6" t="s">
        <v>209</v>
      </c>
      <c r="C8" s="30"/>
    </row>
    <row r="9" spans="1:3" ht="15">
      <c r="A9" s="12" t="s">
        <v>443</v>
      </c>
      <c r="B9" s="6" t="s">
        <v>209</v>
      </c>
      <c r="C9" s="30"/>
    </row>
    <row r="10" spans="1:3" ht="15">
      <c r="A10" s="13" t="s">
        <v>444</v>
      </c>
      <c r="B10" s="6" t="s">
        <v>209</v>
      </c>
      <c r="C10" s="30"/>
    </row>
    <row r="11" spans="1:3" ht="15">
      <c r="A11" s="13" t="s">
        <v>445</v>
      </c>
      <c r="B11" s="6" t="s">
        <v>209</v>
      </c>
      <c r="C11" s="30"/>
    </row>
    <row r="12" spans="1:3" ht="15">
      <c r="A12" s="15" t="s">
        <v>57</v>
      </c>
      <c r="B12" s="14" t="s">
        <v>209</v>
      </c>
      <c r="C12" s="30"/>
    </row>
    <row r="13" spans="1:3" ht="15">
      <c r="A13" s="12" t="s">
        <v>446</v>
      </c>
      <c r="B13" s="6" t="s">
        <v>210</v>
      </c>
      <c r="C13" s="30"/>
    </row>
    <row r="14" spans="1:3" ht="15">
      <c r="A14" s="16" t="s">
        <v>56</v>
      </c>
      <c r="B14" s="14" t="s">
        <v>210</v>
      </c>
      <c r="C14" s="30"/>
    </row>
    <row r="15" spans="1:3" ht="15">
      <c r="A15" s="12" t="s">
        <v>447</v>
      </c>
      <c r="B15" s="6" t="s">
        <v>211</v>
      </c>
      <c r="C15" s="30"/>
    </row>
    <row r="16" spans="1:3" ht="15">
      <c r="A16" s="12" t="s">
        <v>448</v>
      </c>
      <c r="B16" s="6" t="s">
        <v>211</v>
      </c>
      <c r="C16" s="30"/>
    </row>
    <row r="17" spans="1:3" ht="15">
      <c r="A17" s="13" t="s">
        <v>449</v>
      </c>
      <c r="B17" s="6" t="s">
        <v>211</v>
      </c>
      <c r="C17" s="30"/>
    </row>
    <row r="18" spans="1:3" ht="15">
      <c r="A18" s="13" t="s">
        <v>450</v>
      </c>
      <c r="B18" s="6" t="s">
        <v>211</v>
      </c>
      <c r="C18" s="30"/>
    </row>
    <row r="19" spans="1:3" ht="15">
      <c r="A19" s="13" t="s">
        <v>451</v>
      </c>
      <c r="B19" s="6" t="s">
        <v>211</v>
      </c>
      <c r="C19" s="30"/>
    </row>
    <row r="20" spans="1:3" ht="30">
      <c r="A20" s="17" t="s">
        <v>452</v>
      </c>
      <c r="B20" s="6" t="s">
        <v>211</v>
      </c>
      <c r="C20" s="30"/>
    </row>
    <row r="21" spans="1:3" ht="15">
      <c r="A21" s="11" t="s">
        <v>55</v>
      </c>
      <c r="B21" s="14" t="s">
        <v>211</v>
      </c>
      <c r="C21" s="30"/>
    </row>
    <row r="22" spans="1:3" ht="15">
      <c r="A22" s="12" t="s">
        <v>453</v>
      </c>
      <c r="B22" s="6" t="s">
        <v>212</v>
      </c>
      <c r="C22" s="30"/>
    </row>
    <row r="23" spans="1:3" ht="15">
      <c r="A23" s="12" t="s">
        <v>454</v>
      </c>
      <c r="B23" s="6" t="s">
        <v>212</v>
      </c>
      <c r="C23" s="30"/>
    </row>
    <row r="24" spans="1:3" ht="15">
      <c r="A24" s="11" t="s">
        <v>54</v>
      </c>
      <c r="B24" s="8" t="s">
        <v>212</v>
      </c>
      <c r="C24" s="30"/>
    </row>
    <row r="25" spans="1:3" ht="15">
      <c r="A25" s="12" t="s">
        <v>455</v>
      </c>
      <c r="B25" s="6" t="s">
        <v>213</v>
      </c>
      <c r="C25" s="30"/>
    </row>
    <row r="26" spans="1:3" ht="15">
      <c r="A26" s="12" t="s">
        <v>456</v>
      </c>
      <c r="B26" s="6" t="s">
        <v>213</v>
      </c>
      <c r="C26" s="30"/>
    </row>
    <row r="27" spans="1:3" ht="15">
      <c r="A27" s="13" t="s">
        <v>457</v>
      </c>
      <c r="B27" s="6" t="s">
        <v>213</v>
      </c>
      <c r="C27" s="30"/>
    </row>
    <row r="28" spans="1:3" ht="15">
      <c r="A28" s="13" t="s">
        <v>458</v>
      </c>
      <c r="B28" s="6" t="s">
        <v>213</v>
      </c>
      <c r="C28" s="30"/>
    </row>
    <row r="29" spans="1:3" ht="15">
      <c r="A29" s="13" t="s">
        <v>459</v>
      </c>
      <c r="B29" s="6" t="s">
        <v>213</v>
      </c>
      <c r="C29" s="30"/>
    </row>
    <row r="30" spans="1:3" ht="15">
      <c r="A30" s="13" t="s">
        <v>460</v>
      </c>
      <c r="B30" s="6" t="s">
        <v>213</v>
      </c>
      <c r="C30" s="30"/>
    </row>
    <row r="31" spans="1:3" ht="15">
      <c r="A31" s="13" t="s">
        <v>461</v>
      </c>
      <c r="B31" s="6" t="s">
        <v>213</v>
      </c>
      <c r="C31" s="30"/>
    </row>
    <row r="32" spans="1:3" ht="15">
      <c r="A32" s="13" t="s">
        <v>462</v>
      </c>
      <c r="B32" s="6" t="s">
        <v>213</v>
      </c>
      <c r="C32" s="30"/>
    </row>
    <row r="33" spans="1:3" ht="15">
      <c r="A33" s="13" t="s">
        <v>463</v>
      </c>
      <c r="B33" s="6" t="s">
        <v>213</v>
      </c>
      <c r="C33" s="30"/>
    </row>
    <row r="34" spans="1:3" ht="15">
      <c r="A34" s="13" t="s">
        <v>464</v>
      </c>
      <c r="B34" s="6" t="s">
        <v>213</v>
      </c>
      <c r="C34" s="30"/>
    </row>
    <row r="35" spans="1:3" ht="30">
      <c r="A35" s="13" t="s">
        <v>465</v>
      </c>
      <c r="B35" s="6" t="s">
        <v>213</v>
      </c>
      <c r="C35" s="30"/>
    </row>
    <row r="36" spans="1:3" ht="30">
      <c r="A36" s="13" t="s">
        <v>466</v>
      </c>
      <c r="B36" s="6" t="s">
        <v>213</v>
      </c>
      <c r="C36" s="30">
        <v>550</v>
      </c>
    </row>
    <row r="37" spans="1:3" ht="15">
      <c r="A37" s="11" t="s">
        <v>467</v>
      </c>
      <c r="B37" s="14" t="s">
        <v>213</v>
      </c>
      <c r="C37" s="30">
        <v>550</v>
      </c>
    </row>
    <row r="38" spans="1:3" ht="15.75">
      <c r="A38" s="18" t="s">
        <v>468</v>
      </c>
      <c r="B38" s="9" t="s">
        <v>214</v>
      </c>
      <c r="C38" s="30">
        <v>550</v>
      </c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52">
      <selection activeCell="C116" sqref="C11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s="214" customFormat="1" ht="27" customHeight="1">
      <c r="A1" s="315" t="s">
        <v>790</v>
      </c>
      <c r="B1" s="316"/>
      <c r="C1" s="316"/>
    </row>
    <row r="2" spans="1:3" ht="27" customHeight="1">
      <c r="A2" s="314" t="s">
        <v>60</v>
      </c>
      <c r="B2" s="313"/>
      <c r="C2" s="313"/>
    </row>
    <row r="3" spans="1:3" ht="19.5" customHeight="1">
      <c r="A3" s="72"/>
      <c r="B3" s="73"/>
      <c r="C3" s="73"/>
    </row>
    <row r="4" spans="1:3" ht="15">
      <c r="A4" s="4" t="s">
        <v>1</v>
      </c>
      <c r="C4" s="260" t="s">
        <v>779</v>
      </c>
    </row>
    <row r="5" spans="1:3" ht="25.5">
      <c r="A5" s="46" t="s">
        <v>692</v>
      </c>
      <c r="B5" s="3" t="s">
        <v>130</v>
      </c>
      <c r="C5" s="93" t="s">
        <v>49</v>
      </c>
    </row>
    <row r="6" spans="1:3" ht="15">
      <c r="A6" s="13" t="s">
        <v>640</v>
      </c>
      <c r="B6" s="6" t="s">
        <v>220</v>
      </c>
      <c r="C6" s="30"/>
    </row>
    <row r="7" spans="1:3" ht="15">
      <c r="A7" s="13" t="s">
        <v>641</v>
      </c>
      <c r="B7" s="6" t="s">
        <v>220</v>
      </c>
      <c r="C7" s="30"/>
    </row>
    <row r="8" spans="1:3" ht="15">
      <c r="A8" s="13" t="s">
        <v>642</v>
      </c>
      <c r="B8" s="6" t="s">
        <v>220</v>
      </c>
      <c r="C8" s="30"/>
    </row>
    <row r="9" spans="1:3" ht="15">
      <c r="A9" s="13" t="s">
        <v>643</v>
      </c>
      <c r="B9" s="6" t="s">
        <v>220</v>
      </c>
      <c r="C9" s="30"/>
    </row>
    <row r="10" spans="1:3" ht="15">
      <c r="A10" s="13" t="s">
        <v>644</v>
      </c>
      <c r="B10" s="6" t="s">
        <v>220</v>
      </c>
      <c r="C10" s="30"/>
    </row>
    <row r="11" spans="1:3" ht="15">
      <c r="A11" s="13" t="s">
        <v>645</v>
      </c>
      <c r="B11" s="6" t="s">
        <v>220</v>
      </c>
      <c r="C11" s="30"/>
    </row>
    <row r="12" spans="1:3" ht="15">
      <c r="A12" s="13" t="s">
        <v>646</v>
      </c>
      <c r="B12" s="6" t="s">
        <v>220</v>
      </c>
      <c r="C12" s="30"/>
    </row>
    <row r="13" spans="1:3" ht="15">
      <c r="A13" s="13" t="s">
        <v>647</v>
      </c>
      <c r="B13" s="6" t="s">
        <v>220</v>
      </c>
      <c r="C13" s="30"/>
    </row>
    <row r="14" spans="1:3" ht="15">
      <c r="A14" s="13" t="s">
        <v>648</v>
      </c>
      <c r="B14" s="6" t="s">
        <v>220</v>
      </c>
      <c r="C14" s="30"/>
    </row>
    <row r="15" spans="1:3" ht="15">
      <c r="A15" s="13" t="s">
        <v>649</v>
      </c>
      <c r="B15" s="6" t="s">
        <v>220</v>
      </c>
      <c r="C15" s="30"/>
    </row>
    <row r="16" spans="1:3" ht="25.5">
      <c r="A16" s="11" t="s">
        <v>469</v>
      </c>
      <c r="B16" s="8" t="s">
        <v>220</v>
      </c>
      <c r="C16" s="30"/>
    </row>
    <row r="17" spans="1:3" ht="15">
      <c r="A17" s="13" t="s">
        <v>640</v>
      </c>
      <c r="B17" s="6" t="s">
        <v>221</v>
      </c>
      <c r="C17" s="30"/>
    </row>
    <row r="18" spans="1:3" ht="15">
      <c r="A18" s="13" t="s">
        <v>641</v>
      </c>
      <c r="B18" s="6" t="s">
        <v>221</v>
      </c>
      <c r="C18" s="30"/>
    </row>
    <row r="19" spans="1:3" ht="15">
      <c r="A19" s="13" t="s">
        <v>642</v>
      </c>
      <c r="B19" s="6" t="s">
        <v>221</v>
      </c>
      <c r="C19" s="30"/>
    </row>
    <row r="20" spans="1:3" ht="15">
      <c r="A20" s="13" t="s">
        <v>643</v>
      </c>
      <c r="B20" s="6" t="s">
        <v>221</v>
      </c>
      <c r="C20" s="30"/>
    </row>
    <row r="21" spans="1:3" ht="15">
      <c r="A21" s="13" t="s">
        <v>644</v>
      </c>
      <c r="B21" s="6" t="s">
        <v>221</v>
      </c>
      <c r="C21" s="30"/>
    </row>
    <row r="22" spans="1:3" ht="15">
      <c r="A22" s="13" t="s">
        <v>645</v>
      </c>
      <c r="B22" s="6" t="s">
        <v>221</v>
      </c>
      <c r="C22" s="30"/>
    </row>
    <row r="23" spans="1:3" ht="15">
      <c r="A23" s="13" t="s">
        <v>646</v>
      </c>
      <c r="B23" s="6" t="s">
        <v>221</v>
      </c>
      <c r="C23" s="30"/>
    </row>
    <row r="24" spans="1:3" ht="15">
      <c r="A24" s="13" t="s">
        <v>647</v>
      </c>
      <c r="B24" s="6" t="s">
        <v>221</v>
      </c>
      <c r="C24" s="30"/>
    </row>
    <row r="25" spans="1:3" ht="15">
      <c r="A25" s="13" t="s">
        <v>648</v>
      </c>
      <c r="B25" s="6" t="s">
        <v>221</v>
      </c>
      <c r="C25" s="30"/>
    </row>
    <row r="26" spans="1:3" ht="15">
      <c r="A26" s="13" t="s">
        <v>649</v>
      </c>
      <c r="B26" s="6" t="s">
        <v>221</v>
      </c>
      <c r="C26" s="30"/>
    </row>
    <row r="27" spans="1:3" ht="25.5">
      <c r="A27" s="11" t="s">
        <v>470</v>
      </c>
      <c r="B27" s="8" t="s">
        <v>221</v>
      </c>
      <c r="C27" s="30"/>
    </row>
    <row r="28" spans="1:3" ht="15">
      <c r="A28" s="13" t="s">
        <v>640</v>
      </c>
      <c r="B28" s="6" t="s">
        <v>222</v>
      </c>
      <c r="C28" s="30"/>
    </row>
    <row r="29" spans="1:3" ht="15">
      <c r="A29" s="13" t="s">
        <v>641</v>
      </c>
      <c r="B29" s="6" t="s">
        <v>222</v>
      </c>
      <c r="C29" s="30"/>
    </row>
    <row r="30" spans="1:3" ht="15">
      <c r="A30" s="13" t="s">
        <v>642</v>
      </c>
      <c r="B30" s="6" t="s">
        <v>222</v>
      </c>
      <c r="C30" s="30"/>
    </row>
    <row r="31" spans="1:3" ht="15">
      <c r="A31" s="13" t="s">
        <v>643</v>
      </c>
      <c r="B31" s="6" t="s">
        <v>222</v>
      </c>
      <c r="C31" s="30"/>
    </row>
    <row r="32" spans="1:3" ht="15">
      <c r="A32" s="13" t="s">
        <v>644</v>
      </c>
      <c r="B32" s="6" t="s">
        <v>222</v>
      </c>
      <c r="C32" s="30"/>
    </row>
    <row r="33" spans="1:3" ht="15">
      <c r="A33" s="13" t="s">
        <v>645</v>
      </c>
      <c r="B33" s="6" t="s">
        <v>222</v>
      </c>
      <c r="C33" s="30"/>
    </row>
    <row r="34" spans="1:3" ht="15">
      <c r="A34" s="13" t="s">
        <v>646</v>
      </c>
      <c r="B34" s="6" t="s">
        <v>222</v>
      </c>
      <c r="C34" s="30">
        <v>720</v>
      </c>
    </row>
    <row r="35" spans="1:3" ht="15">
      <c r="A35" s="13" t="s">
        <v>647</v>
      </c>
      <c r="B35" s="6" t="s">
        <v>222</v>
      </c>
      <c r="C35" s="30"/>
    </row>
    <row r="36" spans="1:3" ht="15">
      <c r="A36" s="13" t="s">
        <v>648</v>
      </c>
      <c r="B36" s="6" t="s">
        <v>222</v>
      </c>
      <c r="C36" s="30"/>
    </row>
    <row r="37" spans="1:3" ht="15">
      <c r="A37" s="13" t="s">
        <v>649</v>
      </c>
      <c r="B37" s="6" t="s">
        <v>222</v>
      </c>
      <c r="C37" s="30"/>
    </row>
    <row r="38" spans="1:3" ht="15">
      <c r="A38" s="11" t="s">
        <v>471</v>
      </c>
      <c r="B38" s="8" t="s">
        <v>222</v>
      </c>
      <c r="C38" s="30">
        <v>720</v>
      </c>
    </row>
    <row r="39" spans="1:3" ht="15">
      <c r="A39" s="13" t="s">
        <v>650</v>
      </c>
      <c r="B39" s="5" t="s">
        <v>224</v>
      </c>
      <c r="C39" s="30"/>
    </row>
    <row r="40" spans="1:3" ht="15">
      <c r="A40" s="13" t="s">
        <v>651</v>
      </c>
      <c r="B40" s="5" t="s">
        <v>224</v>
      </c>
      <c r="C40" s="30"/>
    </row>
    <row r="41" spans="1:3" ht="15">
      <c r="A41" s="13" t="s">
        <v>652</v>
      </c>
      <c r="B41" s="5" t="s">
        <v>224</v>
      </c>
      <c r="C41" s="30"/>
    </row>
    <row r="42" spans="1:3" ht="15">
      <c r="A42" s="5" t="s">
        <v>653</v>
      </c>
      <c r="B42" s="5" t="s">
        <v>224</v>
      </c>
      <c r="C42" s="30"/>
    </row>
    <row r="43" spans="1:3" ht="15">
      <c r="A43" s="5" t="s">
        <v>654</v>
      </c>
      <c r="B43" s="5" t="s">
        <v>224</v>
      </c>
      <c r="C43" s="30"/>
    </row>
    <row r="44" spans="1:3" ht="15">
      <c r="A44" s="5" t="s">
        <v>655</v>
      </c>
      <c r="B44" s="5" t="s">
        <v>224</v>
      </c>
      <c r="C44" s="30"/>
    </row>
    <row r="45" spans="1:3" ht="15">
      <c r="A45" s="13" t="s">
        <v>656</v>
      </c>
      <c r="B45" s="5" t="s">
        <v>224</v>
      </c>
      <c r="C45" s="30"/>
    </row>
    <row r="46" spans="1:3" ht="15">
      <c r="A46" s="13" t="s">
        <v>657</v>
      </c>
      <c r="B46" s="5" t="s">
        <v>224</v>
      </c>
      <c r="C46" s="30"/>
    </row>
    <row r="47" spans="1:3" ht="15">
      <c r="A47" s="13" t="s">
        <v>658</v>
      </c>
      <c r="B47" s="5" t="s">
        <v>224</v>
      </c>
      <c r="C47" s="30"/>
    </row>
    <row r="48" spans="1:3" ht="15">
      <c r="A48" s="13" t="s">
        <v>659</v>
      </c>
      <c r="B48" s="5" t="s">
        <v>224</v>
      </c>
      <c r="C48" s="30"/>
    </row>
    <row r="49" spans="1:3" ht="25.5">
      <c r="A49" s="11" t="s">
        <v>472</v>
      </c>
      <c r="B49" s="8" t="s">
        <v>224</v>
      </c>
      <c r="C49" s="30"/>
    </row>
    <row r="50" spans="1:3" ht="15">
      <c r="A50" s="13" t="s">
        <v>650</v>
      </c>
      <c r="B50" s="5" t="s">
        <v>229</v>
      </c>
      <c r="C50" s="30"/>
    </row>
    <row r="51" spans="1:3" ht="15">
      <c r="A51" s="13" t="s">
        <v>651</v>
      </c>
      <c r="B51" s="5" t="s">
        <v>229</v>
      </c>
      <c r="C51" s="30"/>
    </row>
    <row r="52" spans="1:3" ht="15">
      <c r="A52" s="13" t="s">
        <v>652</v>
      </c>
      <c r="B52" s="5" t="s">
        <v>229</v>
      </c>
      <c r="C52" s="30"/>
    </row>
    <row r="53" spans="1:3" ht="15">
      <c r="A53" s="5" t="s">
        <v>653</v>
      </c>
      <c r="B53" s="5" t="s">
        <v>229</v>
      </c>
      <c r="C53" s="30"/>
    </row>
    <row r="54" spans="1:3" ht="15">
      <c r="A54" s="5" t="s">
        <v>654</v>
      </c>
      <c r="B54" s="5" t="s">
        <v>229</v>
      </c>
      <c r="C54" s="30"/>
    </row>
    <row r="55" spans="1:3" ht="15">
      <c r="A55" s="5" t="s">
        <v>655</v>
      </c>
      <c r="B55" s="5" t="s">
        <v>229</v>
      </c>
      <c r="C55" s="30"/>
    </row>
    <row r="56" spans="1:3" ht="15">
      <c r="A56" s="13" t="s">
        <v>656</v>
      </c>
      <c r="B56" s="5" t="s">
        <v>229</v>
      </c>
      <c r="C56" s="30">
        <v>90</v>
      </c>
    </row>
    <row r="57" spans="1:3" ht="15">
      <c r="A57" s="13" t="s">
        <v>660</v>
      </c>
      <c r="B57" s="5" t="s">
        <v>229</v>
      </c>
      <c r="C57" s="30"/>
    </row>
    <row r="58" spans="1:3" ht="15">
      <c r="A58" s="13" t="s">
        <v>658</v>
      </c>
      <c r="B58" s="5" t="s">
        <v>229</v>
      </c>
      <c r="C58" s="30"/>
    </row>
    <row r="59" spans="1:3" ht="15">
      <c r="A59" s="13" t="s">
        <v>659</v>
      </c>
      <c r="B59" s="5" t="s">
        <v>229</v>
      </c>
      <c r="C59" s="30"/>
    </row>
    <row r="60" spans="1:3" ht="15">
      <c r="A60" s="15" t="s">
        <v>473</v>
      </c>
      <c r="B60" s="8" t="s">
        <v>229</v>
      </c>
      <c r="C60" s="30">
        <v>90</v>
      </c>
    </row>
    <row r="61" spans="1:3" ht="15">
      <c r="A61" s="13" t="s">
        <v>640</v>
      </c>
      <c r="B61" s="6" t="s">
        <v>257</v>
      </c>
      <c r="C61" s="30"/>
    </row>
    <row r="62" spans="1:3" ht="15">
      <c r="A62" s="13" t="s">
        <v>641</v>
      </c>
      <c r="B62" s="6" t="s">
        <v>257</v>
      </c>
      <c r="C62" s="30"/>
    </row>
    <row r="63" spans="1:3" ht="15">
      <c r="A63" s="13" t="s">
        <v>642</v>
      </c>
      <c r="B63" s="6" t="s">
        <v>257</v>
      </c>
      <c r="C63" s="30"/>
    </row>
    <row r="64" spans="1:3" ht="15">
      <c r="A64" s="13" t="s">
        <v>643</v>
      </c>
      <c r="B64" s="6" t="s">
        <v>257</v>
      </c>
      <c r="C64" s="30"/>
    </row>
    <row r="65" spans="1:3" ht="15">
      <c r="A65" s="13" t="s">
        <v>644</v>
      </c>
      <c r="B65" s="6" t="s">
        <v>257</v>
      </c>
      <c r="C65" s="30"/>
    </row>
    <row r="66" spans="1:3" ht="15">
      <c r="A66" s="13" t="s">
        <v>645</v>
      </c>
      <c r="B66" s="6" t="s">
        <v>257</v>
      </c>
      <c r="C66" s="30"/>
    </row>
    <row r="67" spans="1:3" ht="15">
      <c r="A67" s="13" t="s">
        <v>646</v>
      </c>
      <c r="B67" s="6" t="s">
        <v>257</v>
      </c>
      <c r="C67" s="30"/>
    </row>
    <row r="68" spans="1:3" ht="15">
      <c r="A68" s="13" t="s">
        <v>647</v>
      </c>
      <c r="B68" s="6" t="s">
        <v>257</v>
      </c>
      <c r="C68" s="30"/>
    </row>
    <row r="69" spans="1:3" ht="15">
      <c r="A69" s="13" t="s">
        <v>648</v>
      </c>
      <c r="B69" s="6" t="s">
        <v>257</v>
      </c>
      <c r="C69" s="30"/>
    </row>
    <row r="70" spans="1:3" ht="15">
      <c r="A70" s="13" t="s">
        <v>649</v>
      </c>
      <c r="B70" s="6" t="s">
        <v>257</v>
      </c>
      <c r="C70" s="30"/>
    </row>
    <row r="71" spans="1:3" ht="25.5">
      <c r="A71" s="11" t="s">
        <v>482</v>
      </c>
      <c r="B71" s="8" t="s">
        <v>257</v>
      </c>
      <c r="C71" s="30"/>
    </row>
    <row r="72" spans="1:3" ht="15">
      <c r="A72" s="13" t="s">
        <v>640</v>
      </c>
      <c r="B72" s="6" t="s">
        <v>258</v>
      </c>
      <c r="C72" s="30"/>
    </row>
    <row r="73" spans="1:3" ht="15">
      <c r="A73" s="13" t="s">
        <v>641</v>
      </c>
      <c r="B73" s="6" t="s">
        <v>258</v>
      </c>
      <c r="C73" s="30"/>
    </row>
    <row r="74" spans="1:3" ht="15">
      <c r="A74" s="13" t="s">
        <v>642</v>
      </c>
      <c r="B74" s="6" t="s">
        <v>258</v>
      </c>
      <c r="C74" s="30"/>
    </row>
    <row r="75" spans="1:3" ht="15">
      <c r="A75" s="13" t="s">
        <v>643</v>
      </c>
      <c r="B75" s="6" t="s">
        <v>258</v>
      </c>
      <c r="C75" s="30"/>
    </row>
    <row r="76" spans="1:3" ht="15">
      <c r="A76" s="13" t="s">
        <v>644</v>
      </c>
      <c r="B76" s="6" t="s">
        <v>258</v>
      </c>
      <c r="C76" s="30"/>
    </row>
    <row r="77" spans="1:3" ht="15">
      <c r="A77" s="13" t="s">
        <v>645</v>
      </c>
      <c r="B77" s="6" t="s">
        <v>258</v>
      </c>
      <c r="C77" s="30"/>
    </row>
    <row r="78" spans="1:3" ht="15">
      <c r="A78" s="13" t="s">
        <v>646</v>
      </c>
      <c r="B78" s="6" t="s">
        <v>258</v>
      </c>
      <c r="C78" s="30"/>
    </row>
    <row r="79" spans="1:3" ht="15">
      <c r="A79" s="13" t="s">
        <v>647</v>
      </c>
      <c r="B79" s="6" t="s">
        <v>258</v>
      </c>
      <c r="C79" s="30"/>
    </row>
    <row r="80" spans="1:3" ht="15">
      <c r="A80" s="13" t="s">
        <v>648</v>
      </c>
      <c r="B80" s="6" t="s">
        <v>258</v>
      </c>
      <c r="C80" s="30"/>
    </row>
    <row r="81" spans="1:3" ht="15">
      <c r="A81" s="13" t="s">
        <v>649</v>
      </c>
      <c r="B81" s="6" t="s">
        <v>258</v>
      </c>
      <c r="C81" s="30"/>
    </row>
    <row r="82" spans="1:3" ht="25.5">
      <c r="A82" s="11" t="s">
        <v>481</v>
      </c>
      <c r="B82" s="8" t="s">
        <v>258</v>
      </c>
      <c r="C82" s="30"/>
    </row>
    <row r="83" spans="1:3" ht="15">
      <c r="A83" s="13" t="s">
        <v>640</v>
      </c>
      <c r="B83" s="6" t="s">
        <v>259</v>
      </c>
      <c r="C83" s="30"/>
    </row>
    <row r="84" spans="1:3" ht="15">
      <c r="A84" s="13" t="s">
        <v>641</v>
      </c>
      <c r="B84" s="6" t="s">
        <v>259</v>
      </c>
      <c r="C84" s="30"/>
    </row>
    <row r="85" spans="1:3" ht="15">
      <c r="A85" s="13" t="s">
        <v>642</v>
      </c>
      <c r="B85" s="6" t="s">
        <v>259</v>
      </c>
      <c r="C85" s="30"/>
    </row>
    <row r="86" spans="1:3" ht="15">
      <c r="A86" s="13" t="s">
        <v>643</v>
      </c>
      <c r="B86" s="6" t="s">
        <v>259</v>
      </c>
      <c r="C86" s="30"/>
    </row>
    <row r="87" spans="1:3" ht="15">
      <c r="A87" s="13" t="s">
        <v>644</v>
      </c>
      <c r="B87" s="6" t="s">
        <v>259</v>
      </c>
      <c r="C87" s="30"/>
    </row>
    <row r="88" spans="1:3" ht="15">
      <c r="A88" s="13" t="s">
        <v>645</v>
      </c>
      <c r="B88" s="6" t="s">
        <v>259</v>
      </c>
      <c r="C88" s="30"/>
    </row>
    <row r="89" spans="1:3" ht="15">
      <c r="A89" s="13" t="s">
        <v>646</v>
      </c>
      <c r="B89" s="6" t="s">
        <v>259</v>
      </c>
      <c r="C89" s="30"/>
    </row>
    <row r="90" spans="1:3" ht="15">
      <c r="A90" s="13" t="s">
        <v>647</v>
      </c>
      <c r="B90" s="6" t="s">
        <v>259</v>
      </c>
      <c r="C90" s="30"/>
    </row>
    <row r="91" spans="1:3" ht="15">
      <c r="A91" s="13" t="s">
        <v>648</v>
      </c>
      <c r="B91" s="6" t="s">
        <v>259</v>
      </c>
      <c r="C91" s="30"/>
    </row>
    <row r="92" spans="1:3" ht="15">
      <c r="A92" s="13" t="s">
        <v>649</v>
      </c>
      <c r="B92" s="6" t="s">
        <v>259</v>
      </c>
      <c r="C92" s="30"/>
    </row>
    <row r="93" spans="1:3" ht="15">
      <c r="A93" s="11" t="s">
        <v>480</v>
      </c>
      <c r="B93" s="8" t="s">
        <v>259</v>
      </c>
      <c r="C93" s="30"/>
    </row>
    <row r="94" spans="1:3" ht="15">
      <c r="A94" s="13" t="s">
        <v>650</v>
      </c>
      <c r="B94" s="5" t="s">
        <v>261</v>
      </c>
      <c r="C94" s="30"/>
    </row>
    <row r="95" spans="1:3" ht="15">
      <c r="A95" s="13" t="s">
        <v>651</v>
      </c>
      <c r="B95" s="6" t="s">
        <v>261</v>
      </c>
      <c r="C95" s="30"/>
    </row>
    <row r="96" spans="1:3" ht="15">
      <c r="A96" s="13" t="s">
        <v>652</v>
      </c>
      <c r="B96" s="5" t="s">
        <v>261</v>
      </c>
      <c r="C96" s="30"/>
    </row>
    <row r="97" spans="1:3" ht="15">
      <c r="A97" s="5" t="s">
        <v>653</v>
      </c>
      <c r="B97" s="6" t="s">
        <v>261</v>
      </c>
      <c r="C97" s="30"/>
    </row>
    <row r="98" spans="1:3" ht="15">
      <c r="A98" s="5" t="s">
        <v>654</v>
      </c>
      <c r="B98" s="5" t="s">
        <v>261</v>
      </c>
      <c r="C98" s="30"/>
    </row>
    <row r="99" spans="1:3" ht="15">
      <c r="A99" s="5" t="s">
        <v>655</v>
      </c>
      <c r="B99" s="6" t="s">
        <v>261</v>
      </c>
      <c r="C99" s="30"/>
    </row>
    <row r="100" spans="1:3" ht="15">
      <c r="A100" s="13" t="s">
        <v>656</v>
      </c>
      <c r="B100" s="5" t="s">
        <v>261</v>
      </c>
      <c r="C100" s="30"/>
    </row>
    <row r="101" spans="1:3" ht="15">
      <c r="A101" s="13" t="s">
        <v>660</v>
      </c>
      <c r="B101" s="6" t="s">
        <v>261</v>
      </c>
      <c r="C101" s="30"/>
    </row>
    <row r="102" spans="1:3" ht="15">
      <c r="A102" s="13" t="s">
        <v>658</v>
      </c>
      <c r="B102" s="5" t="s">
        <v>261</v>
      </c>
      <c r="C102" s="30"/>
    </row>
    <row r="103" spans="1:3" ht="15">
      <c r="A103" s="13" t="s">
        <v>659</v>
      </c>
      <c r="B103" s="6" t="s">
        <v>261</v>
      </c>
      <c r="C103" s="30"/>
    </row>
    <row r="104" spans="1:3" ht="25.5">
      <c r="A104" s="11" t="s">
        <v>479</v>
      </c>
      <c r="B104" s="8" t="s">
        <v>261</v>
      </c>
      <c r="C104" s="30"/>
    </row>
    <row r="105" spans="1:3" ht="15">
      <c r="A105" s="13" t="s">
        <v>650</v>
      </c>
      <c r="B105" s="5" t="s">
        <v>264</v>
      </c>
      <c r="C105" s="30"/>
    </row>
    <row r="106" spans="1:3" ht="15">
      <c r="A106" s="13" t="s">
        <v>651</v>
      </c>
      <c r="B106" s="5" t="s">
        <v>264</v>
      </c>
      <c r="C106" s="30"/>
    </row>
    <row r="107" spans="1:3" ht="15">
      <c r="A107" s="13" t="s">
        <v>652</v>
      </c>
      <c r="B107" s="5" t="s">
        <v>264</v>
      </c>
      <c r="C107" s="30"/>
    </row>
    <row r="108" spans="1:3" ht="15">
      <c r="A108" s="5" t="s">
        <v>653</v>
      </c>
      <c r="B108" s="5" t="s">
        <v>264</v>
      </c>
      <c r="C108" s="30"/>
    </row>
    <row r="109" spans="1:3" ht="15">
      <c r="A109" s="5" t="s">
        <v>654</v>
      </c>
      <c r="B109" s="5" t="s">
        <v>264</v>
      </c>
      <c r="C109" s="30"/>
    </row>
    <row r="110" spans="1:3" ht="15">
      <c r="A110" s="5" t="s">
        <v>655</v>
      </c>
      <c r="B110" s="5" t="s">
        <v>264</v>
      </c>
      <c r="C110" s="30"/>
    </row>
    <row r="111" spans="1:3" ht="15">
      <c r="A111" s="13" t="s">
        <v>656</v>
      </c>
      <c r="B111" s="5" t="s">
        <v>264</v>
      </c>
      <c r="C111" s="30"/>
    </row>
    <row r="112" spans="1:3" ht="15">
      <c r="A112" s="13" t="s">
        <v>660</v>
      </c>
      <c r="B112" s="5" t="s">
        <v>264</v>
      </c>
      <c r="C112" s="30"/>
    </row>
    <row r="113" spans="1:3" ht="15">
      <c r="A113" s="13" t="s">
        <v>658</v>
      </c>
      <c r="B113" s="5" t="s">
        <v>264</v>
      </c>
      <c r="C113" s="30"/>
    </row>
    <row r="114" spans="1:3" ht="15">
      <c r="A114" s="13" t="s">
        <v>659</v>
      </c>
      <c r="B114" s="5" t="s">
        <v>264</v>
      </c>
      <c r="C114" s="30"/>
    </row>
    <row r="115" spans="1:3" ht="15">
      <c r="A115" s="15" t="s">
        <v>518</v>
      </c>
      <c r="B115" s="8" t="s">
        <v>264</v>
      </c>
      <c r="C115" s="30"/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21"/>
  <sheetViews>
    <sheetView zoomScale="110" zoomScaleNormal="110" workbookViewId="0" topLeftCell="A10">
      <selection activeCell="E12" sqref="E12"/>
    </sheetView>
  </sheetViews>
  <sheetFormatPr defaultColWidth="9.140625" defaultRowHeight="15"/>
  <cols>
    <col min="1" max="1" width="56.28125" style="204" customWidth="1"/>
    <col min="2" max="2" width="21.7109375" style="198" customWidth="1"/>
    <col min="3" max="3" width="14.28125" style="198" hidden="1" customWidth="1"/>
    <col min="4" max="4" width="12.421875" style="198" hidden="1" customWidth="1"/>
    <col min="5" max="5" width="13.57421875" style="198" customWidth="1"/>
    <col min="6" max="6" width="11.00390625" style="198" customWidth="1"/>
    <col min="7" max="7" width="11.8515625" style="198" customWidth="1"/>
    <col min="8" max="16384" width="9.140625" style="198" customWidth="1"/>
  </cols>
  <sheetData>
    <row r="1" spans="1:7" ht="24.75" customHeight="1">
      <c r="A1" s="196" t="s">
        <v>764</v>
      </c>
      <c r="B1" s="196"/>
      <c r="C1" s="196"/>
      <c r="D1" s="196"/>
      <c r="E1" s="196"/>
      <c r="F1" s="196"/>
      <c r="G1" s="197"/>
    </row>
    <row r="2" spans="1:7" ht="24.75" customHeight="1">
      <c r="A2" s="322" t="s">
        <v>792</v>
      </c>
      <c r="B2" s="322"/>
      <c r="C2" s="322"/>
      <c r="D2" s="322"/>
      <c r="E2" s="322"/>
      <c r="F2" s="322"/>
      <c r="G2" s="322"/>
    </row>
    <row r="3" spans="1:4" ht="24.75" customHeight="1">
      <c r="A3" s="199"/>
      <c r="B3" s="261"/>
      <c r="C3" s="199"/>
      <c r="D3" s="199"/>
    </row>
    <row r="4" spans="1:5" ht="23.25" customHeight="1" thickBot="1">
      <c r="A4" s="198"/>
      <c r="B4" s="323" t="s">
        <v>750</v>
      </c>
      <c r="C4" s="323"/>
      <c r="D4" s="323"/>
      <c r="E4" s="198" t="s">
        <v>795</v>
      </c>
    </row>
    <row r="5" spans="1:4" s="200" customFormat="1" ht="48.75" customHeight="1" thickBot="1">
      <c r="A5" s="235" t="s">
        <v>692</v>
      </c>
      <c r="B5" s="236" t="s">
        <v>794</v>
      </c>
      <c r="C5" s="236" t="s">
        <v>751</v>
      </c>
      <c r="D5" s="236" t="s">
        <v>752</v>
      </c>
    </row>
    <row r="6" spans="1:4" s="201" customFormat="1" ht="15" customHeight="1" thickBot="1">
      <c r="A6" s="237">
        <v>1</v>
      </c>
      <c r="B6" s="238">
        <v>2</v>
      </c>
      <c r="C6" s="239">
        <v>3</v>
      </c>
      <c r="D6" s="240">
        <v>4</v>
      </c>
    </row>
    <row r="7" spans="1:4" ht="18" customHeight="1">
      <c r="A7" s="241" t="s">
        <v>471</v>
      </c>
      <c r="B7" s="242">
        <f>B8+B9+B11+B10</f>
        <v>720</v>
      </c>
      <c r="C7" s="242">
        <f>SUM(C8:C9)</f>
        <v>409</v>
      </c>
      <c r="D7" s="243">
        <f>C7/B7*100</f>
        <v>56.80555555555556</v>
      </c>
    </row>
    <row r="8" spans="1:4" ht="18" customHeight="1">
      <c r="A8" s="244" t="s">
        <v>765</v>
      </c>
      <c r="B8" s="245">
        <v>250</v>
      </c>
      <c r="C8" s="246">
        <v>198</v>
      </c>
      <c r="D8" s="247"/>
    </row>
    <row r="9" spans="1:4" ht="18" customHeight="1">
      <c r="A9" s="244" t="s">
        <v>753</v>
      </c>
      <c r="B9" s="248">
        <v>56</v>
      </c>
      <c r="C9" s="246">
        <v>211</v>
      </c>
      <c r="D9" s="247"/>
    </row>
    <row r="10" spans="1:4" ht="18" customHeight="1">
      <c r="A10" s="244" t="s">
        <v>793</v>
      </c>
      <c r="B10" s="248">
        <v>14</v>
      </c>
      <c r="C10" s="246"/>
      <c r="D10" s="247"/>
    </row>
    <row r="11" spans="1:4" ht="18" customHeight="1">
      <c r="A11" s="244" t="s">
        <v>766</v>
      </c>
      <c r="B11" s="248">
        <v>400</v>
      </c>
      <c r="C11" s="246"/>
      <c r="D11" s="247"/>
    </row>
    <row r="12" spans="1:4" s="202" customFormat="1" ht="18" customHeight="1">
      <c r="A12" s="241" t="s">
        <v>754</v>
      </c>
      <c r="B12" s="242">
        <f>SUM(B13:B16)</f>
        <v>90</v>
      </c>
      <c r="C12" s="242" t="e">
        <f>C13+C14+C15+C16+#REF!+#REF!+#REF!+#REF!+#REF!+#REF!+#REF!</f>
        <v>#REF!</v>
      </c>
      <c r="D12" s="243" t="e">
        <f>C12/B12*100</f>
        <v>#REF!</v>
      </c>
    </row>
    <row r="13" spans="1:4" ht="18" customHeight="1">
      <c r="A13" s="249" t="s">
        <v>767</v>
      </c>
      <c r="B13" s="248">
        <v>45</v>
      </c>
      <c r="C13" s="246">
        <v>50</v>
      </c>
      <c r="D13" s="247"/>
    </row>
    <row r="14" spans="1:4" ht="18" customHeight="1">
      <c r="A14" s="249" t="s">
        <v>768</v>
      </c>
      <c r="B14" s="248">
        <v>10</v>
      </c>
      <c r="C14" s="246">
        <v>100</v>
      </c>
      <c r="D14" s="247"/>
    </row>
    <row r="15" spans="1:4" ht="18" customHeight="1">
      <c r="A15" s="249" t="s">
        <v>769</v>
      </c>
      <c r="B15" s="248">
        <v>5</v>
      </c>
      <c r="C15" s="246">
        <v>400</v>
      </c>
      <c r="D15" s="247"/>
    </row>
    <row r="16" spans="1:4" ht="18" customHeight="1">
      <c r="A16" s="249" t="s">
        <v>770</v>
      </c>
      <c r="B16" s="248">
        <v>30</v>
      </c>
      <c r="C16" s="246">
        <v>1100</v>
      </c>
      <c r="D16" s="247"/>
    </row>
    <row r="17" spans="1:4" ht="18" customHeight="1">
      <c r="A17" s="241" t="s">
        <v>755</v>
      </c>
      <c r="B17" s="250">
        <f>SUM(B18:B18)</f>
        <v>550</v>
      </c>
      <c r="C17" s="250">
        <f>SUM(C18:C18)</f>
        <v>184</v>
      </c>
      <c r="D17" s="243">
        <f>C17/B17*100</f>
        <v>33.45454545454545</v>
      </c>
    </row>
    <row r="18" spans="1:4" ht="18" customHeight="1">
      <c r="A18" s="251" t="s">
        <v>756</v>
      </c>
      <c r="B18" s="252">
        <v>550</v>
      </c>
      <c r="C18" s="253">
        <v>184</v>
      </c>
      <c r="D18" s="247"/>
    </row>
    <row r="19" spans="1:4" s="203" customFormat="1" ht="18" customHeight="1" thickBot="1">
      <c r="A19" s="254" t="s">
        <v>48</v>
      </c>
      <c r="B19" s="255">
        <f>B7+B12+B17</f>
        <v>1360</v>
      </c>
      <c r="C19" s="255" t="e">
        <f>C7+C12+C17</f>
        <v>#REF!</v>
      </c>
      <c r="D19" s="256" t="e">
        <f>C19/B19*100</f>
        <v>#REF!</v>
      </c>
    </row>
    <row r="21" ht="15.75">
      <c r="B21" s="205"/>
    </row>
  </sheetData>
  <sheetProtection/>
  <mergeCells count="2">
    <mergeCell ref="A2:G2"/>
    <mergeCell ref="B4:D4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25">
      <selection activeCell="C116" sqref="C116"/>
    </sheetView>
  </sheetViews>
  <sheetFormatPr defaultColWidth="9.140625" defaultRowHeight="15"/>
  <cols>
    <col min="1" max="1" width="82.57421875" style="0" customWidth="1"/>
    <col min="3" max="3" width="22.00390625" style="0" customWidth="1"/>
  </cols>
  <sheetData>
    <row r="1" spans="1:3" s="214" customFormat="1" ht="27" customHeight="1">
      <c r="A1" s="315" t="s">
        <v>790</v>
      </c>
      <c r="B1" s="316"/>
      <c r="C1" s="316"/>
    </row>
    <row r="2" spans="1:3" ht="25.5" customHeight="1">
      <c r="A2" s="314" t="s">
        <v>61</v>
      </c>
      <c r="B2" s="313"/>
      <c r="C2" s="313"/>
    </row>
    <row r="3" spans="1:3" ht="15.75" customHeight="1">
      <c r="A3" s="72"/>
      <c r="B3" s="73"/>
      <c r="C3" s="73"/>
    </row>
    <row r="4" spans="1:3" ht="21" customHeight="1">
      <c r="A4" s="4" t="s">
        <v>1</v>
      </c>
      <c r="C4" s="260" t="s">
        <v>780</v>
      </c>
    </row>
    <row r="5" spans="1:3" ht="25.5">
      <c r="A5" s="46" t="s">
        <v>692</v>
      </c>
      <c r="B5" s="3" t="s">
        <v>130</v>
      </c>
      <c r="C5" s="217" t="s">
        <v>706</v>
      </c>
    </row>
    <row r="6" spans="1:3" ht="15">
      <c r="A6" s="13" t="s">
        <v>661</v>
      </c>
      <c r="B6" s="6" t="s">
        <v>326</v>
      </c>
      <c r="C6" s="30"/>
    </row>
    <row r="7" spans="1:3" ht="15">
      <c r="A7" s="13" t="s">
        <v>670</v>
      </c>
      <c r="B7" s="6" t="s">
        <v>326</v>
      </c>
      <c r="C7" s="30"/>
    </row>
    <row r="8" spans="1:3" ht="30">
      <c r="A8" s="13" t="s">
        <v>671</v>
      </c>
      <c r="B8" s="6" t="s">
        <v>326</v>
      </c>
      <c r="C8" s="30"/>
    </row>
    <row r="9" spans="1:3" ht="15">
      <c r="A9" s="13" t="s">
        <v>669</v>
      </c>
      <c r="B9" s="6" t="s">
        <v>326</v>
      </c>
      <c r="C9" s="30"/>
    </row>
    <row r="10" spans="1:3" ht="15">
      <c r="A10" s="13" t="s">
        <v>668</v>
      </c>
      <c r="B10" s="6" t="s">
        <v>326</v>
      </c>
      <c r="C10" s="30"/>
    </row>
    <row r="11" spans="1:3" ht="15">
      <c r="A11" s="13" t="s">
        <v>667</v>
      </c>
      <c r="B11" s="6" t="s">
        <v>326</v>
      </c>
      <c r="C11" s="30"/>
    </row>
    <row r="12" spans="1:3" ht="15">
      <c r="A12" s="13" t="s">
        <v>662</v>
      </c>
      <c r="B12" s="6" t="s">
        <v>326</v>
      </c>
      <c r="C12" s="30"/>
    </row>
    <row r="13" spans="1:3" ht="15">
      <c r="A13" s="13" t="s">
        <v>663</v>
      </c>
      <c r="B13" s="6" t="s">
        <v>326</v>
      </c>
      <c r="C13" s="30"/>
    </row>
    <row r="14" spans="1:3" ht="15">
      <c r="A14" s="13" t="s">
        <v>664</v>
      </c>
      <c r="B14" s="6" t="s">
        <v>326</v>
      </c>
      <c r="C14" s="30"/>
    </row>
    <row r="15" spans="1:3" ht="15">
      <c r="A15" s="13" t="s">
        <v>665</v>
      </c>
      <c r="B15" s="6" t="s">
        <v>326</v>
      </c>
      <c r="C15" s="30"/>
    </row>
    <row r="16" spans="1:3" ht="25.5">
      <c r="A16" s="7" t="s">
        <v>528</v>
      </c>
      <c r="B16" s="8" t="s">
        <v>326</v>
      </c>
      <c r="C16" s="30"/>
    </row>
    <row r="17" spans="1:3" ht="15">
      <c r="A17" s="13" t="s">
        <v>661</v>
      </c>
      <c r="B17" s="6" t="s">
        <v>327</v>
      </c>
      <c r="C17" s="30"/>
    </row>
    <row r="18" spans="1:3" ht="15">
      <c r="A18" s="13" t="s">
        <v>670</v>
      </c>
      <c r="B18" s="6" t="s">
        <v>327</v>
      </c>
      <c r="C18" s="30"/>
    </row>
    <row r="19" spans="1:3" ht="30">
      <c r="A19" s="13" t="s">
        <v>671</v>
      </c>
      <c r="B19" s="6" t="s">
        <v>327</v>
      </c>
      <c r="C19" s="30"/>
    </row>
    <row r="20" spans="1:3" ht="15">
      <c r="A20" s="13" t="s">
        <v>669</v>
      </c>
      <c r="B20" s="6" t="s">
        <v>327</v>
      </c>
      <c r="C20" s="30"/>
    </row>
    <row r="21" spans="1:3" ht="15">
      <c r="A21" s="13" t="s">
        <v>668</v>
      </c>
      <c r="B21" s="6" t="s">
        <v>327</v>
      </c>
      <c r="C21" s="30"/>
    </row>
    <row r="22" spans="1:3" ht="15">
      <c r="A22" s="13" t="s">
        <v>667</v>
      </c>
      <c r="B22" s="6" t="s">
        <v>327</v>
      </c>
      <c r="C22" s="30"/>
    </row>
    <row r="23" spans="1:3" ht="15">
      <c r="A23" s="13" t="s">
        <v>662</v>
      </c>
      <c r="B23" s="6" t="s">
        <v>327</v>
      </c>
      <c r="C23" s="30"/>
    </row>
    <row r="24" spans="1:3" ht="15">
      <c r="A24" s="13" t="s">
        <v>663</v>
      </c>
      <c r="B24" s="6" t="s">
        <v>327</v>
      </c>
      <c r="C24" s="30"/>
    </row>
    <row r="25" spans="1:3" ht="15">
      <c r="A25" s="13" t="s">
        <v>664</v>
      </c>
      <c r="B25" s="6" t="s">
        <v>327</v>
      </c>
      <c r="C25" s="30"/>
    </row>
    <row r="26" spans="1:3" ht="15">
      <c r="A26" s="13" t="s">
        <v>665</v>
      </c>
      <c r="B26" s="6" t="s">
        <v>327</v>
      </c>
      <c r="C26" s="30"/>
    </row>
    <row r="27" spans="1:3" ht="25.5">
      <c r="A27" s="7" t="s">
        <v>585</v>
      </c>
      <c r="B27" s="8" t="s">
        <v>327</v>
      </c>
      <c r="C27" s="30"/>
    </row>
    <row r="28" spans="1:3" ht="15">
      <c r="A28" s="13" t="s">
        <v>661</v>
      </c>
      <c r="B28" s="6" t="s">
        <v>328</v>
      </c>
      <c r="C28" s="30"/>
    </row>
    <row r="29" spans="1:3" ht="15">
      <c r="A29" s="13" t="s">
        <v>670</v>
      </c>
      <c r="B29" s="6" t="s">
        <v>328</v>
      </c>
      <c r="C29" s="30"/>
    </row>
    <row r="30" spans="1:3" ht="30">
      <c r="A30" s="13" t="s">
        <v>671</v>
      </c>
      <c r="B30" s="6" t="s">
        <v>328</v>
      </c>
      <c r="C30" s="30"/>
    </row>
    <row r="31" spans="1:3" ht="15">
      <c r="A31" s="13" t="s">
        <v>669</v>
      </c>
      <c r="B31" s="6" t="s">
        <v>328</v>
      </c>
      <c r="C31" s="30"/>
    </row>
    <row r="32" spans="1:3" ht="15">
      <c r="A32" s="13" t="s">
        <v>668</v>
      </c>
      <c r="B32" s="6" t="s">
        <v>328</v>
      </c>
      <c r="C32" s="30"/>
    </row>
    <row r="33" spans="1:3" ht="15">
      <c r="A33" s="13" t="s">
        <v>667</v>
      </c>
      <c r="B33" s="6" t="s">
        <v>328</v>
      </c>
      <c r="C33" s="30"/>
    </row>
    <row r="34" spans="1:3" ht="15">
      <c r="A34" s="13" t="s">
        <v>662</v>
      </c>
      <c r="B34" s="6" t="s">
        <v>328</v>
      </c>
      <c r="C34" s="30"/>
    </row>
    <row r="35" spans="1:3" ht="15">
      <c r="A35" s="13" t="s">
        <v>663</v>
      </c>
      <c r="B35" s="6" t="s">
        <v>328</v>
      </c>
      <c r="C35" s="30"/>
    </row>
    <row r="36" spans="1:3" ht="15">
      <c r="A36" s="13" t="s">
        <v>664</v>
      </c>
      <c r="B36" s="6" t="s">
        <v>328</v>
      </c>
      <c r="C36" s="30"/>
    </row>
    <row r="37" spans="1:3" ht="15">
      <c r="A37" s="13" t="s">
        <v>665</v>
      </c>
      <c r="B37" s="6" t="s">
        <v>328</v>
      </c>
      <c r="C37" s="30"/>
    </row>
    <row r="38" spans="1:3" ht="15">
      <c r="A38" s="7" t="s">
        <v>584</v>
      </c>
      <c r="B38" s="8" t="s">
        <v>328</v>
      </c>
      <c r="C38" s="30">
        <f>SUM(C32:C37)</f>
        <v>0</v>
      </c>
    </row>
    <row r="39" spans="1:3" ht="15">
      <c r="A39" s="13" t="s">
        <v>661</v>
      </c>
      <c r="B39" s="6" t="s">
        <v>334</v>
      </c>
      <c r="C39" s="30"/>
    </row>
    <row r="40" spans="1:3" ht="15">
      <c r="A40" s="13" t="s">
        <v>670</v>
      </c>
      <c r="B40" s="6" t="s">
        <v>334</v>
      </c>
      <c r="C40" s="30"/>
    </row>
    <row r="41" spans="1:3" ht="30">
      <c r="A41" s="13" t="s">
        <v>671</v>
      </c>
      <c r="B41" s="6" t="s">
        <v>334</v>
      </c>
      <c r="C41" s="30"/>
    </row>
    <row r="42" spans="1:3" ht="15">
      <c r="A42" s="13" t="s">
        <v>669</v>
      </c>
      <c r="B42" s="6" t="s">
        <v>334</v>
      </c>
      <c r="C42" s="30"/>
    </row>
    <row r="43" spans="1:3" ht="15">
      <c r="A43" s="13" t="s">
        <v>668</v>
      </c>
      <c r="B43" s="6" t="s">
        <v>334</v>
      </c>
      <c r="C43" s="30"/>
    </row>
    <row r="44" spans="1:3" ht="15">
      <c r="A44" s="13" t="s">
        <v>667</v>
      </c>
      <c r="B44" s="6" t="s">
        <v>334</v>
      </c>
      <c r="C44" s="30"/>
    </row>
    <row r="45" spans="1:3" ht="15">
      <c r="A45" s="13" t="s">
        <v>662</v>
      </c>
      <c r="B45" s="6" t="s">
        <v>334</v>
      </c>
      <c r="C45" s="30"/>
    </row>
    <row r="46" spans="1:3" ht="15">
      <c r="A46" s="13" t="s">
        <v>663</v>
      </c>
      <c r="B46" s="6" t="s">
        <v>334</v>
      </c>
      <c r="C46" s="30"/>
    </row>
    <row r="47" spans="1:3" ht="15">
      <c r="A47" s="13" t="s">
        <v>664</v>
      </c>
      <c r="B47" s="6" t="s">
        <v>334</v>
      </c>
      <c r="C47" s="30"/>
    </row>
    <row r="48" spans="1:3" ht="15">
      <c r="A48" s="13" t="s">
        <v>665</v>
      </c>
      <c r="B48" s="6" t="s">
        <v>334</v>
      </c>
      <c r="C48" s="30"/>
    </row>
    <row r="49" spans="1:3" ht="25.5">
      <c r="A49" s="7" t="s">
        <v>583</v>
      </c>
      <c r="B49" s="8" t="s">
        <v>334</v>
      </c>
      <c r="C49" s="30"/>
    </row>
    <row r="50" spans="1:3" ht="15">
      <c r="A50" s="13" t="s">
        <v>666</v>
      </c>
      <c r="B50" s="6" t="s">
        <v>335</v>
      </c>
      <c r="C50" s="30"/>
    </row>
    <row r="51" spans="1:3" ht="15">
      <c r="A51" s="13" t="s">
        <v>670</v>
      </c>
      <c r="B51" s="6" t="s">
        <v>335</v>
      </c>
      <c r="C51" s="30"/>
    </row>
    <row r="52" spans="1:3" ht="30">
      <c r="A52" s="13" t="s">
        <v>671</v>
      </c>
      <c r="B52" s="6" t="s">
        <v>335</v>
      </c>
      <c r="C52" s="30"/>
    </row>
    <row r="53" spans="1:3" ht="15">
      <c r="A53" s="13" t="s">
        <v>669</v>
      </c>
      <c r="B53" s="6" t="s">
        <v>335</v>
      </c>
      <c r="C53" s="30"/>
    </row>
    <row r="54" spans="1:3" ht="15">
      <c r="A54" s="13" t="s">
        <v>668</v>
      </c>
      <c r="B54" s="6" t="s">
        <v>335</v>
      </c>
      <c r="C54" s="30"/>
    </row>
    <row r="55" spans="1:3" ht="15">
      <c r="A55" s="13" t="s">
        <v>667</v>
      </c>
      <c r="B55" s="6" t="s">
        <v>335</v>
      </c>
      <c r="C55" s="30"/>
    </row>
    <row r="56" spans="1:3" ht="15">
      <c r="A56" s="13" t="s">
        <v>662</v>
      </c>
      <c r="B56" s="6" t="s">
        <v>335</v>
      </c>
      <c r="C56" s="30"/>
    </row>
    <row r="57" spans="1:3" ht="15">
      <c r="A57" s="13" t="s">
        <v>663</v>
      </c>
      <c r="B57" s="6" t="s">
        <v>335</v>
      </c>
      <c r="C57" s="30"/>
    </row>
    <row r="58" spans="1:3" ht="15">
      <c r="A58" s="13" t="s">
        <v>664</v>
      </c>
      <c r="B58" s="6" t="s">
        <v>335</v>
      </c>
      <c r="C58" s="30"/>
    </row>
    <row r="59" spans="1:3" ht="15">
      <c r="A59" s="13" t="s">
        <v>665</v>
      </c>
      <c r="B59" s="6" t="s">
        <v>335</v>
      </c>
      <c r="C59" s="30"/>
    </row>
    <row r="60" spans="1:3" ht="25.5">
      <c r="A60" s="7" t="s">
        <v>586</v>
      </c>
      <c r="B60" s="8" t="s">
        <v>335</v>
      </c>
      <c r="C60" s="30"/>
    </row>
    <row r="61" spans="1:3" ht="15">
      <c r="A61" s="13" t="s">
        <v>661</v>
      </c>
      <c r="B61" s="6" t="s">
        <v>336</v>
      </c>
      <c r="C61" s="30"/>
    </row>
    <row r="62" spans="1:3" ht="15">
      <c r="A62" s="13" t="s">
        <v>670</v>
      </c>
      <c r="B62" s="6" t="s">
        <v>336</v>
      </c>
      <c r="C62" s="30"/>
    </row>
    <row r="63" spans="1:3" ht="30">
      <c r="A63" s="13" t="s">
        <v>671</v>
      </c>
      <c r="B63" s="6" t="s">
        <v>336</v>
      </c>
      <c r="C63" s="30"/>
    </row>
    <row r="64" spans="1:3" ht="15">
      <c r="A64" s="13" t="s">
        <v>669</v>
      </c>
      <c r="B64" s="6" t="s">
        <v>336</v>
      </c>
      <c r="C64" s="30"/>
    </row>
    <row r="65" spans="1:3" ht="15">
      <c r="A65" s="13" t="s">
        <v>668</v>
      </c>
      <c r="B65" s="6" t="s">
        <v>336</v>
      </c>
      <c r="C65" s="30"/>
    </row>
    <row r="66" spans="1:3" ht="15">
      <c r="A66" s="13" t="s">
        <v>667</v>
      </c>
      <c r="B66" s="6" t="s">
        <v>336</v>
      </c>
      <c r="C66" s="30"/>
    </row>
    <row r="67" spans="1:3" ht="15">
      <c r="A67" s="13" t="s">
        <v>662</v>
      </c>
      <c r="B67" s="6" t="s">
        <v>336</v>
      </c>
      <c r="C67" s="30"/>
    </row>
    <row r="68" spans="1:3" ht="15">
      <c r="A68" s="13" t="s">
        <v>663</v>
      </c>
      <c r="B68" s="6" t="s">
        <v>336</v>
      </c>
      <c r="C68" s="30"/>
    </row>
    <row r="69" spans="1:3" ht="15">
      <c r="A69" s="13" t="s">
        <v>664</v>
      </c>
      <c r="B69" s="6" t="s">
        <v>336</v>
      </c>
      <c r="C69" s="30"/>
    </row>
    <row r="70" spans="1:3" ht="15">
      <c r="A70" s="13" t="s">
        <v>665</v>
      </c>
      <c r="B70" s="6" t="s">
        <v>336</v>
      </c>
      <c r="C70" s="30"/>
    </row>
    <row r="71" spans="1:3" ht="15">
      <c r="A71" s="7" t="s">
        <v>533</v>
      </c>
      <c r="B71" s="8" t="s">
        <v>336</v>
      </c>
      <c r="C71" s="30"/>
    </row>
    <row r="72" spans="1:3" ht="15">
      <c r="A72" s="13" t="s">
        <v>672</v>
      </c>
      <c r="B72" s="5" t="s">
        <v>386</v>
      </c>
      <c r="C72" s="30"/>
    </row>
    <row r="73" spans="1:3" ht="15">
      <c r="A73" s="13" t="s">
        <v>673</v>
      </c>
      <c r="B73" s="5" t="s">
        <v>386</v>
      </c>
      <c r="C73" s="30"/>
    </row>
    <row r="74" spans="1:3" ht="15">
      <c r="A74" s="13" t="s">
        <v>681</v>
      </c>
      <c r="B74" s="5" t="s">
        <v>386</v>
      </c>
      <c r="C74" s="30"/>
    </row>
    <row r="75" spans="1:3" ht="15">
      <c r="A75" s="5" t="s">
        <v>680</v>
      </c>
      <c r="B75" s="5" t="s">
        <v>386</v>
      </c>
      <c r="C75" s="30"/>
    </row>
    <row r="76" spans="1:3" ht="15">
      <c r="A76" s="5" t="s">
        <v>679</v>
      </c>
      <c r="B76" s="5" t="s">
        <v>386</v>
      </c>
      <c r="C76" s="30"/>
    </row>
    <row r="77" spans="1:3" ht="15">
      <c r="A77" s="5" t="s">
        <v>678</v>
      </c>
      <c r="B77" s="5" t="s">
        <v>386</v>
      </c>
      <c r="C77" s="30"/>
    </row>
    <row r="78" spans="1:3" ht="15">
      <c r="A78" s="13" t="s">
        <v>677</v>
      </c>
      <c r="B78" s="5" t="s">
        <v>386</v>
      </c>
      <c r="C78" s="30"/>
    </row>
    <row r="79" spans="1:3" ht="15">
      <c r="A79" s="13" t="s">
        <v>682</v>
      </c>
      <c r="B79" s="5" t="s">
        <v>386</v>
      </c>
      <c r="C79" s="30"/>
    </row>
    <row r="80" spans="1:3" ht="15">
      <c r="A80" s="13" t="s">
        <v>674</v>
      </c>
      <c r="B80" s="5" t="s">
        <v>386</v>
      </c>
      <c r="C80" s="30"/>
    </row>
    <row r="81" spans="1:3" ht="15">
      <c r="A81" s="13" t="s">
        <v>675</v>
      </c>
      <c r="B81" s="5" t="s">
        <v>386</v>
      </c>
      <c r="C81" s="30"/>
    </row>
    <row r="82" spans="1:3" ht="25.5">
      <c r="A82" s="7" t="s">
        <v>602</v>
      </c>
      <c r="B82" s="8" t="s">
        <v>386</v>
      </c>
      <c r="C82" s="30"/>
    </row>
    <row r="83" spans="1:3" ht="15">
      <c r="A83" s="13" t="s">
        <v>672</v>
      </c>
      <c r="B83" s="5" t="s">
        <v>387</v>
      </c>
      <c r="C83" s="30"/>
    </row>
    <row r="84" spans="1:3" ht="15">
      <c r="A84" s="13" t="s">
        <v>673</v>
      </c>
      <c r="B84" s="5" t="s">
        <v>387</v>
      </c>
      <c r="C84" s="30"/>
    </row>
    <row r="85" spans="1:3" ht="15">
      <c r="A85" s="13" t="s">
        <v>681</v>
      </c>
      <c r="B85" s="5" t="s">
        <v>387</v>
      </c>
      <c r="C85" s="30"/>
    </row>
    <row r="86" spans="1:3" ht="15">
      <c r="A86" s="5" t="s">
        <v>680</v>
      </c>
      <c r="B86" s="5" t="s">
        <v>387</v>
      </c>
      <c r="C86" s="30"/>
    </row>
    <row r="87" spans="1:3" ht="15">
      <c r="A87" s="5" t="s">
        <v>679</v>
      </c>
      <c r="B87" s="5" t="s">
        <v>387</v>
      </c>
      <c r="C87" s="30"/>
    </row>
    <row r="88" spans="1:3" ht="15">
      <c r="A88" s="5" t="s">
        <v>678</v>
      </c>
      <c r="B88" s="5" t="s">
        <v>387</v>
      </c>
      <c r="C88" s="30"/>
    </row>
    <row r="89" spans="1:3" ht="15">
      <c r="A89" s="13" t="s">
        <v>677</v>
      </c>
      <c r="B89" s="5" t="s">
        <v>387</v>
      </c>
      <c r="C89" s="30"/>
    </row>
    <row r="90" spans="1:3" ht="15">
      <c r="A90" s="13" t="s">
        <v>676</v>
      </c>
      <c r="B90" s="5" t="s">
        <v>387</v>
      </c>
      <c r="C90" s="30"/>
    </row>
    <row r="91" spans="1:3" ht="15">
      <c r="A91" s="13" t="s">
        <v>674</v>
      </c>
      <c r="B91" s="5" t="s">
        <v>387</v>
      </c>
      <c r="C91" s="30"/>
    </row>
    <row r="92" spans="1:3" ht="15">
      <c r="A92" s="13" t="s">
        <v>675</v>
      </c>
      <c r="B92" s="5" t="s">
        <v>387</v>
      </c>
      <c r="C92" s="30"/>
    </row>
    <row r="93" spans="1:3" ht="15">
      <c r="A93" s="15" t="s">
        <v>603</v>
      </c>
      <c r="B93" s="8" t="s">
        <v>387</v>
      </c>
      <c r="C93" s="30"/>
    </row>
    <row r="94" spans="1:3" ht="15">
      <c r="A94" s="13" t="s">
        <v>672</v>
      </c>
      <c r="B94" s="5" t="s">
        <v>391</v>
      </c>
      <c r="C94" s="30"/>
    </row>
    <row r="95" spans="1:3" ht="15">
      <c r="A95" s="13" t="s">
        <v>673</v>
      </c>
      <c r="B95" s="5" t="s">
        <v>391</v>
      </c>
      <c r="C95" s="30"/>
    </row>
    <row r="96" spans="1:3" ht="15">
      <c r="A96" s="13" t="s">
        <v>681</v>
      </c>
      <c r="B96" s="5" t="s">
        <v>391</v>
      </c>
      <c r="C96" s="30">
        <v>300</v>
      </c>
    </row>
    <row r="97" spans="1:3" ht="15">
      <c r="A97" s="5" t="s">
        <v>680</v>
      </c>
      <c r="B97" s="5" t="s">
        <v>391</v>
      </c>
      <c r="C97" s="30"/>
    </row>
    <row r="98" spans="1:3" ht="15">
      <c r="A98" s="5" t="s">
        <v>679</v>
      </c>
      <c r="B98" s="5" t="s">
        <v>391</v>
      </c>
      <c r="C98" s="30"/>
    </row>
    <row r="99" spans="1:3" ht="15">
      <c r="A99" s="5" t="s">
        <v>678</v>
      </c>
      <c r="B99" s="5" t="s">
        <v>391</v>
      </c>
      <c r="C99" s="30"/>
    </row>
    <row r="100" spans="1:3" ht="15">
      <c r="A100" s="13" t="s">
        <v>677</v>
      </c>
      <c r="B100" s="5" t="s">
        <v>391</v>
      </c>
      <c r="C100" s="30"/>
    </row>
    <row r="101" spans="1:3" ht="15">
      <c r="A101" s="13" t="s">
        <v>682</v>
      </c>
      <c r="B101" s="5" t="s">
        <v>391</v>
      </c>
      <c r="C101" s="30"/>
    </row>
    <row r="102" spans="1:3" ht="15">
      <c r="A102" s="13" t="s">
        <v>674</v>
      </c>
      <c r="B102" s="5" t="s">
        <v>391</v>
      </c>
      <c r="C102" s="30"/>
    </row>
    <row r="103" spans="1:3" ht="15">
      <c r="A103" s="13" t="s">
        <v>675</v>
      </c>
      <c r="B103" s="5" t="s">
        <v>391</v>
      </c>
      <c r="C103" s="30"/>
    </row>
    <row r="104" spans="1:3" ht="25.5">
      <c r="A104" s="7" t="s">
        <v>604</v>
      </c>
      <c r="B104" s="8" t="s">
        <v>391</v>
      </c>
      <c r="C104" s="30">
        <v>300</v>
      </c>
    </row>
    <row r="105" spans="1:3" ht="15">
      <c r="A105" s="13" t="s">
        <v>672</v>
      </c>
      <c r="B105" s="5" t="s">
        <v>392</v>
      </c>
      <c r="C105" s="30"/>
    </row>
    <row r="106" spans="1:3" ht="15">
      <c r="A106" s="13" t="s">
        <v>673</v>
      </c>
      <c r="B106" s="5" t="s">
        <v>392</v>
      </c>
      <c r="C106" s="30"/>
    </row>
    <row r="107" spans="1:3" ht="15">
      <c r="A107" s="13" t="s">
        <v>681</v>
      </c>
      <c r="B107" s="5" t="s">
        <v>392</v>
      </c>
      <c r="C107" s="30"/>
    </row>
    <row r="108" spans="1:3" ht="15">
      <c r="A108" s="5" t="s">
        <v>680</v>
      </c>
      <c r="B108" s="5" t="s">
        <v>392</v>
      </c>
      <c r="C108" s="30"/>
    </row>
    <row r="109" spans="1:3" ht="15">
      <c r="A109" s="5" t="s">
        <v>679</v>
      </c>
      <c r="B109" s="5" t="s">
        <v>392</v>
      </c>
      <c r="C109" s="30"/>
    </row>
    <row r="110" spans="1:3" ht="15">
      <c r="A110" s="5" t="s">
        <v>678</v>
      </c>
      <c r="B110" s="5" t="s">
        <v>392</v>
      </c>
      <c r="C110" s="30"/>
    </row>
    <row r="111" spans="1:3" ht="15">
      <c r="A111" s="13" t="s">
        <v>677</v>
      </c>
      <c r="B111" s="5" t="s">
        <v>392</v>
      </c>
      <c r="C111" s="30">
        <v>100</v>
      </c>
    </row>
    <row r="112" spans="1:3" ht="15">
      <c r="A112" s="13" t="s">
        <v>676</v>
      </c>
      <c r="B112" s="5" t="s">
        <v>392</v>
      </c>
      <c r="C112" s="30"/>
    </row>
    <row r="113" spans="1:3" ht="15">
      <c r="A113" s="13" t="s">
        <v>674</v>
      </c>
      <c r="B113" s="5" t="s">
        <v>392</v>
      </c>
      <c r="C113" s="30"/>
    </row>
    <row r="114" spans="1:3" ht="15">
      <c r="A114" s="13" t="s">
        <v>675</v>
      </c>
      <c r="B114" s="5" t="s">
        <v>392</v>
      </c>
      <c r="C114" s="30"/>
    </row>
    <row r="115" spans="1:3" ht="15">
      <c r="A115" s="15" t="s">
        <v>605</v>
      </c>
      <c r="B115" s="8" t="s">
        <v>392</v>
      </c>
      <c r="C115" s="30">
        <v>100</v>
      </c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315" t="s">
        <v>790</v>
      </c>
      <c r="B1" s="313"/>
      <c r="C1" s="313"/>
    </row>
    <row r="2" spans="1:3" ht="26.25" customHeight="1">
      <c r="A2" s="314" t="s">
        <v>58</v>
      </c>
      <c r="B2" s="313"/>
      <c r="C2" s="313"/>
    </row>
    <row r="3" ht="15">
      <c r="C3" s="260" t="s">
        <v>781</v>
      </c>
    </row>
    <row r="4" spans="1:3" ht="25.5">
      <c r="A4" s="46" t="s">
        <v>692</v>
      </c>
      <c r="B4" s="3" t="s">
        <v>130</v>
      </c>
      <c r="C4" s="93" t="s">
        <v>49</v>
      </c>
    </row>
    <row r="5" spans="1:3" ht="15">
      <c r="A5" s="5" t="s">
        <v>587</v>
      </c>
      <c r="B5" s="5" t="s">
        <v>343</v>
      </c>
      <c r="C5" s="30">
        <v>1000</v>
      </c>
    </row>
    <row r="6" spans="1:3" ht="15">
      <c r="A6" s="5" t="s">
        <v>588</v>
      </c>
      <c r="B6" s="5" t="s">
        <v>343</v>
      </c>
      <c r="C6" s="30"/>
    </row>
    <row r="7" spans="1:3" ht="15">
      <c r="A7" s="5" t="s">
        <v>589</v>
      </c>
      <c r="B7" s="5" t="s">
        <v>343</v>
      </c>
      <c r="C7" s="30"/>
    </row>
    <row r="8" spans="1:3" ht="15">
      <c r="A8" s="5" t="s">
        <v>590</v>
      </c>
      <c r="B8" s="5" t="s">
        <v>343</v>
      </c>
      <c r="C8" s="30">
        <v>1100</v>
      </c>
    </row>
    <row r="9" spans="1:3" ht="15">
      <c r="A9" s="7" t="s">
        <v>538</v>
      </c>
      <c r="B9" s="8" t="s">
        <v>343</v>
      </c>
      <c r="C9" s="30">
        <v>2100</v>
      </c>
    </row>
    <row r="10" spans="1:3" ht="15">
      <c r="A10" s="5" t="s">
        <v>539</v>
      </c>
      <c r="B10" s="6" t="s">
        <v>344</v>
      </c>
      <c r="C10" s="30"/>
    </row>
    <row r="11" spans="1:3" ht="27">
      <c r="A11" s="58" t="s">
        <v>345</v>
      </c>
      <c r="B11" s="58" t="s">
        <v>344</v>
      </c>
      <c r="C11" s="30"/>
    </row>
    <row r="12" spans="1:3" ht="27">
      <c r="A12" s="58" t="s">
        <v>346</v>
      </c>
      <c r="B12" s="58" t="s">
        <v>344</v>
      </c>
      <c r="C12" s="30"/>
    </row>
    <row r="13" spans="1:3" ht="15">
      <c r="A13" s="5" t="s">
        <v>541</v>
      </c>
      <c r="B13" s="6" t="s">
        <v>350</v>
      </c>
      <c r="C13" s="30">
        <v>310</v>
      </c>
    </row>
    <row r="14" spans="1:3" ht="27">
      <c r="A14" s="58" t="s">
        <v>351</v>
      </c>
      <c r="B14" s="58" t="s">
        <v>350</v>
      </c>
      <c r="C14" s="30"/>
    </row>
    <row r="15" spans="1:3" ht="27">
      <c r="A15" s="58" t="s">
        <v>352</v>
      </c>
      <c r="B15" s="58" t="s">
        <v>350</v>
      </c>
      <c r="C15" s="30">
        <v>310</v>
      </c>
    </row>
    <row r="16" spans="1:3" ht="15">
      <c r="A16" s="58" t="s">
        <v>353</v>
      </c>
      <c r="B16" s="58" t="s">
        <v>350</v>
      </c>
      <c r="C16" s="30"/>
    </row>
    <row r="17" spans="1:3" ht="15">
      <c r="A17" s="58" t="s">
        <v>354</v>
      </c>
      <c r="B17" s="58" t="s">
        <v>350</v>
      </c>
      <c r="C17" s="30"/>
    </row>
    <row r="18" spans="1:3" ht="15">
      <c r="A18" s="5" t="s">
        <v>591</v>
      </c>
      <c r="B18" s="6" t="s">
        <v>355</v>
      </c>
      <c r="C18" s="30"/>
    </row>
    <row r="19" spans="1:3" ht="15">
      <c r="A19" s="58" t="s">
        <v>356</v>
      </c>
      <c r="B19" s="58" t="s">
        <v>355</v>
      </c>
      <c r="C19" s="30"/>
    </row>
    <row r="20" spans="1:3" ht="15">
      <c r="A20" s="58" t="s">
        <v>357</v>
      </c>
      <c r="B20" s="58" t="s">
        <v>355</v>
      </c>
      <c r="C20" s="30"/>
    </row>
    <row r="21" spans="1:3" ht="15">
      <c r="A21" s="7" t="s">
        <v>570</v>
      </c>
      <c r="B21" s="8" t="s">
        <v>358</v>
      </c>
      <c r="C21" s="30">
        <v>310</v>
      </c>
    </row>
    <row r="22" spans="1:3" ht="15">
      <c r="A22" s="5" t="s">
        <v>592</v>
      </c>
      <c r="B22" s="5" t="s">
        <v>359</v>
      </c>
      <c r="C22" s="30"/>
    </row>
    <row r="23" spans="1:3" ht="15">
      <c r="A23" s="5" t="s">
        <v>593</v>
      </c>
      <c r="B23" s="5" t="s">
        <v>359</v>
      </c>
      <c r="C23" s="30"/>
    </row>
    <row r="24" spans="1:3" ht="15">
      <c r="A24" s="5" t="s">
        <v>594</v>
      </c>
      <c r="B24" s="5" t="s">
        <v>359</v>
      </c>
      <c r="C24" s="30"/>
    </row>
    <row r="25" spans="1:3" ht="15">
      <c r="A25" s="5" t="s">
        <v>595</v>
      </c>
      <c r="B25" s="5" t="s">
        <v>359</v>
      </c>
      <c r="C25" s="30"/>
    </row>
    <row r="26" spans="1:3" ht="15">
      <c r="A26" s="5" t="s">
        <v>596</v>
      </c>
      <c r="B26" s="5" t="s">
        <v>359</v>
      </c>
      <c r="C26" s="30"/>
    </row>
    <row r="27" spans="1:3" ht="15">
      <c r="A27" s="5" t="s">
        <v>597</v>
      </c>
      <c r="B27" s="5" t="s">
        <v>359</v>
      </c>
      <c r="C27" s="30"/>
    </row>
    <row r="28" spans="1:3" ht="15">
      <c r="A28" s="5" t="s">
        <v>598</v>
      </c>
      <c r="B28" s="5" t="s">
        <v>359</v>
      </c>
      <c r="C28" s="30"/>
    </row>
    <row r="29" spans="1:3" ht="15">
      <c r="A29" s="5" t="s">
        <v>599</v>
      </c>
      <c r="B29" s="5" t="s">
        <v>359</v>
      </c>
      <c r="C29" s="30"/>
    </row>
    <row r="30" spans="1:3" ht="45">
      <c r="A30" s="5" t="s">
        <v>600</v>
      </c>
      <c r="B30" s="5" t="s">
        <v>359</v>
      </c>
      <c r="C30" s="30"/>
    </row>
    <row r="31" spans="1:3" ht="15">
      <c r="A31" s="5" t="s">
        <v>601</v>
      </c>
      <c r="B31" s="5" t="s">
        <v>359</v>
      </c>
      <c r="C31" s="30"/>
    </row>
    <row r="32" spans="1:3" ht="15">
      <c r="A32" s="7" t="s">
        <v>543</v>
      </c>
      <c r="B32" s="8" t="s">
        <v>359</v>
      </c>
      <c r="C32" s="30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67">
      <selection activeCell="E80" sqref="E80"/>
    </sheetView>
  </sheetViews>
  <sheetFormatPr defaultColWidth="9.140625" defaultRowHeight="15"/>
  <cols>
    <col min="1" max="1" width="92.57421875" style="144" customWidth="1"/>
    <col min="2" max="2" width="9.140625" style="144" customWidth="1"/>
    <col min="3" max="3" width="16.421875" style="144" customWidth="1"/>
    <col min="4" max="4" width="16.00390625" style="144" customWidth="1"/>
    <col min="5" max="5" width="17.8515625" style="144" customWidth="1"/>
    <col min="6" max="16384" width="9.140625" style="144" customWidth="1"/>
  </cols>
  <sheetData>
    <row r="1" spans="1:5" ht="27" customHeight="1">
      <c r="A1" s="301" t="s">
        <v>790</v>
      </c>
      <c r="B1" s="302"/>
      <c r="C1" s="302"/>
      <c r="D1" s="302"/>
      <c r="E1" s="303"/>
    </row>
    <row r="2" spans="1:5" ht="23.25" customHeight="1">
      <c r="A2" s="304" t="s">
        <v>610</v>
      </c>
      <c r="B2" s="305"/>
      <c r="C2" s="305"/>
      <c r="D2" s="305"/>
      <c r="E2" s="303"/>
    </row>
    <row r="3" ht="18">
      <c r="A3" s="149"/>
    </row>
    <row r="4" ht="15">
      <c r="E4" s="266" t="s">
        <v>807</v>
      </c>
    </row>
    <row r="5" spans="1:5" ht="30">
      <c r="A5" s="171" t="s">
        <v>129</v>
      </c>
      <c r="B5" s="172" t="s">
        <v>62</v>
      </c>
      <c r="C5" s="173" t="s">
        <v>718</v>
      </c>
      <c r="D5" s="173" t="s">
        <v>719</v>
      </c>
      <c r="E5" s="226" t="s">
        <v>720</v>
      </c>
    </row>
    <row r="6" spans="1:5" ht="15" customHeight="1">
      <c r="A6" s="151" t="s">
        <v>309</v>
      </c>
      <c r="B6" s="152" t="s">
        <v>310</v>
      </c>
      <c r="C6" s="268">
        <v>6692</v>
      </c>
      <c r="D6" s="268"/>
      <c r="E6" s="268">
        <f>SUM(C6:D6)</f>
        <v>6692</v>
      </c>
    </row>
    <row r="7" spans="1:5" ht="15" customHeight="1">
      <c r="A7" s="153" t="s">
        <v>311</v>
      </c>
      <c r="B7" s="152" t="s">
        <v>312</v>
      </c>
      <c r="C7" s="268"/>
      <c r="D7" s="268"/>
      <c r="E7" s="268">
        <f aca="true" t="shared" si="0" ref="E7:E70">SUM(C7:D7)</f>
        <v>0</v>
      </c>
    </row>
    <row r="8" spans="1:5" ht="15" customHeight="1">
      <c r="A8" s="153" t="s">
        <v>313</v>
      </c>
      <c r="B8" s="152" t="s">
        <v>314</v>
      </c>
      <c r="C8" s="268">
        <v>901</v>
      </c>
      <c r="D8" s="268"/>
      <c r="E8" s="268">
        <f t="shared" si="0"/>
        <v>901</v>
      </c>
    </row>
    <row r="9" spans="1:5" ht="15" customHeight="1">
      <c r="A9" s="153" t="s">
        <v>315</v>
      </c>
      <c r="B9" s="152" t="s">
        <v>316</v>
      </c>
      <c r="C9" s="268">
        <v>1200</v>
      </c>
      <c r="D9" s="268"/>
      <c r="E9" s="268">
        <f t="shared" si="0"/>
        <v>1200</v>
      </c>
    </row>
    <row r="10" spans="1:5" ht="15" customHeight="1">
      <c r="A10" s="153" t="s">
        <v>317</v>
      </c>
      <c r="B10" s="152" t="s">
        <v>318</v>
      </c>
      <c r="C10" s="268"/>
      <c r="D10" s="268"/>
      <c r="E10" s="268">
        <f t="shared" si="0"/>
        <v>0</v>
      </c>
    </row>
    <row r="11" spans="1:5" ht="15" customHeight="1">
      <c r="A11" s="153" t="s">
        <v>319</v>
      </c>
      <c r="B11" s="152" t="s">
        <v>320</v>
      </c>
      <c r="C11" s="268"/>
      <c r="D11" s="268"/>
      <c r="E11" s="268">
        <f t="shared" si="0"/>
        <v>0</v>
      </c>
    </row>
    <row r="12" spans="1:5" ht="15" customHeight="1">
      <c r="A12" s="154" t="s">
        <v>566</v>
      </c>
      <c r="B12" s="155" t="s">
        <v>321</v>
      </c>
      <c r="C12" s="269">
        <f>SUM(C6:C11)</f>
        <v>8793</v>
      </c>
      <c r="D12" s="269"/>
      <c r="E12" s="269">
        <f t="shared" si="0"/>
        <v>8793</v>
      </c>
    </row>
    <row r="13" spans="1:5" ht="15" customHeight="1">
      <c r="A13" s="153" t="s">
        <v>322</v>
      </c>
      <c r="B13" s="152" t="s">
        <v>323</v>
      </c>
      <c r="C13" s="268"/>
      <c r="D13" s="268"/>
      <c r="E13" s="268">
        <f t="shared" si="0"/>
        <v>0</v>
      </c>
    </row>
    <row r="14" spans="1:5" ht="15" customHeight="1">
      <c r="A14" s="153" t="s">
        <v>324</v>
      </c>
      <c r="B14" s="152" t="s">
        <v>325</v>
      </c>
      <c r="C14" s="268"/>
      <c r="D14" s="268"/>
      <c r="E14" s="268">
        <f t="shared" si="0"/>
        <v>0</v>
      </c>
    </row>
    <row r="15" spans="1:5" ht="15" customHeight="1">
      <c r="A15" s="153" t="s">
        <v>528</v>
      </c>
      <c r="B15" s="152" t="s">
        <v>326</v>
      </c>
      <c r="C15" s="268"/>
      <c r="D15" s="268"/>
      <c r="E15" s="268">
        <f t="shared" si="0"/>
        <v>0</v>
      </c>
    </row>
    <row r="16" spans="1:5" ht="15" customHeight="1">
      <c r="A16" s="153" t="s">
        <v>529</v>
      </c>
      <c r="B16" s="152" t="s">
        <v>327</v>
      </c>
      <c r="C16" s="268"/>
      <c r="D16" s="268"/>
      <c r="E16" s="268">
        <f t="shared" si="0"/>
        <v>0</v>
      </c>
    </row>
    <row r="17" spans="1:5" ht="15" customHeight="1">
      <c r="A17" s="153" t="s">
        <v>530</v>
      </c>
      <c r="B17" s="152" t="s">
        <v>328</v>
      </c>
      <c r="C17" s="268"/>
      <c r="D17" s="268"/>
      <c r="E17" s="268">
        <f t="shared" si="0"/>
        <v>0</v>
      </c>
    </row>
    <row r="18" spans="1:5" ht="15" customHeight="1">
      <c r="A18" s="156" t="s">
        <v>567</v>
      </c>
      <c r="B18" s="157" t="s">
        <v>329</v>
      </c>
      <c r="C18" s="268">
        <f>SUM(C12:C17)</f>
        <v>8793</v>
      </c>
      <c r="D18" s="268"/>
      <c r="E18" s="268">
        <f t="shared" si="0"/>
        <v>8793</v>
      </c>
    </row>
    <row r="19" spans="1:5" ht="15" customHeight="1">
      <c r="A19" s="153" t="s">
        <v>330</v>
      </c>
      <c r="B19" s="152" t="s">
        <v>331</v>
      </c>
      <c r="C19" s="268"/>
      <c r="D19" s="268"/>
      <c r="E19" s="268">
        <f t="shared" si="0"/>
        <v>0</v>
      </c>
    </row>
    <row r="20" spans="1:5" ht="15" customHeight="1">
      <c r="A20" s="153" t="s">
        <v>332</v>
      </c>
      <c r="B20" s="152" t="s">
        <v>333</v>
      </c>
      <c r="C20" s="268"/>
      <c r="D20" s="268"/>
      <c r="E20" s="268">
        <f t="shared" si="0"/>
        <v>0</v>
      </c>
    </row>
    <row r="21" spans="1:5" ht="15" customHeight="1">
      <c r="A21" s="153" t="s">
        <v>531</v>
      </c>
      <c r="B21" s="152" t="s">
        <v>334</v>
      </c>
      <c r="C21" s="268"/>
      <c r="D21" s="268"/>
      <c r="E21" s="268">
        <f t="shared" si="0"/>
        <v>0</v>
      </c>
    </row>
    <row r="22" spans="1:5" ht="15" customHeight="1">
      <c r="A22" s="153" t="s">
        <v>532</v>
      </c>
      <c r="B22" s="152" t="s">
        <v>335</v>
      </c>
      <c r="C22" s="268"/>
      <c r="D22" s="268"/>
      <c r="E22" s="268">
        <f t="shared" si="0"/>
        <v>0</v>
      </c>
    </row>
    <row r="23" spans="1:5" ht="15" customHeight="1">
      <c r="A23" s="153" t="s">
        <v>533</v>
      </c>
      <c r="B23" s="152" t="s">
        <v>336</v>
      </c>
      <c r="C23" s="268"/>
      <c r="D23" s="268"/>
      <c r="E23" s="268">
        <f t="shared" si="0"/>
        <v>0</v>
      </c>
    </row>
    <row r="24" spans="1:5" ht="15" customHeight="1">
      <c r="A24" s="156" t="s">
        <v>568</v>
      </c>
      <c r="B24" s="157" t="s">
        <v>337</v>
      </c>
      <c r="C24" s="268">
        <f>SUM(C19:C23)</f>
        <v>0</v>
      </c>
      <c r="D24" s="268"/>
      <c r="E24" s="268">
        <f t="shared" si="0"/>
        <v>0</v>
      </c>
    </row>
    <row r="25" spans="1:5" ht="15" customHeight="1">
      <c r="A25" s="153" t="s">
        <v>534</v>
      </c>
      <c r="B25" s="152" t="s">
        <v>338</v>
      </c>
      <c r="C25" s="268"/>
      <c r="D25" s="268"/>
      <c r="E25" s="268">
        <f t="shared" si="0"/>
        <v>0</v>
      </c>
    </row>
    <row r="26" spans="1:5" ht="15" customHeight="1">
      <c r="A26" s="153" t="s">
        <v>535</v>
      </c>
      <c r="B26" s="152" t="s">
        <v>339</v>
      </c>
      <c r="C26" s="268"/>
      <c r="D26" s="268"/>
      <c r="E26" s="268">
        <f t="shared" si="0"/>
        <v>0</v>
      </c>
    </row>
    <row r="27" spans="1:5" ht="15" customHeight="1">
      <c r="A27" s="154" t="s">
        <v>569</v>
      </c>
      <c r="B27" s="155" t="s">
        <v>340</v>
      </c>
      <c r="C27" s="268"/>
      <c r="D27" s="268"/>
      <c r="E27" s="268">
        <f t="shared" si="0"/>
        <v>0</v>
      </c>
    </row>
    <row r="28" spans="1:5" ht="15" customHeight="1">
      <c r="A28" s="153" t="s">
        <v>536</v>
      </c>
      <c r="B28" s="152" t="s">
        <v>341</v>
      </c>
      <c r="C28" s="268"/>
      <c r="D28" s="268"/>
      <c r="E28" s="268">
        <f t="shared" si="0"/>
        <v>0</v>
      </c>
    </row>
    <row r="29" spans="1:5" ht="15" customHeight="1">
      <c r="A29" s="153" t="s">
        <v>537</v>
      </c>
      <c r="B29" s="152" t="s">
        <v>342</v>
      </c>
      <c r="C29" s="268"/>
      <c r="D29" s="268"/>
      <c r="E29" s="268">
        <f t="shared" si="0"/>
        <v>0</v>
      </c>
    </row>
    <row r="30" spans="1:5" ht="15" customHeight="1">
      <c r="A30" s="153" t="s">
        <v>538</v>
      </c>
      <c r="B30" s="152" t="s">
        <v>343</v>
      </c>
      <c r="C30" s="268">
        <v>2100</v>
      </c>
      <c r="D30" s="268"/>
      <c r="E30" s="268">
        <f t="shared" si="0"/>
        <v>2100</v>
      </c>
    </row>
    <row r="31" spans="1:5" ht="15" customHeight="1">
      <c r="A31" s="153" t="s">
        <v>539</v>
      </c>
      <c r="B31" s="152" t="s">
        <v>344</v>
      </c>
      <c r="C31" s="268"/>
      <c r="D31" s="268"/>
      <c r="E31" s="268">
        <f t="shared" si="0"/>
        <v>0</v>
      </c>
    </row>
    <row r="32" spans="1:5" ht="15" customHeight="1">
      <c r="A32" s="153" t="s">
        <v>540</v>
      </c>
      <c r="B32" s="152" t="s">
        <v>347</v>
      </c>
      <c r="C32" s="268"/>
      <c r="D32" s="268"/>
      <c r="E32" s="268">
        <f t="shared" si="0"/>
        <v>0</v>
      </c>
    </row>
    <row r="33" spans="1:5" ht="15" customHeight="1">
      <c r="A33" s="153" t="s">
        <v>348</v>
      </c>
      <c r="B33" s="152" t="s">
        <v>349</v>
      </c>
      <c r="C33" s="268"/>
      <c r="D33" s="268"/>
      <c r="E33" s="268">
        <f t="shared" si="0"/>
        <v>0</v>
      </c>
    </row>
    <row r="34" spans="1:5" ht="15" customHeight="1">
      <c r="A34" s="153" t="s">
        <v>541</v>
      </c>
      <c r="B34" s="152" t="s">
        <v>350</v>
      </c>
      <c r="C34" s="268">
        <v>310</v>
      </c>
      <c r="D34" s="268"/>
      <c r="E34" s="268">
        <f t="shared" si="0"/>
        <v>310</v>
      </c>
    </row>
    <row r="35" spans="1:5" ht="15" customHeight="1">
      <c r="A35" s="153" t="s">
        <v>542</v>
      </c>
      <c r="B35" s="152" t="s">
        <v>355</v>
      </c>
      <c r="C35" s="268"/>
      <c r="D35" s="268"/>
      <c r="E35" s="268">
        <f t="shared" si="0"/>
        <v>0</v>
      </c>
    </row>
    <row r="36" spans="1:5" ht="15" customHeight="1">
      <c r="A36" s="154" t="s">
        <v>570</v>
      </c>
      <c r="B36" s="155" t="s">
        <v>358</v>
      </c>
      <c r="C36" s="268">
        <v>310</v>
      </c>
      <c r="D36" s="268"/>
      <c r="E36" s="268">
        <f t="shared" si="0"/>
        <v>310</v>
      </c>
    </row>
    <row r="37" spans="1:5" ht="15" customHeight="1">
      <c r="A37" s="153" t="s">
        <v>543</v>
      </c>
      <c r="B37" s="152" t="s">
        <v>359</v>
      </c>
      <c r="C37" s="268"/>
      <c r="D37" s="268"/>
      <c r="E37" s="268">
        <f t="shared" si="0"/>
        <v>0</v>
      </c>
    </row>
    <row r="38" spans="1:5" ht="15" customHeight="1">
      <c r="A38" s="156" t="s">
        <v>571</v>
      </c>
      <c r="B38" s="157" t="s">
        <v>360</v>
      </c>
      <c r="C38" s="268">
        <f>C30+C36+C37</f>
        <v>2410</v>
      </c>
      <c r="D38" s="268"/>
      <c r="E38" s="268">
        <f t="shared" si="0"/>
        <v>2410</v>
      </c>
    </row>
    <row r="39" spans="1:5" ht="15" customHeight="1">
      <c r="A39" s="158" t="s">
        <v>361</v>
      </c>
      <c r="B39" s="152" t="s">
        <v>362</v>
      </c>
      <c r="C39" s="268"/>
      <c r="D39" s="268"/>
      <c r="E39" s="268">
        <f t="shared" si="0"/>
        <v>0</v>
      </c>
    </row>
    <row r="40" spans="1:5" ht="15" customHeight="1">
      <c r="A40" s="158" t="s">
        <v>544</v>
      </c>
      <c r="B40" s="152" t="s">
        <v>363</v>
      </c>
      <c r="C40" s="268"/>
      <c r="D40" s="268"/>
      <c r="E40" s="268">
        <f t="shared" si="0"/>
        <v>0</v>
      </c>
    </row>
    <row r="41" spans="1:5" ht="15" customHeight="1">
      <c r="A41" s="158" t="s">
        <v>545</v>
      </c>
      <c r="B41" s="152" t="s">
        <v>364</v>
      </c>
      <c r="C41" s="268"/>
      <c r="D41" s="268"/>
      <c r="E41" s="268">
        <f t="shared" si="0"/>
        <v>0</v>
      </c>
    </row>
    <row r="42" spans="1:5" ht="15" customHeight="1">
      <c r="A42" s="158" t="s">
        <v>546</v>
      </c>
      <c r="B42" s="152" t="s">
        <v>365</v>
      </c>
      <c r="C42" s="268">
        <v>3480</v>
      </c>
      <c r="D42" s="268"/>
      <c r="E42" s="268">
        <f t="shared" si="0"/>
        <v>3480</v>
      </c>
    </row>
    <row r="43" spans="1:5" ht="15" customHeight="1">
      <c r="A43" s="158" t="s">
        <v>366</v>
      </c>
      <c r="B43" s="152" t="s">
        <v>367</v>
      </c>
      <c r="C43" s="268"/>
      <c r="D43" s="268"/>
      <c r="E43" s="268">
        <f t="shared" si="0"/>
        <v>0</v>
      </c>
    </row>
    <row r="44" spans="1:5" ht="15" customHeight="1">
      <c r="A44" s="158" t="s">
        <v>368</v>
      </c>
      <c r="B44" s="152" t="s">
        <v>369</v>
      </c>
      <c r="C44" s="268"/>
      <c r="D44" s="268"/>
      <c r="E44" s="268">
        <f t="shared" si="0"/>
        <v>0</v>
      </c>
    </row>
    <row r="45" spans="1:5" ht="15" customHeight="1">
      <c r="A45" s="158" t="s">
        <v>370</v>
      </c>
      <c r="B45" s="152" t="s">
        <v>371</v>
      </c>
      <c r="C45" s="268"/>
      <c r="D45" s="268"/>
      <c r="E45" s="268">
        <f t="shared" si="0"/>
        <v>0</v>
      </c>
    </row>
    <row r="46" spans="1:5" ht="15" customHeight="1">
      <c r="A46" s="158" t="s">
        <v>547</v>
      </c>
      <c r="B46" s="152" t="s">
        <v>372</v>
      </c>
      <c r="C46" s="268"/>
      <c r="D46" s="268"/>
      <c r="E46" s="268">
        <f t="shared" si="0"/>
        <v>0</v>
      </c>
    </row>
    <row r="47" spans="1:5" ht="15" customHeight="1">
      <c r="A47" s="158" t="s">
        <v>548</v>
      </c>
      <c r="B47" s="152" t="s">
        <v>373</v>
      </c>
      <c r="C47" s="268"/>
      <c r="D47" s="268"/>
      <c r="E47" s="268">
        <f t="shared" si="0"/>
        <v>0</v>
      </c>
    </row>
    <row r="48" spans="1:5" ht="15" customHeight="1">
      <c r="A48" s="158" t="s">
        <v>549</v>
      </c>
      <c r="B48" s="152" t="s">
        <v>374</v>
      </c>
      <c r="C48" s="268"/>
      <c r="D48" s="268"/>
      <c r="E48" s="268">
        <f t="shared" si="0"/>
        <v>0</v>
      </c>
    </row>
    <row r="49" spans="1:5" ht="15" customHeight="1">
      <c r="A49" s="159" t="s">
        <v>572</v>
      </c>
      <c r="B49" s="157" t="s">
        <v>375</v>
      </c>
      <c r="C49" s="268">
        <f>SUM(C39:C48)</f>
        <v>3480</v>
      </c>
      <c r="D49" s="268"/>
      <c r="E49" s="268">
        <f t="shared" si="0"/>
        <v>3480</v>
      </c>
    </row>
    <row r="50" spans="1:5" ht="15" customHeight="1">
      <c r="A50" s="158" t="s">
        <v>550</v>
      </c>
      <c r="B50" s="152" t="s">
        <v>376</v>
      </c>
      <c r="C50" s="268"/>
      <c r="D50" s="268"/>
      <c r="E50" s="268">
        <f t="shared" si="0"/>
        <v>0</v>
      </c>
    </row>
    <row r="51" spans="1:5" ht="15" customHeight="1">
      <c r="A51" s="158" t="s">
        <v>551</v>
      </c>
      <c r="B51" s="152" t="s">
        <v>377</v>
      </c>
      <c r="C51" s="268"/>
      <c r="D51" s="268"/>
      <c r="E51" s="268">
        <f t="shared" si="0"/>
        <v>0</v>
      </c>
    </row>
    <row r="52" spans="1:5" ht="15" customHeight="1">
      <c r="A52" s="158" t="s">
        <v>378</v>
      </c>
      <c r="B52" s="152" t="s">
        <v>379</v>
      </c>
      <c r="C52" s="268"/>
      <c r="D52" s="268"/>
      <c r="E52" s="268">
        <f t="shared" si="0"/>
        <v>0</v>
      </c>
    </row>
    <row r="53" spans="1:5" ht="15" customHeight="1">
      <c r="A53" s="158" t="s">
        <v>552</v>
      </c>
      <c r="B53" s="152" t="s">
        <v>380</v>
      </c>
      <c r="C53" s="268"/>
      <c r="D53" s="268"/>
      <c r="E53" s="268">
        <f t="shared" si="0"/>
        <v>0</v>
      </c>
    </row>
    <row r="54" spans="1:5" ht="15" customHeight="1">
      <c r="A54" s="158" t="s">
        <v>381</v>
      </c>
      <c r="B54" s="152" t="s">
        <v>382</v>
      </c>
      <c r="C54" s="268"/>
      <c r="D54" s="268"/>
      <c r="E54" s="268">
        <f t="shared" si="0"/>
        <v>0</v>
      </c>
    </row>
    <row r="55" spans="1:5" ht="15" customHeight="1">
      <c r="A55" s="156" t="s">
        <v>573</v>
      </c>
      <c r="B55" s="157" t="s">
        <v>383</v>
      </c>
      <c r="C55" s="268"/>
      <c r="D55" s="268"/>
      <c r="E55" s="268">
        <f t="shared" si="0"/>
        <v>0</v>
      </c>
    </row>
    <row r="56" spans="1:5" ht="15" customHeight="1">
      <c r="A56" s="158" t="s">
        <v>384</v>
      </c>
      <c r="B56" s="152" t="s">
        <v>385</v>
      </c>
      <c r="C56" s="268"/>
      <c r="D56" s="268"/>
      <c r="E56" s="268">
        <f t="shared" si="0"/>
        <v>0</v>
      </c>
    </row>
    <row r="57" spans="1:5" ht="15" customHeight="1">
      <c r="A57" s="153" t="s">
        <v>553</v>
      </c>
      <c r="B57" s="152" t="s">
        <v>386</v>
      </c>
      <c r="C57" s="268"/>
      <c r="D57" s="268"/>
      <c r="E57" s="268">
        <f t="shared" si="0"/>
        <v>0</v>
      </c>
    </row>
    <row r="58" spans="1:5" ht="15" customHeight="1">
      <c r="A58" s="158" t="s">
        <v>554</v>
      </c>
      <c r="B58" s="152" t="s">
        <v>387</v>
      </c>
      <c r="C58" s="268"/>
      <c r="D58" s="268"/>
      <c r="E58" s="268">
        <f t="shared" si="0"/>
        <v>0</v>
      </c>
    </row>
    <row r="59" spans="1:5" ht="15" customHeight="1">
      <c r="A59" s="156" t="s">
        <v>574</v>
      </c>
      <c r="B59" s="157" t="s">
        <v>388</v>
      </c>
      <c r="C59" s="268">
        <f>SUM(C56:C58)</f>
        <v>0</v>
      </c>
      <c r="D59" s="268"/>
      <c r="E59" s="268">
        <f t="shared" si="0"/>
        <v>0</v>
      </c>
    </row>
    <row r="60" spans="1:5" ht="15" customHeight="1">
      <c r="A60" s="158" t="s">
        <v>389</v>
      </c>
      <c r="B60" s="152" t="s">
        <v>390</v>
      </c>
      <c r="C60" s="268"/>
      <c r="D60" s="268"/>
      <c r="E60" s="268">
        <f t="shared" si="0"/>
        <v>0</v>
      </c>
    </row>
    <row r="61" spans="1:5" ht="15" customHeight="1">
      <c r="A61" s="153" t="s">
        <v>555</v>
      </c>
      <c r="B61" s="152" t="s">
        <v>391</v>
      </c>
      <c r="C61" s="268">
        <v>300</v>
      </c>
      <c r="D61" s="268"/>
      <c r="E61" s="268">
        <f t="shared" si="0"/>
        <v>300</v>
      </c>
    </row>
    <row r="62" spans="1:5" ht="15" customHeight="1">
      <c r="A62" s="158" t="s">
        <v>556</v>
      </c>
      <c r="B62" s="152" t="s">
        <v>392</v>
      </c>
      <c r="C62" s="268">
        <v>100</v>
      </c>
      <c r="D62" s="268"/>
      <c r="E62" s="268">
        <f t="shared" si="0"/>
        <v>100</v>
      </c>
    </row>
    <row r="63" spans="1:5" ht="15" customHeight="1">
      <c r="A63" s="156" t="s">
        <v>576</v>
      </c>
      <c r="B63" s="157" t="s">
        <v>393</v>
      </c>
      <c r="C63" s="268">
        <v>400</v>
      </c>
      <c r="D63" s="268"/>
      <c r="E63" s="268">
        <f t="shared" si="0"/>
        <v>400</v>
      </c>
    </row>
    <row r="64" spans="1:5" ht="15.75">
      <c r="A64" s="160" t="s">
        <v>575</v>
      </c>
      <c r="B64" s="161" t="s">
        <v>394</v>
      </c>
      <c r="C64" s="268">
        <f>C18+C38+C49+C63+C24+C59</f>
        <v>15083</v>
      </c>
      <c r="D64" s="268"/>
      <c r="E64" s="268">
        <f t="shared" si="0"/>
        <v>15083</v>
      </c>
    </row>
    <row r="65" spans="1:5" ht="15.75">
      <c r="A65" s="162" t="s">
        <v>721</v>
      </c>
      <c r="B65" s="163"/>
      <c r="C65" s="268"/>
      <c r="D65" s="268"/>
      <c r="E65" s="268">
        <f t="shared" si="0"/>
        <v>0</v>
      </c>
    </row>
    <row r="66" spans="1:5" ht="15.75">
      <c r="A66" s="162" t="s">
        <v>722</v>
      </c>
      <c r="B66" s="163"/>
      <c r="C66" s="268"/>
      <c r="D66" s="268"/>
      <c r="E66" s="268">
        <f t="shared" si="0"/>
        <v>0</v>
      </c>
    </row>
    <row r="67" spans="1:5" ht="15">
      <c r="A67" s="164" t="s">
        <v>558</v>
      </c>
      <c r="B67" s="153" t="s">
        <v>395</v>
      </c>
      <c r="C67" s="268"/>
      <c r="D67" s="268"/>
      <c r="E67" s="268">
        <f t="shared" si="0"/>
        <v>0</v>
      </c>
    </row>
    <row r="68" spans="1:5" ht="15">
      <c r="A68" s="158" t="s">
        <v>396</v>
      </c>
      <c r="B68" s="153" t="s">
        <v>397</v>
      </c>
      <c r="C68" s="268"/>
      <c r="D68" s="268"/>
      <c r="E68" s="268">
        <f t="shared" si="0"/>
        <v>0</v>
      </c>
    </row>
    <row r="69" spans="1:5" ht="15">
      <c r="A69" s="164" t="s">
        <v>559</v>
      </c>
      <c r="B69" s="153" t="s">
        <v>398</v>
      </c>
      <c r="C69" s="268"/>
      <c r="D69" s="268"/>
      <c r="E69" s="268">
        <f t="shared" si="0"/>
        <v>0</v>
      </c>
    </row>
    <row r="70" spans="1:5" ht="15">
      <c r="A70" s="165" t="s">
        <v>577</v>
      </c>
      <c r="B70" s="154" t="s">
        <v>399</v>
      </c>
      <c r="C70" s="268"/>
      <c r="D70" s="268"/>
      <c r="E70" s="268">
        <f t="shared" si="0"/>
        <v>0</v>
      </c>
    </row>
    <row r="71" spans="1:5" ht="15">
      <c r="A71" s="158" t="s">
        <v>560</v>
      </c>
      <c r="B71" s="153" t="s">
        <v>400</v>
      </c>
      <c r="C71" s="268"/>
      <c r="D71" s="268"/>
      <c r="E71" s="268">
        <f aca="true" t="shared" si="1" ref="E71:E94">SUM(C71:D71)</f>
        <v>0</v>
      </c>
    </row>
    <row r="72" spans="1:5" ht="15">
      <c r="A72" s="164" t="s">
        <v>401</v>
      </c>
      <c r="B72" s="153" t="s">
        <v>402</v>
      </c>
      <c r="C72" s="268"/>
      <c r="D72" s="268"/>
      <c r="E72" s="268">
        <f t="shared" si="1"/>
        <v>0</v>
      </c>
    </row>
    <row r="73" spans="1:5" ht="15">
      <c r="A73" s="158" t="s">
        <v>561</v>
      </c>
      <c r="B73" s="153" t="s">
        <v>403</v>
      </c>
      <c r="C73" s="268"/>
      <c r="D73" s="268"/>
      <c r="E73" s="268">
        <f t="shared" si="1"/>
        <v>0</v>
      </c>
    </row>
    <row r="74" spans="1:5" ht="15">
      <c r="A74" s="164" t="s">
        <v>404</v>
      </c>
      <c r="B74" s="153" t="s">
        <v>405</v>
      </c>
      <c r="C74" s="268"/>
      <c r="D74" s="268"/>
      <c r="E74" s="268">
        <f t="shared" si="1"/>
        <v>0</v>
      </c>
    </row>
    <row r="75" spans="1:5" ht="15">
      <c r="A75" s="166" t="s">
        <v>578</v>
      </c>
      <c r="B75" s="154" t="s">
        <v>406</v>
      </c>
      <c r="C75" s="268"/>
      <c r="D75" s="268"/>
      <c r="E75" s="268">
        <f t="shared" si="1"/>
        <v>0</v>
      </c>
    </row>
    <row r="76" spans="1:5" ht="15">
      <c r="A76" s="153" t="s">
        <v>686</v>
      </c>
      <c r="B76" s="153" t="s">
        <v>407</v>
      </c>
      <c r="C76" s="268"/>
      <c r="D76" s="268"/>
      <c r="E76" s="268">
        <f t="shared" si="1"/>
        <v>0</v>
      </c>
    </row>
    <row r="77" spans="1:5" ht="15">
      <c r="A77" s="153" t="s">
        <v>687</v>
      </c>
      <c r="B77" s="153" t="s">
        <v>407</v>
      </c>
      <c r="C77" s="268"/>
      <c r="D77" s="268"/>
      <c r="E77" s="268">
        <f t="shared" si="1"/>
        <v>0</v>
      </c>
    </row>
    <row r="78" spans="1:5" ht="15">
      <c r="A78" s="153" t="s">
        <v>684</v>
      </c>
      <c r="B78" s="153" t="s">
        <v>408</v>
      </c>
      <c r="C78" s="268"/>
      <c r="D78" s="268"/>
      <c r="E78" s="268">
        <f t="shared" si="1"/>
        <v>0</v>
      </c>
    </row>
    <row r="79" spans="1:5" ht="15">
      <c r="A79" s="153" t="s">
        <v>685</v>
      </c>
      <c r="B79" s="153" t="s">
        <v>408</v>
      </c>
      <c r="C79" s="268"/>
      <c r="D79" s="268"/>
      <c r="E79" s="268">
        <f t="shared" si="1"/>
        <v>0</v>
      </c>
    </row>
    <row r="80" spans="1:5" ht="15">
      <c r="A80" s="154" t="s">
        <v>579</v>
      </c>
      <c r="B80" s="154" t="s">
        <v>409</v>
      </c>
      <c r="C80" s="268"/>
      <c r="D80" s="268"/>
      <c r="E80" s="268">
        <f t="shared" si="1"/>
        <v>0</v>
      </c>
    </row>
    <row r="81" spans="1:5" ht="15">
      <c r="A81" s="164" t="s">
        <v>410</v>
      </c>
      <c r="B81" s="153" t="s">
        <v>411</v>
      </c>
      <c r="C81" s="268"/>
      <c r="D81" s="268"/>
      <c r="E81" s="268">
        <f t="shared" si="1"/>
        <v>0</v>
      </c>
    </row>
    <row r="82" spans="1:5" ht="15">
      <c r="A82" s="164" t="s">
        <v>412</v>
      </c>
      <c r="B82" s="153" t="s">
        <v>413</v>
      </c>
      <c r="C82" s="268"/>
      <c r="D82" s="268"/>
      <c r="E82" s="268">
        <f t="shared" si="1"/>
        <v>0</v>
      </c>
    </row>
    <row r="83" spans="1:5" ht="15">
      <c r="A83" s="164" t="s">
        <v>414</v>
      </c>
      <c r="B83" s="153" t="s">
        <v>415</v>
      </c>
      <c r="C83" s="268"/>
      <c r="D83" s="268"/>
      <c r="E83" s="268">
        <f t="shared" si="1"/>
        <v>0</v>
      </c>
    </row>
    <row r="84" spans="1:5" ht="15">
      <c r="A84" s="164" t="s">
        <v>416</v>
      </c>
      <c r="B84" s="153" t="s">
        <v>417</v>
      </c>
      <c r="C84" s="268"/>
      <c r="D84" s="268"/>
      <c r="E84" s="268">
        <f t="shared" si="1"/>
        <v>0</v>
      </c>
    </row>
    <row r="85" spans="1:5" ht="15">
      <c r="A85" s="158" t="s">
        <v>562</v>
      </c>
      <c r="B85" s="153" t="s">
        <v>418</v>
      </c>
      <c r="C85" s="268"/>
      <c r="D85" s="268"/>
      <c r="E85" s="268">
        <f t="shared" si="1"/>
        <v>0</v>
      </c>
    </row>
    <row r="86" spans="1:5" ht="15">
      <c r="A86" s="165" t="s">
        <v>580</v>
      </c>
      <c r="B86" s="154" t="s">
        <v>420</v>
      </c>
      <c r="C86" s="268"/>
      <c r="D86" s="268"/>
      <c r="E86" s="268">
        <f t="shared" si="1"/>
        <v>0</v>
      </c>
    </row>
    <row r="87" spans="1:5" ht="15">
      <c r="A87" s="158" t="s">
        <v>421</v>
      </c>
      <c r="B87" s="153" t="s">
        <v>422</v>
      </c>
      <c r="C87" s="268"/>
      <c r="D87" s="268"/>
      <c r="E87" s="268">
        <f t="shared" si="1"/>
        <v>0</v>
      </c>
    </row>
    <row r="88" spans="1:5" ht="15">
      <c r="A88" s="158" t="s">
        <v>423</v>
      </c>
      <c r="B88" s="153" t="s">
        <v>424</v>
      </c>
      <c r="C88" s="268"/>
      <c r="D88" s="268"/>
      <c r="E88" s="268">
        <f t="shared" si="1"/>
        <v>0</v>
      </c>
    </row>
    <row r="89" spans="1:5" ht="15">
      <c r="A89" s="164" t="s">
        <v>425</v>
      </c>
      <c r="B89" s="153" t="s">
        <v>426</v>
      </c>
      <c r="C89" s="268"/>
      <c r="D89" s="268"/>
      <c r="E89" s="268">
        <f t="shared" si="1"/>
        <v>0</v>
      </c>
    </row>
    <row r="90" spans="1:5" ht="15">
      <c r="A90" s="164" t="s">
        <v>563</v>
      </c>
      <c r="B90" s="153" t="s">
        <v>427</v>
      </c>
      <c r="C90" s="268"/>
      <c r="D90" s="268"/>
      <c r="E90" s="268">
        <f t="shared" si="1"/>
        <v>0</v>
      </c>
    </row>
    <row r="91" spans="1:5" ht="15">
      <c r="A91" s="166" t="s">
        <v>581</v>
      </c>
      <c r="B91" s="154" t="s">
        <v>428</v>
      </c>
      <c r="C91" s="268"/>
      <c r="D91" s="268"/>
      <c r="E91" s="268">
        <f t="shared" si="1"/>
        <v>0</v>
      </c>
    </row>
    <row r="92" spans="1:5" ht="15">
      <c r="A92" s="165" t="s">
        <v>429</v>
      </c>
      <c r="B92" s="154" t="s">
        <v>430</v>
      </c>
      <c r="C92" s="268"/>
      <c r="D92" s="268"/>
      <c r="E92" s="268">
        <f t="shared" si="1"/>
        <v>0</v>
      </c>
    </row>
    <row r="93" spans="1:5" ht="15.75">
      <c r="A93" s="167" t="s">
        <v>582</v>
      </c>
      <c r="B93" s="168" t="s">
        <v>431</v>
      </c>
      <c r="C93" s="268">
        <f>C70+C75+C80+C86+C91+C92</f>
        <v>0</v>
      </c>
      <c r="D93" s="268"/>
      <c r="E93" s="268">
        <f t="shared" si="1"/>
        <v>0</v>
      </c>
    </row>
    <row r="94" spans="1:5" ht="15.75">
      <c r="A94" s="169" t="s">
        <v>565</v>
      </c>
      <c r="B94" s="170"/>
      <c r="C94" s="268">
        <f>C64+C93</f>
        <v>15083</v>
      </c>
      <c r="D94" s="268"/>
      <c r="E94" s="268">
        <f t="shared" si="1"/>
        <v>15083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">
      <selection activeCell="E152" sqref="E152"/>
    </sheetView>
  </sheetViews>
  <sheetFormatPr defaultColWidth="9.140625" defaultRowHeight="15"/>
  <cols>
    <col min="1" max="1" width="101.28125" style="0" customWidth="1"/>
    <col min="2" max="2" width="9.140625" style="0" customWidth="1"/>
    <col min="3" max="3" width="13.8515625" style="0" customWidth="1"/>
    <col min="4" max="4" width="12.140625" style="219" customWidth="1"/>
    <col min="5" max="5" width="13.421875" style="0" customWidth="1"/>
  </cols>
  <sheetData>
    <row r="1" spans="1:5" ht="26.25" customHeight="1">
      <c r="A1" s="315" t="s">
        <v>790</v>
      </c>
      <c r="B1" s="316"/>
      <c r="C1" s="316"/>
      <c r="D1" s="316"/>
      <c r="E1" s="316"/>
    </row>
    <row r="2" spans="1:5" ht="30" customHeight="1">
      <c r="A2" s="314" t="s">
        <v>39</v>
      </c>
      <c r="B2" s="313"/>
      <c r="C2" s="313"/>
      <c r="D2" s="313"/>
      <c r="E2" s="313"/>
    </row>
    <row r="3" ht="15">
      <c r="E3" s="260" t="s">
        <v>788</v>
      </c>
    </row>
    <row r="4" spans="1:5" ht="15">
      <c r="A4" s="131" t="s">
        <v>1</v>
      </c>
      <c r="C4" s="324" t="s">
        <v>706</v>
      </c>
      <c r="D4" s="324"/>
      <c r="E4" s="324"/>
    </row>
    <row r="5" spans="1:5" ht="45">
      <c r="A5" s="2" t="s">
        <v>129</v>
      </c>
      <c r="B5" s="3" t="s">
        <v>130</v>
      </c>
      <c r="C5" s="138" t="s">
        <v>796</v>
      </c>
      <c r="D5" s="220" t="s">
        <v>797</v>
      </c>
      <c r="E5" s="138" t="s">
        <v>798</v>
      </c>
    </row>
    <row r="6" spans="1:5" ht="15">
      <c r="A6" s="34" t="s">
        <v>432</v>
      </c>
      <c r="B6" s="33" t="s">
        <v>156</v>
      </c>
      <c r="C6" s="45">
        <v>1240</v>
      </c>
      <c r="D6" s="141">
        <v>327</v>
      </c>
      <c r="E6" s="132">
        <v>796</v>
      </c>
    </row>
    <row r="7" spans="1:5" ht="15">
      <c r="A7" s="5" t="s">
        <v>433</v>
      </c>
      <c r="B7" s="33" t="s">
        <v>163</v>
      </c>
      <c r="C7" s="45">
        <v>1996</v>
      </c>
      <c r="D7" s="141">
        <v>1800</v>
      </c>
      <c r="E7" s="132">
        <v>1600</v>
      </c>
    </row>
    <row r="8" spans="1:5" ht="15">
      <c r="A8" s="56" t="s">
        <v>524</v>
      </c>
      <c r="B8" s="57" t="s">
        <v>164</v>
      </c>
      <c r="C8" s="132">
        <f>SUM(C6:C7)</f>
        <v>3236</v>
      </c>
      <c r="D8" s="132">
        <f>SUM(D6:D7)</f>
        <v>2127</v>
      </c>
      <c r="E8" s="132">
        <f>SUM(E6:E7)</f>
        <v>2396</v>
      </c>
    </row>
    <row r="9" spans="1:5" ht="15">
      <c r="A9" s="42" t="s">
        <v>495</v>
      </c>
      <c r="B9" s="57" t="s">
        <v>165</v>
      </c>
      <c r="C9" s="45">
        <v>914</v>
      </c>
      <c r="D9" s="141">
        <v>743</v>
      </c>
      <c r="E9" s="132">
        <v>711</v>
      </c>
    </row>
    <row r="10" spans="1:5" ht="15">
      <c r="A10" s="5" t="s">
        <v>434</v>
      </c>
      <c r="B10" s="33" t="s">
        <v>172</v>
      </c>
      <c r="C10" s="45">
        <v>188</v>
      </c>
      <c r="D10" s="141">
        <v>537</v>
      </c>
      <c r="E10" s="132">
        <v>365</v>
      </c>
    </row>
    <row r="11" spans="1:5" ht="15">
      <c r="A11" s="5" t="s">
        <v>525</v>
      </c>
      <c r="B11" s="33" t="s">
        <v>177</v>
      </c>
      <c r="C11" s="45">
        <v>104</v>
      </c>
      <c r="D11" s="141">
        <v>45</v>
      </c>
      <c r="E11" s="257">
        <v>60</v>
      </c>
    </row>
    <row r="12" spans="1:5" ht="15">
      <c r="A12" s="5" t="s">
        <v>435</v>
      </c>
      <c r="B12" s="33" t="s">
        <v>189</v>
      </c>
      <c r="C12" s="45">
        <v>1860</v>
      </c>
      <c r="D12" s="141">
        <v>2479</v>
      </c>
      <c r="E12" s="132">
        <v>3790</v>
      </c>
    </row>
    <row r="13" spans="1:5" ht="15">
      <c r="A13" s="5" t="s">
        <v>436</v>
      </c>
      <c r="B13" s="33" t="s">
        <v>194</v>
      </c>
      <c r="C13" s="45">
        <v>92</v>
      </c>
      <c r="D13" s="141">
        <v>91</v>
      </c>
      <c r="E13" s="132">
        <v>130</v>
      </c>
    </row>
    <row r="14" spans="1:5" ht="15">
      <c r="A14" s="5" t="s">
        <v>437</v>
      </c>
      <c r="B14" s="33" t="s">
        <v>203</v>
      </c>
      <c r="C14" s="45">
        <v>521</v>
      </c>
      <c r="D14" s="141">
        <v>906</v>
      </c>
      <c r="E14" s="132">
        <v>1132</v>
      </c>
    </row>
    <row r="15" spans="1:5" ht="15">
      <c r="A15" s="42" t="s">
        <v>438</v>
      </c>
      <c r="B15" s="57" t="s">
        <v>204</v>
      </c>
      <c r="C15" s="45">
        <f>SUM(C10:C14)</f>
        <v>2765</v>
      </c>
      <c r="D15" s="45">
        <f>SUM(D10:D14)</f>
        <v>4058</v>
      </c>
      <c r="E15" s="45">
        <f>SUM(E10:E14)</f>
        <v>5477</v>
      </c>
    </row>
    <row r="16" spans="1:5" ht="15">
      <c r="A16" s="13" t="s">
        <v>205</v>
      </c>
      <c r="B16" s="33" t="s">
        <v>206</v>
      </c>
      <c r="C16" s="45"/>
      <c r="D16" s="141"/>
      <c r="E16" s="132"/>
    </row>
    <row r="17" spans="1:5" ht="15">
      <c r="A17" s="13" t="s">
        <v>439</v>
      </c>
      <c r="B17" s="33" t="s">
        <v>207</v>
      </c>
      <c r="C17" s="45"/>
      <c r="D17" s="141"/>
      <c r="E17" s="132"/>
    </row>
    <row r="18" spans="1:5" ht="15">
      <c r="A18" s="17" t="s">
        <v>501</v>
      </c>
      <c r="B18" s="33" t="s">
        <v>208</v>
      </c>
      <c r="C18" s="45"/>
      <c r="D18" s="141"/>
      <c r="E18" s="132"/>
    </row>
    <row r="19" spans="1:5" ht="15">
      <c r="A19" s="17" t="s">
        <v>502</v>
      </c>
      <c r="B19" s="33" t="s">
        <v>209</v>
      </c>
      <c r="C19" s="45"/>
      <c r="D19" s="141"/>
      <c r="E19" s="132"/>
    </row>
    <row r="20" spans="1:5" ht="15">
      <c r="A20" s="17" t="s">
        <v>503</v>
      </c>
      <c r="B20" s="33" t="s">
        <v>210</v>
      </c>
      <c r="C20" s="45"/>
      <c r="D20" s="141"/>
      <c r="E20" s="132"/>
    </row>
    <row r="21" spans="1:5" ht="15">
      <c r="A21" s="13" t="s">
        <v>504</v>
      </c>
      <c r="B21" s="33" t="s">
        <v>211</v>
      </c>
      <c r="C21" s="45"/>
      <c r="D21" s="141"/>
      <c r="E21" s="132"/>
    </row>
    <row r="22" spans="1:5" ht="15">
      <c r="A22" s="13" t="s">
        <v>505</v>
      </c>
      <c r="B22" s="33" t="s">
        <v>212</v>
      </c>
      <c r="C22" s="45"/>
      <c r="D22" s="141"/>
      <c r="E22" s="132"/>
    </row>
    <row r="23" spans="1:5" ht="15">
      <c r="A23" s="13" t="s">
        <v>506</v>
      </c>
      <c r="B23" s="33" t="s">
        <v>213</v>
      </c>
      <c r="C23" s="45">
        <v>90</v>
      </c>
      <c r="D23" s="141">
        <v>211</v>
      </c>
      <c r="E23" s="132">
        <v>550</v>
      </c>
    </row>
    <row r="24" spans="1:5" ht="15">
      <c r="A24" s="54" t="s">
        <v>468</v>
      </c>
      <c r="B24" s="57" t="s">
        <v>214</v>
      </c>
      <c r="C24" s="45">
        <f>SUM(C16:C23)</f>
        <v>90</v>
      </c>
      <c r="D24" s="45">
        <f>SUM(D16:D23)</f>
        <v>211</v>
      </c>
      <c r="E24" s="45">
        <f>SUM(E16:E23)</f>
        <v>550</v>
      </c>
    </row>
    <row r="25" spans="1:5" ht="15">
      <c r="A25" s="12" t="s">
        <v>507</v>
      </c>
      <c r="B25" s="33" t="s">
        <v>215</v>
      </c>
      <c r="C25" s="45"/>
      <c r="D25" s="141"/>
      <c r="E25" s="132"/>
    </row>
    <row r="26" spans="1:5" ht="15">
      <c r="A26" s="12" t="s">
        <v>216</v>
      </c>
      <c r="B26" s="33" t="s">
        <v>217</v>
      </c>
      <c r="C26" s="45">
        <v>894</v>
      </c>
      <c r="D26" s="141">
        <v>892</v>
      </c>
      <c r="E26" s="132">
        <v>200</v>
      </c>
    </row>
    <row r="27" spans="1:5" ht="15">
      <c r="A27" s="12" t="s">
        <v>218</v>
      </c>
      <c r="B27" s="33" t="s">
        <v>219</v>
      </c>
      <c r="C27" s="45"/>
      <c r="D27" s="141"/>
      <c r="E27" s="132"/>
    </row>
    <row r="28" spans="1:5" ht="15">
      <c r="A28" s="12" t="s">
        <v>469</v>
      </c>
      <c r="B28" s="33" t="s">
        <v>220</v>
      </c>
      <c r="C28" s="45"/>
      <c r="D28" s="141"/>
      <c r="E28" s="132"/>
    </row>
    <row r="29" spans="1:5" ht="15">
      <c r="A29" s="12" t="s">
        <v>508</v>
      </c>
      <c r="B29" s="33" t="s">
        <v>221</v>
      </c>
      <c r="C29" s="45"/>
      <c r="D29" s="141"/>
      <c r="E29" s="132"/>
    </row>
    <row r="30" spans="1:5" ht="15">
      <c r="A30" s="12" t="s">
        <v>471</v>
      </c>
      <c r="B30" s="33" t="s">
        <v>222</v>
      </c>
      <c r="C30" s="45">
        <v>375</v>
      </c>
      <c r="D30" s="141">
        <v>623</v>
      </c>
      <c r="E30" s="132">
        <v>720</v>
      </c>
    </row>
    <row r="31" spans="1:5" ht="15">
      <c r="A31" s="12" t="s">
        <v>509</v>
      </c>
      <c r="B31" s="33" t="s">
        <v>223</v>
      </c>
      <c r="C31" s="45"/>
      <c r="D31" s="141"/>
      <c r="E31" s="132"/>
    </row>
    <row r="32" spans="1:5" ht="15">
      <c r="A32" s="12" t="s">
        <v>510</v>
      </c>
      <c r="B32" s="33" t="s">
        <v>224</v>
      </c>
      <c r="C32" s="45"/>
      <c r="D32" s="141"/>
      <c r="E32" s="132"/>
    </row>
    <row r="33" spans="1:5" ht="15">
      <c r="A33" s="12" t="s">
        <v>225</v>
      </c>
      <c r="B33" s="33" t="s">
        <v>226</v>
      </c>
      <c r="C33" s="45"/>
      <c r="D33" s="141"/>
      <c r="E33" s="132"/>
    </row>
    <row r="34" spans="1:5" ht="15">
      <c r="A34" s="21" t="s">
        <v>227</v>
      </c>
      <c r="B34" s="33" t="s">
        <v>228</v>
      </c>
      <c r="C34" s="45"/>
      <c r="D34" s="141"/>
      <c r="E34" s="132"/>
    </row>
    <row r="35" spans="1:5" ht="15">
      <c r="A35" s="12" t="s">
        <v>511</v>
      </c>
      <c r="B35" s="33" t="s">
        <v>229</v>
      </c>
      <c r="C35" s="45"/>
      <c r="D35" s="141"/>
      <c r="E35" s="132">
        <v>90</v>
      </c>
    </row>
    <row r="36" spans="1:5" ht="15">
      <c r="A36" s="21" t="s">
        <v>688</v>
      </c>
      <c r="B36" s="33" t="s">
        <v>230</v>
      </c>
      <c r="C36" s="45"/>
      <c r="D36" s="141">
        <v>30</v>
      </c>
      <c r="E36" s="132">
        <v>907</v>
      </c>
    </row>
    <row r="37" spans="1:5" ht="15">
      <c r="A37" s="21" t="s">
        <v>689</v>
      </c>
      <c r="B37" s="33" t="s">
        <v>230</v>
      </c>
      <c r="C37" s="45"/>
      <c r="D37" s="141"/>
      <c r="E37" s="132"/>
    </row>
    <row r="38" spans="1:5" ht="15">
      <c r="A38" s="54" t="s">
        <v>474</v>
      </c>
      <c r="B38" s="57" t="s">
        <v>231</v>
      </c>
      <c r="C38" s="259">
        <f>SUM(C25:C37)</f>
        <v>1269</v>
      </c>
      <c r="D38" s="259">
        <f>SUM(D25:D37)</f>
        <v>1545</v>
      </c>
      <c r="E38" s="259">
        <f>SUM(E25:E37)</f>
        <v>1917</v>
      </c>
    </row>
    <row r="39" spans="1:5" ht="15.75">
      <c r="A39" s="64" t="s">
        <v>86</v>
      </c>
      <c r="B39" s="106"/>
      <c r="C39" s="259">
        <f>C38+C24+C15+C9+C8</f>
        <v>8274</v>
      </c>
      <c r="D39" s="258">
        <f>D38+D24+D15+D9+D8</f>
        <v>8684</v>
      </c>
      <c r="E39" s="258">
        <f>E38+E24+E15+E9+E8</f>
        <v>11051</v>
      </c>
    </row>
    <row r="40" spans="1:5" ht="15">
      <c r="A40" s="37" t="s">
        <v>232</v>
      </c>
      <c r="B40" s="33" t="s">
        <v>233</v>
      </c>
      <c r="C40" s="45">
        <v>371</v>
      </c>
      <c r="D40" s="141"/>
      <c r="E40" s="132"/>
    </row>
    <row r="41" spans="1:5" ht="15">
      <c r="A41" s="37" t="s">
        <v>512</v>
      </c>
      <c r="B41" s="33" t="s">
        <v>234</v>
      </c>
      <c r="C41" s="45"/>
      <c r="D41" s="141"/>
      <c r="E41" s="132"/>
    </row>
    <row r="42" spans="1:5" ht="15">
      <c r="A42" s="37" t="s">
        <v>235</v>
      </c>
      <c r="B42" s="33" t="s">
        <v>236</v>
      </c>
      <c r="C42" s="45"/>
      <c r="D42" s="141">
        <v>79</v>
      </c>
      <c r="E42" s="132"/>
    </row>
    <row r="43" spans="1:5" ht="15">
      <c r="A43" s="37" t="s">
        <v>237</v>
      </c>
      <c r="B43" s="33" t="s">
        <v>238</v>
      </c>
      <c r="C43" s="45">
        <v>810</v>
      </c>
      <c r="D43" s="141">
        <v>181</v>
      </c>
      <c r="E43" s="132">
        <v>157</v>
      </c>
    </row>
    <row r="44" spans="1:5" ht="15">
      <c r="A44" s="6" t="s">
        <v>239</v>
      </c>
      <c r="B44" s="33" t="s">
        <v>240</v>
      </c>
      <c r="C44" s="45"/>
      <c r="D44" s="141"/>
      <c r="E44" s="132"/>
    </row>
    <row r="45" spans="1:5" ht="15">
      <c r="A45" s="6" t="s">
        <v>241</v>
      </c>
      <c r="B45" s="33" t="s">
        <v>242</v>
      </c>
      <c r="C45" s="45"/>
      <c r="D45" s="141"/>
      <c r="E45" s="132"/>
    </row>
    <row r="46" spans="1:5" ht="15">
      <c r="A46" s="6" t="s">
        <v>243</v>
      </c>
      <c r="B46" s="33" t="s">
        <v>244</v>
      </c>
      <c r="C46" s="45">
        <v>319</v>
      </c>
      <c r="D46" s="141">
        <v>70</v>
      </c>
      <c r="E46" s="132">
        <v>43</v>
      </c>
    </row>
    <row r="47" spans="1:5" ht="15">
      <c r="A47" s="55" t="s">
        <v>476</v>
      </c>
      <c r="B47" s="57" t="s">
        <v>245</v>
      </c>
      <c r="C47" s="45">
        <f>SUM(C40:C46)</f>
        <v>1500</v>
      </c>
      <c r="D47" s="45">
        <f>SUM(D40:D46)</f>
        <v>330</v>
      </c>
      <c r="E47" s="45">
        <f>SUM(E40:E46)</f>
        <v>200</v>
      </c>
    </row>
    <row r="48" spans="1:5" ht="15">
      <c r="A48" s="13" t="s">
        <v>246</v>
      </c>
      <c r="B48" s="33" t="s">
        <v>247</v>
      </c>
      <c r="C48" s="45">
        <v>4528</v>
      </c>
      <c r="D48" s="141">
        <v>735</v>
      </c>
      <c r="E48" s="132">
        <v>2740</v>
      </c>
    </row>
    <row r="49" spans="1:5" ht="15">
      <c r="A49" s="13" t="s">
        <v>248</v>
      </c>
      <c r="B49" s="33" t="s">
        <v>249</v>
      </c>
      <c r="C49" s="45"/>
      <c r="D49" s="141"/>
      <c r="E49" s="132"/>
    </row>
    <row r="50" spans="1:5" ht="15">
      <c r="A50" s="13" t="s">
        <v>250</v>
      </c>
      <c r="B50" s="33" t="s">
        <v>251</v>
      </c>
      <c r="C50" s="45"/>
      <c r="D50" s="141"/>
      <c r="E50" s="132"/>
    </row>
    <row r="51" spans="1:5" ht="15">
      <c r="A51" s="13" t="s">
        <v>252</v>
      </c>
      <c r="B51" s="33" t="s">
        <v>253</v>
      </c>
      <c r="C51" s="45">
        <v>1123</v>
      </c>
      <c r="D51" s="141">
        <v>198</v>
      </c>
      <c r="E51" s="132">
        <v>740</v>
      </c>
    </row>
    <row r="52" spans="1:5" ht="15">
      <c r="A52" s="54" t="s">
        <v>477</v>
      </c>
      <c r="B52" s="57" t="s">
        <v>254</v>
      </c>
      <c r="C52" s="45">
        <f>SUM(C48:C51)</f>
        <v>5651</v>
      </c>
      <c r="D52" s="45">
        <f>SUM(D48:D51)</f>
        <v>933</v>
      </c>
      <c r="E52" s="45">
        <f>SUM(E48:E51)</f>
        <v>3480</v>
      </c>
    </row>
    <row r="53" spans="1:5" ht="15">
      <c r="A53" s="13" t="s">
        <v>255</v>
      </c>
      <c r="B53" s="33" t="s">
        <v>256</v>
      </c>
      <c r="C53" s="45"/>
      <c r="D53" s="141"/>
      <c r="E53" s="132"/>
    </row>
    <row r="54" spans="1:5" ht="15">
      <c r="A54" s="13" t="s">
        <v>513</v>
      </c>
      <c r="B54" s="33" t="s">
        <v>257</v>
      </c>
      <c r="C54" s="45"/>
      <c r="D54" s="141"/>
      <c r="E54" s="132"/>
    </row>
    <row r="55" spans="1:5" ht="15">
      <c r="A55" s="13" t="s">
        <v>514</v>
      </c>
      <c r="B55" s="33" t="s">
        <v>258</v>
      </c>
      <c r="C55" s="45"/>
      <c r="D55" s="141"/>
      <c r="E55" s="132"/>
    </row>
    <row r="56" spans="1:5" ht="15">
      <c r="A56" s="13" t="s">
        <v>515</v>
      </c>
      <c r="B56" s="33" t="s">
        <v>259</v>
      </c>
      <c r="C56" s="45"/>
      <c r="D56" s="141"/>
      <c r="E56" s="132"/>
    </row>
    <row r="57" spans="1:5" ht="15">
      <c r="A57" s="13" t="s">
        <v>516</v>
      </c>
      <c r="B57" s="33" t="s">
        <v>260</v>
      </c>
      <c r="C57" s="45"/>
      <c r="D57" s="141"/>
      <c r="E57" s="132"/>
    </row>
    <row r="58" spans="1:5" ht="15">
      <c r="A58" s="13" t="s">
        <v>517</v>
      </c>
      <c r="B58" s="33" t="s">
        <v>261</v>
      </c>
      <c r="C58" s="45"/>
      <c r="D58" s="141"/>
      <c r="E58" s="132"/>
    </row>
    <row r="59" spans="1:5" ht="15">
      <c r="A59" s="13" t="s">
        <v>262</v>
      </c>
      <c r="B59" s="33" t="s">
        <v>263</v>
      </c>
      <c r="C59" s="45"/>
      <c r="D59" s="141"/>
      <c r="E59" s="132"/>
    </row>
    <row r="60" spans="1:5" ht="15">
      <c r="A60" s="13" t="s">
        <v>518</v>
      </c>
      <c r="B60" s="33" t="s">
        <v>264</v>
      </c>
      <c r="C60" s="45"/>
      <c r="D60" s="141"/>
      <c r="E60" s="132"/>
    </row>
    <row r="61" spans="1:5" ht="15">
      <c r="A61" s="54" t="s">
        <v>478</v>
      </c>
      <c r="B61" s="57" t="s">
        <v>265</v>
      </c>
      <c r="C61" s="45">
        <f>C60+C55</f>
        <v>0</v>
      </c>
      <c r="D61" s="141"/>
      <c r="E61" s="132"/>
    </row>
    <row r="62" spans="1:5" ht="15.75">
      <c r="A62" s="64" t="s">
        <v>87</v>
      </c>
      <c r="B62" s="106"/>
      <c r="C62" s="45">
        <f>C61+C52+C47</f>
        <v>7151</v>
      </c>
      <c r="D62" s="141">
        <f>D61+D52+D47</f>
        <v>1263</v>
      </c>
      <c r="E62" s="258">
        <f>E61+E52+E47</f>
        <v>3680</v>
      </c>
    </row>
    <row r="63" spans="1:5" ht="15.75">
      <c r="A63" s="38" t="s">
        <v>526</v>
      </c>
      <c r="B63" s="39" t="s">
        <v>266</v>
      </c>
      <c r="C63" s="45">
        <f>C62+C39</f>
        <v>15425</v>
      </c>
      <c r="D63" s="258">
        <f>D62+D39</f>
        <v>9947</v>
      </c>
      <c r="E63" s="258">
        <f>E62+E39</f>
        <v>14731</v>
      </c>
    </row>
    <row r="64" spans="1:5" ht="15">
      <c r="A64" s="15" t="s">
        <v>483</v>
      </c>
      <c r="B64" s="7" t="s">
        <v>274</v>
      </c>
      <c r="C64" s="218">
        <v>2533</v>
      </c>
      <c r="D64" s="218"/>
      <c r="E64" s="133"/>
    </row>
    <row r="65" spans="1:5" ht="15">
      <c r="A65" s="14" t="s">
        <v>486</v>
      </c>
      <c r="B65" s="7" t="s">
        <v>282</v>
      </c>
      <c r="C65" s="140">
        <v>1800</v>
      </c>
      <c r="D65" s="140">
        <v>2500</v>
      </c>
      <c r="E65" s="134"/>
    </row>
    <row r="66" spans="1:5" ht="15">
      <c r="A66" s="40" t="s">
        <v>283</v>
      </c>
      <c r="B66" s="5" t="s">
        <v>284</v>
      </c>
      <c r="C66" s="139"/>
      <c r="D66" s="139"/>
      <c r="E66" s="135"/>
    </row>
    <row r="67" spans="1:5" ht="15">
      <c r="A67" s="40" t="s">
        <v>285</v>
      </c>
      <c r="B67" s="5" t="s">
        <v>286</v>
      </c>
      <c r="C67" s="139"/>
      <c r="D67" s="139">
        <v>292</v>
      </c>
      <c r="E67" s="135">
        <v>352</v>
      </c>
    </row>
    <row r="68" spans="1:5" ht="15">
      <c r="A68" s="14" t="s">
        <v>287</v>
      </c>
      <c r="B68" s="7" t="s">
        <v>288</v>
      </c>
      <c r="C68" s="139"/>
      <c r="D68" s="139"/>
      <c r="E68" s="135"/>
    </row>
    <row r="69" spans="1:5" ht="15">
      <c r="A69" s="40" t="s">
        <v>289</v>
      </c>
      <c r="B69" s="5" t="s">
        <v>290</v>
      </c>
      <c r="C69" s="139"/>
      <c r="D69" s="139"/>
      <c r="E69" s="135"/>
    </row>
    <row r="70" spans="1:5" ht="15">
      <c r="A70" s="40" t="s">
        <v>291</v>
      </c>
      <c r="B70" s="5" t="s">
        <v>292</v>
      </c>
      <c r="C70" s="139"/>
      <c r="D70" s="139"/>
      <c r="E70" s="135"/>
    </row>
    <row r="71" spans="1:5" ht="15">
      <c r="A71" s="40" t="s">
        <v>293</v>
      </c>
      <c r="B71" s="5" t="s">
        <v>294</v>
      </c>
      <c r="C71" s="139"/>
      <c r="D71" s="139"/>
      <c r="E71" s="135"/>
    </row>
    <row r="72" spans="1:5" ht="15">
      <c r="A72" s="41" t="s">
        <v>487</v>
      </c>
      <c r="B72" s="42" t="s">
        <v>295</v>
      </c>
      <c r="C72" s="140">
        <f>SUM(C64:C71)</f>
        <v>4333</v>
      </c>
      <c r="D72" s="140">
        <f>SUM(D64:D71)</f>
        <v>2792</v>
      </c>
      <c r="E72" s="140">
        <f>SUM(E64:E71)</f>
        <v>352</v>
      </c>
    </row>
    <row r="73" spans="1:5" ht="15">
      <c r="A73" s="40" t="s">
        <v>296</v>
      </c>
      <c r="B73" s="5" t="s">
        <v>297</v>
      </c>
      <c r="C73" s="139"/>
      <c r="D73" s="139"/>
      <c r="E73" s="135"/>
    </row>
    <row r="74" spans="1:5" ht="15">
      <c r="A74" s="13" t="s">
        <v>298</v>
      </c>
      <c r="B74" s="5" t="s">
        <v>299</v>
      </c>
      <c r="C74" s="142"/>
      <c r="D74" s="142"/>
      <c r="E74" s="136"/>
    </row>
    <row r="75" spans="1:5" ht="15">
      <c r="A75" s="40" t="s">
        <v>523</v>
      </c>
      <c r="B75" s="5" t="s">
        <v>300</v>
      </c>
      <c r="C75" s="139"/>
      <c r="D75" s="139"/>
      <c r="E75" s="135"/>
    </row>
    <row r="76" spans="1:5" ht="15">
      <c r="A76" s="40" t="s">
        <v>492</v>
      </c>
      <c r="B76" s="5" t="s">
        <v>301</v>
      </c>
      <c r="C76" s="139"/>
      <c r="D76" s="139"/>
      <c r="E76" s="135"/>
    </row>
    <row r="77" spans="1:5" ht="15">
      <c r="A77" s="41" t="s">
        <v>493</v>
      </c>
      <c r="B77" s="42" t="s">
        <v>305</v>
      </c>
      <c r="C77" s="140"/>
      <c r="D77" s="140"/>
      <c r="E77" s="134"/>
    </row>
    <row r="78" spans="1:5" ht="15">
      <c r="A78" s="13" t="s">
        <v>306</v>
      </c>
      <c r="B78" s="5" t="s">
        <v>307</v>
      </c>
      <c r="C78" s="142"/>
      <c r="D78" s="142"/>
      <c r="E78" s="136"/>
    </row>
    <row r="79" spans="1:5" ht="15.75">
      <c r="A79" s="43" t="s">
        <v>527</v>
      </c>
      <c r="B79" s="44" t="s">
        <v>308</v>
      </c>
      <c r="C79" s="140">
        <f>C72</f>
        <v>4333</v>
      </c>
      <c r="D79" s="140">
        <f>D72</f>
        <v>2792</v>
      </c>
      <c r="E79" s="140">
        <f>E72</f>
        <v>352</v>
      </c>
    </row>
    <row r="80" spans="1:5" ht="15.75">
      <c r="A80" s="48" t="s">
        <v>564</v>
      </c>
      <c r="B80" s="49"/>
      <c r="C80" s="45">
        <f>C79+C63</f>
        <v>19758</v>
      </c>
      <c r="D80" s="258">
        <f>D63+D79</f>
        <v>12739</v>
      </c>
      <c r="E80" s="258">
        <f>E63+E79</f>
        <v>15083</v>
      </c>
    </row>
    <row r="81" spans="1:5" ht="45">
      <c r="A81" s="2" t="s">
        <v>129</v>
      </c>
      <c r="B81" s="3" t="s">
        <v>62</v>
      </c>
      <c r="C81" s="138" t="s">
        <v>796</v>
      </c>
      <c r="D81" s="220" t="s">
        <v>797</v>
      </c>
      <c r="E81" s="138" t="s">
        <v>798</v>
      </c>
    </row>
    <row r="82" spans="1:5" ht="15">
      <c r="A82" s="5" t="s">
        <v>566</v>
      </c>
      <c r="B82" s="6" t="s">
        <v>321</v>
      </c>
      <c r="C82" s="30">
        <v>6939</v>
      </c>
      <c r="D82" s="143">
        <v>7402</v>
      </c>
      <c r="E82" s="137">
        <v>8793</v>
      </c>
    </row>
    <row r="83" spans="1:5" ht="15">
      <c r="A83" s="5" t="s">
        <v>322</v>
      </c>
      <c r="B83" s="6" t="s">
        <v>323</v>
      </c>
      <c r="C83" s="30"/>
      <c r="D83" s="143"/>
      <c r="E83" s="137"/>
    </row>
    <row r="84" spans="1:5" ht="15">
      <c r="A84" s="5" t="s">
        <v>324</v>
      </c>
      <c r="B84" s="6" t="s">
        <v>325</v>
      </c>
      <c r="C84" s="30"/>
      <c r="D84" s="143"/>
      <c r="E84" s="137"/>
    </row>
    <row r="85" spans="1:5" ht="15">
      <c r="A85" s="5" t="s">
        <v>528</v>
      </c>
      <c r="B85" s="6" t="s">
        <v>326</v>
      </c>
      <c r="C85" s="30"/>
      <c r="D85" s="143"/>
      <c r="E85" s="137"/>
    </row>
    <row r="86" spans="1:5" ht="15">
      <c r="A86" s="5" t="s">
        <v>529</v>
      </c>
      <c r="B86" s="6" t="s">
        <v>327</v>
      </c>
      <c r="C86" s="30"/>
      <c r="D86" s="143"/>
      <c r="E86" s="137"/>
    </row>
    <row r="87" spans="1:5" ht="15">
      <c r="A87" s="5" t="s">
        <v>530</v>
      </c>
      <c r="B87" s="6" t="s">
        <v>328</v>
      </c>
      <c r="C87" s="30">
        <v>585</v>
      </c>
      <c r="D87" s="143">
        <v>35</v>
      </c>
      <c r="E87" s="137"/>
    </row>
    <row r="88" spans="1:5" ht="15">
      <c r="A88" s="42" t="s">
        <v>567</v>
      </c>
      <c r="B88" s="55" t="s">
        <v>329</v>
      </c>
      <c r="C88" s="30">
        <f>SUM(C82:C87)</f>
        <v>7524</v>
      </c>
      <c r="D88" s="30">
        <f>SUM(D82:D87)</f>
        <v>7437</v>
      </c>
      <c r="E88" s="30">
        <f>SUM(E82:E87)</f>
        <v>8793</v>
      </c>
    </row>
    <row r="89" spans="1:5" ht="15">
      <c r="A89" s="5" t="s">
        <v>569</v>
      </c>
      <c r="B89" s="6" t="s">
        <v>340</v>
      </c>
      <c r="C89" s="30"/>
      <c r="D89" s="143"/>
      <c r="E89" s="137"/>
    </row>
    <row r="90" spans="1:5" ht="15">
      <c r="A90" s="5" t="s">
        <v>536</v>
      </c>
      <c r="B90" s="6" t="s">
        <v>341</v>
      </c>
      <c r="C90" s="30"/>
      <c r="D90" s="143"/>
      <c r="E90" s="137"/>
    </row>
    <row r="91" spans="1:5" ht="15">
      <c r="A91" s="5" t="s">
        <v>537</v>
      </c>
      <c r="B91" s="6" t="s">
        <v>342</v>
      </c>
      <c r="C91" s="30"/>
      <c r="D91" s="143"/>
      <c r="E91" s="137"/>
    </row>
    <row r="92" spans="1:5" ht="15">
      <c r="A92" s="5" t="s">
        <v>538</v>
      </c>
      <c r="B92" s="6" t="s">
        <v>343</v>
      </c>
      <c r="C92" s="30">
        <v>2035</v>
      </c>
      <c r="D92" s="143">
        <v>2158</v>
      </c>
      <c r="E92" s="137">
        <v>2100</v>
      </c>
    </row>
    <row r="93" spans="1:5" ht="15">
      <c r="A93" s="5" t="s">
        <v>570</v>
      </c>
      <c r="B93" s="6" t="s">
        <v>358</v>
      </c>
      <c r="C93" s="30">
        <v>344</v>
      </c>
      <c r="D93" s="143">
        <v>310</v>
      </c>
      <c r="E93" s="137">
        <v>310</v>
      </c>
    </row>
    <row r="94" spans="1:5" ht="15">
      <c r="A94" s="5" t="s">
        <v>543</v>
      </c>
      <c r="B94" s="6" t="s">
        <v>359</v>
      </c>
      <c r="C94" s="30">
        <v>119</v>
      </c>
      <c r="D94" s="143">
        <v>12</v>
      </c>
      <c r="E94" s="137"/>
    </row>
    <row r="95" spans="1:5" ht="15">
      <c r="A95" s="42" t="s">
        <v>571</v>
      </c>
      <c r="B95" s="55" t="s">
        <v>360</v>
      </c>
      <c r="C95" s="30">
        <f>SUM(C89:C94)</f>
        <v>2498</v>
      </c>
      <c r="D95" s="30">
        <f>SUM(D89:D94)</f>
        <v>2480</v>
      </c>
      <c r="E95" s="30">
        <f>SUM(E89:E94)</f>
        <v>2410</v>
      </c>
    </row>
    <row r="96" spans="1:5" ht="15">
      <c r="A96" s="13" t="s">
        <v>361</v>
      </c>
      <c r="B96" s="6" t="s">
        <v>362</v>
      </c>
      <c r="C96" s="30"/>
      <c r="D96" s="143"/>
      <c r="E96" s="137"/>
    </row>
    <row r="97" spans="1:5" ht="15">
      <c r="A97" s="13" t="s">
        <v>544</v>
      </c>
      <c r="B97" s="6" t="s">
        <v>363</v>
      </c>
      <c r="C97" s="30"/>
      <c r="D97" s="143">
        <v>3490</v>
      </c>
      <c r="E97" s="137"/>
    </row>
    <row r="98" spans="1:5" ht="15">
      <c r="A98" s="13" t="s">
        <v>545</v>
      </c>
      <c r="B98" s="6" t="s">
        <v>364</v>
      </c>
      <c r="C98" s="30"/>
      <c r="D98" s="143"/>
      <c r="E98" s="137"/>
    </row>
    <row r="99" spans="1:5" ht="15">
      <c r="A99" s="13" t="s">
        <v>546</v>
      </c>
      <c r="B99" s="6" t="s">
        <v>365</v>
      </c>
      <c r="C99" s="30">
        <v>3480</v>
      </c>
      <c r="D99" s="143">
        <v>105</v>
      </c>
      <c r="E99" s="137">
        <v>3480</v>
      </c>
    </row>
    <row r="100" spans="1:5" ht="15">
      <c r="A100" s="13" t="s">
        <v>366</v>
      </c>
      <c r="B100" s="6" t="s">
        <v>367</v>
      </c>
      <c r="C100" s="30"/>
      <c r="D100" s="143"/>
      <c r="E100" s="137"/>
    </row>
    <row r="101" spans="1:5" ht="15">
      <c r="A101" s="13" t="s">
        <v>368</v>
      </c>
      <c r="B101" s="6" t="s">
        <v>369</v>
      </c>
      <c r="C101" s="30"/>
      <c r="D101" s="143"/>
      <c r="E101" s="137"/>
    </row>
    <row r="102" spans="1:5" ht="15">
      <c r="A102" s="13" t="s">
        <v>370</v>
      </c>
      <c r="B102" s="6" t="s">
        <v>371</v>
      </c>
      <c r="C102" s="30"/>
      <c r="D102" s="143"/>
      <c r="E102" s="137"/>
    </row>
    <row r="103" spans="1:5" ht="15">
      <c r="A103" s="13" t="s">
        <v>547</v>
      </c>
      <c r="B103" s="6" t="s">
        <v>372</v>
      </c>
      <c r="C103" s="30">
        <v>115</v>
      </c>
      <c r="D103" s="143"/>
      <c r="E103" s="137"/>
    </row>
    <row r="104" spans="1:5" ht="15">
      <c r="A104" s="13" t="s">
        <v>548</v>
      </c>
      <c r="B104" s="6" t="s">
        <v>373</v>
      </c>
      <c r="C104" s="30"/>
      <c r="D104" s="143"/>
      <c r="E104" s="137"/>
    </row>
    <row r="105" spans="1:5" ht="15">
      <c r="A105" s="13" t="s">
        <v>549</v>
      </c>
      <c r="B105" s="6" t="s">
        <v>799</v>
      </c>
      <c r="C105" s="30">
        <v>19</v>
      </c>
      <c r="D105" s="143">
        <v>127</v>
      </c>
      <c r="E105" s="137"/>
    </row>
    <row r="106" spans="1:5" ht="15">
      <c r="A106" s="54" t="s">
        <v>572</v>
      </c>
      <c r="B106" s="55" t="s">
        <v>375</v>
      </c>
      <c r="C106" s="221">
        <f>SUM(C96:C105)</f>
        <v>3614</v>
      </c>
      <c r="D106" s="221">
        <f>SUM(D96:D105)</f>
        <v>3722</v>
      </c>
      <c r="E106" s="221">
        <f>SUM(E96:E105)</f>
        <v>3480</v>
      </c>
    </row>
    <row r="107" spans="1:5" ht="15">
      <c r="A107" s="13" t="s">
        <v>384</v>
      </c>
      <c r="B107" s="6" t="s">
        <v>385</v>
      </c>
      <c r="C107" s="30"/>
      <c r="D107" s="143"/>
      <c r="E107" s="137"/>
    </row>
    <row r="108" spans="1:5" ht="15">
      <c r="A108" s="5" t="s">
        <v>553</v>
      </c>
      <c r="B108" s="6" t="s">
        <v>386</v>
      </c>
      <c r="C108" s="30"/>
      <c r="D108" s="143"/>
      <c r="E108" s="137"/>
    </row>
    <row r="109" spans="1:5" ht="15">
      <c r="A109" s="13" t="s">
        <v>554</v>
      </c>
      <c r="B109" s="6" t="s">
        <v>387</v>
      </c>
      <c r="C109" s="30"/>
      <c r="D109" s="143">
        <v>12</v>
      </c>
      <c r="E109" s="137"/>
    </row>
    <row r="110" spans="1:5" ht="15">
      <c r="A110" s="42" t="s">
        <v>574</v>
      </c>
      <c r="B110" s="55" t="s">
        <v>388</v>
      </c>
      <c r="C110" s="30"/>
      <c r="D110" s="143">
        <f>SUM(D107:D109)</f>
        <v>12</v>
      </c>
      <c r="E110" s="143">
        <f>SUM(E107:E109)</f>
        <v>0</v>
      </c>
    </row>
    <row r="111" spans="1:5" ht="15.75">
      <c r="A111" s="64" t="s">
        <v>88</v>
      </c>
      <c r="B111" s="67"/>
      <c r="C111" s="221">
        <f>C110+C106+C95+C88</f>
        <v>13636</v>
      </c>
      <c r="D111" s="143">
        <f>D110+D106+D95+D88</f>
        <v>13651</v>
      </c>
      <c r="E111" s="137">
        <f>E110+E106+E95+E88</f>
        <v>14683</v>
      </c>
    </row>
    <row r="112" spans="1:5" ht="15">
      <c r="A112" s="5" t="s">
        <v>330</v>
      </c>
      <c r="B112" s="6" t="s">
        <v>331</v>
      </c>
      <c r="C112" s="30">
        <v>4525</v>
      </c>
      <c r="D112" s="143"/>
      <c r="E112" s="137"/>
    </row>
    <row r="113" spans="1:5" ht="15">
      <c r="A113" s="5" t="s">
        <v>332</v>
      </c>
      <c r="B113" s="6" t="s">
        <v>333</v>
      </c>
      <c r="C113" s="30"/>
      <c r="D113" s="143"/>
      <c r="E113" s="137"/>
    </row>
    <row r="114" spans="1:5" ht="15">
      <c r="A114" s="5" t="s">
        <v>531</v>
      </c>
      <c r="B114" s="6" t="s">
        <v>334</v>
      </c>
      <c r="C114" s="30"/>
      <c r="D114" s="143"/>
      <c r="E114" s="137"/>
    </row>
    <row r="115" spans="1:5" ht="15">
      <c r="A115" s="5" t="s">
        <v>532</v>
      </c>
      <c r="B115" s="6" t="s">
        <v>335</v>
      </c>
      <c r="C115" s="30"/>
      <c r="D115" s="143"/>
      <c r="E115" s="137"/>
    </row>
    <row r="116" spans="1:5" ht="15">
      <c r="A116" s="5" t="s">
        <v>533</v>
      </c>
      <c r="B116" s="6" t="s">
        <v>336</v>
      </c>
      <c r="C116" s="30">
        <v>2817</v>
      </c>
      <c r="D116" s="143">
        <v>58</v>
      </c>
      <c r="E116" s="137"/>
    </row>
    <row r="117" spans="1:5" ht="15">
      <c r="A117" s="42" t="s">
        <v>568</v>
      </c>
      <c r="B117" s="55" t="s">
        <v>337</v>
      </c>
      <c r="C117" s="30">
        <f>C112+C116</f>
        <v>7342</v>
      </c>
      <c r="D117" s="143">
        <f>D116+D112</f>
        <v>58</v>
      </c>
      <c r="E117" s="137"/>
    </row>
    <row r="118" spans="1:5" ht="15">
      <c r="A118" s="13" t="s">
        <v>550</v>
      </c>
      <c r="B118" s="6" t="s">
        <v>376</v>
      </c>
      <c r="C118" s="30"/>
      <c r="D118" s="143"/>
      <c r="E118" s="137"/>
    </row>
    <row r="119" spans="1:5" ht="15">
      <c r="A119" s="13" t="s">
        <v>551</v>
      </c>
      <c r="B119" s="6" t="s">
        <v>377</v>
      </c>
      <c r="C119" s="30"/>
      <c r="D119" s="143">
        <v>40</v>
      </c>
      <c r="E119" s="137"/>
    </row>
    <row r="120" spans="1:5" ht="15">
      <c r="A120" s="13" t="s">
        <v>378</v>
      </c>
      <c r="B120" s="6" t="s">
        <v>379</v>
      </c>
      <c r="C120" s="30"/>
      <c r="D120" s="143"/>
      <c r="E120" s="137"/>
    </row>
    <row r="121" spans="1:5" ht="15">
      <c r="A121" s="13" t="s">
        <v>552</v>
      </c>
      <c r="B121" s="6" t="s">
        <v>380</v>
      </c>
      <c r="C121" s="30"/>
      <c r="D121" s="143"/>
      <c r="E121" s="137"/>
    </row>
    <row r="122" spans="1:5" ht="15">
      <c r="A122" s="13" t="s">
        <v>381</v>
      </c>
      <c r="B122" s="6" t="s">
        <v>382</v>
      </c>
      <c r="C122" s="30"/>
      <c r="D122" s="143"/>
      <c r="E122" s="137"/>
    </row>
    <row r="123" spans="1:5" ht="15">
      <c r="A123" s="42" t="s">
        <v>573</v>
      </c>
      <c r="B123" s="55" t="s">
        <v>383</v>
      </c>
      <c r="C123" s="30"/>
      <c r="D123" s="143">
        <f>SUM(D118:D122)</f>
        <v>40</v>
      </c>
      <c r="E123" s="137"/>
    </row>
    <row r="124" spans="1:5" ht="15">
      <c r="A124" s="13" t="s">
        <v>389</v>
      </c>
      <c r="B124" s="6" t="s">
        <v>390</v>
      </c>
      <c r="C124" s="30"/>
      <c r="D124" s="143"/>
      <c r="E124" s="137"/>
    </row>
    <row r="125" spans="1:5" ht="15">
      <c r="A125" s="5" t="s">
        <v>555</v>
      </c>
      <c r="B125" s="6" t="s">
        <v>391</v>
      </c>
      <c r="C125" s="30"/>
      <c r="D125" s="143">
        <v>127</v>
      </c>
      <c r="E125" s="137">
        <v>300</v>
      </c>
    </row>
    <row r="126" spans="1:5" ht="15">
      <c r="A126" s="13" t="s">
        <v>556</v>
      </c>
      <c r="B126" s="6" t="s">
        <v>392</v>
      </c>
      <c r="C126" s="30">
        <v>977</v>
      </c>
      <c r="D126" s="143">
        <v>870</v>
      </c>
      <c r="E126" s="137">
        <v>100</v>
      </c>
    </row>
    <row r="127" spans="1:5" ht="15">
      <c r="A127" s="42" t="s">
        <v>576</v>
      </c>
      <c r="B127" s="55" t="s">
        <v>393</v>
      </c>
      <c r="C127" s="30">
        <f>C126+C125</f>
        <v>977</v>
      </c>
      <c r="D127" s="30">
        <f>D126+D125</f>
        <v>997</v>
      </c>
      <c r="E127" s="30">
        <f>E126+E125</f>
        <v>400</v>
      </c>
    </row>
    <row r="128" spans="1:5" ht="15.75">
      <c r="A128" s="64" t="s">
        <v>89</v>
      </c>
      <c r="B128" s="67"/>
      <c r="C128" s="30">
        <f>C127+C123+C117</f>
        <v>8319</v>
      </c>
      <c r="D128" s="143">
        <f>D127+D123+D117</f>
        <v>1095</v>
      </c>
      <c r="E128" s="143">
        <f>E127+E123+E117</f>
        <v>400</v>
      </c>
    </row>
    <row r="129" spans="1:5" ht="15.75">
      <c r="A129" s="52" t="s">
        <v>575</v>
      </c>
      <c r="B129" s="38" t="s">
        <v>394</v>
      </c>
      <c r="C129" s="221">
        <f>C128+C111</f>
        <v>21955</v>
      </c>
      <c r="D129" s="143">
        <f>D128+D111</f>
        <v>14746</v>
      </c>
      <c r="E129" s="137">
        <f>E128+E111</f>
        <v>15083</v>
      </c>
    </row>
    <row r="130" spans="1:5" ht="15.75">
      <c r="A130" s="112" t="s">
        <v>90</v>
      </c>
      <c r="B130" s="66"/>
      <c r="C130" s="30"/>
      <c r="D130" s="143"/>
      <c r="E130" s="137"/>
    </row>
    <row r="131" spans="1:5" ht="15.75">
      <c r="A131" s="112" t="s">
        <v>91</v>
      </c>
      <c r="B131" s="66"/>
      <c r="C131" s="30"/>
      <c r="D131" s="143"/>
      <c r="E131" s="137"/>
    </row>
    <row r="132" spans="1:5" ht="15">
      <c r="A132" s="15" t="s">
        <v>577</v>
      </c>
      <c r="B132" s="7" t="s">
        <v>399</v>
      </c>
      <c r="C132" s="30"/>
      <c r="D132" s="143"/>
      <c r="E132" s="137"/>
    </row>
    <row r="133" spans="1:5" ht="15">
      <c r="A133" s="14" t="s">
        <v>578</v>
      </c>
      <c r="B133" s="7" t="s">
        <v>406</v>
      </c>
      <c r="C133" s="30">
        <v>994</v>
      </c>
      <c r="D133" s="143"/>
      <c r="E133" s="137"/>
    </row>
    <row r="134" spans="1:5" ht="15">
      <c r="A134" s="5" t="s">
        <v>686</v>
      </c>
      <c r="B134" s="5" t="s">
        <v>407</v>
      </c>
      <c r="C134" s="30">
        <v>4854</v>
      </c>
      <c r="D134" s="143">
        <v>11852</v>
      </c>
      <c r="E134" s="137"/>
    </row>
    <row r="135" spans="1:5" ht="15">
      <c r="A135" s="5" t="s">
        <v>687</v>
      </c>
      <c r="B135" s="5" t="s">
        <v>407</v>
      </c>
      <c r="C135" s="30"/>
      <c r="D135" s="143"/>
      <c r="E135" s="137"/>
    </row>
    <row r="136" spans="1:5" ht="15">
      <c r="A136" s="5" t="s">
        <v>684</v>
      </c>
      <c r="B136" s="5" t="s">
        <v>408</v>
      </c>
      <c r="C136" s="30"/>
      <c r="D136" s="143"/>
      <c r="E136" s="137"/>
    </row>
    <row r="137" spans="1:5" ht="15">
      <c r="A137" s="5" t="s">
        <v>685</v>
      </c>
      <c r="B137" s="5" t="s">
        <v>408</v>
      </c>
      <c r="C137" s="30"/>
      <c r="D137" s="143"/>
      <c r="E137" s="137"/>
    </row>
    <row r="138" spans="1:5" ht="15">
      <c r="A138" s="7" t="s">
        <v>579</v>
      </c>
      <c r="B138" s="7" t="s">
        <v>409</v>
      </c>
      <c r="C138" s="30">
        <f>SUM(C134:C137)</f>
        <v>4854</v>
      </c>
      <c r="D138" s="30">
        <f>SUM(D134:D137)</f>
        <v>11852</v>
      </c>
      <c r="E138" s="30">
        <f>SUM(E134:E137)</f>
        <v>0</v>
      </c>
    </row>
    <row r="139" spans="1:5" ht="15">
      <c r="A139" s="40" t="s">
        <v>410</v>
      </c>
      <c r="B139" s="5" t="s">
        <v>411</v>
      </c>
      <c r="C139" s="30">
        <v>292</v>
      </c>
      <c r="D139" s="143">
        <v>352</v>
      </c>
      <c r="E139" s="137"/>
    </row>
    <row r="140" spans="1:5" ht="15">
      <c r="A140" s="40" t="s">
        <v>412</v>
      </c>
      <c r="B140" s="5" t="s">
        <v>413</v>
      </c>
      <c r="C140" s="30"/>
      <c r="D140" s="143"/>
      <c r="E140" s="137"/>
    </row>
    <row r="141" spans="1:5" ht="15">
      <c r="A141" s="40" t="s">
        <v>414</v>
      </c>
      <c r="B141" s="5" t="s">
        <v>415</v>
      </c>
      <c r="C141" s="30"/>
      <c r="D141" s="143"/>
      <c r="E141" s="137"/>
    </row>
    <row r="142" spans="1:5" ht="15">
      <c r="A142" s="40" t="s">
        <v>416</v>
      </c>
      <c r="B142" s="5" t="s">
        <v>417</v>
      </c>
      <c r="C142" s="30"/>
      <c r="D142" s="143"/>
      <c r="E142" s="137"/>
    </row>
    <row r="143" spans="1:5" ht="15">
      <c r="A143" s="13" t="s">
        <v>562</v>
      </c>
      <c r="B143" s="5" t="s">
        <v>418</v>
      </c>
      <c r="C143" s="30"/>
      <c r="D143" s="143"/>
      <c r="E143" s="137"/>
    </row>
    <row r="144" spans="1:5" ht="15">
      <c r="A144" s="15" t="s">
        <v>580</v>
      </c>
      <c r="B144" s="7" t="s">
        <v>420</v>
      </c>
      <c r="C144" s="30">
        <f>C132+C133+C138+C139+C140+C141+C142+C143</f>
        <v>6140</v>
      </c>
      <c r="D144" s="30">
        <f>D132+D133+D138+D139+D140+D141+D142+D143</f>
        <v>12204</v>
      </c>
      <c r="E144" s="30">
        <f>E132+E133+E138+E139+E140+E141+E142+E143</f>
        <v>0</v>
      </c>
    </row>
    <row r="145" spans="1:5" ht="15">
      <c r="A145" s="13" t="s">
        <v>421</v>
      </c>
      <c r="B145" s="5" t="s">
        <v>422</v>
      </c>
      <c r="C145" s="30"/>
      <c r="D145" s="143"/>
      <c r="E145" s="137"/>
    </row>
    <row r="146" spans="1:5" ht="15">
      <c r="A146" s="13" t="s">
        <v>423</v>
      </c>
      <c r="B146" s="5" t="s">
        <v>424</v>
      </c>
      <c r="C146" s="30"/>
      <c r="D146" s="143"/>
      <c r="E146" s="137"/>
    </row>
    <row r="147" spans="1:5" ht="15">
      <c r="A147" s="40" t="s">
        <v>425</v>
      </c>
      <c r="B147" s="5" t="s">
        <v>426</v>
      </c>
      <c r="C147" s="30"/>
      <c r="D147" s="143"/>
      <c r="E147" s="137"/>
    </row>
    <row r="148" spans="1:5" ht="15">
      <c r="A148" s="40" t="s">
        <v>563</v>
      </c>
      <c r="B148" s="5" t="s">
        <v>427</v>
      </c>
      <c r="C148" s="30"/>
      <c r="D148" s="143"/>
      <c r="E148" s="137"/>
    </row>
    <row r="149" spans="1:5" ht="15">
      <c r="A149" s="14" t="s">
        <v>581</v>
      </c>
      <c r="B149" s="7" t="s">
        <v>428</v>
      </c>
      <c r="C149" s="30"/>
      <c r="D149" s="143"/>
      <c r="E149" s="137"/>
    </row>
    <row r="150" spans="1:5" ht="15">
      <c r="A150" s="15" t="s">
        <v>429</v>
      </c>
      <c r="B150" s="7" t="s">
        <v>430</v>
      </c>
      <c r="C150" s="30"/>
      <c r="D150" s="143"/>
      <c r="E150" s="137"/>
    </row>
    <row r="151" spans="1:5" ht="15.75">
      <c r="A151" s="43" t="s">
        <v>582</v>
      </c>
      <c r="B151" s="44" t="s">
        <v>431</v>
      </c>
      <c r="C151" s="30">
        <f>C144+C149+C150</f>
        <v>6140</v>
      </c>
      <c r="D151" s="30">
        <f>D144+D149+D150</f>
        <v>12204</v>
      </c>
      <c r="E151" s="30">
        <f>E144+E149+E150</f>
        <v>0</v>
      </c>
    </row>
    <row r="152" spans="1:5" ht="15.75">
      <c r="A152" s="48" t="s">
        <v>565</v>
      </c>
      <c r="B152" s="49"/>
      <c r="C152" s="221">
        <f>C151+C129</f>
        <v>28095</v>
      </c>
      <c r="D152" s="143">
        <f>D129+D151</f>
        <v>26950</v>
      </c>
      <c r="E152" s="137">
        <f>E129+E151</f>
        <v>15083</v>
      </c>
    </row>
  </sheetData>
  <sheetProtection/>
  <mergeCells count="3">
    <mergeCell ref="A1:E1"/>
    <mergeCell ref="A2:E2"/>
    <mergeCell ref="C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5"/>
  <sheetViews>
    <sheetView zoomScalePageLayoutView="0" workbookViewId="0" topLeftCell="C1">
      <selection activeCell="A2" sqref="A2:O2"/>
    </sheetView>
  </sheetViews>
  <sheetFormatPr defaultColWidth="9.140625" defaultRowHeight="15"/>
  <cols>
    <col min="1" max="1" width="91.140625" style="0" customWidth="1"/>
    <col min="3" max="3" width="10.28125" style="0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customWidth="1"/>
    <col min="15" max="15" width="21.140625" style="0" customWidth="1"/>
    <col min="16" max="16" width="10.57421875" style="0" bestFit="1" customWidth="1"/>
  </cols>
  <sheetData>
    <row r="1" spans="1:15" ht="28.5" customHeight="1">
      <c r="A1" s="315" t="s">
        <v>790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26.25" customHeight="1">
      <c r="A2" s="314" t="s">
        <v>40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4" spans="1:15" ht="15">
      <c r="A4" s="4" t="s">
        <v>1</v>
      </c>
      <c r="O4" s="260" t="s">
        <v>782</v>
      </c>
    </row>
    <row r="5" spans="1:17" ht="25.5">
      <c r="A5" s="2" t="s">
        <v>129</v>
      </c>
      <c r="B5" s="3" t="s">
        <v>130</v>
      </c>
      <c r="C5" s="82" t="s">
        <v>15</v>
      </c>
      <c r="D5" s="82" t="s">
        <v>16</v>
      </c>
      <c r="E5" s="82" t="s">
        <v>17</v>
      </c>
      <c r="F5" s="82" t="s">
        <v>18</v>
      </c>
      <c r="G5" s="82" t="s">
        <v>19</v>
      </c>
      <c r="H5" s="82" t="s">
        <v>20</v>
      </c>
      <c r="I5" s="82" t="s">
        <v>21</v>
      </c>
      <c r="J5" s="82" t="s">
        <v>22</v>
      </c>
      <c r="K5" s="82" t="s">
        <v>23</v>
      </c>
      <c r="L5" s="82" t="s">
        <v>24</v>
      </c>
      <c r="M5" s="82" t="s">
        <v>25</v>
      </c>
      <c r="N5" s="82" t="s">
        <v>26</v>
      </c>
      <c r="O5" s="83" t="s">
        <v>3</v>
      </c>
      <c r="P5" s="4"/>
      <c r="Q5" s="4"/>
    </row>
    <row r="6" spans="1:17" ht="15">
      <c r="A6" s="174" t="s">
        <v>131</v>
      </c>
      <c r="B6" s="175" t="s">
        <v>132</v>
      </c>
      <c r="C6" s="259">
        <f>O6/12</f>
        <v>58.333333333333336</v>
      </c>
      <c r="D6" s="259">
        <f>O6/12</f>
        <v>58.333333333333336</v>
      </c>
      <c r="E6" s="259">
        <f>O6/12</f>
        <v>58.333333333333336</v>
      </c>
      <c r="F6" s="259">
        <f>O6/12</f>
        <v>58.333333333333336</v>
      </c>
      <c r="G6" s="259">
        <f>O6/12</f>
        <v>58.333333333333336</v>
      </c>
      <c r="H6" s="259">
        <f>O6/12</f>
        <v>58.333333333333336</v>
      </c>
      <c r="I6" s="259">
        <f>O6/12</f>
        <v>58.333333333333336</v>
      </c>
      <c r="J6" s="259">
        <f>O6/12</f>
        <v>58.333333333333336</v>
      </c>
      <c r="K6" s="259">
        <f>O6/12</f>
        <v>58.333333333333336</v>
      </c>
      <c r="L6" s="259">
        <f>O6/12</f>
        <v>58.333333333333336</v>
      </c>
      <c r="M6" s="259">
        <f>O6/12</f>
        <v>58.333333333333336</v>
      </c>
      <c r="N6" s="259">
        <v>62</v>
      </c>
      <c r="O6" s="268">
        <v>700</v>
      </c>
      <c r="P6" s="4"/>
      <c r="Q6" s="4"/>
    </row>
    <row r="7" spans="1:17" ht="15">
      <c r="A7" s="174" t="s">
        <v>133</v>
      </c>
      <c r="B7" s="178" t="s">
        <v>134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68">
        <f aca="true" t="shared" si="0" ref="O7:O69">SUM(M7:N7)</f>
        <v>0</v>
      </c>
      <c r="P7" s="4"/>
      <c r="Q7" s="4"/>
    </row>
    <row r="8" spans="1:17" ht="15">
      <c r="A8" s="174" t="s">
        <v>135</v>
      </c>
      <c r="B8" s="178" t="s">
        <v>136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68">
        <f t="shared" si="0"/>
        <v>0</v>
      </c>
      <c r="P8" s="4"/>
      <c r="Q8" s="4"/>
    </row>
    <row r="9" spans="1:17" ht="15">
      <c r="A9" s="151" t="s">
        <v>137</v>
      </c>
      <c r="B9" s="178" t="s">
        <v>138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68">
        <f t="shared" si="0"/>
        <v>0</v>
      </c>
      <c r="P9" s="4"/>
      <c r="Q9" s="4"/>
    </row>
    <row r="10" spans="1:17" ht="15">
      <c r="A10" s="151" t="s">
        <v>139</v>
      </c>
      <c r="B10" s="178" t="s">
        <v>140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68">
        <f t="shared" si="0"/>
        <v>0</v>
      </c>
      <c r="P10" s="4"/>
      <c r="Q10" s="4"/>
    </row>
    <row r="11" spans="1:17" ht="15">
      <c r="A11" s="151" t="s">
        <v>141</v>
      </c>
      <c r="B11" s="178" t="s">
        <v>142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68">
        <f t="shared" si="0"/>
        <v>0</v>
      </c>
      <c r="P11" s="4"/>
      <c r="Q11" s="4"/>
    </row>
    <row r="12" spans="1:17" ht="15">
      <c r="A12" s="151" t="s">
        <v>143</v>
      </c>
      <c r="B12" s="178" t="s">
        <v>144</v>
      </c>
      <c r="C12" s="259">
        <f>O12/12</f>
        <v>8</v>
      </c>
      <c r="D12" s="259">
        <f>O12/12</f>
        <v>8</v>
      </c>
      <c r="E12" s="259">
        <f>O12/12</f>
        <v>8</v>
      </c>
      <c r="F12" s="259">
        <f>O12/12</f>
        <v>8</v>
      </c>
      <c r="G12" s="259">
        <f>O12/12</f>
        <v>8</v>
      </c>
      <c r="H12" s="259">
        <f>O12/12</f>
        <v>8</v>
      </c>
      <c r="I12" s="259">
        <f>O12/12</f>
        <v>8</v>
      </c>
      <c r="J12" s="259">
        <f>O12/12</f>
        <v>8</v>
      </c>
      <c r="K12" s="259">
        <f>O12/12</f>
        <v>8</v>
      </c>
      <c r="L12" s="259">
        <f>O12/12</f>
        <v>8</v>
      </c>
      <c r="M12" s="259">
        <f>O12/12</f>
        <v>8</v>
      </c>
      <c r="N12" s="259">
        <f>O12-(SUM(C12:M12))</f>
        <v>8</v>
      </c>
      <c r="O12" s="268">
        <v>96</v>
      </c>
      <c r="P12" s="4"/>
      <c r="Q12" s="4"/>
    </row>
    <row r="13" spans="1:17" ht="15">
      <c r="A13" s="151" t="s">
        <v>145</v>
      </c>
      <c r="B13" s="178" t="s">
        <v>146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68">
        <f t="shared" si="0"/>
        <v>0</v>
      </c>
      <c r="P13" s="4"/>
      <c r="Q13" s="4"/>
    </row>
    <row r="14" spans="1:17" ht="15">
      <c r="A14" s="153" t="s">
        <v>147</v>
      </c>
      <c r="B14" s="178" t="s">
        <v>148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68">
        <f t="shared" si="0"/>
        <v>0</v>
      </c>
      <c r="P14" s="4"/>
      <c r="Q14" s="4"/>
    </row>
    <row r="15" spans="1:17" ht="15">
      <c r="A15" s="153" t="s">
        <v>149</v>
      </c>
      <c r="B15" s="178" t="s">
        <v>150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8">
        <f t="shared" si="0"/>
        <v>0</v>
      </c>
      <c r="P15" s="4"/>
      <c r="Q15" s="4"/>
    </row>
    <row r="16" spans="1:17" ht="15">
      <c r="A16" s="153" t="s">
        <v>151</v>
      </c>
      <c r="B16" s="178" t="s">
        <v>152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68">
        <f t="shared" si="0"/>
        <v>0</v>
      </c>
      <c r="P16" s="4"/>
      <c r="Q16" s="4"/>
    </row>
    <row r="17" spans="1:17" ht="15">
      <c r="A17" s="153" t="s">
        <v>153</v>
      </c>
      <c r="B17" s="178" t="s">
        <v>154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68">
        <f t="shared" si="0"/>
        <v>0</v>
      </c>
      <c r="P17" s="4"/>
      <c r="Q17" s="4"/>
    </row>
    <row r="18" spans="1:17" ht="15">
      <c r="A18" s="153" t="s">
        <v>494</v>
      </c>
      <c r="B18" s="178" t="s">
        <v>155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8">
        <f t="shared" si="0"/>
        <v>0</v>
      </c>
      <c r="P18" s="4"/>
      <c r="Q18" s="4"/>
    </row>
    <row r="19" spans="1:17" ht="15">
      <c r="A19" s="150" t="s">
        <v>432</v>
      </c>
      <c r="B19" s="179" t="s">
        <v>156</v>
      </c>
      <c r="C19" s="259">
        <f>O19/12</f>
        <v>66.33333333333333</v>
      </c>
      <c r="D19" s="259">
        <f>O19/12</f>
        <v>66.33333333333333</v>
      </c>
      <c r="E19" s="259">
        <f>O19/12</f>
        <v>66.33333333333333</v>
      </c>
      <c r="F19" s="259">
        <f>O19/12</f>
        <v>66.33333333333333</v>
      </c>
      <c r="G19" s="259">
        <f>O19/12</f>
        <v>66.33333333333333</v>
      </c>
      <c r="H19" s="259">
        <f>O19/12</f>
        <v>66.33333333333333</v>
      </c>
      <c r="I19" s="259">
        <f>O19/12</f>
        <v>66.33333333333333</v>
      </c>
      <c r="J19" s="259">
        <f>O19/12</f>
        <v>66.33333333333333</v>
      </c>
      <c r="K19" s="259">
        <f>O19/12</f>
        <v>66.33333333333333</v>
      </c>
      <c r="L19" s="259">
        <f>O19/12</f>
        <v>66.33333333333333</v>
      </c>
      <c r="M19" s="259">
        <f>O19/12</f>
        <v>66.33333333333333</v>
      </c>
      <c r="N19" s="259">
        <v>70</v>
      </c>
      <c r="O19" s="268">
        <v>796</v>
      </c>
      <c r="P19" s="4"/>
      <c r="Q19" s="4"/>
    </row>
    <row r="20" spans="1:17" ht="15">
      <c r="A20" s="153" t="s">
        <v>157</v>
      </c>
      <c r="B20" s="178" t="s">
        <v>158</v>
      </c>
      <c r="C20" s="259">
        <f>O20/12</f>
        <v>86.66666666666667</v>
      </c>
      <c r="D20" s="259">
        <f>O20/12</f>
        <v>86.66666666666667</v>
      </c>
      <c r="E20" s="259">
        <f>O20/12</f>
        <v>86.66666666666667</v>
      </c>
      <c r="F20" s="259">
        <f>O20/12</f>
        <v>86.66666666666667</v>
      </c>
      <c r="G20" s="259">
        <f>O20/12</f>
        <v>86.66666666666667</v>
      </c>
      <c r="H20" s="259">
        <f>O20/12</f>
        <v>86.66666666666667</v>
      </c>
      <c r="I20" s="259">
        <f>O20/12</f>
        <v>86.66666666666667</v>
      </c>
      <c r="J20" s="259">
        <f>O20/12</f>
        <v>86.66666666666667</v>
      </c>
      <c r="K20" s="259">
        <f>O20/12</f>
        <v>86.66666666666667</v>
      </c>
      <c r="L20" s="259">
        <f>O20/12</f>
        <v>86.66666666666667</v>
      </c>
      <c r="M20" s="259">
        <f>O20/12</f>
        <v>86.66666666666667</v>
      </c>
      <c r="N20" s="259">
        <v>83</v>
      </c>
      <c r="O20" s="268">
        <v>1040</v>
      </c>
      <c r="P20" s="4"/>
      <c r="Q20" s="4"/>
    </row>
    <row r="21" spans="1:17" ht="15">
      <c r="A21" s="153" t="s">
        <v>159</v>
      </c>
      <c r="B21" s="178" t="s">
        <v>160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68">
        <v>560</v>
      </c>
      <c r="P21" s="4"/>
      <c r="Q21" s="4"/>
    </row>
    <row r="22" spans="1:17" ht="15">
      <c r="A22" s="152" t="s">
        <v>161</v>
      </c>
      <c r="B22" s="178" t="s">
        <v>162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68">
        <f t="shared" si="0"/>
        <v>0</v>
      </c>
      <c r="P22" s="4"/>
      <c r="Q22" s="4"/>
    </row>
    <row r="23" spans="1:17" ht="15">
      <c r="A23" s="154" t="s">
        <v>433</v>
      </c>
      <c r="B23" s="179" t="s">
        <v>163</v>
      </c>
      <c r="C23" s="259">
        <f>O23/12</f>
        <v>133.33333333333334</v>
      </c>
      <c r="D23" s="259">
        <f>O23/12</f>
        <v>133.33333333333334</v>
      </c>
      <c r="E23" s="259">
        <f>O23/12</f>
        <v>133.33333333333334</v>
      </c>
      <c r="F23" s="259">
        <f>O23/12</f>
        <v>133.33333333333334</v>
      </c>
      <c r="G23" s="259">
        <f>O23/12</f>
        <v>133.33333333333334</v>
      </c>
      <c r="H23" s="259">
        <f>O23/12</f>
        <v>133.33333333333334</v>
      </c>
      <c r="I23" s="259">
        <f>O23/12</f>
        <v>133.33333333333334</v>
      </c>
      <c r="J23" s="259">
        <f>O23/12</f>
        <v>133.33333333333334</v>
      </c>
      <c r="K23" s="259">
        <f>O23/12</f>
        <v>133.33333333333334</v>
      </c>
      <c r="L23" s="259">
        <f>O23/12</f>
        <v>133.33333333333334</v>
      </c>
      <c r="M23" s="259">
        <f>O23/12</f>
        <v>133.33333333333334</v>
      </c>
      <c r="N23" s="259">
        <v>137</v>
      </c>
      <c r="O23" s="268">
        <v>1600</v>
      </c>
      <c r="P23" s="4"/>
      <c r="Q23" s="4"/>
    </row>
    <row r="24" spans="1:17" ht="15">
      <c r="A24" s="180" t="s">
        <v>524</v>
      </c>
      <c r="B24" s="181" t="s">
        <v>164</v>
      </c>
      <c r="C24" s="259">
        <f>O24/12</f>
        <v>199.66666666666666</v>
      </c>
      <c r="D24" s="259">
        <f>O24/12</f>
        <v>199.66666666666666</v>
      </c>
      <c r="E24" s="259">
        <f>O24/12</f>
        <v>199.66666666666666</v>
      </c>
      <c r="F24" s="259">
        <f>O24/12</f>
        <v>199.66666666666666</v>
      </c>
      <c r="G24" s="259">
        <f>O24/12</f>
        <v>199.66666666666666</v>
      </c>
      <c r="H24" s="259">
        <f>O24/12</f>
        <v>199.66666666666666</v>
      </c>
      <c r="I24" s="259">
        <f>O24/12</f>
        <v>199.66666666666666</v>
      </c>
      <c r="J24" s="259">
        <f>O24/12</f>
        <v>199.66666666666666</v>
      </c>
      <c r="K24" s="259">
        <f>O24/12</f>
        <v>199.66666666666666</v>
      </c>
      <c r="L24" s="259">
        <f>O24/12</f>
        <v>199.66666666666666</v>
      </c>
      <c r="M24" s="259">
        <f>O24/12</f>
        <v>199.66666666666666</v>
      </c>
      <c r="N24" s="259">
        <v>196</v>
      </c>
      <c r="O24" s="268">
        <v>2396</v>
      </c>
      <c r="P24" s="4"/>
      <c r="Q24" s="4"/>
    </row>
    <row r="25" spans="1:17" ht="15">
      <c r="A25" s="156" t="s">
        <v>495</v>
      </c>
      <c r="B25" s="181" t="s">
        <v>165</v>
      </c>
      <c r="C25" s="259">
        <f>O25/12</f>
        <v>59.25</v>
      </c>
      <c r="D25" s="259">
        <f>O25/12</f>
        <v>59.25</v>
      </c>
      <c r="E25" s="259">
        <f>O25/12</f>
        <v>59.25</v>
      </c>
      <c r="F25" s="259">
        <f>O25/12</f>
        <v>59.25</v>
      </c>
      <c r="G25" s="259">
        <f>O25/12</f>
        <v>59.25</v>
      </c>
      <c r="H25" s="259">
        <f>O25/12</f>
        <v>59.25</v>
      </c>
      <c r="I25" s="259">
        <f>O25/12</f>
        <v>59.25</v>
      </c>
      <c r="J25" s="259">
        <f>O25/12</f>
        <v>59.25</v>
      </c>
      <c r="K25" s="259">
        <f>O25/12</f>
        <v>59.25</v>
      </c>
      <c r="L25" s="259">
        <f>O25/12</f>
        <v>59.25</v>
      </c>
      <c r="M25" s="259">
        <f>O25/12</f>
        <v>59.25</v>
      </c>
      <c r="N25" s="259">
        <v>51</v>
      </c>
      <c r="O25" s="268">
        <v>711</v>
      </c>
      <c r="P25" s="4"/>
      <c r="Q25" s="4"/>
    </row>
    <row r="26" spans="1:17" ht="15">
      <c r="A26" s="153" t="s">
        <v>166</v>
      </c>
      <c r="B26" s="178" t="s">
        <v>167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8">
        <f t="shared" si="0"/>
        <v>0</v>
      </c>
      <c r="P26" s="4"/>
      <c r="Q26" s="4"/>
    </row>
    <row r="27" spans="1:17" ht="15">
      <c r="A27" s="153" t="s">
        <v>168</v>
      </c>
      <c r="B27" s="178" t="s">
        <v>169</v>
      </c>
      <c r="C27" s="259">
        <f>O27/12</f>
        <v>30.416666666666668</v>
      </c>
      <c r="D27" s="259">
        <f>O27/12</f>
        <v>30.416666666666668</v>
      </c>
      <c r="E27" s="259">
        <f>O27/12</f>
        <v>30.416666666666668</v>
      </c>
      <c r="F27" s="259">
        <f>O27/12</f>
        <v>30.416666666666668</v>
      </c>
      <c r="G27" s="259">
        <f>O27/12</f>
        <v>30.416666666666668</v>
      </c>
      <c r="H27" s="259">
        <f>O27/12</f>
        <v>30.416666666666668</v>
      </c>
      <c r="I27" s="259">
        <f>O27/12</f>
        <v>30.416666666666668</v>
      </c>
      <c r="J27" s="259">
        <f>O27/12</f>
        <v>30.416666666666668</v>
      </c>
      <c r="K27" s="259">
        <f>O27/12</f>
        <v>30.416666666666668</v>
      </c>
      <c r="L27" s="259">
        <f>O27/12</f>
        <v>30.416666666666668</v>
      </c>
      <c r="M27" s="259">
        <f>O27/12</f>
        <v>30.416666666666668</v>
      </c>
      <c r="N27" s="259">
        <v>35</v>
      </c>
      <c r="O27" s="268">
        <v>365</v>
      </c>
      <c r="P27" s="4"/>
      <c r="Q27" s="4"/>
    </row>
    <row r="28" spans="1:17" ht="15">
      <c r="A28" s="153" t="s">
        <v>170</v>
      </c>
      <c r="B28" s="178" t="s">
        <v>171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8">
        <f t="shared" si="0"/>
        <v>0</v>
      </c>
      <c r="P28" s="4"/>
      <c r="Q28" s="4"/>
    </row>
    <row r="29" spans="1:17" ht="15">
      <c r="A29" s="154" t="s">
        <v>434</v>
      </c>
      <c r="B29" s="179" t="s">
        <v>172</v>
      </c>
      <c r="C29" s="259">
        <f>O29/12</f>
        <v>30.416666666666668</v>
      </c>
      <c r="D29" s="259">
        <f>O29/12</f>
        <v>30.416666666666668</v>
      </c>
      <c r="E29" s="259">
        <f>O29/12</f>
        <v>30.416666666666668</v>
      </c>
      <c r="F29" s="259">
        <f>O29/12</f>
        <v>30.416666666666668</v>
      </c>
      <c r="G29" s="259">
        <f>O29/12</f>
        <v>30.416666666666668</v>
      </c>
      <c r="H29" s="259">
        <f>O29/12</f>
        <v>30.416666666666668</v>
      </c>
      <c r="I29" s="259">
        <f>O29/12</f>
        <v>30.416666666666668</v>
      </c>
      <c r="J29" s="259">
        <f>O29/12</f>
        <v>30.416666666666668</v>
      </c>
      <c r="K29" s="259">
        <f>O29/12</f>
        <v>30.416666666666668</v>
      </c>
      <c r="L29" s="259">
        <f>O29/12</f>
        <v>30.416666666666668</v>
      </c>
      <c r="M29" s="259">
        <f>O29/12</f>
        <v>30.416666666666668</v>
      </c>
      <c r="N29" s="259">
        <v>35</v>
      </c>
      <c r="O29" s="268">
        <v>365</v>
      </c>
      <c r="P29" s="4"/>
      <c r="Q29" s="4"/>
    </row>
    <row r="30" spans="1:17" ht="15">
      <c r="A30" s="153" t="s">
        <v>173</v>
      </c>
      <c r="B30" s="178" t="s">
        <v>174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8">
        <f t="shared" si="0"/>
        <v>0</v>
      </c>
      <c r="P30" s="4"/>
      <c r="Q30" s="4"/>
    </row>
    <row r="31" spans="1:17" ht="15">
      <c r="A31" s="153" t="s">
        <v>175</v>
      </c>
      <c r="B31" s="178" t="s">
        <v>176</v>
      </c>
      <c r="C31" s="259">
        <f>O31/12</f>
        <v>5</v>
      </c>
      <c r="D31" s="259">
        <f>O31/12</f>
        <v>5</v>
      </c>
      <c r="E31" s="259">
        <f>O31/12</f>
        <v>5</v>
      </c>
      <c r="F31" s="259">
        <f>O31/12</f>
        <v>5</v>
      </c>
      <c r="G31" s="259">
        <f>O31/12</f>
        <v>5</v>
      </c>
      <c r="H31" s="259">
        <f>O31/12</f>
        <v>5</v>
      </c>
      <c r="I31" s="259">
        <f>O31/12</f>
        <v>5</v>
      </c>
      <c r="J31" s="259">
        <f>O31/12</f>
        <v>5</v>
      </c>
      <c r="K31" s="259">
        <f>O31/12</f>
        <v>5</v>
      </c>
      <c r="L31" s="259">
        <f>O31/12</f>
        <v>5</v>
      </c>
      <c r="M31" s="259">
        <f>O31/12</f>
        <v>5</v>
      </c>
      <c r="N31" s="259">
        <f>O31-M31-L31-K31-J31-I31-H31-G31-F31-E31-D31-C31</f>
        <v>5</v>
      </c>
      <c r="O31" s="268">
        <v>60</v>
      </c>
      <c r="P31" s="4"/>
      <c r="Q31" s="4"/>
    </row>
    <row r="32" spans="1:17" ht="15">
      <c r="A32" s="154" t="s">
        <v>525</v>
      </c>
      <c r="B32" s="179" t="s">
        <v>177</v>
      </c>
      <c r="C32" s="259">
        <f>O32/12</f>
        <v>5</v>
      </c>
      <c r="D32" s="259">
        <f>O32/12</f>
        <v>5</v>
      </c>
      <c r="E32" s="259">
        <f>O32/12</f>
        <v>5</v>
      </c>
      <c r="F32" s="259">
        <f>O32/12</f>
        <v>5</v>
      </c>
      <c r="G32" s="259">
        <f>O32/12</f>
        <v>5</v>
      </c>
      <c r="H32" s="259">
        <f>O32/12</f>
        <v>5</v>
      </c>
      <c r="I32" s="259">
        <f>O32/12</f>
        <v>5</v>
      </c>
      <c r="J32" s="259">
        <f>O32/12</f>
        <v>5</v>
      </c>
      <c r="K32" s="259">
        <f>O32/12</f>
        <v>5</v>
      </c>
      <c r="L32" s="259">
        <f>O32/12</f>
        <v>5</v>
      </c>
      <c r="M32" s="259">
        <f>O32/12</f>
        <v>5</v>
      </c>
      <c r="N32" s="259">
        <f>O32-M32-L32-K32-J32-I32-H32-G32-F32-E32-D32-C32</f>
        <v>5</v>
      </c>
      <c r="O32" s="268">
        <v>60</v>
      </c>
      <c r="P32" s="4"/>
      <c r="Q32" s="4"/>
    </row>
    <row r="33" spans="1:17" ht="15">
      <c r="A33" s="153" t="s">
        <v>178</v>
      </c>
      <c r="B33" s="178" t="s">
        <v>179</v>
      </c>
      <c r="C33" s="259">
        <f>O33/12</f>
        <v>60.833333333333336</v>
      </c>
      <c r="D33" s="259">
        <f>O33/12</f>
        <v>60.833333333333336</v>
      </c>
      <c r="E33" s="259">
        <f>O33/12</f>
        <v>60.833333333333336</v>
      </c>
      <c r="F33" s="259">
        <f>O33/12</f>
        <v>60.833333333333336</v>
      </c>
      <c r="G33" s="259">
        <f>O33/12</f>
        <v>60.833333333333336</v>
      </c>
      <c r="H33" s="259">
        <f>O33/12</f>
        <v>60.833333333333336</v>
      </c>
      <c r="I33" s="259">
        <f>O33/12</f>
        <v>60.833333333333336</v>
      </c>
      <c r="J33" s="259">
        <f>O33/12</f>
        <v>60.833333333333336</v>
      </c>
      <c r="K33" s="259">
        <f>O33/12</f>
        <v>60.833333333333336</v>
      </c>
      <c r="L33" s="259">
        <f>O33/12</f>
        <v>60.833333333333336</v>
      </c>
      <c r="M33" s="259">
        <f>O33/12</f>
        <v>60.833333333333336</v>
      </c>
      <c r="N33" s="259">
        <v>59</v>
      </c>
      <c r="O33" s="268">
        <v>730</v>
      </c>
      <c r="P33" s="4"/>
      <c r="Q33" s="4"/>
    </row>
    <row r="34" spans="1:17" ht="15">
      <c r="A34" s="153" t="s">
        <v>180</v>
      </c>
      <c r="B34" s="178" t="s">
        <v>181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68">
        <f t="shared" si="0"/>
        <v>0</v>
      </c>
      <c r="P34" s="4"/>
      <c r="Q34" s="4"/>
    </row>
    <row r="35" spans="1:17" ht="15">
      <c r="A35" s="153" t="s">
        <v>496</v>
      </c>
      <c r="B35" s="178" t="s">
        <v>182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68">
        <f t="shared" si="0"/>
        <v>0</v>
      </c>
      <c r="P35" s="4"/>
      <c r="Q35" s="4"/>
    </row>
    <row r="36" spans="1:17" ht="15">
      <c r="A36" s="153" t="s">
        <v>183</v>
      </c>
      <c r="B36" s="178" t="s">
        <v>184</v>
      </c>
      <c r="C36" s="259">
        <f>O36/12</f>
        <v>172.91666666666666</v>
      </c>
      <c r="D36" s="259">
        <f>O36/12</f>
        <v>172.91666666666666</v>
      </c>
      <c r="E36" s="259">
        <f>O36/12</f>
        <v>172.91666666666666</v>
      </c>
      <c r="F36" s="259">
        <f>O36/12</f>
        <v>172.91666666666666</v>
      </c>
      <c r="G36" s="259">
        <f>O36/12</f>
        <v>172.91666666666666</v>
      </c>
      <c r="H36" s="259">
        <f>O36/12</f>
        <v>172.91666666666666</v>
      </c>
      <c r="I36" s="259">
        <f>O36/12</f>
        <v>172.91666666666666</v>
      </c>
      <c r="J36" s="259">
        <f>O36/12</f>
        <v>172.91666666666666</v>
      </c>
      <c r="K36" s="259">
        <f>O36/12</f>
        <v>172.91666666666666</v>
      </c>
      <c r="L36" s="259">
        <f>O36/12</f>
        <v>172.91666666666666</v>
      </c>
      <c r="M36" s="259">
        <f>O36/12</f>
        <v>172.91666666666666</v>
      </c>
      <c r="N36" s="259">
        <v>172</v>
      </c>
      <c r="O36" s="268">
        <v>2075</v>
      </c>
      <c r="P36" s="4"/>
      <c r="Q36" s="4"/>
    </row>
    <row r="37" spans="1:17" ht="15">
      <c r="A37" s="183" t="s">
        <v>497</v>
      </c>
      <c r="B37" s="178" t="s">
        <v>185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68">
        <f t="shared" si="0"/>
        <v>0</v>
      </c>
      <c r="P37" s="4"/>
      <c r="Q37" s="4"/>
    </row>
    <row r="38" spans="1:17" ht="15">
      <c r="A38" s="152" t="s">
        <v>186</v>
      </c>
      <c r="B38" s="178" t="s">
        <v>187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68">
        <f t="shared" si="0"/>
        <v>0</v>
      </c>
      <c r="P38" s="4"/>
      <c r="Q38" s="4"/>
    </row>
    <row r="39" spans="1:17" ht="15">
      <c r="A39" s="153" t="s">
        <v>498</v>
      </c>
      <c r="B39" s="178" t="s">
        <v>188</v>
      </c>
      <c r="C39" s="259">
        <f>O39/12</f>
        <v>82.08333333333333</v>
      </c>
      <c r="D39" s="259">
        <f>O39/12</f>
        <v>82.08333333333333</v>
      </c>
      <c r="E39" s="259">
        <f>O39/12</f>
        <v>82.08333333333333</v>
      </c>
      <c r="F39" s="259">
        <f>O39/12</f>
        <v>82.08333333333333</v>
      </c>
      <c r="G39" s="259">
        <f>O39/12</f>
        <v>82.08333333333333</v>
      </c>
      <c r="H39" s="259">
        <f>O39/12</f>
        <v>82.08333333333333</v>
      </c>
      <c r="I39" s="259">
        <f>O39/12</f>
        <v>82.08333333333333</v>
      </c>
      <c r="J39" s="259">
        <f>O39/12</f>
        <v>82.08333333333333</v>
      </c>
      <c r="K39" s="259">
        <f>O39/12</f>
        <v>82.08333333333333</v>
      </c>
      <c r="L39" s="259">
        <f>O39/12</f>
        <v>82.08333333333333</v>
      </c>
      <c r="M39" s="259">
        <f>O39/12</f>
        <v>82.08333333333333</v>
      </c>
      <c r="N39" s="259">
        <v>83</v>
      </c>
      <c r="O39" s="268">
        <v>985</v>
      </c>
      <c r="P39" s="4"/>
      <c r="Q39" s="4"/>
    </row>
    <row r="40" spans="1:17" ht="15">
      <c r="A40" s="154" t="s">
        <v>435</v>
      </c>
      <c r="B40" s="179" t="s">
        <v>189</v>
      </c>
      <c r="C40" s="259">
        <f>O40/12</f>
        <v>315.8333333333333</v>
      </c>
      <c r="D40" s="259">
        <f>O40/12</f>
        <v>315.8333333333333</v>
      </c>
      <c r="E40" s="259">
        <f>O40/12</f>
        <v>315.8333333333333</v>
      </c>
      <c r="F40" s="259">
        <f>O40/12</f>
        <v>315.8333333333333</v>
      </c>
      <c r="G40" s="259">
        <f>O40/12</f>
        <v>315.8333333333333</v>
      </c>
      <c r="H40" s="259">
        <f>O40/12</f>
        <v>315.8333333333333</v>
      </c>
      <c r="I40" s="259">
        <f>O40/12</f>
        <v>315.8333333333333</v>
      </c>
      <c r="J40" s="259">
        <f>O40/12</f>
        <v>315.8333333333333</v>
      </c>
      <c r="K40" s="259">
        <f>O40/12</f>
        <v>315.8333333333333</v>
      </c>
      <c r="L40" s="259">
        <f>O40/12</f>
        <v>315.8333333333333</v>
      </c>
      <c r="M40" s="259">
        <f>O40/12</f>
        <v>315.8333333333333</v>
      </c>
      <c r="N40" s="259">
        <v>314</v>
      </c>
      <c r="O40" s="268">
        <v>3790</v>
      </c>
      <c r="P40" s="4"/>
      <c r="Q40" s="4"/>
    </row>
    <row r="41" spans="1:17" ht="15">
      <c r="A41" s="153" t="s">
        <v>190</v>
      </c>
      <c r="B41" s="178" t="s">
        <v>191</v>
      </c>
      <c r="C41" s="259">
        <f>O41/12</f>
        <v>10.833333333333334</v>
      </c>
      <c r="D41" s="259">
        <f>O41/12</f>
        <v>10.833333333333334</v>
      </c>
      <c r="E41" s="259">
        <f>O41/12</f>
        <v>10.833333333333334</v>
      </c>
      <c r="F41" s="259">
        <f>O41/12</f>
        <v>10.833333333333334</v>
      </c>
      <c r="G41" s="259">
        <f>O41/12</f>
        <v>10.833333333333334</v>
      </c>
      <c r="H41" s="259">
        <f>O41/12</f>
        <v>10.833333333333334</v>
      </c>
      <c r="I41" s="259">
        <f>O41/12</f>
        <v>10.833333333333334</v>
      </c>
      <c r="J41" s="259">
        <f>O41/12</f>
        <v>10.833333333333334</v>
      </c>
      <c r="K41" s="259">
        <f>O41/12</f>
        <v>10.833333333333334</v>
      </c>
      <c r="L41" s="259">
        <f>O41/12</f>
        <v>10.833333333333334</v>
      </c>
      <c r="M41" s="259">
        <f>O41/12</f>
        <v>10.833333333333334</v>
      </c>
      <c r="N41" s="259">
        <v>9</v>
      </c>
      <c r="O41" s="268">
        <v>130</v>
      </c>
      <c r="P41" s="4"/>
      <c r="Q41" s="4"/>
    </row>
    <row r="42" spans="1:17" ht="15">
      <c r="A42" s="153" t="s">
        <v>192</v>
      </c>
      <c r="B42" s="178" t="s">
        <v>193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68">
        <f t="shared" si="0"/>
        <v>0</v>
      </c>
      <c r="P42" s="4"/>
      <c r="Q42" s="4"/>
    </row>
    <row r="43" spans="1:17" ht="15">
      <c r="A43" s="154" t="s">
        <v>436</v>
      </c>
      <c r="B43" s="179" t="s">
        <v>194</v>
      </c>
      <c r="C43" s="259">
        <f>O43/12</f>
        <v>10.833333333333334</v>
      </c>
      <c r="D43" s="259">
        <f>O43/12</f>
        <v>10.833333333333334</v>
      </c>
      <c r="E43" s="259">
        <f>O43/12</f>
        <v>10.833333333333334</v>
      </c>
      <c r="F43" s="259">
        <f>O43/12</f>
        <v>10.833333333333334</v>
      </c>
      <c r="G43" s="259">
        <f>O43/12</f>
        <v>10.833333333333334</v>
      </c>
      <c r="H43" s="259">
        <f>O43/12</f>
        <v>10.833333333333334</v>
      </c>
      <c r="I43" s="259">
        <f>O43/12</f>
        <v>10.833333333333334</v>
      </c>
      <c r="J43" s="259">
        <f>O43/12</f>
        <v>10.833333333333334</v>
      </c>
      <c r="K43" s="259">
        <f>O43/12</f>
        <v>10.833333333333334</v>
      </c>
      <c r="L43" s="259">
        <f>O43/12</f>
        <v>10.833333333333334</v>
      </c>
      <c r="M43" s="259">
        <f>O43/12</f>
        <v>10.833333333333334</v>
      </c>
      <c r="N43" s="259">
        <v>9</v>
      </c>
      <c r="O43" s="268">
        <v>130</v>
      </c>
      <c r="P43" s="4"/>
      <c r="Q43" s="4"/>
    </row>
    <row r="44" spans="1:17" ht="15">
      <c r="A44" s="153" t="s">
        <v>195</v>
      </c>
      <c r="B44" s="178" t="s">
        <v>196</v>
      </c>
      <c r="C44" s="259">
        <f>O44/12</f>
        <v>86</v>
      </c>
      <c r="D44" s="259">
        <f>O44/12</f>
        <v>86</v>
      </c>
      <c r="E44" s="259">
        <f>O44/12</f>
        <v>86</v>
      </c>
      <c r="F44" s="259">
        <f>O44/12</f>
        <v>86</v>
      </c>
      <c r="G44" s="259">
        <f>O44/12</f>
        <v>86</v>
      </c>
      <c r="H44" s="259">
        <f>O44/12</f>
        <v>86</v>
      </c>
      <c r="I44" s="259">
        <f>O44/12</f>
        <v>86</v>
      </c>
      <c r="J44" s="259">
        <f>O44/12</f>
        <v>86</v>
      </c>
      <c r="K44" s="259">
        <f>O44/12</f>
        <v>86</v>
      </c>
      <c r="L44" s="259">
        <f>O44/12</f>
        <v>86</v>
      </c>
      <c r="M44" s="259">
        <f>O44/12</f>
        <v>86</v>
      </c>
      <c r="N44" s="259">
        <f>O44-M44-L44-K44-J44-I44-H44-G44-F44-E44-D44-C44</f>
        <v>86</v>
      </c>
      <c r="O44" s="268">
        <v>1032</v>
      </c>
      <c r="P44" s="4"/>
      <c r="Q44" s="4"/>
    </row>
    <row r="45" spans="1:17" ht="15">
      <c r="A45" s="153" t="s">
        <v>197</v>
      </c>
      <c r="B45" s="178" t="s">
        <v>198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68">
        <f t="shared" si="0"/>
        <v>0</v>
      </c>
      <c r="P45" s="4"/>
      <c r="Q45" s="4"/>
    </row>
    <row r="46" spans="1:17" ht="15">
      <c r="A46" s="153" t="s">
        <v>499</v>
      </c>
      <c r="B46" s="178" t="s">
        <v>199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68">
        <f t="shared" si="0"/>
        <v>0</v>
      </c>
      <c r="P46" s="4"/>
      <c r="Q46" s="4"/>
    </row>
    <row r="47" spans="1:17" ht="15">
      <c r="A47" s="153" t="s">
        <v>500</v>
      </c>
      <c r="B47" s="178" t="s">
        <v>200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68">
        <f t="shared" si="0"/>
        <v>0</v>
      </c>
      <c r="P47" s="4"/>
      <c r="Q47" s="4"/>
    </row>
    <row r="48" spans="1:17" ht="15">
      <c r="A48" s="153" t="s">
        <v>201</v>
      </c>
      <c r="B48" s="178" t="s">
        <v>202</v>
      </c>
      <c r="C48" s="259">
        <f>O48/12</f>
        <v>8.333333333333334</v>
      </c>
      <c r="D48" s="259">
        <f>O48/12</f>
        <v>8.333333333333334</v>
      </c>
      <c r="E48" s="259">
        <f>O48/12</f>
        <v>8.333333333333334</v>
      </c>
      <c r="F48" s="259">
        <f>O48/12</f>
        <v>8.333333333333334</v>
      </c>
      <c r="G48" s="259">
        <f>O48/12</f>
        <v>8.333333333333334</v>
      </c>
      <c r="H48" s="259">
        <f>O48/12</f>
        <v>8.333333333333334</v>
      </c>
      <c r="I48" s="259">
        <f>O48/12</f>
        <v>8.333333333333334</v>
      </c>
      <c r="J48" s="259">
        <f>O48/12</f>
        <v>8.333333333333334</v>
      </c>
      <c r="K48" s="259">
        <f>O48/12</f>
        <v>8.333333333333334</v>
      </c>
      <c r="L48" s="259">
        <f>O48/12</f>
        <v>8.333333333333334</v>
      </c>
      <c r="M48" s="259">
        <f>O48/12</f>
        <v>8.333333333333334</v>
      </c>
      <c r="N48" s="259">
        <v>12</v>
      </c>
      <c r="O48" s="268">
        <v>100</v>
      </c>
      <c r="P48" s="4"/>
      <c r="Q48" s="4"/>
    </row>
    <row r="49" spans="1:17" ht="15">
      <c r="A49" s="154" t="s">
        <v>437</v>
      </c>
      <c r="B49" s="179" t="s">
        <v>203</v>
      </c>
      <c r="C49" s="259">
        <f>O49/12</f>
        <v>94.33333333333333</v>
      </c>
      <c r="D49" s="259">
        <f>O49/12</f>
        <v>94.33333333333333</v>
      </c>
      <c r="E49" s="259">
        <f>O49/12</f>
        <v>94.33333333333333</v>
      </c>
      <c r="F49" s="259">
        <f>O49/12</f>
        <v>94.33333333333333</v>
      </c>
      <c r="G49" s="259">
        <f>O49/12</f>
        <v>94.33333333333333</v>
      </c>
      <c r="H49" s="259">
        <f>O49/12</f>
        <v>94.33333333333333</v>
      </c>
      <c r="I49" s="259">
        <f>O49/12</f>
        <v>94.33333333333333</v>
      </c>
      <c r="J49" s="259">
        <f>O49/12</f>
        <v>94.33333333333333</v>
      </c>
      <c r="K49" s="259">
        <f>O49/12</f>
        <v>94.33333333333333</v>
      </c>
      <c r="L49" s="259">
        <f>O49/12</f>
        <v>94.33333333333333</v>
      </c>
      <c r="M49" s="259">
        <f>O49/12</f>
        <v>94.33333333333333</v>
      </c>
      <c r="N49" s="259">
        <v>98</v>
      </c>
      <c r="O49" s="268">
        <v>1132</v>
      </c>
      <c r="P49" s="4"/>
      <c r="Q49" s="4"/>
    </row>
    <row r="50" spans="1:17" ht="15">
      <c r="A50" s="156" t="s">
        <v>438</v>
      </c>
      <c r="B50" s="181" t="s">
        <v>204</v>
      </c>
      <c r="C50" s="259">
        <f>O50/12</f>
        <v>456.4166666666667</v>
      </c>
      <c r="D50" s="259">
        <f>O50/12</f>
        <v>456.4166666666667</v>
      </c>
      <c r="E50" s="259">
        <f>O50/12</f>
        <v>456.4166666666667</v>
      </c>
      <c r="F50" s="259">
        <f>O50/12</f>
        <v>456.4166666666667</v>
      </c>
      <c r="G50" s="259">
        <f>O50/12</f>
        <v>456.4166666666667</v>
      </c>
      <c r="H50" s="259">
        <f>O50/12</f>
        <v>456.4166666666667</v>
      </c>
      <c r="I50" s="259">
        <f>O50/12</f>
        <v>456.4166666666667</v>
      </c>
      <c r="J50" s="259">
        <f>O50/12</f>
        <v>456.4166666666667</v>
      </c>
      <c r="K50" s="259">
        <f>O50/12</f>
        <v>456.4166666666667</v>
      </c>
      <c r="L50" s="259">
        <f>O50/12</f>
        <v>456.4166666666667</v>
      </c>
      <c r="M50" s="259">
        <f>O50/12</f>
        <v>456.4166666666667</v>
      </c>
      <c r="N50" s="259">
        <v>461</v>
      </c>
      <c r="O50" s="268">
        <v>5477</v>
      </c>
      <c r="P50" s="4"/>
      <c r="Q50" s="4"/>
    </row>
    <row r="51" spans="1:17" ht="15">
      <c r="A51" s="158" t="s">
        <v>205</v>
      </c>
      <c r="B51" s="178" t="s">
        <v>206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68">
        <f t="shared" si="0"/>
        <v>0</v>
      </c>
      <c r="P51" s="4"/>
      <c r="Q51" s="4"/>
    </row>
    <row r="52" spans="1:17" ht="15">
      <c r="A52" s="158" t="s">
        <v>439</v>
      </c>
      <c r="B52" s="178" t="s">
        <v>207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68">
        <f t="shared" si="0"/>
        <v>0</v>
      </c>
      <c r="P52" s="4"/>
      <c r="Q52" s="4"/>
    </row>
    <row r="53" spans="1:17" ht="15">
      <c r="A53" s="184" t="s">
        <v>501</v>
      </c>
      <c r="B53" s="178" t="s">
        <v>208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68">
        <f t="shared" si="0"/>
        <v>0</v>
      </c>
      <c r="P53" s="4"/>
      <c r="Q53" s="4"/>
    </row>
    <row r="54" spans="1:17" ht="15">
      <c r="A54" s="184" t="s">
        <v>502</v>
      </c>
      <c r="B54" s="178" t="s">
        <v>209</v>
      </c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68">
        <f t="shared" si="0"/>
        <v>0</v>
      </c>
      <c r="P54" s="4"/>
      <c r="Q54" s="4"/>
    </row>
    <row r="55" spans="1:17" ht="15">
      <c r="A55" s="184" t="s">
        <v>503</v>
      </c>
      <c r="B55" s="178" t="s">
        <v>210</v>
      </c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68">
        <f t="shared" si="0"/>
        <v>0</v>
      </c>
      <c r="P55" s="4"/>
      <c r="Q55" s="4"/>
    </row>
    <row r="56" spans="1:17" ht="15">
      <c r="A56" s="158" t="s">
        <v>504</v>
      </c>
      <c r="B56" s="178" t="s">
        <v>211</v>
      </c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68">
        <f t="shared" si="0"/>
        <v>0</v>
      </c>
      <c r="P56" s="4"/>
      <c r="Q56" s="4"/>
    </row>
    <row r="57" spans="1:17" ht="15">
      <c r="A57" s="158" t="s">
        <v>505</v>
      </c>
      <c r="B57" s="178" t="s">
        <v>212</v>
      </c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68">
        <f t="shared" si="0"/>
        <v>0</v>
      </c>
      <c r="P57" s="4"/>
      <c r="Q57" s="4"/>
    </row>
    <row r="58" spans="1:17" ht="15">
      <c r="A58" s="158" t="s">
        <v>506</v>
      </c>
      <c r="B58" s="178" t="s">
        <v>213</v>
      </c>
      <c r="C58" s="259">
        <f>O58/12</f>
        <v>45.833333333333336</v>
      </c>
      <c r="D58" s="259">
        <f>O58/12</f>
        <v>45.833333333333336</v>
      </c>
      <c r="E58" s="259">
        <f>O58/12</f>
        <v>45.833333333333336</v>
      </c>
      <c r="F58" s="259">
        <f>O58/12</f>
        <v>45.833333333333336</v>
      </c>
      <c r="G58" s="259">
        <f>O58/12</f>
        <v>45.833333333333336</v>
      </c>
      <c r="H58" s="259">
        <f>O58/12</f>
        <v>45.833333333333336</v>
      </c>
      <c r="I58" s="259">
        <f>O58/12</f>
        <v>45.833333333333336</v>
      </c>
      <c r="J58" s="259">
        <f>O58/12</f>
        <v>45.833333333333336</v>
      </c>
      <c r="K58" s="259">
        <f>O58/12</f>
        <v>45.833333333333336</v>
      </c>
      <c r="L58" s="259">
        <f>O58/12</f>
        <v>45.833333333333336</v>
      </c>
      <c r="M58" s="259">
        <f>O58/12</f>
        <v>45.833333333333336</v>
      </c>
      <c r="N58" s="259">
        <v>44</v>
      </c>
      <c r="O58" s="268">
        <v>550</v>
      </c>
      <c r="P58" s="4"/>
      <c r="Q58" s="4"/>
    </row>
    <row r="59" spans="1:17" ht="15">
      <c r="A59" s="159" t="s">
        <v>468</v>
      </c>
      <c r="B59" s="181" t="s">
        <v>214</v>
      </c>
      <c r="C59" s="259">
        <f>O59/12</f>
        <v>45.833333333333336</v>
      </c>
      <c r="D59" s="259">
        <f>O59/12</f>
        <v>45.833333333333336</v>
      </c>
      <c r="E59" s="259">
        <f>O59/12</f>
        <v>45.833333333333336</v>
      </c>
      <c r="F59" s="259">
        <f>O59/12</f>
        <v>45.833333333333336</v>
      </c>
      <c r="G59" s="259">
        <f>O59/12</f>
        <v>45.833333333333336</v>
      </c>
      <c r="H59" s="259">
        <f>O59/12</f>
        <v>45.833333333333336</v>
      </c>
      <c r="I59" s="259">
        <f>O59/12</f>
        <v>45.833333333333336</v>
      </c>
      <c r="J59" s="259">
        <f>O59/12</f>
        <v>45.833333333333336</v>
      </c>
      <c r="K59" s="259">
        <f>O59/12</f>
        <v>45.833333333333336</v>
      </c>
      <c r="L59" s="259">
        <f>O59/12</f>
        <v>45.833333333333336</v>
      </c>
      <c r="M59" s="259">
        <f>O59/12</f>
        <v>45.833333333333336</v>
      </c>
      <c r="N59" s="259">
        <v>44</v>
      </c>
      <c r="O59" s="268">
        <v>550</v>
      </c>
      <c r="P59" s="4"/>
      <c r="Q59" s="4"/>
    </row>
    <row r="60" spans="1:17" ht="15">
      <c r="A60" s="185" t="s">
        <v>507</v>
      </c>
      <c r="B60" s="178" t="s">
        <v>215</v>
      </c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68">
        <f t="shared" si="0"/>
        <v>0</v>
      </c>
      <c r="P60" s="4"/>
      <c r="Q60" s="4"/>
    </row>
    <row r="61" spans="1:17" ht="15">
      <c r="A61" s="185" t="s">
        <v>216</v>
      </c>
      <c r="B61" s="178" t="s">
        <v>217</v>
      </c>
      <c r="C61" s="259">
        <f>O61/12</f>
        <v>16.666666666666668</v>
      </c>
      <c r="D61" s="259">
        <f>O61/12</f>
        <v>16.666666666666668</v>
      </c>
      <c r="E61" s="259">
        <f>O61/12</f>
        <v>16.666666666666668</v>
      </c>
      <c r="F61" s="259">
        <f>O61/12</f>
        <v>16.666666666666668</v>
      </c>
      <c r="G61" s="259">
        <f>O61/12</f>
        <v>16.666666666666668</v>
      </c>
      <c r="H61" s="259">
        <f>O61/12</f>
        <v>16.666666666666668</v>
      </c>
      <c r="I61" s="259">
        <f>O61/12</f>
        <v>16.666666666666668</v>
      </c>
      <c r="J61" s="259">
        <f>O61/12</f>
        <v>16.666666666666668</v>
      </c>
      <c r="K61" s="259">
        <f>O61/12</f>
        <v>16.666666666666668</v>
      </c>
      <c r="L61" s="259">
        <f>O61/12</f>
        <v>16.666666666666668</v>
      </c>
      <c r="M61" s="259">
        <f>O61/12</f>
        <v>16.666666666666668</v>
      </c>
      <c r="N61" s="259">
        <v>13</v>
      </c>
      <c r="O61" s="268">
        <v>200</v>
      </c>
      <c r="P61" s="4"/>
      <c r="Q61" s="4"/>
    </row>
    <row r="62" spans="1:17" ht="15">
      <c r="A62" s="185" t="s">
        <v>218</v>
      </c>
      <c r="B62" s="178" t="s">
        <v>219</v>
      </c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68">
        <f t="shared" si="0"/>
        <v>0</v>
      </c>
      <c r="P62" s="4"/>
      <c r="Q62" s="4"/>
    </row>
    <row r="63" spans="1:17" ht="15">
      <c r="A63" s="185" t="s">
        <v>469</v>
      </c>
      <c r="B63" s="178" t="s">
        <v>220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68">
        <f t="shared" si="0"/>
        <v>0</v>
      </c>
      <c r="P63" s="4"/>
      <c r="Q63" s="4"/>
    </row>
    <row r="64" spans="1:17" ht="15">
      <c r="A64" s="185" t="s">
        <v>508</v>
      </c>
      <c r="B64" s="178" t="s">
        <v>221</v>
      </c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68">
        <f t="shared" si="0"/>
        <v>0</v>
      </c>
      <c r="P64" s="4"/>
      <c r="Q64" s="4"/>
    </row>
    <row r="65" spans="1:17" ht="15">
      <c r="A65" s="185" t="s">
        <v>471</v>
      </c>
      <c r="B65" s="178" t="s">
        <v>222</v>
      </c>
      <c r="C65" s="259">
        <f>O65/12</f>
        <v>60</v>
      </c>
      <c r="D65" s="259">
        <f>O65/12</f>
        <v>60</v>
      </c>
      <c r="E65" s="259">
        <f>O65/12</f>
        <v>60</v>
      </c>
      <c r="F65" s="259">
        <f>O65/12</f>
        <v>60</v>
      </c>
      <c r="G65" s="259">
        <f>O65/12</f>
        <v>60</v>
      </c>
      <c r="H65" s="259">
        <f>O65/12</f>
        <v>60</v>
      </c>
      <c r="I65" s="259">
        <f>O65/12</f>
        <v>60</v>
      </c>
      <c r="J65" s="259">
        <f>O65/12</f>
        <v>60</v>
      </c>
      <c r="K65" s="259">
        <f>O65/12</f>
        <v>60</v>
      </c>
      <c r="L65" s="259">
        <f>O65/12</f>
        <v>60</v>
      </c>
      <c r="M65" s="259">
        <f>O65/12</f>
        <v>60</v>
      </c>
      <c r="N65" s="259">
        <f>O65-M65-L65-K65-J65-I65-H65-G65-F65-E65-D65-C65</f>
        <v>60</v>
      </c>
      <c r="O65" s="268">
        <v>720</v>
      </c>
      <c r="P65" s="4"/>
      <c r="Q65" s="4"/>
    </row>
    <row r="66" spans="1:17" ht="15">
      <c r="A66" s="185" t="s">
        <v>509</v>
      </c>
      <c r="B66" s="178" t="s">
        <v>223</v>
      </c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68">
        <f t="shared" si="0"/>
        <v>0</v>
      </c>
      <c r="P66" s="4"/>
      <c r="Q66" s="4"/>
    </row>
    <row r="67" spans="1:17" ht="15">
      <c r="A67" s="185" t="s">
        <v>510</v>
      </c>
      <c r="B67" s="178" t="s">
        <v>224</v>
      </c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68">
        <f t="shared" si="0"/>
        <v>0</v>
      </c>
      <c r="P67" s="4"/>
      <c r="Q67" s="4"/>
    </row>
    <row r="68" spans="1:17" ht="15">
      <c r="A68" s="185" t="s">
        <v>225</v>
      </c>
      <c r="B68" s="178" t="s">
        <v>226</v>
      </c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68">
        <f t="shared" si="0"/>
        <v>0</v>
      </c>
      <c r="P68" s="4"/>
      <c r="Q68" s="4"/>
    </row>
    <row r="69" spans="1:17" ht="15">
      <c r="A69" s="186" t="s">
        <v>227</v>
      </c>
      <c r="B69" s="178" t="s">
        <v>228</v>
      </c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68">
        <f t="shared" si="0"/>
        <v>0</v>
      </c>
      <c r="P69" s="4"/>
      <c r="Q69" s="4"/>
    </row>
    <row r="70" spans="1:17" ht="15">
      <c r="A70" s="185" t="s">
        <v>511</v>
      </c>
      <c r="B70" s="178" t="s">
        <v>229</v>
      </c>
      <c r="C70" s="259">
        <f>O70/12</f>
        <v>7.5</v>
      </c>
      <c r="D70" s="259">
        <f>O70/12</f>
        <v>7.5</v>
      </c>
      <c r="E70" s="259">
        <f>O70/12</f>
        <v>7.5</v>
      </c>
      <c r="F70" s="259">
        <f>O70/12</f>
        <v>7.5</v>
      </c>
      <c r="G70" s="259">
        <f>O70/12</f>
        <v>7.5</v>
      </c>
      <c r="H70" s="259">
        <f>O70/12</f>
        <v>7.5</v>
      </c>
      <c r="I70" s="259">
        <f>O70/12</f>
        <v>7.5</v>
      </c>
      <c r="J70" s="259">
        <f>O70/12</f>
        <v>7.5</v>
      </c>
      <c r="K70" s="259">
        <f>O70/12</f>
        <v>7.5</v>
      </c>
      <c r="L70" s="259">
        <f>O70/12</f>
        <v>7.5</v>
      </c>
      <c r="M70" s="259">
        <f>O70/12</f>
        <v>7.5</v>
      </c>
      <c r="N70" s="259">
        <v>2</v>
      </c>
      <c r="O70" s="268">
        <v>90</v>
      </c>
      <c r="P70" s="4"/>
      <c r="Q70" s="4"/>
    </row>
    <row r="71" spans="1:17" ht="15">
      <c r="A71" s="186" t="s">
        <v>688</v>
      </c>
      <c r="B71" s="178" t="s">
        <v>230</v>
      </c>
      <c r="C71" s="259">
        <f>O71/12</f>
        <v>75.58333333333333</v>
      </c>
      <c r="D71" s="259">
        <f>O71/12</f>
        <v>75.58333333333333</v>
      </c>
      <c r="E71" s="259">
        <f>O71/12</f>
        <v>75.58333333333333</v>
      </c>
      <c r="F71" s="259">
        <f>O71/12</f>
        <v>75.58333333333333</v>
      </c>
      <c r="G71" s="259">
        <f>O71/12</f>
        <v>75.58333333333333</v>
      </c>
      <c r="H71" s="259">
        <f>O71/12</f>
        <v>75.58333333333333</v>
      </c>
      <c r="I71" s="259">
        <f>O71/12</f>
        <v>75.58333333333333</v>
      </c>
      <c r="J71" s="259">
        <f>O71/12</f>
        <v>75.58333333333333</v>
      </c>
      <c r="K71" s="259">
        <f>O71/12</f>
        <v>75.58333333333333</v>
      </c>
      <c r="L71" s="259">
        <f>O71/12</f>
        <v>75.58333333333333</v>
      </c>
      <c r="M71" s="259">
        <f>O71/12</f>
        <v>75.58333333333333</v>
      </c>
      <c r="N71" s="259">
        <v>71</v>
      </c>
      <c r="O71" s="268">
        <v>907</v>
      </c>
      <c r="P71" s="4"/>
      <c r="Q71" s="4"/>
    </row>
    <row r="72" spans="1:17" ht="15">
      <c r="A72" s="186" t="s">
        <v>689</v>
      </c>
      <c r="B72" s="178" t="s">
        <v>230</v>
      </c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68">
        <f>SUM(M72:N72)</f>
        <v>0</v>
      </c>
      <c r="P72" s="4"/>
      <c r="Q72" s="4"/>
    </row>
    <row r="73" spans="1:17" ht="15">
      <c r="A73" s="159" t="s">
        <v>474</v>
      </c>
      <c r="B73" s="181" t="s">
        <v>231</v>
      </c>
      <c r="C73" s="259">
        <f>O73/12</f>
        <v>159.75</v>
      </c>
      <c r="D73" s="259">
        <f>O73/12</f>
        <v>159.75</v>
      </c>
      <c r="E73" s="259">
        <f>O73/12</f>
        <v>159.75</v>
      </c>
      <c r="F73" s="259">
        <f>O73/12</f>
        <v>159.75</v>
      </c>
      <c r="G73" s="259">
        <f>O73/12</f>
        <v>159.75</v>
      </c>
      <c r="H73" s="259">
        <f>O73/12</f>
        <v>159.75</v>
      </c>
      <c r="I73" s="259">
        <f>O73/12</f>
        <v>159.75</v>
      </c>
      <c r="J73" s="259">
        <f>O73/12</f>
        <v>159.75</v>
      </c>
      <c r="K73" s="259">
        <f>O73/12</f>
        <v>159.75</v>
      </c>
      <c r="L73" s="259">
        <f>O73/12</f>
        <v>159.75</v>
      </c>
      <c r="M73" s="259">
        <f>O73/12</f>
        <v>159.75</v>
      </c>
      <c r="N73" s="259">
        <v>157</v>
      </c>
      <c r="O73" s="268">
        <v>1917</v>
      </c>
      <c r="P73" s="4"/>
      <c r="Q73" s="4"/>
    </row>
    <row r="74" spans="1:17" ht="15.75">
      <c r="A74" s="187" t="s">
        <v>738</v>
      </c>
      <c r="B74" s="181"/>
      <c r="C74" s="259">
        <f>O74/12</f>
        <v>920.9166666666666</v>
      </c>
      <c r="D74" s="259">
        <f>O74/12</f>
        <v>920.9166666666666</v>
      </c>
      <c r="E74" s="259">
        <f>O74/12</f>
        <v>920.9166666666666</v>
      </c>
      <c r="F74" s="259">
        <f>O74/12</f>
        <v>920.9166666666666</v>
      </c>
      <c r="G74" s="259">
        <f>O74/12</f>
        <v>920.9166666666666</v>
      </c>
      <c r="H74" s="259">
        <f>O74/12</f>
        <v>920.9166666666666</v>
      </c>
      <c r="I74" s="259">
        <f>O74/12</f>
        <v>920.9166666666666</v>
      </c>
      <c r="J74" s="259">
        <f>O74/12</f>
        <v>920.9166666666666</v>
      </c>
      <c r="K74" s="259">
        <f>O74/12</f>
        <v>920.9166666666666</v>
      </c>
      <c r="L74" s="259">
        <f>O74/12</f>
        <v>920.9166666666666</v>
      </c>
      <c r="M74" s="259">
        <f>O74/12</f>
        <v>920.9166666666666</v>
      </c>
      <c r="N74" s="259">
        <v>920</v>
      </c>
      <c r="O74" s="263">
        <v>11051</v>
      </c>
      <c r="P74" s="4"/>
      <c r="Q74" s="4"/>
    </row>
    <row r="75" spans="1:17" ht="15">
      <c r="A75" s="188" t="s">
        <v>232</v>
      </c>
      <c r="B75" s="178" t="s">
        <v>233</v>
      </c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176"/>
      <c r="P75" s="4"/>
      <c r="Q75" s="4"/>
    </row>
    <row r="76" spans="1:17" ht="15">
      <c r="A76" s="188" t="s">
        <v>512</v>
      </c>
      <c r="B76" s="178" t="s">
        <v>234</v>
      </c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176"/>
      <c r="P76" s="4"/>
      <c r="Q76" s="4"/>
    </row>
    <row r="77" spans="1:17" ht="15">
      <c r="A77" s="188" t="s">
        <v>235</v>
      </c>
      <c r="B77" s="178" t="s">
        <v>236</v>
      </c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176"/>
      <c r="P77" s="4"/>
      <c r="Q77" s="4"/>
    </row>
    <row r="78" spans="1:17" ht="15">
      <c r="A78" s="188" t="s">
        <v>237</v>
      </c>
      <c r="B78" s="178" t="s">
        <v>238</v>
      </c>
      <c r="C78" s="259">
        <f>O78/12</f>
        <v>13.083333333333334</v>
      </c>
      <c r="D78" s="259">
        <f>O78/12</f>
        <v>13.083333333333334</v>
      </c>
      <c r="E78" s="259">
        <f>O78/12</f>
        <v>13.083333333333334</v>
      </c>
      <c r="F78" s="259">
        <f>O78/12</f>
        <v>13.083333333333334</v>
      </c>
      <c r="G78" s="259">
        <f>O78/12</f>
        <v>13.083333333333334</v>
      </c>
      <c r="H78" s="259">
        <f>O78/12</f>
        <v>13.083333333333334</v>
      </c>
      <c r="I78" s="259">
        <f>O78/12</f>
        <v>13.083333333333334</v>
      </c>
      <c r="J78" s="259">
        <f>O78/12</f>
        <v>13.083333333333334</v>
      </c>
      <c r="K78" s="259">
        <f>O78/12</f>
        <v>13.083333333333334</v>
      </c>
      <c r="L78" s="259">
        <f>O78/12</f>
        <v>13.083333333333334</v>
      </c>
      <c r="M78" s="259">
        <f>O78/12</f>
        <v>13.083333333333334</v>
      </c>
      <c r="N78" s="259">
        <v>14</v>
      </c>
      <c r="O78" s="176">
        <v>157</v>
      </c>
      <c r="P78" s="4"/>
      <c r="Q78" s="4"/>
    </row>
    <row r="79" spans="1:17" ht="15">
      <c r="A79" s="152" t="s">
        <v>239</v>
      </c>
      <c r="B79" s="178" t="s">
        <v>240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176"/>
      <c r="P79" s="4"/>
      <c r="Q79" s="4"/>
    </row>
    <row r="80" spans="1:17" ht="15">
      <c r="A80" s="152" t="s">
        <v>241</v>
      </c>
      <c r="B80" s="178" t="s">
        <v>242</v>
      </c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176"/>
      <c r="P80" s="4"/>
      <c r="Q80" s="4"/>
    </row>
    <row r="81" spans="1:17" ht="15">
      <c r="A81" s="152" t="s">
        <v>243</v>
      </c>
      <c r="B81" s="178" t="s">
        <v>244</v>
      </c>
      <c r="C81" s="259">
        <f>O81/12</f>
        <v>3.5833333333333335</v>
      </c>
      <c r="D81" s="259">
        <f>O81/12</f>
        <v>3.5833333333333335</v>
      </c>
      <c r="E81" s="259">
        <f>O81/12</f>
        <v>3.5833333333333335</v>
      </c>
      <c r="F81" s="259">
        <f>O81/12</f>
        <v>3.5833333333333335</v>
      </c>
      <c r="G81" s="259">
        <f>O81/12</f>
        <v>3.5833333333333335</v>
      </c>
      <c r="H81" s="259">
        <f>O81/12</f>
        <v>3.5833333333333335</v>
      </c>
      <c r="I81" s="259">
        <f>O81/12</f>
        <v>3.5833333333333335</v>
      </c>
      <c r="J81" s="259">
        <f>O81/12</f>
        <v>3.5833333333333335</v>
      </c>
      <c r="K81" s="259">
        <f>O81/12</f>
        <v>3.5833333333333335</v>
      </c>
      <c r="L81" s="259">
        <f>O81/12</f>
        <v>3.5833333333333335</v>
      </c>
      <c r="M81" s="259">
        <f>O81/12</f>
        <v>3.5833333333333335</v>
      </c>
      <c r="N81" s="259">
        <v>1</v>
      </c>
      <c r="O81" s="176">
        <v>43</v>
      </c>
      <c r="P81" s="4"/>
      <c r="Q81" s="4"/>
    </row>
    <row r="82" spans="1:17" ht="15">
      <c r="A82" s="157" t="s">
        <v>476</v>
      </c>
      <c r="B82" s="181" t="s">
        <v>245</v>
      </c>
      <c r="C82" s="259">
        <f>O82/12</f>
        <v>16.666666666666668</v>
      </c>
      <c r="D82" s="259">
        <f>O82/12</f>
        <v>16.666666666666668</v>
      </c>
      <c r="E82" s="259">
        <f>O82/12</f>
        <v>16.666666666666668</v>
      </c>
      <c r="F82" s="259">
        <f>O82/12</f>
        <v>16.666666666666668</v>
      </c>
      <c r="G82" s="259">
        <f>O82/12</f>
        <v>16.666666666666668</v>
      </c>
      <c r="H82" s="259">
        <f>O82/12</f>
        <v>16.666666666666668</v>
      </c>
      <c r="I82" s="259">
        <f>O82/12</f>
        <v>16.666666666666668</v>
      </c>
      <c r="J82" s="259">
        <f>O82/12</f>
        <v>16.666666666666668</v>
      </c>
      <c r="K82" s="259">
        <f>O82/12</f>
        <v>16.666666666666668</v>
      </c>
      <c r="L82" s="259">
        <f>O82/12</f>
        <v>16.666666666666668</v>
      </c>
      <c r="M82" s="259">
        <f>O82/12</f>
        <v>16.666666666666668</v>
      </c>
      <c r="N82" s="259">
        <v>13</v>
      </c>
      <c r="O82" s="176">
        <v>200</v>
      </c>
      <c r="P82" s="4"/>
      <c r="Q82" s="4"/>
    </row>
    <row r="83" spans="1:17" ht="15">
      <c r="A83" s="158" t="s">
        <v>246</v>
      </c>
      <c r="B83" s="178" t="s">
        <v>247</v>
      </c>
      <c r="C83" s="259">
        <f>O83/12</f>
        <v>228.33333333333334</v>
      </c>
      <c r="D83" s="259">
        <f>O83/12</f>
        <v>228.33333333333334</v>
      </c>
      <c r="E83" s="259">
        <f>O83/12</f>
        <v>228.33333333333334</v>
      </c>
      <c r="F83" s="259">
        <f>O83/12</f>
        <v>228.33333333333334</v>
      </c>
      <c r="G83" s="259">
        <f>O83/12</f>
        <v>228.33333333333334</v>
      </c>
      <c r="H83" s="259">
        <f>O83/12</f>
        <v>228.33333333333334</v>
      </c>
      <c r="I83" s="259">
        <f>O83/12</f>
        <v>228.33333333333334</v>
      </c>
      <c r="J83" s="259">
        <f>O83/12</f>
        <v>228.33333333333334</v>
      </c>
      <c r="K83" s="259">
        <f>O83/12</f>
        <v>228.33333333333334</v>
      </c>
      <c r="L83" s="259">
        <f>O83/12</f>
        <v>228.33333333333334</v>
      </c>
      <c r="M83" s="259">
        <f>O83/12</f>
        <v>228.33333333333334</v>
      </c>
      <c r="N83" s="259">
        <v>232</v>
      </c>
      <c r="O83" s="176">
        <v>2740</v>
      </c>
      <c r="P83" s="4"/>
      <c r="Q83" s="4"/>
    </row>
    <row r="84" spans="1:17" ht="15">
      <c r="A84" s="158" t="s">
        <v>248</v>
      </c>
      <c r="B84" s="178" t="s">
        <v>249</v>
      </c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176"/>
      <c r="P84" s="4"/>
      <c r="Q84" s="4"/>
    </row>
    <row r="85" spans="1:17" ht="15">
      <c r="A85" s="158" t="s">
        <v>250</v>
      </c>
      <c r="B85" s="178" t="s">
        <v>251</v>
      </c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176"/>
      <c r="P85" s="4"/>
      <c r="Q85" s="4"/>
    </row>
    <row r="86" spans="1:17" ht="15">
      <c r="A86" s="158" t="s">
        <v>252</v>
      </c>
      <c r="B86" s="178" t="s">
        <v>253</v>
      </c>
      <c r="C86" s="259">
        <f>O86/12</f>
        <v>61.666666666666664</v>
      </c>
      <c r="D86" s="259">
        <f>O86/12</f>
        <v>61.666666666666664</v>
      </c>
      <c r="E86" s="259">
        <f>O86/12</f>
        <v>61.666666666666664</v>
      </c>
      <c r="F86" s="259">
        <f>O86/12</f>
        <v>61.666666666666664</v>
      </c>
      <c r="G86" s="259">
        <f>O86/12</f>
        <v>61.666666666666664</v>
      </c>
      <c r="H86" s="259">
        <f>O86/12</f>
        <v>61.666666666666664</v>
      </c>
      <c r="I86" s="259">
        <f>O86/12</f>
        <v>61.666666666666664</v>
      </c>
      <c r="J86" s="259">
        <f>O86/12</f>
        <v>61.666666666666664</v>
      </c>
      <c r="K86" s="259">
        <f>O86/12</f>
        <v>61.666666666666664</v>
      </c>
      <c r="L86" s="259">
        <f>O86/12</f>
        <v>61.666666666666664</v>
      </c>
      <c r="M86" s="259">
        <f>O86/12</f>
        <v>61.666666666666664</v>
      </c>
      <c r="N86" s="259">
        <v>58</v>
      </c>
      <c r="O86" s="176">
        <v>740</v>
      </c>
      <c r="P86" s="4"/>
      <c r="Q86" s="4"/>
    </row>
    <row r="87" spans="1:17" ht="15">
      <c r="A87" s="159" t="s">
        <v>477</v>
      </c>
      <c r="B87" s="181" t="s">
        <v>254</v>
      </c>
      <c r="C87" s="259">
        <f>O87/12</f>
        <v>290</v>
      </c>
      <c r="D87" s="259">
        <f>O87/12</f>
        <v>290</v>
      </c>
      <c r="E87" s="259">
        <f>O87/12</f>
        <v>290</v>
      </c>
      <c r="F87" s="259">
        <f>O87/12</f>
        <v>290</v>
      </c>
      <c r="G87" s="259">
        <f>O87/12</f>
        <v>290</v>
      </c>
      <c r="H87" s="259">
        <f>O87/12</f>
        <v>290</v>
      </c>
      <c r="I87" s="259">
        <f>O87/12</f>
        <v>290</v>
      </c>
      <c r="J87" s="259">
        <f>O87/12</f>
        <v>290</v>
      </c>
      <c r="K87" s="259">
        <f>O87/12</f>
        <v>290</v>
      </c>
      <c r="L87" s="259">
        <f>O87/12</f>
        <v>290</v>
      </c>
      <c r="M87" s="259">
        <f>O87/12</f>
        <v>290</v>
      </c>
      <c r="N87" s="259">
        <f>O87-M87-L87-K87-J87-I87-H87-G87-F87-E87-D87-C87</f>
        <v>290</v>
      </c>
      <c r="O87" s="176">
        <f>SUM(O83:O86)</f>
        <v>3480</v>
      </c>
      <c r="P87" s="4"/>
      <c r="Q87" s="4"/>
    </row>
    <row r="88" spans="1:17" ht="30">
      <c r="A88" s="158" t="s">
        <v>255</v>
      </c>
      <c r="B88" s="178" t="s">
        <v>256</v>
      </c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176"/>
      <c r="P88" s="4"/>
      <c r="Q88" s="4"/>
    </row>
    <row r="89" spans="1:17" ht="30">
      <c r="A89" s="158" t="s">
        <v>513</v>
      </c>
      <c r="B89" s="178" t="s">
        <v>257</v>
      </c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176"/>
      <c r="P89" s="4"/>
      <c r="Q89" s="4"/>
    </row>
    <row r="90" spans="1:17" ht="30">
      <c r="A90" s="158" t="s">
        <v>514</v>
      </c>
      <c r="B90" s="178" t="s">
        <v>258</v>
      </c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176"/>
      <c r="P90" s="4"/>
      <c r="Q90" s="4"/>
    </row>
    <row r="91" spans="1:17" ht="15">
      <c r="A91" s="158" t="s">
        <v>515</v>
      </c>
      <c r="B91" s="178" t="s">
        <v>259</v>
      </c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176"/>
      <c r="P91" s="4"/>
      <c r="Q91" s="4"/>
    </row>
    <row r="92" spans="1:17" ht="30">
      <c r="A92" s="158" t="s">
        <v>516</v>
      </c>
      <c r="B92" s="178" t="s">
        <v>260</v>
      </c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176"/>
      <c r="P92" s="4"/>
      <c r="Q92" s="4"/>
    </row>
    <row r="93" spans="1:17" ht="30">
      <c r="A93" s="158" t="s">
        <v>517</v>
      </c>
      <c r="B93" s="178" t="s">
        <v>261</v>
      </c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176"/>
      <c r="P93" s="4"/>
      <c r="Q93" s="4"/>
    </row>
    <row r="94" spans="1:17" ht="15">
      <c r="A94" s="158" t="s">
        <v>262</v>
      </c>
      <c r="B94" s="178" t="s">
        <v>263</v>
      </c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176"/>
      <c r="P94" s="4"/>
      <c r="Q94" s="4"/>
    </row>
    <row r="95" spans="1:17" ht="15">
      <c r="A95" s="158" t="s">
        <v>518</v>
      </c>
      <c r="B95" s="178" t="s">
        <v>264</v>
      </c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176"/>
      <c r="P95" s="4"/>
      <c r="Q95" s="4"/>
    </row>
    <row r="96" spans="1:17" ht="15">
      <c r="A96" s="159" t="s">
        <v>478</v>
      </c>
      <c r="B96" s="181" t="s">
        <v>265</v>
      </c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176"/>
      <c r="P96" s="4"/>
      <c r="Q96" s="4"/>
    </row>
    <row r="97" spans="1:17" ht="15.75">
      <c r="A97" s="187" t="s">
        <v>739</v>
      </c>
      <c r="B97" s="181"/>
      <c r="C97" s="259">
        <f>O97/12</f>
        <v>306.6666666666667</v>
      </c>
      <c r="D97" s="259">
        <f>O97/12</f>
        <v>306.6666666666667</v>
      </c>
      <c r="E97" s="259">
        <f>O97/12</f>
        <v>306.6666666666667</v>
      </c>
      <c r="F97" s="259">
        <f>O97/12</f>
        <v>306.6666666666667</v>
      </c>
      <c r="G97" s="259">
        <f>O97/12</f>
        <v>306.6666666666667</v>
      </c>
      <c r="H97" s="259">
        <f>O97/12</f>
        <v>306.6666666666667</v>
      </c>
      <c r="I97" s="259">
        <f>O97/12</f>
        <v>306.6666666666667</v>
      </c>
      <c r="J97" s="259">
        <f>O97/12</f>
        <v>306.6666666666667</v>
      </c>
      <c r="K97" s="259">
        <f>O97/12</f>
        <v>306.6666666666667</v>
      </c>
      <c r="L97" s="259">
        <f>O97/12</f>
        <v>306.6666666666667</v>
      </c>
      <c r="M97" s="259">
        <f>O97/12</f>
        <v>306.6666666666667</v>
      </c>
      <c r="N97" s="259">
        <v>303</v>
      </c>
      <c r="O97" s="228">
        <f>O87+O96+O82</f>
        <v>3680</v>
      </c>
      <c r="P97" s="4"/>
      <c r="Q97" s="4"/>
    </row>
    <row r="98" spans="1:17" ht="15.75">
      <c r="A98" s="161" t="s">
        <v>526</v>
      </c>
      <c r="B98" s="189" t="s">
        <v>266</v>
      </c>
      <c r="C98" s="259">
        <f>O98/12</f>
        <v>1227.5833333333333</v>
      </c>
      <c r="D98" s="259">
        <f>O98/12</f>
        <v>1227.5833333333333</v>
      </c>
      <c r="E98" s="259">
        <f>O98/12</f>
        <v>1227.5833333333333</v>
      </c>
      <c r="F98" s="259">
        <f>O98/12</f>
        <v>1227.5833333333333</v>
      </c>
      <c r="G98" s="259">
        <f>O98/12</f>
        <v>1227.5833333333333</v>
      </c>
      <c r="H98" s="259">
        <f>O98/12</f>
        <v>1227.5833333333333</v>
      </c>
      <c r="I98" s="259">
        <f>O98/12</f>
        <v>1227.5833333333333</v>
      </c>
      <c r="J98" s="259">
        <f>O98/12</f>
        <v>1227.5833333333333</v>
      </c>
      <c r="K98" s="259">
        <f>O98/12</f>
        <v>1227.5833333333333</v>
      </c>
      <c r="L98" s="259">
        <f>O98/12</f>
        <v>1227.5833333333333</v>
      </c>
      <c r="M98" s="259">
        <f>O98/12</f>
        <v>1227.5833333333333</v>
      </c>
      <c r="N98" s="259">
        <v>1223</v>
      </c>
      <c r="O98" s="176">
        <f>O97+O74</f>
        <v>14731</v>
      </c>
      <c r="P98" s="4"/>
      <c r="Q98" s="4"/>
    </row>
    <row r="99" spans="1:17" ht="15">
      <c r="A99" s="158" t="s">
        <v>519</v>
      </c>
      <c r="B99" s="153" t="s">
        <v>267</v>
      </c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29"/>
      <c r="P99" s="4"/>
      <c r="Q99" s="4"/>
    </row>
    <row r="100" spans="1:17" ht="15">
      <c r="A100" s="158" t="s">
        <v>270</v>
      </c>
      <c r="B100" s="153" t="s">
        <v>271</v>
      </c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29"/>
      <c r="P100" s="4"/>
      <c r="Q100" s="4"/>
    </row>
    <row r="101" spans="1:17" ht="15">
      <c r="A101" s="158" t="s">
        <v>520</v>
      </c>
      <c r="B101" s="153" t="s">
        <v>272</v>
      </c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29"/>
      <c r="P101" s="4"/>
      <c r="Q101" s="4"/>
    </row>
    <row r="102" spans="1:17" ht="15">
      <c r="A102" s="165" t="s">
        <v>483</v>
      </c>
      <c r="B102" s="154" t="s">
        <v>274</v>
      </c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30"/>
      <c r="P102" s="4"/>
      <c r="Q102" s="4"/>
    </row>
    <row r="103" spans="1:17" ht="15">
      <c r="A103" s="164" t="s">
        <v>521</v>
      </c>
      <c r="B103" s="153" t="s">
        <v>275</v>
      </c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31"/>
      <c r="P103" s="4"/>
      <c r="Q103" s="4"/>
    </row>
    <row r="104" spans="1:17" ht="15">
      <c r="A104" s="164" t="s">
        <v>489</v>
      </c>
      <c r="B104" s="153" t="s">
        <v>278</v>
      </c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31"/>
      <c r="P104" s="4"/>
      <c r="Q104" s="4"/>
    </row>
    <row r="105" spans="1:17" ht="15">
      <c r="A105" s="158" t="s">
        <v>279</v>
      </c>
      <c r="B105" s="153" t="s">
        <v>280</v>
      </c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29"/>
      <c r="P105" s="4"/>
      <c r="Q105" s="4"/>
    </row>
    <row r="106" spans="1:17" ht="15">
      <c r="A106" s="158" t="s">
        <v>522</v>
      </c>
      <c r="B106" s="153" t="s">
        <v>281</v>
      </c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29"/>
      <c r="P106" s="4"/>
      <c r="Q106" s="4"/>
    </row>
    <row r="107" spans="1:17" ht="15">
      <c r="A107" s="166" t="s">
        <v>486</v>
      </c>
      <c r="B107" s="154" t="s">
        <v>282</v>
      </c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32"/>
      <c r="P107" s="4"/>
      <c r="Q107" s="4"/>
    </row>
    <row r="108" spans="1:17" ht="15">
      <c r="A108" s="164" t="s">
        <v>283</v>
      </c>
      <c r="B108" s="153" t="s">
        <v>284</v>
      </c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31"/>
      <c r="P108" s="4"/>
      <c r="Q108" s="4"/>
    </row>
    <row r="109" spans="1:17" ht="15">
      <c r="A109" s="164" t="s">
        <v>285</v>
      </c>
      <c r="B109" s="153" t="s">
        <v>286</v>
      </c>
      <c r="C109" s="259">
        <f>O109/12</f>
        <v>29.333333333333332</v>
      </c>
      <c r="D109" s="259">
        <f>O109/12</f>
        <v>29.333333333333332</v>
      </c>
      <c r="E109" s="259">
        <f>O109/12</f>
        <v>29.333333333333332</v>
      </c>
      <c r="F109" s="259">
        <f>O109/12</f>
        <v>29.333333333333332</v>
      </c>
      <c r="G109" s="259">
        <f>O109/12</f>
        <v>29.333333333333332</v>
      </c>
      <c r="H109" s="259">
        <f>O109/12</f>
        <v>29.333333333333332</v>
      </c>
      <c r="I109" s="259">
        <f>O109/12</f>
        <v>29.333333333333332</v>
      </c>
      <c r="J109" s="259">
        <f>O109/12</f>
        <v>29.333333333333332</v>
      </c>
      <c r="K109" s="259">
        <f>O109/12</f>
        <v>29.333333333333332</v>
      </c>
      <c r="L109" s="259">
        <f>O109/12</f>
        <v>29.333333333333332</v>
      </c>
      <c r="M109" s="259">
        <f>O109/12</f>
        <v>29.333333333333332</v>
      </c>
      <c r="N109" s="259">
        <v>33</v>
      </c>
      <c r="O109" s="231">
        <v>352</v>
      </c>
      <c r="P109" s="4"/>
      <c r="Q109" s="4"/>
    </row>
    <row r="110" spans="1:17" ht="15">
      <c r="A110" s="166" t="s">
        <v>287</v>
      </c>
      <c r="B110" s="154" t="s">
        <v>288</v>
      </c>
      <c r="C110" s="259">
        <f>O110/12</f>
        <v>29.333333333333332</v>
      </c>
      <c r="D110" s="259">
        <f>O110/12</f>
        <v>29.333333333333332</v>
      </c>
      <c r="E110" s="259">
        <f>O110/12</f>
        <v>29.333333333333332</v>
      </c>
      <c r="F110" s="259">
        <f>O110/12</f>
        <v>29.333333333333332</v>
      </c>
      <c r="G110" s="259">
        <f>O110/12</f>
        <v>29.333333333333332</v>
      </c>
      <c r="H110" s="259">
        <f>O110/12</f>
        <v>29.333333333333332</v>
      </c>
      <c r="I110" s="259">
        <f>O110/12</f>
        <v>29.333333333333332</v>
      </c>
      <c r="J110" s="259">
        <f>O110/12</f>
        <v>29.333333333333332</v>
      </c>
      <c r="K110" s="259">
        <f>O110/12</f>
        <v>29.333333333333332</v>
      </c>
      <c r="L110" s="259">
        <f>O110/12</f>
        <v>29.333333333333332</v>
      </c>
      <c r="M110" s="259">
        <f>O110/12</f>
        <v>29.333333333333332</v>
      </c>
      <c r="N110" s="259">
        <v>33</v>
      </c>
      <c r="O110" s="231">
        <v>352</v>
      </c>
      <c r="P110" s="4"/>
      <c r="Q110" s="4"/>
    </row>
    <row r="111" spans="1:17" ht="15">
      <c r="A111" s="164" t="s">
        <v>289</v>
      </c>
      <c r="B111" s="153" t="s">
        <v>290</v>
      </c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31"/>
      <c r="P111" s="4"/>
      <c r="Q111" s="4"/>
    </row>
    <row r="112" spans="1:17" ht="15">
      <c r="A112" s="164" t="s">
        <v>291</v>
      </c>
      <c r="B112" s="153" t="s">
        <v>292</v>
      </c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31"/>
      <c r="P112" s="4"/>
      <c r="Q112" s="4"/>
    </row>
    <row r="113" spans="1:17" ht="15">
      <c r="A113" s="164" t="s">
        <v>293</v>
      </c>
      <c r="B113" s="153" t="s">
        <v>294</v>
      </c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31"/>
      <c r="P113" s="4"/>
      <c r="Q113" s="4"/>
    </row>
    <row r="114" spans="1:17" ht="15">
      <c r="A114" s="195" t="s">
        <v>487</v>
      </c>
      <c r="B114" s="156" t="s">
        <v>295</v>
      </c>
      <c r="C114" s="259">
        <f>O114/12</f>
        <v>29.333333333333332</v>
      </c>
      <c r="D114" s="259">
        <f>O114/12</f>
        <v>29.333333333333332</v>
      </c>
      <c r="E114" s="259">
        <f>O114/12</f>
        <v>29.333333333333332</v>
      </c>
      <c r="F114" s="259">
        <f>O114/12</f>
        <v>29.333333333333332</v>
      </c>
      <c r="G114" s="259">
        <f>O114/12</f>
        <v>29.333333333333332</v>
      </c>
      <c r="H114" s="259">
        <f>O114/12</f>
        <v>29.333333333333332</v>
      </c>
      <c r="I114" s="259">
        <f>O114/12</f>
        <v>29.333333333333332</v>
      </c>
      <c r="J114" s="259">
        <f>O114/12</f>
        <v>29.333333333333332</v>
      </c>
      <c r="K114" s="259">
        <f>O114/12</f>
        <v>29.333333333333332</v>
      </c>
      <c r="L114" s="259">
        <f>O114/12</f>
        <v>29.333333333333332</v>
      </c>
      <c r="M114" s="259">
        <f>O114/12</f>
        <v>29.333333333333332</v>
      </c>
      <c r="N114" s="259">
        <v>33</v>
      </c>
      <c r="O114" s="232">
        <f>O102+O107+O108+O110+O111+O112+O113</f>
        <v>352</v>
      </c>
      <c r="P114" s="4"/>
      <c r="Q114" s="4"/>
    </row>
    <row r="115" spans="1:17" ht="15">
      <c r="A115" s="164" t="s">
        <v>296</v>
      </c>
      <c r="B115" s="153" t="s">
        <v>297</v>
      </c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31"/>
      <c r="P115" s="4"/>
      <c r="Q115" s="4"/>
    </row>
    <row r="116" spans="1:17" ht="15">
      <c r="A116" s="158" t="s">
        <v>298</v>
      </c>
      <c r="B116" s="153" t="s">
        <v>299</v>
      </c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29"/>
      <c r="P116" s="4"/>
      <c r="Q116" s="4"/>
    </row>
    <row r="117" spans="1:17" ht="15">
      <c r="A117" s="164" t="s">
        <v>523</v>
      </c>
      <c r="B117" s="153" t="s">
        <v>300</v>
      </c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31"/>
      <c r="P117" s="4"/>
      <c r="Q117" s="4"/>
    </row>
    <row r="118" spans="1:17" ht="15">
      <c r="A118" s="164" t="s">
        <v>492</v>
      </c>
      <c r="B118" s="153" t="s">
        <v>301</v>
      </c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31"/>
      <c r="P118" s="4"/>
      <c r="Q118" s="4"/>
    </row>
    <row r="119" spans="1:17" ht="15">
      <c r="A119" s="195" t="s">
        <v>493</v>
      </c>
      <c r="B119" s="156" t="s">
        <v>305</v>
      </c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32"/>
      <c r="P119" s="4"/>
      <c r="Q119" s="4"/>
    </row>
    <row r="120" spans="1:17" ht="15">
      <c r="A120" s="158" t="s">
        <v>306</v>
      </c>
      <c r="B120" s="153" t="s">
        <v>307</v>
      </c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29"/>
      <c r="P120" s="4"/>
      <c r="Q120" s="4"/>
    </row>
    <row r="121" spans="1:17" ht="15.75">
      <c r="A121" s="167" t="s">
        <v>527</v>
      </c>
      <c r="B121" s="168" t="s">
        <v>308</v>
      </c>
      <c r="C121" s="259">
        <f>O121/12</f>
        <v>29.333333333333332</v>
      </c>
      <c r="D121" s="259">
        <f>O121/12</f>
        <v>29.333333333333332</v>
      </c>
      <c r="E121" s="259">
        <f>O121/12</f>
        <v>29.333333333333332</v>
      </c>
      <c r="F121" s="259">
        <f>O121/12</f>
        <v>29.333333333333332</v>
      </c>
      <c r="G121" s="259">
        <f>O121/12</f>
        <v>29.333333333333332</v>
      </c>
      <c r="H121" s="259">
        <f>O121/12</f>
        <v>29.333333333333332</v>
      </c>
      <c r="I121" s="259">
        <f>O121/12</f>
        <v>29.333333333333332</v>
      </c>
      <c r="J121" s="259">
        <f>O121/12</f>
        <v>29.333333333333332</v>
      </c>
      <c r="K121" s="259">
        <f>O121/12</f>
        <v>29.333333333333332</v>
      </c>
      <c r="L121" s="259">
        <f>O121/12</f>
        <v>29.333333333333332</v>
      </c>
      <c r="M121" s="259">
        <f>O121/12</f>
        <v>29.333333333333332</v>
      </c>
      <c r="N121" s="259">
        <v>33</v>
      </c>
      <c r="O121" s="232">
        <f>O114+O119+O120</f>
        <v>352</v>
      </c>
      <c r="P121" s="4"/>
      <c r="Q121" s="4"/>
    </row>
    <row r="122" spans="1:17" ht="15.75">
      <c r="A122" s="169" t="s">
        <v>564</v>
      </c>
      <c r="B122" s="170"/>
      <c r="C122" s="259">
        <f>O122/12</f>
        <v>1256.9166666666667</v>
      </c>
      <c r="D122" s="259">
        <f>O122/12</f>
        <v>1256.9166666666667</v>
      </c>
      <c r="E122" s="259">
        <f>O122/12</f>
        <v>1256.9166666666667</v>
      </c>
      <c r="F122" s="259">
        <f>O122/12</f>
        <v>1256.9166666666667</v>
      </c>
      <c r="G122" s="259">
        <f>O122/12</f>
        <v>1256.9166666666667</v>
      </c>
      <c r="H122" s="259">
        <f>O122/12</f>
        <v>1256.9166666666667</v>
      </c>
      <c r="I122" s="259">
        <f>O122/12</f>
        <v>1256.9166666666667</v>
      </c>
      <c r="J122" s="259">
        <f>O122/12</f>
        <v>1256.9166666666667</v>
      </c>
      <c r="K122" s="259">
        <f>O122/12</f>
        <v>1256.9166666666667</v>
      </c>
      <c r="L122" s="259">
        <f>O122/12</f>
        <v>1256.9166666666667</v>
      </c>
      <c r="M122" s="259">
        <f>O122/12</f>
        <v>1256.9166666666667</v>
      </c>
      <c r="N122" s="259">
        <v>1256</v>
      </c>
      <c r="O122" s="176">
        <f>O98+O121</f>
        <v>15083</v>
      </c>
      <c r="P122" s="4"/>
      <c r="Q122" s="4"/>
    </row>
    <row r="123" spans="1:17" ht="25.5">
      <c r="A123" s="2" t="s">
        <v>129</v>
      </c>
      <c r="B123" s="3" t="s">
        <v>557</v>
      </c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45"/>
      <c r="P123" s="4"/>
      <c r="Q123" s="4"/>
    </row>
    <row r="124" spans="1:17" ht="15">
      <c r="A124" s="151" t="s">
        <v>309</v>
      </c>
      <c r="B124" s="152" t="s">
        <v>310</v>
      </c>
      <c r="C124" s="259">
        <f>O124/12</f>
        <v>557.6666666666666</v>
      </c>
      <c r="D124" s="259">
        <f>O124/12</f>
        <v>557.6666666666666</v>
      </c>
      <c r="E124" s="259">
        <f>O124/12</f>
        <v>557.6666666666666</v>
      </c>
      <c r="F124" s="259">
        <f>O124/12</f>
        <v>557.6666666666666</v>
      </c>
      <c r="G124" s="259">
        <f>O124/12</f>
        <v>557.6666666666666</v>
      </c>
      <c r="H124" s="259">
        <f>O124/12</f>
        <v>557.6666666666666</v>
      </c>
      <c r="I124" s="259">
        <f>O124/12</f>
        <v>557.6666666666666</v>
      </c>
      <c r="J124" s="259">
        <f>O124/12</f>
        <v>557.6666666666666</v>
      </c>
      <c r="K124" s="259">
        <f>O124/12</f>
        <v>557.6666666666666</v>
      </c>
      <c r="L124" s="259">
        <f>O124/12</f>
        <v>557.6666666666666</v>
      </c>
      <c r="M124" s="259">
        <f>O124/12</f>
        <v>557.6666666666666</v>
      </c>
      <c r="N124" s="259">
        <v>554</v>
      </c>
      <c r="O124" s="227">
        <v>6692</v>
      </c>
      <c r="P124" s="4"/>
      <c r="Q124" s="4"/>
    </row>
    <row r="125" spans="1:17" ht="15">
      <c r="A125" s="153" t="s">
        <v>311</v>
      </c>
      <c r="B125" s="152" t="s">
        <v>312</v>
      </c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27"/>
      <c r="P125" s="4"/>
      <c r="Q125" s="4"/>
    </row>
    <row r="126" spans="1:17" ht="15">
      <c r="A126" s="153" t="s">
        <v>313</v>
      </c>
      <c r="B126" s="152" t="s">
        <v>314</v>
      </c>
      <c r="C126" s="259">
        <f>O126/12</f>
        <v>75.08333333333333</v>
      </c>
      <c r="D126" s="259">
        <f>O126/12</f>
        <v>75.08333333333333</v>
      </c>
      <c r="E126" s="259">
        <f>O126/12</f>
        <v>75.08333333333333</v>
      </c>
      <c r="F126" s="259">
        <f>O126/12</f>
        <v>75.08333333333333</v>
      </c>
      <c r="G126" s="259">
        <f>O126/12</f>
        <v>75.08333333333333</v>
      </c>
      <c r="H126" s="259">
        <f>O126/12</f>
        <v>75.08333333333333</v>
      </c>
      <c r="I126" s="259">
        <f>O126/12</f>
        <v>75.08333333333333</v>
      </c>
      <c r="J126" s="259">
        <f>O126/12</f>
        <v>75.08333333333333</v>
      </c>
      <c r="K126" s="259">
        <f>O126/12</f>
        <v>75.08333333333333</v>
      </c>
      <c r="L126" s="259">
        <f>O126/12</f>
        <v>75.08333333333333</v>
      </c>
      <c r="M126" s="259">
        <f>O126/12</f>
        <v>75.08333333333333</v>
      </c>
      <c r="N126" s="259">
        <v>76</v>
      </c>
      <c r="O126" s="227">
        <v>901</v>
      </c>
      <c r="P126" s="4"/>
      <c r="Q126" s="4"/>
    </row>
    <row r="127" spans="1:17" ht="15">
      <c r="A127" s="153" t="s">
        <v>315</v>
      </c>
      <c r="B127" s="152" t="s">
        <v>316</v>
      </c>
      <c r="C127" s="259">
        <f>O127/12</f>
        <v>100</v>
      </c>
      <c r="D127" s="259">
        <f>O127/12</f>
        <v>100</v>
      </c>
      <c r="E127" s="259">
        <f>O127/12</f>
        <v>100</v>
      </c>
      <c r="F127" s="259">
        <f>O127/12</f>
        <v>100</v>
      </c>
      <c r="G127" s="259">
        <f>O127/12</f>
        <v>100</v>
      </c>
      <c r="H127" s="259">
        <f>O127/12</f>
        <v>100</v>
      </c>
      <c r="I127" s="259">
        <f>O127/12</f>
        <v>100</v>
      </c>
      <c r="J127" s="259">
        <f>O127/12</f>
        <v>100</v>
      </c>
      <c r="K127" s="259">
        <f>O127/12</f>
        <v>100</v>
      </c>
      <c r="L127" s="259">
        <f>O127/12</f>
        <v>100</v>
      </c>
      <c r="M127" s="259">
        <f>O127/12</f>
        <v>100</v>
      </c>
      <c r="N127" s="259">
        <f>O127-M127-L127-K127-J127-I127-H127-G127-F127-E127-D127-C127</f>
        <v>100</v>
      </c>
      <c r="O127" s="227">
        <v>1200</v>
      </c>
      <c r="P127" s="4"/>
      <c r="Q127" s="4"/>
    </row>
    <row r="128" spans="1:17" ht="15">
      <c r="A128" s="153" t="s">
        <v>317</v>
      </c>
      <c r="B128" s="152" t="s">
        <v>318</v>
      </c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27"/>
      <c r="P128" s="4"/>
      <c r="Q128" s="4"/>
    </row>
    <row r="129" spans="1:17" ht="15">
      <c r="A129" s="153" t="s">
        <v>319</v>
      </c>
      <c r="B129" s="152" t="s">
        <v>320</v>
      </c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27"/>
      <c r="P129" s="4"/>
      <c r="Q129" s="4"/>
    </row>
    <row r="130" spans="1:17" ht="15">
      <c r="A130" s="154" t="s">
        <v>566</v>
      </c>
      <c r="B130" s="155" t="s">
        <v>321</v>
      </c>
      <c r="C130" s="259">
        <f>O130/12</f>
        <v>732.75</v>
      </c>
      <c r="D130" s="259">
        <f>O130/12</f>
        <v>732.75</v>
      </c>
      <c r="E130" s="259">
        <f>O130/12</f>
        <v>732.75</v>
      </c>
      <c r="F130" s="259">
        <f>O130/12</f>
        <v>732.75</v>
      </c>
      <c r="G130" s="259">
        <f>O130/12</f>
        <v>732.75</v>
      </c>
      <c r="H130" s="259">
        <f>O130/12</f>
        <v>732.75</v>
      </c>
      <c r="I130" s="259">
        <f>O130/12</f>
        <v>732.75</v>
      </c>
      <c r="J130" s="259">
        <f>O130/12</f>
        <v>732.75</v>
      </c>
      <c r="K130" s="259">
        <f>O130/12</f>
        <v>732.75</v>
      </c>
      <c r="L130" s="259">
        <f>O130/12</f>
        <v>732.75</v>
      </c>
      <c r="M130" s="259">
        <f>O130/12</f>
        <v>732.75</v>
      </c>
      <c r="N130" s="259">
        <v>730</v>
      </c>
      <c r="O130" s="177">
        <f>SUM(O124:O129)</f>
        <v>8793</v>
      </c>
      <c r="P130" s="4"/>
      <c r="Q130" s="4"/>
    </row>
    <row r="131" spans="1:17" ht="15">
      <c r="A131" s="153" t="s">
        <v>322</v>
      </c>
      <c r="B131" s="152" t="s">
        <v>323</v>
      </c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27"/>
      <c r="P131" s="4"/>
      <c r="Q131" s="4"/>
    </row>
    <row r="132" spans="1:17" ht="30">
      <c r="A132" s="153" t="s">
        <v>324</v>
      </c>
      <c r="B132" s="152" t="s">
        <v>325</v>
      </c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27"/>
      <c r="P132" s="4"/>
      <c r="Q132" s="4"/>
    </row>
    <row r="133" spans="1:17" ht="30">
      <c r="A133" s="153" t="s">
        <v>528</v>
      </c>
      <c r="B133" s="152" t="s">
        <v>326</v>
      </c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27"/>
      <c r="P133" s="4"/>
      <c r="Q133" s="4"/>
    </row>
    <row r="134" spans="1:17" ht="30">
      <c r="A134" s="153" t="s">
        <v>529</v>
      </c>
      <c r="B134" s="152" t="s">
        <v>327</v>
      </c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27"/>
      <c r="P134" s="4"/>
      <c r="Q134" s="4"/>
    </row>
    <row r="135" spans="1:17" ht="15">
      <c r="A135" s="153" t="s">
        <v>530</v>
      </c>
      <c r="B135" s="152" t="s">
        <v>328</v>
      </c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27"/>
      <c r="P135" s="4"/>
      <c r="Q135" s="4"/>
    </row>
    <row r="136" spans="1:17" ht="15">
      <c r="A136" s="156" t="s">
        <v>567</v>
      </c>
      <c r="B136" s="157" t="s">
        <v>329</v>
      </c>
      <c r="C136" s="259">
        <f>O136/12</f>
        <v>732.75</v>
      </c>
      <c r="D136" s="259">
        <f>O136/12</f>
        <v>732.75</v>
      </c>
      <c r="E136" s="259">
        <f>O136/12</f>
        <v>732.75</v>
      </c>
      <c r="F136" s="259">
        <f>O136/12</f>
        <v>732.75</v>
      </c>
      <c r="G136" s="259">
        <f>O136/12</f>
        <v>732.75</v>
      </c>
      <c r="H136" s="259">
        <f>O136/12</f>
        <v>732.75</v>
      </c>
      <c r="I136" s="259">
        <f>O136/12</f>
        <v>732.75</v>
      </c>
      <c r="J136" s="259">
        <f>O136/12</f>
        <v>732.75</v>
      </c>
      <c r="K136" s="259">
        <f>O136/12</f>
        <v>732.75</v>
      </c>
      <c r="L136" s="259">
        <f>O136/12</f>
        <v>732.75</v>
      </c>
      <c r="M136" s="259">
        <f>O136/12</f>
        <v>732.75</v>
      </c>
      <c r="N136" s="259">
        <v>730</v>
      </c>
      <c r="O136" s="227">
        <f>SUM(O130:O135)</f>
        <v>8793</v>
      </c>
      <c r="P136" s="4"/>
      <c r="Q136" s="4"/>
    </row>
    <row r="137" spans="1:17" ht="15">
      <c r="A137" s="153" t="s">
        <v>330</v>
      </c>
      <c r="B137" s="152" t="s">
        <v>331</v>
      </c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27"/>
      <c r="P137" s="4"/>
      <c r="Q137" s="4"/>
    </row>
    <row r="138" spans="1:17" ht="30">
      <c r="A138" s="153" t="s">
        <v>332</v>
      </c>
      <c r="B138" s="152" t="s">
        <v>333</v>
      </c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27"/>
      <c r="P138" s="4"/>
      <c r="Q138" s="4"/>
    </row>
    <row r="139" spans="1:17" ht="30">
      <c r="A139" s="153" t="s">
        <v>531</v>
      </c>
      <c r="B139" s="152" t="s">
        <v>334</v>
      </c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27"/>
      <c r="P139" s="4"/>
      <c r="Q139" s="4"/>
    </row>
    <row r="140" spans="1:17" ht="30">
      <c r="A140" s="153" t="s">
        <v>532</v>
      </c>
      <c r="B140" s="152" t="s">
        <v>335</v>
      </c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27"/>
      <c r="P140" s="4"/>
      <c r="Q140" s="4"/>
    </row>
    <row r="141" spans="1:17" ht="15">
      <c r="A141" s="153" t="s">
        <v>533</v>
      </c>
      <c r="B141" s="152" t="s">
        <v>336</v>
      </c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27"/>
      <c r="P141" s="4"/>
      <c r="Q141" s="4"/>
    </row>
    <row r="142" spans="1:17" ht="15">
      <c r="A142" s="156" t="s">
        <v>568</v>
      </c>
      <c r="B142" s="157" t="s">
        <v>337</v>
      </c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27"/>
      <c r="P142" s="4"/>
      <c r="Q142" s="4"/>
    </row>
    <row r="143" spans="1:17" ht="15">
      <c r="A143" s="153" t="s">
        <v>534</v>
      </c>
      <c r="B143" s="152" t="s">
        <v>338</v>
      </c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27"/>
      <c r="P143" s="4"/>
      <c r="Q143" s="4"/>
    </row>
    <row r="144" spans="1:17" ht="15">
      <c r="A144" s="153" t="s">
        <v>535</v>
      </c>
      <c r="B144" s="152" t="s">
        <v>339</v>
      </c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27"/>
      <c r="P144" s="4"/>
      <c r="Q144" s="4"/>
    </row>
    <row r="145" spans="1:17" ht="15">
      <c r="A145" s="154" t="s">
        <v>569</v>
      </c>
      <c r="B145" s="155" t="s">
        <v>340</v>
      </c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27"/>
      <c r="P145" s="4"/>
      <c r="Q145" s="4"/>
    </row>
    <row r="146" spans="1:17" ht="15">
      <c r="A146" s="153" t="s">
        <v>536</v>
      </c>
      <c r="B146" s="152" t="s">
        <v>341</v>
      </c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27"/>
      <c r="P146" s="4"/>
      <c r="Q146" s="4"/>
    </row>
    <row r="147" spans="1:17" ht="15">
      <c r="A147" s="153" t="s">
        <v>537</v>
      </c>
      <c r="B147" s="152" t="s">
        <v>342</v>
      </c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27"/>
      <c r="P147" s="4"/>
      <c r="Q147" s="4"/>
    </row>
    <row r="148" spans="1:17" ht="15">
      <c r="A148" s="153" t="s">
        <v>538</v>
      </c>
      <c r="B148" s="152" t="s">
        <v>343</v>
      </c>
      <c r="C148" s="259"/>
      <c r="D148" s="259"/>
      <c r="E148" s="259">
        <v>850</v>
      </c>
      <c r="F148" s="259">
        <v>200</v>
      </c>
      <c r="G148" s="259"/>
      <c r="H148" s="259"/>
      <c r="I148" s="259"/>
      <c r="J148" s="259"/>
      <c r="K148" s="259">
        <v>850</v>
      </c>
      <c r="L148" s="259">
        <v>100</v>
      </c>
      <c r="M148" s="259">
        <v>100</v>
      </c>
      <c r="N148" s="259"/>
      <c r="O148" s="227">
        <v>2100</v>
      </c>
      <c r="P148" s="4"/>
      <c r="Q148" s="4"/>
    </row>
    <row r="149" spans="1:17" ht="15">
      <c r="A149" s="153" t="s">
        <v>539</v>
      </c>
      <c r="B149" s="152" t="s">
        <v>344</v>
      </c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27"/>
      <c r="P149" s="4"/>
      <c r="Q149" s="4"/>
    </row>
    <row r="150" spans="1:17" ht="15">
      <c r="A150" s="153" t="s">
        <v>540</v>
      </c>
      <c r="B150" s="152" t="s">
        <v>347</v>
      </c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27"/>
      <c r="P150" s="4"/>
      <c r="Q150" s="4"/>
    </row>
    <row r="151" spans="1:17" ht="15">
      <c r="A151" s="153" t="s">
        <v>348</v>
      </c>
      <c r="B151" s="152" t="s">
        <v>349</v>
      </c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27"/>
      <c r="P151" s="4"/>
      <c r="Q151" s="4"/>
    </row>
    <row r="152" spans="1:17" ht="15">
      <c r="A152" s="153" t="s">
        <v>541</v>
      </c>
      <c r="B152" s="152" t="s">
        <v>350</v>
      </c>
      <c r="C152" s="259"/>
      <c r="D152" s="259"/>
      <c r="E152" s="259">
        <v>100</v>
      </c>
      <c r="F152" s="259">
        <v>20</v>
      </c>
      <c r="G152" s="259">
        <v>30</v>
      </c>
      <c r="H152" s="259"/>
      <c r="I152" s="259"/>
      <c r="J152" s="259"/>
      <c r="K152" s="259">
        <v>100</v>
      </c>
      <c r="L152" s="259">
        <v>50</v>
      </c>
      <c r="M152" s="259"/>
      <c r="N152" s="259">
        <f>O152-M152-L152-K152-J152-I152-H152-G152-F152-E152-D152-C152</f>
        <v>10</v>
      </c>
      <c r="O152" s="227">
        <v>310</v>
      </c>
      <c r="P152" s="4"/>
      <c r="Q152" s="4"/>
    </row>
    <row r="153" spans="1:17" ht="15">
      <c r="A153" s="153" t="s">
        <v>542</v>
      </c>
      <c r="B153" s="152" t="s">
        <v>355</v>
      </c>
      <c r="C153" s="259"/>
      <c r="D153" s="259"/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27"/>
      <c r="P153" s="4"/>
      <c r="Q153" s="4"/>
    </row>
    <row r="154" spans="1:17" ht="15">
      <c r="A154" s="154" t="s">
        <v>570</v>
      </c>
      <c r="B154" s="155" t="s">
        <v>358</v>
      </c>
      <c r="C154" s="259">
        <f>O154/12</f>
        <v>25.833333333333332</v>
      </c>
      <c r="D154" s="259">
        <f>O154/12</f>
        <v>25.833333333333332</v>
      </c>
      <c r="E154" s="259">
        <f>O154/12</f>
        <v>25.833333333333332</v>
      </c>
      <c r="F154" s="259">
        <f>O154/12</f>
        <v>25.833333333333332</v>
      </c>
      <c r="G154" s="259">
        <f>O154/12</f>
        <v>25.833333333333332</v>
      </c>
      <c r="H154" s="259">
        <f>O154/12</f>
        <v>25.833333333333332</v>
      </c>
      <c r="I154" s="259">
        <f>O154/12</f>
        <v>25.833333333333332</v>
      </c>
      <c r="J154" s="259">
        <f>O154/12</f>
        <v>25.833333333333332</v>
      </c>
      <c r="K154" s="259">
        <f>O154/12</f>
        <v>25.833333333333332</v>
      </c>
      <c r="L154" s="259">
        <f>O154/12</f>
        <v>25.833333333333332</v>
      </c>
      <c r="M154" s="259">
        <f>O154/12</f>
        <v>25.833333333333332</v>
      </c>
      <c r="N154" s="259">
        <v>24</v>
      </c>
      <c r="O154" s="227">
        <v>310</v>
      </c>
      <c r="P154" s="4"/>
      <c r="Q154" s="4"/>
    </row>
    <row r="155" spans="1:17" ht="15">
      <c r="A155" s="153" t="s">
        <v>543</v>
      </c>
      <c r="B155" s="152" t="s">
        <v>359</v>
      </c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27"/>
      <c r="P155" s="4"/>
      <c r="Q155" s="4"/>
    </row>
    <row r="156" spans="1:17" ht="15">
      <c r="A156" s="156" t="s">
        <v>571</v>
      </c>
      <c r="B156" s="157" t="s">
        <v>360</v>
      </c>
      <c r="C156" s="259">
        <f>O156/12</f>
        <v>200.83333333333334</v>
      </c>
      <c r="D156" s="259">
        <f>O156/12</f>
        <v>200.83333333333334</v>
      </c>
      <c r="E156" s="259">
        <f>O156/12</f>
        <v>200.83333333333334</v>
      </c>
      <c r="F156" s="259">
        <f>O156/12</f>
        <v>200.83333333333334</v>
      </c>
      <c r="G156" s="259">
        <f>O156/12</f>
        <v>200.83333333333334</v>
      </c>
      <c r="H156" s="259">
        <f>O156/12</f>
        <v>200.83333333333334</v>
      </c>
      <c r="I156" s="259">
        <f>O156/12</f>
        <v>200.83333333333334</v>
      </c>
      <c r="J156" s="259">
        <f>O156/12</f>
        <v>200.83333333333334</v>
      </c>
      <c r="K156" s="259">
        <f>O156/12</f>
        <v>200.83333333333334</v>
      </c>
      <c r="L156" s="259">
        <f>O156/12</f>
        <v>200.83333333333334</v>
      </c>
      <c r="M156" s="259">
        <f>O156/12</f>
        <v>200.83333333333334</v>
      </c>
      <c r="N156" s="259">
        <v>199</v>
      </c>
      <c r="O156" s="227">
        <f>O148+O154+O155</f>
        <v>2410</v>
      </c>
      <c r="P156" s="4"/>
      <c r="Q156" s="4"/>
    </row>
    <row r="157" spans="1:17" ht="15">
      <c r="A157" s="158" t="s">
        <v>361</v>
      </c>
      <c r="B157" s="152" t="s">
        <v>362</v>
      </c>
      <c r="C157" s="259"/>
      <c r="D157" s="259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27"/>
      <c r="P157" s="4"/>
      <c r="Q157" s="4"/>
    </row>
    <row r="158" spans="1:17" ht="15">
      <c r="A158" s="158" t="s">
        <v>544</v>
      </c>
      <c r="B158" s="152" t="s">
        <v>363</v>
      </c>
      <c r="C158" s="259"/>
      <c r="D158" s="259"/>
      <c r="E158" s="259"/>
      <c r="F158" s="259"/>
      <c r="G158" s="259"/>
      <c r="H158" s="259"/>
      <c r="I158" s="259"/>
      <c r="J158" s="259"/>
      <c r="K158" s="259"/>
      <c r="L158" s="259"/>
      <c r="M158" s="259"/>
      <c r="N158" s="259"/>
      <c r="O158" s="227"/>
      <c r="P158" s="4"/>
      <c r="Q158" s="4"/>
    </row>
    <row r="159" spans="1:17" ht="15">
      <c r="A159" s="158" t="s">
        <v>545</v>
      </c>
      <c r="B159" s="152" t="s">
        <v>364</v>
      </c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  <c r="M159" s="259"/>
      <c r="N159" s="259"/>
      <c r="O159" s="227"/>
      <c r="P159" s="4"/>
      <c r="Q159" s="4"/>
    </row>
    <row r="160" spans="1:17" ht="15">
      <c r="A160" s="158" t="s">
        <v>546</v>
      </c>
      <c r="B160" s="152" t="s">
        <v>365</v>
      </c>
      <c r="C160" s="259">
        <f>O160/12</f>
        <v>290</v>
      </c>
      <c r="D160" s="259">
        <f>O160/12</f>
        <v>290</v>
      </c>
      <c r="E160" s="259">
        <f>O160/12</f>
        <v>290</v>
      </c>
      <c r="F160" s="259">
        <f>O160/12</f>
        <v>290</v>
      </c>
      <c r="G160" s="259">
        <f>O160/12</f>
        <v>290</v>
      </c>
      <c r="H160" s="259">
        <f>O160/12</f>
        <v>290</v>
      </c>
      <c r="I160" s="259">
        <f>O160/12</f>
        <v>290</v>
      </c>
      <c r="J160" s="259">
        <f>O160/12</f>
        <v>290</v>
      </c>
      <c r="K160" s="259">
        <f>O160/12</f>
        <v>290</v>
      </c>
      <c r="L160" s="259">
        <f>O160/12</f>
        <v>290</v>
      </c>
      <c r="M160" s="259">
        <f>O160/12</f>
        <v>290</v>
      </c>
      <c r="N160" s="259">
        <f>O160-M160-L160-K160-J160-I160-H160-G160-F160-E160-D160-C160</f>
        <v>290</v>
      </c>
      <c r="O160" s="227">
        <v>3480</v>
      </c>
      <c r="P160" s="4"/>
      <c r="Q160" s="4"/>
    </row>
    <row r="161" spans="1:17" ht="15">
      <c r="A161" s="158" t="s">
        <v>366</v>
      </c>
      <c r="B161" s="152" t="s">
        <v>367</v>
      </c>
      <c r="C161" s="259"/>
      <c r="D161" s="259"/>
      <c r="E161" s="259"/>
      <c r="F161" s="259"/>
      <c r="G161" s="259"/>
      <c r="H161" s="259"/>
      <c r="I161" s="259"/>
      <c r="J161" s="259"/>
      <c r="K161" s="259"/>
      <c r="L161" s="259"/>
      <c r="M161" s="259"/>
      <c r="N161" s="259"/>
      <c r="O161" s="227"/>
      <c r="P161" s="4"/>
      <c r="Q161" s="4"/>
    </row>
    <row r="162" spans="1:17" ht="15">
      <c r="A162" s="158" t="s">
        <v>368</v>
      </c>
      <c r="B162" s="152" t="s">
        <v>369</v>
      </c>
      <c r="C162" s="259"/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27"/>
      <c r="P162" s="4"/>
      <c r="Q162" s="4"/>
    </row>
    <row r="163" spans="1:17" ht="15">
      <c r="A163" s="158" t="s">
        <v>370</v>
      </c>
      <c r="B163" s="152" t="s">
        <v>371</v>
      </c>
      <c r="C163" s="259"/>
      <c r="D163" s="259"/>
      <c r="E163" s="259"/>
      <c r="F163" s="259"/>
      <c r="G163" s="259"/>
      <c r="H163" s="259"/>
      <c r="I163" s="259"/>
      <c r="J163" s="259"/>
      <c r="K163" s="259"/>
      <c r="L163" s="259"/>
      <c r="M163" s="259"/>
      <c r="N163" s="259"/>
      <c r="O163" s="227"/>
      <c r="P163" s="4"/>
      <c r="Q163" s="4"/>
    </row>
    <row r="164" spans="1:17" ht="15">
      <c r="A164" s="158" t="s">
        <v>547</v>
      </c>
      <c r="B164" s="152" t="s">
        <v>372</v>
      </c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27"/>
      <c r="P164" s="4"/>
      <c r="Q164" s="4"/>
    </row>
    <row r="165" spans="1:17" ht="15">
      <c r="A165" s="158" t="s">
        <v>548</v>
      </c>
      <c r="B165" s="152" t="s">
        <v>373</v>
      </c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27"/>
      <c r="P165" s="4"/>
      <c r="Q165" s="4"/>
    </row>
    <row r="166" spans="1:17" ht="15">
      <c r="A166" s="158" t="s">
        <v>549</v>
      </c>
      <c r="B166" s="152" t="s">
        <v>374</v>
      </c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59"/>
      <c r="N166" s="259"/>
      <c r="O166" s="227"/>
      <c r="P166" s="4"/>
      <c r="Q166" s="4"/>
    </row>
    <row r="167" spans="1:17" ht="15">
      <c r="A167" s="159" t="s">
        <v>572</v>
      </c>
      <c r="B167" s="157" t="s">
        <v>375</v>
      </c>
      <c r="C167" s="259">
        <f>O167/12</f>
        <v>290</v>
      </c>
      <c r="D167" s="259">
        <f>O167/12</f>
        <v>290</v>
      </c>
      <c r="E167" s="259">
        <f>O167/12</f>
        <v>290</v>
      </c>
      <c r="F167" s="259">
        <f>O167/12</f>
        <v>290</v>
      </c>
      <c r="G167" s="259">
        <f>O167/12</f>
        <v>290</v>
      </c>
      <c r="H167" s="259">
        <f>O167/12</f>
        <v>290</v>
      </c>
      <c r="I167" s="259">
        <f>O167/12</f>
        <v>290</v>
      </c>
      <c r="J167" s="259">
        <f>O167/12</f>
        <v>290</v>
      </c>
      <c r="K167" s="259">
        <f>O167/12</f>
        <v>290</v>
      </c>
      <c r="L167" s="259">
        <f>O167/12</f>
        <v>290</v>
      </c>
      <c r="M167" s="259">
        <f>O167/12</f>
        <v>290</v>
      </c>
      <c r="N167" s="259">
        <f>O167-M167-L167-K167-J167-I167-H167-G167-F167-E167-D167-C167</f>
        <v>290</v>
      </c>
      <c r="O167" s="227">
        <f>SUM(O157:O166)</f>
        <v>3480</v>
      </c>
      <c r="P167" s="4"/>
      <c r="Q167" s="4"/>
    </row>
    <row r="168" spans="1:17" ht="15">
      <c r="A168" s="158" t="s">
        <v>550</v>
      </c>
      <c r="B168" s="152" t="s">
        <v>376</v>
      </c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27"/>
      <c r="P168" s="4"/>
      <c r="Q168" s="4"/>
    </row>
    <row r="169" spans="1:17" ht="15">
      <c r="A169" s="158" t="s">
        <v>551</v>
      </c>
      <c r="B169" s="152" t="s">
        <v>377</v>
      </c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27"/>
      <c r="P169" s="4"/>
      <c r="Q169" s="4"/>
    </row>
    <row r="170" spans="1:17" ht="15">
      <c r="A170" s="158" t="s">
        <v>378</v>
      </c>
      <c r="B170" s="152" t="s">
        <v>379</v>
      </c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27"/>
      <c r="P170" s="4"/>
      <c r="Q170" s="4"/>
    </row>
    <row r="171" spans="1:17" ht="15">
      <c r="A171" s="158" t="s">
        <v>552</v>
      </c>
      <c r="B171" s="152" t="s">
        <v>380</v>
      </c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27"/>
      <c r="P171" s="4"/>
      <c r="Q171" s="4"/>
    </row>
    <row r="172" spans="1:17" ht="15">
      <c r="A172" s="158" t="s">
        <v>381</v>
      </c>
      <c r="B172" s="152" t="s">
        <v>382</v>
      </c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59"/>
      <c r="N172" s="259"/>
      <c r="O172" s="227"/>
      <c r="P172" s="4"/>
      <c r="Q172" s="4"/>
    </row>
    <row r="173" spans="1:17" ht="15">
      <c r="A173" s="156" t="s">
        <v>573</v>
      </c>
      <c r="B173" s="157" t="s">
        <v>383</v>
      </c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27"/>
      <c r="P173" s="4"/>
      <c r="Q173" s="4"/>
    </row>
    <row r="174" spans="1:17" ht="30">
      <c r="A174" s="158" t="s">
        <v>384</v>
      </c>
      <c r="B174" s="152" t="s">
        <v>385</v>
      </c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M174" s="259"/>
      <c r="N174" s="259"/>
      <c r="O174" s="227"/>
      <c r="P174" s="4"/>
      <c r="Q174" s="4"/>
    </row>
    <row r="175" spans="1:17" ht="30">
      <c r="A175" s="153" t="s">
        <v>553</v>
      </c>
      <c r="B175" s="152" t="s">
        <v>386</v>
      </c>
      <c r="C175" s="259"/>
      <c r="D175" s="259"/>
      <c r="E175" s="259"/>
      <c r="F175" s="259"/>
      <c r="G175" s="259"/>
      <c r="H175" s="259"/>
      <c r="I175" s="259"/>
      <c r="J175" s="259"/>
      <c r="K175" s="259"/>
      <c r="L175" s="259"/>
      <c r="M175" s="259"/>
      <c r="N175" s="259"/>
      <c r="O175" s="227"/>
      <c r="P175" s="4"/>
      <c r="Q175" s="4"/>
    </row>
    <row r="176" spans="1:17" ht="15">
      <c r="A176" s="158" t="s">
        <v>554</v>
      </c>
      <c r="B176" s="152" t="s">
        <v>387</v>
      </c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27"/>
      <c r="P176" s="4"/>
      <c r="Q176" s="4"/>
    </row>
    <row r="177" spans="1:17" ht="15">
      <c r="A177" s="156" t="s">
        <v>574</v>
      </c>
      <c r="B177" s="157" t="s">
        <v>388</v>
      </c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27"/>
      <c r="P177" s="4"/>
      <c r="Q177" s="4"/>
    </row>
    <row r="178" spans="1:17" ht="30">
      <c r="A178" s="158" t="s">
        <v>389</v>
      </c>
      <c r="B178" s="152" t="s">
        <v>390</v>
      </c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  <c r="N178" s="259"/>
      <c r="O178" s="227"/>
      <c r="P178" s="4"/>
      <c r="Q178" s="4"/>
    </row>
    <row r="179" spans="1:17" ht="30">
      <c r="A179" s="153" t="s">
        <v>555</v>
      </c>
      <c r="B179" s="152" t="s">
        <v>391</v>
      </c>
      <c r="C179" s="259">
        <f>O179/12</f>
        <v>25</v>
      </c>
      <c r="D179" s="259">
        <f>O179/12</f>
        <v>25</v>
      </c>
      <c r="E179" s="259">
        <f>O179/12</f>
        <v>25</v>
      </c>
      <c r="F179" s="259">
        <f>O179/12</f>
        <v>25</v>
      </c>
      <c r="G179" s="259">
        <f>O179/12</f>
        <v>25</v>
      </c>
      <c r="H179" s="259">
        <f>O179/12</f>
        <v>25</v>
      </c>
      <c r="I179" s="259">
        <f>O179/12</f>
        <v>25</v>
      </c>
      <c r="J179" s="259">
        <f>O179/12</f>
        <v>25</v>
      </c>
      <c r="K179" s="259">
        <f>O179/12</f>
        <v>25</v>
      </c>
      <c r="L179" s="259">
        <f>O179/12</f>
        <v>25</v>
      </c>
      <c r="M179" s="259">
        <f>O179/12</f>
        <v>25</v>
      </c>
      <c r="N179" s="259">
        <f>O179-M179-L179-K179-J179-I179-H179-G179-F179-E179-D179-C179</f>
        <v>25</v>
      </c>
      <c r="O179" s="227">
        <v>300</v>
      </c>
      <c r="P179" s="4"/>
      <c r="Q179" s="4"/>
    </row>
    <row r="180" spans="1:17" ht="15">
      <c r="A180" s="158" t="s">
        <v>556</v>
      </c>
      <c r="B180" s="152" t="s">
        <v>392</v>
      </c>
      <c r="C180" s="259">
        <f>O180/12</f>
        <v>8.333333333333334</v>
      </c>
      <c r="D180" s="259">
        <f>O180/12</f>
        <v>8.333333333333334</v>
      </c>
      <c r="E180" s="259">
        <f>O180/12</f>
        <v>8.333333333333334</v>
      </c>
      <c r="F180" s="259">
        <f>O180/12</f>
        <v>8.333333333333334</v>
      </c>
      <c r="G180" s="259">
        <f>O180/12</f>
        <v>8.333333333333334</v>
      </c>
      <c r="H180" s="259">
        <f>O180/12</f>
        <v>8.333333333333334</v>
      </c>
      <c r="I180" s="259">
        <f>O180/12</f>
        <v>8.333333333333334</v>
      </c>
      <c r="J180" s="259">
        <f>O180/12</f>
        <v>8.333333333333334</v>
      </c>
      <c r="K180" s="259">
        <f>O180/12</f>
        <v>8.333333333333334</v>
      </c>
      <c r="L180" s="259">
        <f>O180/12</f>
        <v>8.333333333333334</v>
      </c>
      <c r="M180" s="259">
        <f>O180/12</f>
        <v>8.333333333333334</v>
      </c>
      <c r="N180" s="259">
        <v>12</v>
      </c>
      <c r="O180" s="227">
        <v>100</v>
      </c>
      <c r="P180" s="4"/>
      <c r="Q180" s="4"/>
    </row>
    <row r="181" spans="1:17" ht="15">
      <c r="A181" s="156" t="s">
        <v>576</v>
      </c>
      <c r="B181" s="157" t="s">
        <v>393</v>
      </c>
      <c r="C181" s="259">
        <f>O181/12</f>
        <v>33.333333333333336</v>
      </c>
      <c r="D181" s="259">
        <f>O181/12</f>
        <v>33.333333333333336</v>
      </c>
      <c r="E181" s="259">
        <f>O181/12</f>
        <v>33.333333333333336</v>
      </c>
      <c r="F181" s="259">
        <f>O181/12</f>
        <v>33.333333333333336</v>
      </c>
      <c r="G181" s="259">
        <f>O181/12</f>
        <v>33.333333333333336</v>
      </c>
      <c r="H181" s="259">
        <f>O181/12</f>
        <v>33.333333333333336</v>
      </c>
      <c r="I181" s="259">
        <f>O181/12</f>
        <v>33.333333333333336</v>
      </c>
      <c r="J181" s="259">
        <f>O181/12</f>
        <v>33.333333333333336</v>
      </c>
      <c r="K181" s="259">
        <f>O181/12</f>
        <v>33.333333333333336</v>
      </c>
      <c r="L181" s="259">
        <f>O181/12</f>
        <v>33.333333333333336</v>
      </c>
      <c r="M181" s="259">
        <f>O181/12</f>
        <v>33.333333333333336</v>
      </c>
      <c r="N181" s="259">
        <v>37</v>
      </c>
      <c r="O181" s="227">
        <v>400</v>
      </c>
      <c r="P181" s="4"/>
      <c r="Q181" s="4"/>
    </row>
    <row r="182" spans="1:17" ht="15.75">
      <c r="A182" s="160" t="s">
        <v>575</v>
      </c>
      <c r="B182" s="161" t="s">
        <v>394</v>
      </c>
      <c r="C182" s="259">
        <f>SUM(C124:C181)</f>
        <v>3071.583333333334</v>
      </c>
      <c r="D182" s="259">
        <f aca="true" t="shared" si="1" ref="D182:N182">SUM(D124:D181)</f>
        <v>3071.583333333334</v>
      </c>
      <c r="E182" s="259">
        <f t="shared" si="1"/>
        <v>4021.583333333334</v>
      </c>
      <c r="F182" s="259">
        <f t="shared" si="1"/>
        <v>3291.583333333334</v>
      </c>
      <c r="G182" s="259">
        <f t="shared" si="1"/>
        <v>3101.583333333334</v>
      </c>
      <c r="H182" s="259">
        <f t="shared" si="1"/>
        <v>3071.583333333334</v>
      </c>
      <c r="I182" s="259">
        <f t="shared" si="1"/>
        <v>3071.583333333334</v>
      </c>
      <c r="J182" s="259">
        <f t="shared" si="1"/>
        <v>3071.583333333334</v>
      </c>
      <c r="K182" s="259">
        <f t="shared" si="1"/>
        <v>4021.583333333334</v>
      </c>
      <c r="L182" s="259">
        <f t="shared" si="1"/>
        <v>3221.583333333334</v>
      </c>
      <c r="M182" s="259">
        <f t="shared" si="1"/>
        <v>3171.583333333334</v>
      </c>
      <c r="N182" s="259">
        <f t="shared" si="1"/>
        <v>3077</v>
      </c>
      <c r="O182" s="227">
        <f>O136+O156+O167+O181+O142+O177</f>
        <v>15083</v>
      </c>
      <c r="P182" s="4"/>
      <c r="Q182" s="4"/>
    </row>
    <row r="183" spans="1:17" ht="15.75">
      <c r="A183" s="162" t="s">
        <v>721</v>
      </c>
      <c r="B183" s="163"/>
      <c r="C183" s="259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27"/>
      <c r="P183" s="4"/>
      <c r="Q183" s="4"/>
    </row>
    <row r="184" spans="1:17" ht="15.75">
      <c r="A184" s="162" t="s">
        <v>722</v>
      </c>
      <c r="B184" s="163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27"/>
      <c r="P184" s="4"/>
      <c r="Q184" s="4"/>
    </row>
    <row r="185" spans="1:17" ht="15">
      <c r="A185" s="164" t="s">
        <v>558</v>
      </c>
      <c r="B185" s="153" t="s">
        <v>395</v>
      </c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27"/>
      <c r="P185" s="4"/>
      <c r="Q185" s="4"/>
    </row>
    <row r="186" spans="1:17" ht="15">
      <c r="A186" s="158" t="s">
        <v>396</v>
      </c>
      <c r="B186" s="153" t="s">
        <v>397</v>
      </c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27"/>
      <c r="P186" s="4"/>
      <c r="Q186" s="4"/>
    </row>
    <row r="187" spans="1:17" ht="15">
      <c r="A187" s="164" t="s">
        <v>559</v>
      </c>
      <c r="B187" s="153" t="s">
        <v>398</v>
      </c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259"/>
      <c r="N187" s="259"/>
      <c r="O187" s="227"/>
      <c r="P187" s="4"/>
      <c r="Q187" s="4"/>
    </row>
    <row r="188" spans="1:17" ht="15">
      <c r="A188" s="165" t="s">
        <v>577</v>
      </c>
      <c r="B188" s="154" t="s">
        <v>399</v>
      </c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259"/>
      <c r="N188" s="259"/>
      <c r="O188" s="227"/>
      <c r="P188" s="4"/>
      <c r="Q188" s="4"/>
    </row>
    <row r="189" spans="1:17" ht="15">
      <c r="A189" s="158" t="s">
        <v>560</v>
      </c>
      <c r="B189" s="153" t="s">
        <v>400</v>
      </c>
      <c r="C189" s="259"/>
      <c r="D189" s="259"/>
      <c r="E189" s="259"/>
      <c r="F189" s="259"/>
      <c r="G189" s="259"/>
      <c r="H189" s="259"/>
      <c r="I189" s="259"/>
      <c r="J189" s="259"/>
      <c r="K189" s="259"/>
      <c r="L189" s="259"/>
      <c r="M189" s="259"/>
      <c r="N189" s="259"/>
      <c r="O189" s="227"/>
      <c r="P189" s="4"/>
      <c r="Q189" s="4"/>
    </row>
    <row r="190" spans="1:17" ht="15">
      <c r="A190" s="164" t="s">
        <v>401</v>
      </c>
      <c r="B190" s="153" t="s">
        <v>402</v>
      </c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59"/>
      <c r="N190" s="259"/>
      <c r="O190" s="227"/>
      <c r="P190" s="4"/>
      <c r="Q190" s="4"/>
    </row>
    <row r="191" spans="1:17" ht="15">
      <c r="A191" s="158" t="s">
        <v>561</v>
      </c>
      <c r="B191" s="153" t="s">
        <v>403</v>
      </c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59"/>
      <c r="N191" s="259"/>
      <c r="O191" s="227"/>
      <c r="P191" s="4"/>
      <c r="Q191" s="4"/>
    </row>
    <row r="192" spans="1:17" ht="15">
      <c r="A192" s="164" t="s">
        <v>404</v>
      </c>
      <c r="B192" s="153" t="s">
        <v>405</v>
      </c>
      <c r="C192" s="259"/>
      <c r="D192" s="259"/>
      <c r="E192" s="259"/>
      <c r="F192" s="259"/>
      <c r="G192" s="259"/>
      <c r="H192" s="259"/>
      <c r="I192" s="259"/>
      <c r="J192" s="259"/>
      <c r="K192" s="259"/>
      <c r="L192" s="259"/>
      <c r="M192" s="259"/>
      <c r="N192" s="259"/>
      <c r="O192" s="227"/>
      <c r="P192" s="4"/>
      <c r="Q192" s="4"/>
    </row>
    <row r="193" spans="1:17" ht="15">
      <c r="A193" s="166" t="s">
        <v>578</v>
      </c>
      <c r="B193" s="154" t="s">
        <v>406</v>
      </c>
      <c r="C193" s="259"/>
      <c r="D193" s="259"/>
      <c r="E193" s="259"/>
      <c r="F193" s="259"/>
      <c r="G193" s="259"/>
      <c r="H193" s="259"/>
      <c r="I193" s="259"/>
      <c r="J193" s="259"/>
      <c r="K193" s="259"/>
      <c r="L193" s="259"/>
      <c r="M193" s="259"/>
      <c r="N193" s="259"/>
      <c r="O193" s="227"/>
      <c r="P193" s="4"/>
      <c r="Q193" s="4"/>
    </row>
    <row r="194" spans="1:17" ht="15">
      <c r="A194" s="153" t="s">
        <v>686</v>
      </c>
      <c r="B194" s="153" t="s">
        <v>407</v>
      </c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  <c r="M194" s="259"/>
      <c r="N194" s="259"/>
      <c r="O194" s="227"/>
      <c r="P194" s="4"/>
      <c r="Q194" s="4"/>
    </row>
    <row r="195" spans="1:17" ht="15">
      <c r="A195" s="153" t="s">
        <v>687</v>
      </c>
      <c r="B195" s="153" t="s">
        <v>407</v>
      </c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27"/>
      <c r="P195" s="4"/>
      <c r="Q195" s="4"/>
    </row>
    <row r="196" spans="1:17" ht="15">
      <c r="A196" s="153" t="s">
        <v>684</v>
      </c>
      <c r="B196" s="153" t="s">
        <v>408</v>
      </c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27"/>
      <c r="P196" s="4"/>
      <c r="Q196" s="4"/>
    </row>
    <row r="197" spans="1:17" ht="15">
      <c r="A197" s="153" t="s">
        <v>685</v>
      </c>
      <c r="B197" s="153" t="s">
        <v>408</v>
      </c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27"/>
      <c r="P197" s="4"/>
      <c r="Q197" s="4"/>
    </row>
    <row r="198" spans="1:17" ht="15">
      <c r="A198" s="154" t="s">
        <v>579</v>
      </c>
      <c r="B198" s="154" t="s">
        <v>409</v>
      </c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27"/>
      <c r="P198" s="4"/>
      <c r="Q198" s="4"/>
    </row>
    <row r="199" spans="1:17" ht="15">
      <c r="A199" s="164" t="s">
        <v>410</v>
      </c>
      <c r="B199" s="153" t="s">
        <v>411</v>
      </c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27"/>
      <c r="P199" s="4"/>
      <c r="Q199" s="4"/>
    </row>
    <row r="200" spans="1:17" ht="15">
      <c r="A200" s="164" t="s">
        <v>412</v>
      </c>
      <c r="B200" s="153" t="s">
        <v>413</v>
      </c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27"/>
      <c r="P200" s="4"/>
      <c r="Q200" s="4"/>
    </row>
    <row r="201" spans="1:17" ht="15">
      <c r="A201" s="164" t="s">
        <v>414</v>
      </c>
      <c r="B201" s="153" t="s">
        <v>415</v>
      </c>
      <c r="C201" s="259"/>
      <c r="D201" s="259"/>
      <c r="E201" s="259"/>
      <c r="F201" s="259"/>
      <c r="G201" s="259"/>
      <c r="H201" s="259"/>
      <c r="I201" s="259"/>
      <c r="J201" s="259"/>
      <c r="K201" s="259"/>
      <c r="L201" s="259"/>
      <c r="M201" s="259"/>
      <c r="N201" s="259"/>
      <c r="O201" s="227"/>
      <c r="P201" s="4"/>
      <c r="Q201" s="4"/>
    </row>
    <row r="202" spans="1:17" ht="15">
      <c r="A202" s="164" t="s">
        <v>416</v>
      </c>
      <c r="B202" s="153" t="s">
        <v>417</v>
      </c>
      <c r="C202" s="259"/>
      <c r="D202" s="259"/>
      <c r="E202" s="259"/>
      <c r="F202" s="259"/>
      <c r="G202" s="259"/>
      <c r="H202" s="259"/>
      <c r="I202" s="259"/>
      <c r="J202" s="259"/>
      <c r="K202" s="259"/>
      <c r="L202" s="259"/>
      <c r="M202" s="259"/>
      <c r="N202" s="259"/>
      <c r="O202" s="227"/>
      <c r="P202" s="4"/>
      <c r="Q202" s="4"/>
    </row>
    <row r="203" spans="1:17" ht="15">
      <c r="A203" s="158" t="s">
        <v>562</v>
      </c>
      <c r="B203" s="153" t="s">
        <v>418</v>
      </c>
      <c r="C203" s="259"/>
      <c r="D203" s="259"/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27"/>
      <c r="P203" s="4"/>
      <c r="Q203" s="4"/>
    </row>
    <row r="204" spans="1:17" ht="15">
      <c r="A204" s="165" t="s">
        <v>580</v>
      </c>
      <c r="B204" s="154" t="s">
        <v>420</v>
      </c>
      <c r="C204" s="259"/>
      <c r="D204" s="259"/>
      <c r="E204" s="259"/>
      <c r="F204" s="259"/>
      <c r="G204" s="259"/>
      <c r="H204" s="259"/>
      <c r="I204" s="259"/>
      <c r="J204" s="259"/>
      <c r="K204" s="259"/>
      <c r="L204" s="259"/>
      <c r="M204" s="259"/>
      <c r="N204" s="259"/>
      <c r="O204" s="227"/>
      <c r="P204" s="4"/>
      <c r="Q204" s="4"/>
    </row>
    <row r="205" spans="1:17" ht="15">
      <c r="A205" s="158" t="s">
        <v>421</v>
      </c>
      <c r="B205" s="153" t="s">
        <v>422</v>
      </c>
      <c r="C205" s="259"/>
      <c r="D205" s="259"/>
      <c r="E205" s="259"/>
      <c r="F205" s="259"/>
      <c r="G205" s="259"/>
      <c r="H205" s="259"/>
      <c r="I205" s="259"/>
      <c r="J205" s="259"/>
      <c r="K205" s="259"/>
      <c r="L205" s="259"/>
      <c r="M205" s="259"/>
      <c r="N205" s="259"/>
      <c r="O205" s="227"/>
      <c r="P205" s="4"/>
      <c r="Q205" s="4"/>
    </row>
    <row r="206" spans="1:17" ht="15">
      <c r="A206" s="158" t="s">
        <v>423</v>
      </c>
      <c r="B206" s="153" t="s">
        <v>424</v>
      </c>
      <c r="C206" s="259"/>
      <c r="D206" s="259"/>
      <c r="E206" s="259"/>
      <c r="F206" s="259"/>
      <c r="G206" s="259"/>
      <c r="H206" s="259"/>
      <c r="I206" s="259"/>
      <c r="J206" s="259"/>
      <c r="K206" s="259"/>
      <c r="L206" s="259"/>
      <c r="M206" s="259"/>
      <c r="N206" s="259"/>
      <c r="O206" s="227"/>
      <c r="P206" s="4"/>
      <c r="Q206" s="4"/>
    </row>
    <row r="207" spans="1:17" ht="15">
      <c r="A207" s="164" t="s">
        <v>425</v>
      </c>
      <c r="B207" s="153" t="s">
        <v>426</v>
      </c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59"/>
      <c r="N207" s="259"/>
      <c r="O207" s="227"/>
      <c r="P207" s="4"/>
      <c r="Q207" s="4"/>
    </row>
    <row r="208" spans="1:17" ht="15">
      <c r="A208" s="164" t="s">
        <v>563</v>
      </c>
      <c r="B208" s="153" t="s">
        <v>427</v>
      </c>
      <c r="C208" s="259"/>
      <c r="D208" s="259"/>
      <c r="E208" s="259"/>
      <c r="F208" s="259"/>
      <c r="G208" s="259"/>
      <c r="H208" s="259"/>
      <c r="I208" s="259"/>
      <c r="J208" s="259"/>
      <c r="K208" s="259"/>
      <c r="L208" s="259"/>
      <c r="M208" s="259"/>
      <c r="N208" s="259"/>
      <c r="O208" s="227"/>
      <c r="P208" s="4"/>
      <c r="Q208" s="4"/>
    </row>
    <row r="209" spans="1:17" ht="15">
      <c r="A209" s="166" t="s">
        <v>581</v>
      </c>
      <c r="B209" s="154" t="s">
        <v>428</v>
      </c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27"/>
      <c r="P209" s="4"/>
      <c r="Q209" s="4"/>
    </row>
    <row r="210" spans="1:17" ht="15">
      <c r="A210" s="165" t="s">
        <v>429</v>
      </c>
      <c r="B210" s="154" t="s">
        <v>430</v>
      </c>
      <c r="C210" s="259"/>
      <c r="D210" s="259"/>
      <c r="E210" s="259"/>
      <c r="F210" s="259"/>
      <c r="G210" s="259"/>
      <c r="H210" s="259"/>
      <c r="I210" s="259"/>
      <c r="J210" s="259"/>
      <c r="K210" s="259"/>
      <c r="L210" s="259"/>
      <c r="M210" s="259"/>
      <c r="N210" s="259"/>
      <c r="O210" s="227"/>
      <c r="P210" s="4"/>
      <c r="Q210" s="4"/>
    </row>
    <row r="211" spans="1:17" ht="15.75">
      <c r="A211" s="167" t="s">
        <v>582</v>
      </c>
      <c r="B211" s="168" t="s">
        <v>431</v>
      </c>
      <c r="C211" s="259"/>
      <c r="D211" s="259"/>
      <c r="E211" s="259"/>
      <c r="F211" s="259"/>
      <c r="G211" s="259"/>
      <c r="H211" s="259"/>
      <c r="I211" s="259"/>
      <c r="J211" s="259"/>
      <c r="K211" s="259"/>
      <c r="L211" s="259"/>
      <c r="M211" s="259"/>
      <c r="N211" s="259"/>
      <c r="O211" s="227"/>
      <c r="P211" s="4"/>
      <c r="Q211" s="4"/>
    </row>
    <row r="212" spans="1:17" ht="15.75">
      <c r="A212" s="169" t="s">
        <v>565</v>
      </c>
      <c r="B212" s="170"/>
      <c r="C212" s="259">
        <f>O212/12</f>
        <v>1256.9166666666667</v>
      </c>
      <c r="D212" s="259">
        <f>O212/12</f>
        <v>1256.9166666666667</v>
      </c>
      <c r="E212" s="259">
        <f>O212/12</f>
        <v>1256.9166666666667</v>
      </c>
      <c r="F212" s="259">
        <f>O212/12</f>
        <v>1256.9166666666667</v>
      </c>
      <c r="G212" s="259">
        <f>O212/12</f>
        <v>1256.9166666666667</v>
      </c>
      <c r="H212" s="259">
        <f>O212/12</f>
        <v>1256.9166666666667</v>
      </c>
      <c r="I212" s="259">
        <f>O212/12</f>
        <v>1256.9166666666667</v>
      </c>
      <c r="J212" s="259">
        <f>O212/12</f>
        <v>1256.9166666666667</v>
      </c>
      <c r="K212" s="259">
        <f>O212/12</f>
        <v>1256.9166666666667</v>
      </c>
      <c r="L212" s="259">
        <f>O212/12</f>
        <v>1256.9166666666667</v>
      </c>
      <c r="M212" s="259">
        <f>O212/12</f>
        <v>1256.9166666666667</v>
      </c>
      <c r="N212" s="259">
        <v>1256</v>
      </c>
      <c r="O212" s="227">
        <f>O182+O211</f>
        <v>15083</v>
      </c>
      <c r="P212" s="4"/>
      <c r="Q212" s="4"/>
    </row>
    <row r="213" spans="2:17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A2" sqref="A2:I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315" t="s">
        <v>790</v>
      </c>
      <c r="B1" s="316"/>
      <c r="C1" s="316"/>
      <c r="D1" s="316"/>
      <c r="E1" s="316"/>
      <c r="F1" s="316"/>
      <c r="G1" s="316"/>
      <c r="H1" s="316"/>
      <c r="I1" s="316"/>
    </row>
    <row r="2" spans="1:9" ht="23.25" customHeight="1">
      <c r="A2" s="314" t="s">
        <v>41</v>
      </c>
      <c r="B2" s="313"/>
      <c r="C2" s="313"/>
      <c r="D2" s="313"/>
      <c r="E2" s="313"/>
      <c r="F2" s="313"/>
      <c r="G2" s="313"/>
      <c r="H2" s="313"/>
      <c r="I2" s="313"/>
    </row>
    <row r="4" spans="1:9" ht="15">
      <c r="A4" s="4" t="s">
        <v>1</v>
      </c>
      <c r="I4" s="260" t="s">
        <v>786</v>
      </c>
    </row>
    <row r="5" spans="1:9" ht="36.75">
      <c r="A5" s="97" t="s">
        <v>64</v>
      </c>
      <c r="B5" s="98" t="s">
        <v>65</v>
      </c>
      <c r="C5" s="98" t="s">
        <v>66</v>
      </c>
      <c r="D5" s="98" t="s">
        <v>108</v>
      </c>
      <c r="E5" s="98" t="s">
        <v>73</v>
      </c>
      <c r="F5" s="98" t="s">
        <v>74</v>
      </c>
      <c r="G5" s="98" t="s">
        <v>109</v>
      </c>
      <c r="H5" s="98" t="s">
        <v>110</v>
      </c>
      <c r="I5" s="105" t="s">
        <v>67</v>
      </c>
    </row>
    <row r="6" spans="1:9" ht="15.75">
      <c r="A6" s="99"/>
      <c r="B6" s="99"/>
      <c r="C6" s="100"/>
      <c r="D6" s="100"/>
      <c r="E6" s="100"/>
      <c r="F6" s="100"/>
      <c r="G6" s="100"/>
      <c r="H6" s="100"/>
      <c r="I6" s="100"/>
    </row>
    <row r="7" spans="1:9" ht="15.75">
      <c r="A7" s="99"/>
      <c r="B7" s="99"/>
      <c r="C7" s="100"/>
      <c r="D7" s="100"/>
      <c r="E7" s="100"/>
      <c r="F7" s="100"/>
      <c r="G7" s="100"/>
      <c r="H7" s="100"/>
      <c r="I7" s="100"/>
    </row>
    <row r="8" spans="1:9" ht="15.75">
      <c r="A8" s="99"/>
      <c r="B8" s="99"/>
      <c r="C8" s="100"/>
      <c r="D8" s="100"/>
      <c r="E8" s="100"/>
      <c r="F8" s="100"/>
      <c r="G8" s="100"/>
      <c r="H8" s="100"/>
      <c r="I8" s="100"/>
    </row>
    <row r="9" spans="1:9" ht="15.75">
      <c r="A9" s="99"/>
      <c r="B9" s="99"/>
      <c r="C9" s="100"/>
      <c r="D9" s="100"/>
      <c r="E9" s="100"/>
      <c r="F9" s="100"/>
      <c r="G9" s="100"/>
      <c r="H9" s="100"/>
      <c r="I9" s="100"/>
    </row>
    <row r="10" spans="1:9" ht="15">
      <c r="A10" s="101" t="s">
        <v>68</v>
      </c>
      <c r="B10" s="101"/>
      <c r="C10" s="102"/>
      <c r="D10" s="102"/>
      <c r="E10" s="102"/>
      <c r="F10" s="102"/>
      <c r="G10" s="102"/>
      <c r="H10" s="102"/>
      <c r="I10" s="102"/>
    </row>
    <row r="11" spans="1:9" ht="15.75">
      <c r="A11" s="99"/>
      <c r="B11" s="99"/>
      <c r="C11" s="100"/>
      <c r="D11" s="100"/>
      <c r="E11" s="100"/>
      <c r="F11" s="100"/>
      <c r="G11" s="100"/>
      <c r="H11" s="100"/>
      <c r="I11" s="100"/>
    </row>
    <row r="12" spans="1:9" ht="15.75">
      <c r="A12" s="99"/>
      <c r="B12" s="99"/>
      <c r="C12" s="100"/>
      <c r="D12" s="100"/>
      <c r="E12" s="100"/>
      <c r="F12" s="100"/>
      <c r="G12" s="100"/>
      <c r="H12" s="100"/>
      <c r="I12" s="100"/>
    </row>
    <row r="13" spans="1:9" ht="15.75">
      <c r="A13" s="99"/>
      <c r="B13" s="99"/>
      <c r="C13" s="100"/>
      <c r="D13" s="100"/>
      <c r="E13" s="100"/>
      <c r="F13" s="100"/>
      <c r="G13" s="100"/>
      <c r="H13" s="100"/>
      <c r="I13" s="100"/>
    </row>
    <row r="14" spans="1:9" ht="15.75">
      <c r="A14" s="99"/>
      <c r="B14" s="99"/>
      <c r="C14" s="100"/>
      <c r="D14" s="100"/>
      <c r="E14" s="100"/>
      <c r="F14" s="100"/>
      <c r="G14" s="100"/>
      <c r="H14" s="100"/>
      <c r="I14" s="100"/>
    </row>
    <row r="15" spans="1:9" ht="15">
      <c r="A15" s="101" t="s">
        <v>69</v>
      </c>
      <c r="B15" s="101"/>
      <c r="C15" s="102"/>
      <c r="D15" s="102"/>
      <c r="E15" s="102"/>
      <c r="F15" s="102"/>
      <c r="G15" s="102"/>
      <c r="H15" s="102"/>
      <c r="I15" s="102"/>
    </row>
    <row r="16" spans="1:9" ht="15.75">
      <c r="A16" s="99"/>
      <c r="B16" s="99"/>
      <c r="C16" s="100"/>
      <c r="D16" s="100"/>
      <c r="E16" s="100"/>
      <c r="F16" s="100"/>
      <c r="G16" s="100"/>
      <c r="H16" s="100"/>
      <c r="I16" s="100"/>
    </row>
    <row r="17" spans="1:9" ht="15.75">
      <c r="A17" s="99"/>
      <c r="B17" s="99"/>
      <c r="C17" s="100"/>
      <c r="D17" s="100"/>
      <c r="E17" s="100"/>
      <c r="F17" s="100"/>
      <c r="G17" s="100"/>
      <c r="H17" s="100"/>
      <c r="I17" s="100"/>
    </row>
    <row r="18" spans="1:9" ht="15.75">
      <c r="A18" s="99"/>
      <c r="B18" s="99"/>
      <c r="C18" s="100"/>
      <c r="D18" s="100"/>
      <c r="E18" s="100"/>
      <c r="F18" s="100"/>
      <c r="G18" s="100"/>
      <c r="H18" s="100"/>
      <c r="I18" s="100"/>
    </row>
    <row r="19" spans="1:9" ht="15.75">
      <c r="A19" s="99"/>
      <c r="B19" s="99"/>
      <c r="C19" s="100"/>
      <c r="D19" s="100"/>
      <c r="E19" s="100"/>
      <c r="F19" s="100"/>
      <c r="G19" s="100"/>
      <c r="H19" s="100"/>
      <c r="I19" s="100"/>
    </row>
    <row r="20" spans="1:9" ht="15">
      <c r="A20" s="101" t="s">
        <v>70</v>
      </c>
      <c r="B20" s="101"/>
      <c r="C20" s="102"/>
      <c r="D20" s="102"/>
      <c r="E20" s="102"/>
      <c r="F20" s="102"/>
      <c r="G20" s="102"/>
      <c r="H20" s="102"/>
      <c r="I20" s="102"/>
    </row>
    <row r="21" spans="1:9" ht="15.75">
      <c r="A21" s="99"/>
      <c r="B21" s="99"/>
      <c r="C21" s="100"/>
      <c r="D21" s="100"/>
      <c r="E21" s="100"/>
      <c r="F21" s="100"/>
      <c r="G21" s="100"/>
      <c r="H21" s="100"/>
      <c r="I21" s="100"/>
    </row>
    <row r="22" spans="1:9" ht="15.75">
      <c r="A22" s="99"/>
      <c r="B22" s="99"/>
      <c r="C22" s="100"/>
      <c r="D22" s="100"/>
      <c r="E22" s="100"/>
      <c r="F22" s="100"/>
      <c r="G22" s="100"/>
      <c r="H22" s="100"/>
      <c r="I22" s="100"/>
    </row>
    <row r="23" spans="1:9" ht="15.75">
      <c r="A23" s="99"/>
      <c r="B23" s="99"/>
      <c r="C23" s="100"/>
      <c r="D23" s="100"/>
      <c r="E23" s="100"/>
      <c r="F23" s="100"/>
      <c r="G23" s="100"/>
      <c r="H23" s="100"/>
      <c r="I23" s="100"/>
    </row>
    <row r="24" spans="1:9" ht="15.75">
      <c r="A24" s="99"/>
      <c r="B24" s="99"/>
      <c r="C24" s="100"/>
      <c r="D24" s="100"/>
      <c r="E24" s="100"/>
      <c r="F24" s="100"/>
      <c r="G24" s="100"/>
      <c r="H24" s="100"/>
      <c r="I24" s="100"/>
    </row>
    <row r="25" spans="1:9" ht="15">
      <c r="A25" s="101" t="s">
        <v>71</v>
      </c>
      <c r="B25" s="101"/>
      <c r="C25" s="102"/>
      <c r="D25" s="102"/>
      <c r="E25" s="102"/>
      <c r="F25" s="102"/>
      <c r="G25" s="102"/>
      <c r="H25" s="102"/>
      <c r="I25" s="102"/>
    </row>
    <row r="26" spans="1:9" ht="15">
      <c r="A26" s="101"/>
      <c r="B26" s="101"/>
      <c r="C26" s="102"/>
      <c r="D26" s="102"/>
      <c r="E26" s="102"/>
      <c r="F26" s="102"/>
      <c r="G26" s="102"/>
      <c r="H26" s="102"/>
      <c r="I26" s="102"/>
    </row>
    <row r="27" spans="1:9" ht="15">
      <c r="A27" s="101"/>
      <c r="B27" s="101"/>
      <c r="C27" s="102"/>
      <c r="D27" s="102"/>
      <c r="E27" s="102"/>
      <c r="F27" s="102"/>
      <c r="G27" s="102"/>
      <c r="H27" s="102"/>
      <c r="I27" s="102"/>
    </row>
    <row r="28" spans="1:9" ht="15">
      <c r="A28" s="101"/>
      <c r="B28" s="101"/>
      <c r="C28" s="102"/>
      <c r="D28" s="102"/>
      <c r="E28" s="102"/>
      <c r="F28" s="102"/>
      <c r="G28" s="102"/>
      <c r="H28" s="102"/>
      <c r="I28" s="102"/>
    </row>
    <row r="29" spans="1:9" ht="15">
      <c r="A29" s="101"/>
      <c r="B29" s="101"/>
      <c r="C29" s="102"/>
      <c r="D29" s="102"/>
      <c r="E29" s="102"/>
      <c r="F29" s="102"/>
      <c r="G29" s="102"/>
      <c r="H29" s="102"/>
      <c r="I29" s="102"/>
    </row>
    <row r="30" spans="1:9" ht="16.5">
      <c r="A30" s="103" t="s">
        <v>72</v>
      </c>
      <c r="B30" s="99"/>
      <c r="C30" s="104"/>
      <c r="D30" s="104"/>
      <c r="E30" s="104"/>
      <c r="F30" s="104"/>
      <c r="G30" s="104"/>
      <c r="H30" s="104"/>
      <c r="I30" s="104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3">
      <selection activeCell="A2" sqref="A2:E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15" t="s">
        <v>790</v>
      </c>
      <c r="B1" s="316"/>
      <c r="C1" s="316"/>
      <c r="D1" s="316"/>
      <c r="E1" s="316"/>
    </row>
    <row r="2" spans="1:5" ht="22.5" customHeight="1">
      <c r="A2" s="314" t="s">
        <v>42</v>
      </c>
      <c r="B2" s="313"/>
      <c r="C2" s="313"/>
      <c r="D2" s="313"/>
      <c r="E2" s="313"/>
    </row>
    <row r="3" ht="18">
      <c r="A3" s="84"/>
    </row>
    <row r="4" spans="1:5" ht="15">
      <c r="A4" s="4" t="s">
        <v>1</v>
      </c>
      <c r="E4" s="260" t="s">
        <v>787</v>
      </c>
    </row>
    <row r="5" spans="1:5" ht="31.5" customHeight="1">
      <c r="A5" s="85" t="s">
        <v>129</v>
      </c>
      <c r="B5" s="86" t="s">
        <v>130</v>
      </c>
      <c r="C5" s="74" t="s">
        <v>34</v>
      </c>
      <c r="D5" s="74" t="s">
        <v>35</v>
      </c>
      <c r="E5" s="74" t="s">
        <v>36</v>
      </c>
    </row>
    <row r="6" spans="1:5" ht="15" customHeight="1">
      <c r="A6" s="87"/>
      <c r="B6" s="45"/>
      <c r="C6" s="45"/>
      <c r="D6" s="45"/>
      <c r="E6" s="45"/>
    </row>
    <row r="7" spans="1:5" ht="15" customHeight="1">
      <c r="A7" s="87"/>
      <c r="B7" s="45"/>
      <c r="C7" s="45"/>
      <c r="D7" s="45"/>
      <c r="E7" s="45"/>
    </row>
    <row r="8" spans="1:5" ht="15" customHeight="1">
      <c r="A8" s="87"/>
      <c r="B8" s="45"/>
      <c r="C8" s="45"/>
      <c r="D8" s="45"/>
      <c r="E8" s="45"/>
    </row>
    <row r="9" spans="1:5" ht="15" customHeight="1">
      <c r="A9" s="45"/>
      <c r="B9" s="45"/>
      <c r="C9" s="45"/>
      <c r="D9" s="45"/>
      <c r="E9" s="45"/>
    </row>
    <row r="10" spans="1:5" ht="29.25" customHeight="1">
      <c r="A10" s="88" t="s">
        <v>27</v>
      </c>
      <c r="B10" s="55" t="s">
        <v>367</v>
      </c>
      <c r="C10" s="45"/>
      <c r="D10" s="45"/>
      <c r="E10" s="45"/>
    </row>
    <row r="11" spans="1:5" ht="29.25" customHeight="1">
      <c r="A11" s="88"/>
      <c r="B11" s="45"/>
      <c r="C11" s="45"/>
      <c r="D11" s="45"/>
      <c r="E11" s="45"/>
    </row>
    <row r="12" spans="1:5" ht="15" customHeight="1">
      <c r="A12" s="88"/>
      <c r="B12" s="45"/>
      <c r="C12" s="45"/>
      <c r="D12" s="45"/>
      <c r="E12" s="45"/>
    </row>
    <row r="13" spans="1:5" ht="15" customHeight="1">
      <c r="A13" s="89"/>
      <c r="B13" s="45"/>
      <c r="C13" s="45"/>
      <c r="D13" s="45"/>
      <c r="E13" s="45"/>
    </row>
    <row r="14" spans="1:5" ht="15" customHeight="1">
      <c r="A14" s="89"/>
      <c r="B14" s="45"/>
      <c r="C14" s="45"/>
      <c r="D14" s="45"/>
      <c r="E14" s="45"/>
    </row>
    <row r="15" spans="1:5" ht="30.75" customHeight="1">
      <c r="A15" s="88" t="s">
        <v>28</v>
      </c>
      <c r="B15" s="42" t="s">
        <v>391</v>
      </c>
      <c r="C15" s="45"/>
      <c r="D15" s="45"/>
      <c r="E15" s="45"/>
    </row>
    <row r="16" spans="1:5" ht="15" customHeight="1">
      <c r="A16" s="79" t="s">
        <v>587</v>
      </c>
      <c r="B16" s="79" t="s">
        <v>343</v>
      </c>
      <c r="C16" s="45"/>
      <c r="D16" s="45"/>
      <c r="E16" s="45"/>
    </row>
    <row r="17" spans="1:5" ht="15" customHeight="1">
      <c r="A17" s="79" t="s">
        <v>588</v>
      </c>
      <c r="B17" s="79" t="s">
        <v>343</v>
      </c>
      <c r="C17" s="45"/>
      <c r="D17" s="45"/>
      <c r="E17" s="45"/>
    </row>
    <row r="18" spans="1:5" ht="15" customHeight="1">
      <c r="A18" s="79" t="s">
        <v>589</v>
      </c>
      <c r="B18" s="79" t="s">
        <v>343</v>
      </c>
      <c r="C18" s="45"/>
      <c r="D18" s="45"/>
      <c r="E18" s="45"/>
    </row>
    <row r="19" spans="1:5" ht="15" customHeight="1">
      <c r="A19" s="79" t="s">
        <v>590</v>
      </c>
      <c r="B19" s="79" t="s">
        <v>343</v>
      </c>
      <c r="C19" s="45"/>
      <c r="D19" s="45"/>
      <c r="E19" s="45"/>
    </row>
    <row r="20" spans="1:5" ht="15" customHeight="1">
      <c r="A20" s="79" t="s">
        <v>541</v>
      </c>
      <c r="B20" s="90" t="s">
        <v>350</v>
      </c>
      <c r="C20" s="45"/>
      <c r="D20" s="45"/>
      <c r="E20" s="45"/>
    </row>
    <row r="21" spans="1:5" ht="15" customHeight="1">
      <c r="A21" s="79" t="s">
        <v>539</v>
      </c>
      <c r="B21" s="90" t="s">
        <v>344</v>
      </c>
      <c r="C21" s="45"/>
      <c r="D21" s="45"/>
      <c r="E21" s="45"/>
    </row>
    <row r="22" spans="1:5" ht="15" customHeight="1">
      <c r="A22" s="89"/>
      <c r="B22" s="45"/>
      <c r="C22" s="45"/>
      <c r="D22" s="45"/>
      <c r="E22" s="45"/>
    </row>
    <row r="23" spans="1:5" ht="27.75" customHeight="1">
      <c r="A23" s="88" t="s">
        <v>29</v>
      </c>
      <c r="B23" s="46" t="s">
        <v>32</v>
      </c>
      <c r="C23" s="45"/>
      <c r="D23" s="45"/>
      <c r="E23" s="45"/>
    </row>
    <row r="24" spans="1:5" ht="15" customHeight="1">
      <c r="A24" s="88"/>
      <c r="B24" s="45" t="s">
        <v>363</v>
      </c>
      <c r="C24" s="45"/>
      <c r="D24" s="45"/>
      <c r="E24" s="45"/>
    </row>
    <row r="25" spans="1:5" ht="15" customHeight="1">
      <c r="A25" s="88"/>
      <c r="B25" s="45" t="s">
        <v>383</v>
      </c>
      <c r="C25" s="45"/>
      <c r="D25" s="45"/>
      <c r="E25" s="45"/>
    </row>
    <row r="26" spans="1:5" ht="15" customHeight="1">
      <c r="A26" s="89"/>
      <c r="B26" s="45"/>
      <c r="C26" s="45"/>
      <c r="D26" s="45"/>
      <c r="E26" s="45"/>
    </row>
    <row r="27" spans="1:5" ht="15" customHeight="1">
      <c r="A27" s="89"/>
      <c r="B27" s="45"/>
      <c r="C27" s="45"/>
      <c r="D27" s="45"/>
      <c r="E27" s="45"/>
    </row>
    <row r="28" spans="1:5" ht="31.5" customHeight="1">
      <c r="A28" s="88" t="s">
        <v>30</v>
      </c>
      <c r="B28" s="46" t="s">
        <v>33</v>
      </c>
      <c r="C28" s="45"/>
      <c r="D28" s="45"/>
      <c r="E28" s="45"/>
    </row>
    <row r="29" spans="1:5" ht="15" customHeight="1">
      <c r="A29" s="88"/>
      <c r="B29" s="45"/>
      <c r="C29" s="45"/>
      <c r="D29" s="45"/>
      <c r="E29" s="45"/>
    </row>
    <row r="30" spans="1:5" ht="15" customHeight="1">
      <c r="A30" s="88"/>
      <c r="B30" s="45"/>
      <c r="C30" s="45"/>
      <c r="D30" s="45"/>
      <c r="E30" s="45"/>
    </row>
    <row r="31" spans="1:5" ht="15" customHeight="1">
      <c r="A31" s="89"/>
      <c r="B31" s="45"/>
      <c r="C31" s="45"/>
      <c r="D31" s="45"/>
      <c r="E31" s="45"/>
    </row>
    <row r="32" spans="1:5" ht="15" customHeight="1">
      <c r="A32" s="89"/>
      <c r="B32" s="45"/>
      <c r="C32" s="45"/>
      <c r="D32" s="45"/>
      <c r="E32" s="45"/>
    </row>
    <row r="33" spans="1:5" ht="15" customHeight="1">
      <c r="A33" s="88" t="s">
        <v>31</v>
      </c>
      <c r="B33" s="46"/>
      <c r="C33" s="45"/>
      <c r="D33" s="45"/>
      <c r="E33" s="45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G122" sqref="G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21" customHeight="1">
      <c r="A1" s="315" t="s">
        <v>800</v>
      </c>
      <c r="B1" s="316"/>
      <c r="C1" s="316"/>
      <c r="D1" s="316"/>
      <c r="E1" s="316"/>
      <c r="F1" s="318"/>
    </row>
    <row r="2" spans="1:6" ht="18.75" customHeight="1">
      <c r="A2" s="314" t="s">
        <v>611</v>
      </c>
      <c r="B2" s="313"/>
      <c r="C2" s="313"/>
      <c r="D2" s="313"/>
      <c r="E2" s="313"/>
      <c r="F2" s="318"/>
    </row>
    <row r="3" ht="18">
      <c r="A3" s="53"/>
    </row>
    <row r="4" spans="1:6" ht="15">
      <c r="A4" s="4" t="s">
        <v>85</v>
      </c>
      <c r="F4" s="260" t="s">
        <v>783</v>
      </c>
    </row>
    <row r="5" spans="1:6" ht="25.5">
      <c r="A5" s="2" t="s">
        <v>129</v>
      </c>
      <c r="B5" s="3" t="s">
        <v>130</v>
      </c>
      <c r="C5" s="138" t="s">
        <v>84</v>
      </c>
      <c r="D5" s="138" t="s">
        <v>83</v>
      </c>
      <c r="E5" s="138" t="s">
        <v>111</v>
      </c>
      <c r="F5" s="262" t="s">
        <v>801</v>
      </c>
    </row>
    <row r="6" spans="1:6" ht="15">
      <c r="A6" s="31" t="s">
        <v>131</v>
      </c>
      <c r="B6" s="32" t="s">
        <v>132</v>
      </c>
      <c r="C6" s="176">
        <v>700</v>
      </c>
      <c r="D6" s="132">
        <f>C6*101%</f>
        <v>707</v>
      </c>
      <c r="E6" s="132">
        <f>D6*101.5%</f>
        <v>717.6049999999999</v>
      </c>
      <c r="F6" s="137">
        <f>E6*101%</f>
        <v>724.7810499999999</v>
      </c>
    </row>
    <row r="7" spans="1:6" ht="15">
      <c r="A7" s="31" t="s">
        <v>133</v>
      </c>
      <c r="B7" s="33" t="s">
        <v>134</v>
      </c>
      <c r="C7" s="176"/>
      <c r="D7" s="132"/>
      <c r="E7" s="132"/>
      <c r="F7" s="137"/>
    </row>
    <row r="8" spans="1:6" ht="15">
      <c r="A8" s="31" t="s">
        <v>135</v>
      </c>
      <c r="B8" s="33" t="s">
        <v>136</v>
      </c>
      <c r="C8" s="176"/>
      <c r="D8" s="132"/>
      <c r="E8" s="132"/>
      <c r="F8" s="137"/>
    </row>
    <row r="9" spans="1:6" ht="15">
      <c r="A9" s="34" t="s">
        <v>137</v>
      </c>
      <c r="B9" s="33" t="s">
        <v>138</v>
      </c>
      <c r="C9" s="176"/>
      <c r="D9" s="132"/>
      <c r="E9" s="132"/>
      <c r="F9" s="137"/>
    </row>
    <row r="10" spans="1:6" ht="15">
      <c r="A10" s="34" t="s">
        <v>139</v>
      </c>
      <c r="B10" s="33" t="s">
        <v>140</v>
      </c>
      <c r="C10" s="176"/>
      <c r="D10" s="132"/>
      <c r="E10" s="132"/>
      <c r="F10" s="137"/>
    </row>
    <row r="11" spans="1:6" ht="15">
      <c r="A11" s="34" t="s">
        <v>141</v>
      </c>
      <c r="B11" s="33" t="s">
        <v>142</v>
      </c>
      <c r="C11" s="176"/>
      <c r="D11" s="132"/>
      <c r="E11" s="132"/>
      <c r="F11" s="137"/>
    </row>
    <row r="12" spans="1:6" ht="15">
      <c r="A12" s="34" t="s">
        <v>143</v>
      </c>
      <c r="B12" s="33" t="s">
        <v>144</v>
      </c>
      <c r="C12" s="176">
        <v>96</v>
      </c>
      <c r="D12" s="132">
        <f>C12*101%</f>
        <v>96.96000000000001</v>
      </c>
      <c r="E12" s="132">
        <f>D12*101.5%</f>
        <v>98.4144</v>
      </c>
      <c r="F12" s="137">
        <f>E12*101%</f>
        <v>99.398544</v>
      </c>
    </row>
    <row r="13" spans="1:6" ht="15">
      <c r="A13" s="34" t="s">
        <v>145</v>
      </c>
      <c r="B13" s="33" t="s">
        <v>146</v>
      </c>
      <c r="C13" s="176"/>
      <c r="D13" s="132"/>
      <c r="E13" s="132"/>
      <c r="F13" s="137"/>
    </row>
    <row r="14" spans="1:6" ht="15">
      <c r="A14" s="5" t="s">
        <v>147</v>
      </c>
      <c r="B14" s="33" t="s">
        <v>148</v>
      </c>
      <c r="C14" s="176"/>
      <c r="D14" s="132"/>
      <c r="E14" s="132"/>
      <c r="F14" s="137"/>
    </row>
    <row r="15" spans="1:6" ht="15">
      <c r="A15" s="5" t="s">
        <v>149</v>
      </c>
      <c r="B15" s="33" t="s">
        <v>150</v>
      </c>
      <c r="C15" s="176"/>
      <c r="D15" s="132"/>
      <c r="E15" s="132"/>
      <c r="F15" s="137"/>
    </row>
    <row r="16" spans="1:6" ht="15">
      <c r="A16" s="5" t="s">
        <v>151</v>
      </c>
      <c r="B16" s="33" t="s">
        <v>152</v>
      </c>
      <c r="C16" s="176"/>
      <c r="D16" s="132"/>
      <c r="E16" s="132"/>
      <c r="F16" s="137"/>
    </row>
    <row r="17" spans="1:6" ht="15">
      <c r="A17" s="5" t="s">
        <v>153</v>
      </c>
      <c r="B17" s="33" t="s">
        <v>154</v>
      </c>
      <c r="C17" s="176"/>
      <c r="D17" s="132"/>
      <c r="E17" s="132"/>
      <c r="F17" s="137"/>
    </row>
    <row r="18" spans="1:6" ht="15">
      <c r="A18" s="5" t="s">
        <v>494</v>
      </c>
      <c r="B18" s="33" t="s">
        <v>155</v>
      </c>
      <c r="C18" s="176"/>
      <c r="D18" s="132"/>
      <c r="E18" s="132"/>
      <c r="F18" s="137"/>
    </row>
    <row r="19" spans="1:6" ht="15">
      <c r="A19" s="35" t="s">
        <v>432</v>
      </c>
      <c r="B19" s="36" t="s">
        <v>156</v>
      </c>
      <c r="C19" s="176">
        <f>SUM(C6:C18)</f>
        <v>796</v>
      </c>
      <c r="D19" s="132">
        <f>C19*101%</f>
        <v>803.96</v>
      </c>
      <c r="E19" s="132">
        <f>D19*101.5%</f>
        <v>816.0193999999999</v>
      </c>
      <c r="F19" s="137">
        <f>E19*101%</f>
        <v>824.179594</v>
      </c>
    </row>
    <row r="20" spans="1:6" ht="15">
      <c r="A20" s="5" t="s">
        <v>157</v>
      </c>
      <c r="B20" s="33" t="s">
        <v>158</v>
      </c>
      <c r="C20" s="176">
        <v>1040</v>
      </c>
      <c r="D20" s="132">
        <f>C20*101%</f>
        <v>1050.4</v>
      </c>
      <c r="E20" s="132">
        <f>D20*101.5%</f>
        <v>1066.156</v>
      </c>
      <c r="F20" s="137">
        <f>E20*101%</f>
        <v>1076.81756</v>
      </c>
    </row>
    <row r="21" spans="1:6" ht="15">
      <c r="A21" s="5" t="s">
        <v>159</v>
      </c>
      <c r="B21" s="33" t="s">
        <v>160</v>
      </c>
      <c r="C21" s="176">
        <v>560</v>
      </c>
      <c r="D21" s="132"/>
      <c r="E21" s="132"/>
      <c r="F21" s="137"/>
    </row>
    <row r="22" spans="1:6" ht="15">
      <c r="A22" s="6" t="s">
        <v>161</v>
      </c>
      <c r="B22" s="33" t="s">
        <v>162</v>
      </c>
      <c r="C22" s="176"/>
      <c r="D22" s="132"/>
      <c r="E22" s="132"/>
      <c r="F22" s="137"/>
    </row>
    <row r="23" spans="1:6" ht="15">
      <c r="A23" s="7" t="s">
        <v>433</v>
      </c>
      <c r="B23" s="36" t="s">
        <v>163</v>
      </c>
      <c r="C23" s="176">
        <f>SUM(C20:C22)</f>
        <v>1600</v>
      </c>
      <c r="D23" s="132">
        <f>C23*101%</f>
        <v>1616</v>
      </c>
      <c r="E23" s="132">
        <f>D23*101.5%</f>
        <v>1640.2399999999998</v>
      </c>
      <c r="F23" s="137">
        <f>E23*101%</f>
        <v>1656.6423999999997</v>
      </c>
    </row>
    <row r="24" spans="1:6" ht="15">
      <c r="A24" s="56" t="s">
        <v>524</v>
      </c>
      <c r="B24" s="57" t="s">
        <v>164</v>
      </c>
      <c r="C24" s="176">
        <f>C19+C23</f>
        <v>2396</v>
      </c>
      <c r="D24" s="132">
        <f>C24*101%</f>
        <v>2419.96</v>
      </c>
      <c r="E24" s="132">
        <f>D24*101.5%</f>
        <v>2456.2594</v>
      </c>
      <c r="F24" s="137">
        <f>E24*101%</f>
        <v>2480.821994</v>
      </c>
    </row>
    <row r="25" spans="1:6" ht="15">
      <c r="A25" s="42" t="s">
        <v>495</v>
      </c>
      <c r="B25" s="57" t="s">
        <v>165</v>
      </c>
      <c r="C25" s="176">
        <v>711</v>
      </c>
      <c r="D25" s="132">
        <f>C25*101%</f>
        <v>718.11</v>
      </c>
      <c r="E25" s="132">
        <f>D25*101.5%</f>
        <v>728.8816499999999</v>
      </c>
      <c r="F25" s="137">
        <f>E25*101%</f>
        <v>736.1704665</v>
      </c>
    </row>
    <row r="26" spans="1:6" ht="15">
      <c r="A26" s="5" t="s">
        <v>166</v>
      </c>
      <c r="B26" s="33" t="s">
        <v>167</v>
      </c>
      <c r="C26" s="176"/>
      <c r="D26" s="132"/>
      <c r="E26" s="132"/>
      <c r="F26" s="137"/>
    </row>
    <row r="27" spans="1:6" ht="15">
      <c r="A27" s="5" t="s">
        <v>168</v>
      </c>
      <c r="B27" s="33" t="s">
        <v>169</v>
      </c>
      <c r="C27" s="176">
        <v>365</v>
      </c>
      <c r="D27" s="132">
        <f>C27*101%</f>
        <v>368.65</v>
      </c>
      <c r="E27" s="132">
        <f>D27*101.5%</f>
        <v>374.17974999999996</v>
      </c>
      <c r="F27" s="137">
        <f>E27*101%</f>
        <v>377.9215475</v>
      </c>
    </row>
    <row r="28" spans="1:6" ht="15">
      <c r="A28" s="5" t="s">
        <v>170</v>
      </c>
      <c r="B28" s="33" t="s">
        <v>171</v>
      </c>
      <c r="C28" s="176"/>
      <c r="D28" s="132"/>
      <c r="E28" s="132"/>
      <c r="F28" s="137"/>
    </row>
    <row r="29" spans="1:6" ht="15">
      <c r="A29" s="7" t="s">
        <v>434</v>
      </c>
      <c r="B29" s="36" t="s">
        <v>172</v>
      </c>
      <c r="C29" s="176">
        <f>SUM(C26:C28)</f>
        <v>365</v>
      </c>
      <c r="D29" s="132">
        <f>C29*101%</f>
        <v>368.65</v>
      </c>
      <c r="E29" s="132">
        <f>D29*101.5%</f>
        <v>374.17974999999996</v>
      </c>
      <c r="F29" s="137">
        <f>E29*101%</f>
        <v>377.9215475</v>
      </c>
    </row>
    <row r="30" spans="1:6" ht="15">
      <c r="A30" s="5" t="s">
        <v>173</v>
      </c>
      <c r="B30" s="33" t="s">
        <v>174</v>
      </c>
      <c r="C30" s="176"/>
      <c r="D30" s="132"/>
      <c r="E30" s="132"/>
      <c r="F30" s="137"/>
    </row>
    <row r="31" spans="1:6" ht="15">
      <c r="A31" s="5" t="s">
        <v>175</v>
      </c>
      <c r="B31" s="33" t="s">
        <v>176</v>
      </c>
      <c r="C31" s="176">
        <v>60</v>
      </c>
      <c r="D31" s="132">
        <f>C31*101%</f>
        <v>60.6</v>
      </c>
      <c r="E31" s="132">
        <f>D31*101.5%</f>
        <v>61.50899999999999</v>
      </c>
      <c r="F31" s="137">
        <f>E31*101%</f>
        <v>62.124089999999995</v>
      </c>
    </row>
    <row r="32" spans="1:6" ht="15" customHeight="1">
      <c r="A32" s="7" t="s">
        <v>525</v>
      </c>
      <c r="B32" s="36" t="s">
        <v>177</v>
      </c>
      <c r="C32" s="176">
        <v>60</v>
      </c>
      <c r="D32" s="132">
        <f>C32*101%</f>
        <v>60.6</v>
      </c>
      <c r="E32" s="132">
        <f>D32*101.5%</f>
        <v>61.50899999999999</v>
      </c>
      <c r="F32" s="137">
        <f>E32*101%</f>
        <v>62.124089999999995</v>
      </c>
    </row>
    <row r="33" spans="1:6" ht="15">
      <c r="A33" s="5" t="s">
        <v>178</v>
      </c>
      <c r="B33" s="33" t="s">
        <v>179</v>
      </c>
      <c r="C33" s="176">
        <v>730</v>
      </c>
      <c r="D33" s="132">
        <f>C33*101%</f>
        <v>737.3</v>
      </c>
      <c r="E33" s="132">
        <f>D33*101.5%</f>
        <v>748.3594999999999</v>
      </c>
      <c r="F33" s="137">
        <f>E33*101%</f>
        <v>755.843095</v>
      </c>
    </row>
    <row r="34" spans="1:6" ht="15">
      <c r="A34" s="5" t="s">
        <v>180</v>
      </c>
      <c r="B34" s="33" t="s">
        <v>181</v>
      </c>
      <c r="C34" s="176"/>
      <c r="D34" s="132"/>
      <c r="E34" s="132"/>
      <c r="F34" s="137"/>
    </row>
    <row r="35" spans="1:6" ht="15">
      <c r="A35" s="5" t="s">
        <v>496</v>
      </c>
      <c r="B35" s="33" t="s">
        <v>182</v>
      </c>
      <c r="C35" s="176"/>
      <c r="D35" s="132"/>
      <c r="E35" s="132"/>
      <c r="F35" s="137"/>
    </row>
    <row r="36" spans="1:6" ht="15">
      <c r="A36" s="5" t="s">
        <v>183</v>
      </c>
      <c r="B36" s="33" t="s">
        <v>184</v>
      </c>
      <c r="C36" s="176">
        <v>2075</v>
      </c>
      <c r="D36" s="132">
        <f>C36*101%</f>
        <v>2095.75</v>
      </c>
      <c r="E36" s="132">
        <f>D36*101.5%</f>
        <v>2127.1862499999997</v>
      </c>
      <c r="F36" s="137">
        <f>E36*101%</f>
        <v>2148.4581125</v>
      </c>
    </row>
    <row r="37" spans="1:6" ht="15">
      <c r="A37" s="10" t="s">
        <v>497</v>
      </c>
      <c r="B37" s="33" t="s">
        <v>185</v>
      </c>
      <c r="C37" s="176"/>
      <c r="D37" s="132"/>
      <c r="E37" s="132"/>
      <c r="F37" s="137"/>
    </row>
    <row r="38" spans="1:6" ht="15">
      <c r="A38" s="6" t="s">
        <v>186</v>
      </c>
      <c r="B38" s="33" t="s">
        <v>187</v>
      </c>
      <c r="C38" s="176"/>
      <c r="D38" s="132">
        <f>C38*101%</f>
        <v>0</v>
      </c>
      <c r="E38" s="132">
        <f>D38*101.5%</f>
        <v>0</v>
      </c>
      <c r="F38" s="137">
        <f>E38*101%</f>
        <v>0</v>
      </c>
    </row>
    <row r="39" spans="1:6" ht="15">
      <c r="A39" s="5" t="s">
        <v>498</v>
      </c>
      <c r="B39" s="33" t="s">
        <v>188</v>
      </c>
      <c r="C39" s="176">
        <v>985</v>
      </c>
      <c r="D39" s="132">
        <f>C39*101%</f>
        <v>994.85</v>
      </c>
      <c r="E39" s="132">
        <f>D39*101.5%</f>
        <v>1009.77275</v>
      </c>
      <c r="F39" s="137">
        <f>E39*101%</f>
        <v>1019.8704775</v>
      </c>
    </row>
    <row r="40" spans="1:6" ht="15">
      <c r="A40" s="7" t="s">
        <v>435</v>
      </c>
      <c r="B40" s="36" t="s">
        <v>189</v>
      </c>
      <c r="C40" s="176">
        <f>SUM(C33:C39)</f>
        <v>3790</v>
      </c>
      <c r="D40" s="132">
        <f>C40*101%</f>
        <v>3827.9</v>
      </c>
      <c r="E40" s="132">
        <f>D40*101.5%</f>
        <v>3885.3185</v>
      </c>
      <c r="F40" s="137">
        <f>E40*101%</f>
        <v>3924.171685</v>
      </c>
    </row>
    <row r="41" spans="1:6" ht="15">
      <c r="A41" s="5" t="s">
        <v>190</v>
      </c>
      <c r="B41" s="33" t="s">
        <v>191</v>
      </c>
      <c r="C41" s="176">
        <v>130</v>
      </c>
      <c r="D41" s="132">
        <f>C41*101%</f>
        <v>131.3</v>
      </c>
      <c r="E41" s="132">
        <f>D41*101.5%</f>
        <v>133.2695</v>
      </c>
      <c r="F41" s="137">
        <f>E41*101%</f>
        <v>134.602195</v>
      </c>
    </row>
    <row r="42" spans="1:6" ht="15">
      <c r="A42" s="5" t="s">
        <v>192</v>
      </c>
      <c r="B42" s="33" t="s">
        <v>193</v>
      </c>
      <c r="C42" s="176"/>
      <c r="D42" s="132"/>
      <c r="E42" s="132"/>
      <c r="F42" s="137"/>
    </row>
    <row r="43" spans="1:6" ht="15">
      <c r="A43" s="7" t="s">
        <v>436</v>
      </c>
      <c r="B43" s="36" t="s">
        <v>194</v>
      </c>
      <c r="C43" s="176">
        <v>130</v>
      </c>
      <c r="D43" s="132">
        <f>C43*101%</f>
        <v>131.3</v>
      </c>
      <c r="E43" s="132">
        <f>D43*101.5%</f>
        <v>133.2695</v>
      </c>
      <c r="F43" s="137">
        <f>E43*101%</f>
        <v>134.602195</v>
      </c>
    </row>
    <row r="44" spans="1:6" ht="15">
      <c r="A44" s="5" t="s">
        <v>195</v>
      </c>
      <c r="B44" s="33" t="s">
        <v>196</v>
      </c>
      <c r="C44" s="176">
        <v>1032</v>
      </c>
      <c r="D44" s="132">
        <f>C44*101%</f>
        <v>1042.32</v>
      </c>
      <c r="E44" s="132">
        <f>D44*101.5%</f>
        <v>1057.9547999999998</v>
      </c>
      <c r="F44" s="137">
        <f>E44*101%</f>
        <v>1068.5343479999997</v>
      </c>
    </row>
    <row r="45" spans="1:6" ht="15">
      <c r="A45" s="5" t="s">
        <v>197</v>
      </c>
      <c r="B45" s="33" t="s">
        <v>198</v>
      </c>
      <c r="C45" s="176"/>
      <c r="D45" s="132"/>
      <c r="E45" s="132"/>
      <c r="F45" s="137"/>
    </row>
    <row r="46" spans="1:6" ht="15">
      <c r="A46" s="5" t="s">
        <v>499</v>
      </c>
      <c r="B46" s="33" t="s">
        <v>199</v>
      </c>
      <c r="C46" s="176"/>
      <c r="D46" s="132"/>
      <c r="E46" s="132"/>
      <c r="F46" s="137"/>
    </row>
    <row r="47" spans="1:6" ht="15">
      <c r="A47" s="5" t="s">
        <v>500</v>
      </c>
      <c r="B47" s="33" t="s">
        <v>200</v>
      </c>
      <c r="C47" s="176"/>
      <c r="D47" s="132"/>
      <c r="E47" s="132"/>
      <c r="F47" s="137"/>
    </row>
    <row r="48" spans="1:6" ht="15">
      <c r="A48" s="5" t="s">
        <v>201</v>
      </c>
      <c r="B48" s="33" t="s">
        <v>202</v>
      </c>
      <c r="C48" s="176">
        <v>100</v>
      </c>
      <c r="D48" s="132"/>
      <c r="E48" s="132"/>
      <c r="F48" s="137"/>
    </row>
    <row r="49" spans="1:6" ht="15">
      <c r="A49" s="7" t="s">
        <v>437</v>
      </c>
      <c r="B49" s="36" t="s">
        <v>203</v>
      </c>
      <c r="C49" s="176">
        <f>SUM(C44:C48)</f>
        <v>1132</v>
      </c>
      <c r="D49" s="132">
        <f>C49*101%</f>
        <v>1143.32</v>
      </c>
      <c r="E49" s="132">
        <f>D49*101.5%</f>
        <v>1160.4697999999999</v>
      </c>
      <c r="F49" s="137">
        <f>E49*101%</f>
        <v>1172.074498</v>
      </c>
    </row>
    <row r="50" spans="1:6" ht="15">
      <c r="A50" s="42" t="s">
        <v>438</v>
      </c>
      <c r="B50" s="57" t="s">
        <v>204</v>
      </c>
      <c r="C50" s="176">
        <f>C32+C40+C43+C49+C29</f>
        <v>5477</v>
      </c>
      <c r="D50" s="132">
        <f>C50*101%</f>
        <v>5531.77</v>
      </c>
      <c r="E50" s="132">
        <f>D50*101.5%</f>
        <v>5614.74655</v>
      </c>
      <c r="F50" s="137">
        <f>E50*101%</f>
        <v>5670.8940155</v>
      </c>
    </row>
    <row r="51" spans="1:6" ht="15">
      <c r="A51" s="13" t="s">
        <v>205</v>
      </c>
      <c r="B51" s="33" t="s">
        <v>206</v>
      </c>
      <c r="C51" s="176"/>
      <c r="D51" s="132"/>
      <c r="E51" s="132"/>
      <c r="F51" s="137"/>
    </row>
    <row r="52" spans="1:6" ht="15">
      <c r="A52" s="13" t="s">
        <v>439</v>
      </c>
      <c r="B52" s="33" t="s">
        <v>207</v>
      </c>
      <c r="C52" s="176"/>
      <c r="D52" s="132"/>
      <c r="E52" s="132"/>
      <c r="F52" s="137"/>
    </row>
    <row r="53" spans="1:6" ht="15">
      <c r="A53" s="17" t="s">
        <v>501</v>
      </c>
      <c r="B53" s="33" t="s">
        <v>208</v>
      </c>
      <c r="C53" s="176"/>
      <c r="D53" s="132"/>
      <c r="E53" s="132"/>
      <c r="F53" s="137"/>
    </row>
    <row r="54" spans="1:6" ht="15">
      <c r="A54" s="17" t="s">
        <v>502</v>
      </c>
      <c r="B54" s="33" t="s">
        <v>209</v>
      </c>
      <c r="C54" s="176"/>
      <c r="D54" s="132"/>
      <c r="E54" s="132"/>
      <c r="F54" s="137"/>
    </row>
    <row r="55" spans="1:6" ht="15">
      <c r="A55" s="17" t="s">
        <v>503</v>
      </c>
      <c r="B55" s="33" t="s">
        <v>210</v>
      </c>
      <c r="C55" s="176"/>
      <c r="D55" s="132"/>
      <c r="E55" s="132"/>
      <c r="F55" s="137"/>
    </row>
    <row r="56" spans="1:6" ht="15">
      <c r="A56" s="13" t="s">
        <v>504</v>
      </c>
      <c r="B56" s="33" t="s">
        <v>211</v>
      </c>
      <c r="C56" s="176"/>
      <c r="D56" s="132"/>
      <c r="E56" s="132"/>
      <c r="F56" s="137"/>
    </row>
    <row r="57" spans="1:6" ht="15">
      <c r="A57" s="13" t="s">
        <v>505</v>
      </c>
      <c r="B57" s="33" t="s">
        <v>212</v>
      </c>
      <c r="C57" s="176"/>
      <c r="D57" s="132"/>
      <c r="E57" s="132"/>
      <c r="F57" s="137"/>
    </row>
    <row r="58" spans="1:6" ht="15">
      <c r="A58" s="13" t="s">
        <v>506</v>
      </c>
      <c r="B58" s="33" t="s">
        <v>213</v>
      </c>
      <c r="C58" s="176">
        <v>550</v>
      </c>
      <c r="D58" s="132">
        <f>C58*101%</f>
        <v>555.5</v>
      </c>
      <c r="E58" s="132">
        <f>D58*101.5%</f>
        <v>563.8325</v>
      </c>
      <c r="F58" s="137">
        <f>E58*101%</f>
        <v>569.470825</v>
      </c>
    </row>
    <row r="59" spans="1:6" ht="15">
      <c r="A59" s="54" t="s">
        <v>468</v>
      </c>
      <c r="B59" s="57" t="s">
        <v>214</v>
      </c>
      <c r="C59" s="176">
        <f>SUM(C51:C58)</f>
        <v>550</v>
      </c>
      <c r="D59" s="263">
        <f>SUM(D51:D58)</f>
        <v>555.5</v>
      </c>
      <c r="E59" s="263">
        <f>SUM(E51:E58)</f>
        <v>563.8325</v>
      </c>
      <c r="F59" s="263">
        <f>SUM(F51:F58)</f>
        <v>569.470825</v>
      </c>
    </row>
    <row r="60" spans="1:6" ht="15">
      <c r="A60" s="12" t="s">
        <v>507</v>
      </c>
      <c r="B60" s="33" t="s">
        <v>215</v>
      </c>
      <c r="C60" s="176"/>
      <c r="D60" s="132"/>
      <c r="E60" s="132"/>
      <c r="F60" s="137"/>
    </row>
    <row r="61" spans="1:6" ht="15">
      <c r="A61" s="12" t="s">
        <v>216</v>
      </c>
      <c r="B61" s="33" t="s">
        <v>217</v>
      </c>
      <c r="C61" s="176">
        <v>200</v>
      </c>
      <c r="D61" s="132">
        <f>C61*101%</f>
        <v>202</v>
      </c>
      <c r="E61" s="132">
        <f>D61*101.5%</f>
        <v>205.02999999999997</v>
      </c>
      <c r="F61" s="137">
        <f>E61*101%</f>
        <v>207.08029999999997</v>
      </c>
    </row>
    <row r="62" spans="1:6" ht="15">
      <c r="A62" s="12" t="s">
        <v>218</v>
      </c>
      <c r="B62" s="33" t="s">
        <v>219</v>
      </c>
      <c r="C62" s="176"/>
      <c r="D62" s="132"/>
      <c r="E62" s="132"/>
      <c r="F62" s="137"/>
    </row>
    <row r="63" spans="1:6" ht="15">
      <c r="A63" s="12" t="s">
        <v>469</v>
      </c>
      <c r="B63" s="33" t="s">
        <v>220</v>
      </c>
      <c r="C63" s="176"/>
      <c r="D63" s="132"/>
      <c r="E63" s="132"/>
      <c r="F63" s="137"/>
    </row>
    <row r="64" spans="1:6" ht="15">
      <c r="A64" s="12" t="s">
        <v>508</v>
      </c>
      <c r="B64" s="33" t="s">
        <v>221</v>
      </c>
      <c r="C64" s="176"/>
      <c r="D64" s="132"/>
      <c r="E64" s="132"/>
      <c r="F64" s="137"/>
    </row>
    <row r="65" spans="1:6" ht="15">
      <c r="A65" s="12" t="s">
        <v>471</v>
      </c>
      <c r="B65" s="33" t="s">
        <v>222</v>
      </c>
      <c r="C65" s="176">
        <v>720</v>
      </c>
      <c r="D65" s="132">
        <f>C65*101%</f>
        <v>727.2</v>
      </c>
      <c r="E65" s="132">
        <f>D65*101.5%</f>
        <v>738.108</v>
      </c>
      <c r="F65" s="137">
        <f>E65*101%</f>
        <v>745.48908</v>
      </c>
    </row>
    <row r="66" spans="1:6" ht="15">
      <c r="A66" s="12" t="s">
        <v>509</v>
      </c>
      <c r="B66" s="33" t="s">
        <v>223</v>
      </c>
      <c r="C66" s="176"/>
      <c r="D66" s="132"/>
      <c r="E66" s="132"/>
      <c r="F66" s="137"/>
    </row>
    <row r="67" spans="1:6" ht="15">
      <c r="A67" s="12" t="s">
        <v>510</v>
      </c>
      <c r="B67" s="33" t="s">
        <v>224</v>
      </c>
      <c r="C67" s="176"/>
      <c r="D67" s="132"/>
      <c r="E67" s="132"/>
      <c r="F67" s="137"/>
    </row>
    <row r="68" spans="1:6" ht="15">
      <c r="A68" s="12" t="s">
        <v>225</v>
      </c>
      <c r="B68" s="33" t="s">
        <v>226</v>
      </c>
      <c r="C68" s="176"/>
      <c r="D68" s="132"/>
      <c r="E68" s="132"/>
      <c r="F68" s="137"/>
    </row>
    <row r="69" spans="1:6" ht="15">
      <c r="A69" s="21" t="s">
        <v>227</v>
      </c>
      <c r="B69" s="33" t="s">
        <v>228</v>
      </c>
      <c r="C69" s="176"/>
      <c r="D69" s="132"/>
      <c r="E69" s="132"/>
      <c r="F69" s="137"/>
    </row>
    <row r="70" spans="1:6" ht="15">
      <c r="A70" s="12" t="s">
        <v>511</v>
      </c>
      <c r="B70" s="33" t="s">
        <v>229</v>
      </c>
      <c r="C70" s="176">
        <v>90</v>
      </c>
      <c r="D70" s="132">
        <f>C70*101%</f>
        <v>90.9</v>
      </c>
      <c r="E70" s="132">
        <f>D70*101.5%</f>
        <v>92.2635</v>
      </c>
      <c r="F70" s="137">
        <f>E70*101%</f>
        <v>93.186135</v>
      </c>
    </row>
    <row r="71" spans="1:6" ht="15">
      <c r="A71" s="21" t="s">
        <v>688</v>
      </c>
      <c r="B71" s="33" t="s">
        <v>230</v>
      </c>
      <c r="C71" s="176">
        <v>907</v>
      </c>
      <c r="D71" s="132">
        <f>C71*101%</f>
        <v>916.07</v>
      </c>
      <c r="E71" s="132">
        <f>D71*101.5%</f>
        <v>929.8110499999999</v>
      </c>
      <c r="F71" s="137">
        <f>E71*101%</f>
        <v>939.1091604999999</v>
      </c>
    </row>
    <row r="72" spans="1:6" ht="15">
      <c r="A72" s="21" t="s">
        <v>689</v>
      </c>
      <c r="B72" s="33" t="s">
        <v>230</v>
      </c>
      <c r="C72" s="176"/>
      <c r="D72" s="132"/>
      <c r="E72" s="132"/>
      <c r="F72" s="137"/>
    </row>
    <row r="73" spans="1:6" ht="15">
      <c r="A73" s="54" t="s">
        <v>474</v>
      </c>
      <c r="B73" s="57" t="s">
        <v>231</v>
      </c>
      <c r="C73" s="176">
        <f>SUM(C60:C72)</f>
        <v>1917</v>
      </c>
      <c r="D73" s="132">
        <f>C73*101%</f>
        <v>1936.17</v>
      </c>
      <c r="E73" s="132">
        <f>D73*101.5%</f>
        <v>1965.21255</v>
      </c>
      <c r="F73" s="137">
        <f>E73*101%</f>
        <v>1984.8646755</v>
      </c>
    </row>
    <row r="74" spans="1:6" ht="15.75">
      <c r="A74" s="64" t="s">
        <v>86</v>
      </c>
      <c r="B74" s="57"/>
      <c r="C74" s="176">
        <f>C24+C50+C59+C73+C25</f>
        <v>11051</v>
      </c>
      <c r="D74" s="132">
        <f>C74*101%</f>
        <v>11161.51</v>
      </c>
      <c r="E74" s="132">
        <f>D74*101.5%</f>
        <v>11328.932649999999</v>
      </c>
      <c r="F74" s="137">
        <f>E74*101%</f>
        <v>11442.221976499999</v>
      </c>
    </row>
    <row r="75" spans="1:6" ht="15">
      <c r="A75" s="37" t="s">
        <v>232</v>
      </c>
      <c r="B75" s="33" t="s">
        <v>233</v>
      </c>
      <c r="C75" s="176"/>
      <c r="D75" s="132"/>
      <c r="E75" s="132"/>
      <c r="F75" s="137"/>
    </row>
    <row r="76" spans="1:6" ht="15">
      <c r="A76" s="37" t="s">
        <v>512</v>
      </c>
      <c r="B76" s="33" t="s">
        <v>234</v>
      </c>
      <c r="C76" s="176"/>
      <c r="D76" s="132"/>
      <c r="E76" s="132"/>
      <c r="F76" s="137"/>
    </row>
    <row r="77" spans="1:6" ht="15">
      <c r="A77" s="37" t="s">
        <v>235</v>
      </c>
      <c r="B77" s="33" t="s">
        <v>236</v>
      </c>
      <c r="C77" s="176"/>
      <c r="D77" s="132"/>
      <c r="E77" s="132"/>
      <c r="F77" s="137"/>
    </row>
    <row r="78" spans="1:6" ht="15">
      <c r="A78" s="37" t="s">
        <v>237</v>
      </c>
      <c r="B78" s="33" t="s">
        <v>238</v>
      </c>
      <c r="C78" s="176">
        <v>157</v>
      </c>
      <c r="D78" s="132">
        <f>C78*101%</f>
        <v>158.57</v>
      </c>
      <c r="E78" s="132">
        <f>D78*101.5%</f>
        <v>160.94854999999998</v>
      </c>
      <c r="F78" s="137">
        <f>E78*101%</f>
        <v>162.5580355</v>
      </c>
    </row>
    <row r="79" spans="1:6" ht="15">
      <c r="A79" s="6" t="s">
        <v>239</v>
      </c>
      <c r="B79" s="33" t="s">
        <v>240</v>
      </c>
      <c r="C79" s="176"/>
      <c r="D79" s="132"/>
      <c r="E79" s="132"/>
      <c r="F79" s="137"/>
    </row>
    <row r="80" spans="1:6" ht="15">
      <c r="A80" s="6" t="s">
        <v>241</v>
      </c>
      <c r="B80" s="33" t="s">
        <v>242</v>
      </c>
      <c r="C80" s="176"/>
      <c r="D80" s="132"/>
      <c r="E80" s="132"/>
      <c r="F80" s="137"/>
    </row>
    <row r="81" spans="1:6" ht="15">
      <c r="A81" s="6" t="s">
        <v>243</v>
      </c>
      <c r="B81" s="33" t="s">
        <v>244</v>
      </c>
      <c r="C81" s="176">
        <v>43</v>
      </c>
      <c r="D81" s="132">
        <f>C81*101%</f>
        <v>43.43</v>
      </c>
      <c r="E81" s="132">
        <f>D81*101.5%</f>
        <v>44.08145</v>
      </c>
      <c r="F81" s="137">
        <f>E81*101%</f>
        <v>44.5222645</v>
      </c>
    </row>
    <row r="82" spans="1:6" ht="15">
      <c r="A82" s="55" t="s">
        <v>476</v>
      </c>
      <c r="B82" s="57" t="s">
        <v>245</v>
      </c>
      <c r="C82" s="176">
        <f>SUM(C75:C81)</f>
        <v>200</v>
      </c>
      <c r="D82" s="132">
        <f>C82*101%</f>
        <v>202</v>
      </c>
      <c r="E82" s="132">
        <f>D82*101.5%</f>
        <v>205.02999999999997</v>
      </c>
      <c r="F82" s="137">
        <f>E82*101%</f>
        <v>207.08029999999997</v>
      </c>
    </row>
    <row r="83" spans="1:6" ht="15">
      <c r="A83" s="13" t="s">
        <v>246</v>
      </c>
      <c r="B83" s="33" t="s">
        <v>247</v>
      </c>
      <c r="C83" s="176">
        <v>2740</v>
      </c>
      <c r="D83" s="132">
        <f>C83*101%</f>
        <v>2767.4</v>
      </c>
      <c r="E83" s="132">
        <f>D83*101.5%</f>
        <v>2808.9109999999996</v>
      </c>
      <c r="F83" s="137">
        <f>E83*101%</f>
        <v>2837.0001099999995</v>
      </c>
    </row>
    <row r="84" spans="1:6" ht="15">
      <c r="A84" s="13" t="s">
        <v>248</v>
      </c>
      <c r="B84" s="33" t="s">
        <v>249</v>
      </c>
      <c r="C84" s="176"/>
      <c r="D84" s="132"/>
      <c r="E84" s="132"/>
      <c r="F84" s="137"/>
    </row>
    <row r="85" spans="1:6" ht="15">
      <c r="A85" s="13" t="s">
        <v>250</v>
      </c>
      <c r="B85" s="33" t="s">
        <v>251</v>
      </c>
      <c r="C85" s="176"/>
      <c r="D85" s="132"/>
      <c r="E85" s="132"/>
      <c r="F85" s="137"/>
    </row>
    <row r="86" spans="1:6" ht="15">
      <c r="A86" s="13" t="s">
        <v>252</v>
      </c>
      <c r="B86" s="33" t="s">
        <v>253</v>
      </c>
      <c r="C86" s="176">
        <v>740</v>
      </c>
      <c r="D86" s="132">
        <f>C86*101%</f>
        <v>747.4</v>
      </c>
      <c r="E86" s="132">
        <f>D86*101.5%</f>
        <v>758.6109999999999</v>
      </c>
      <c r="F86" s="137">
        <f>E86*101%</f>
        <v>766.1971099999998</v>
      </c>
    </row>
    <row r="87" spans="1:6" ht="15">
      <c r="A87" s="54" t="s">
        <v>477</v>
      </c>
      <c r="B87" s="57" t="s">
        <v>254</v>
      </c>
      <c r="C87" s="176">
        <f>SUM(C83:C86)</f>
        <v>3480</v>
      </c>
      <c r="D87" s="132">
        <f>C87*101%</f>
        <v>3514.8</v>
      </c>
      <c r="E87" s="132">
        <f>D87*101.5%</f>
        <v>3567.522</v>
      </c>
      <c r="F87" s="137">
        <f>E87*101%</f>
        <v>3603.19722</v>
      </c>
    </row>
    <row r="88" spans="1:6" ht="15">
      <c r="A88" s="13" t="s">
        <v>255</v>
      </c>
      <c r="B88" s="33" t="s">
        <v>256</v>
      </c>
      <c r="C88" s="176"/>
      <c r="D88" s="132"/>
      <c r="E88" s="132"/>
      <c r="F88" s="137"/>
    </row>
    <row r="89" spans="1:6" ht="15">
      <c r="A89" s="13" t="s">
        <v>513</v>
      </c>
      <c r="B89" s="33" t="s">
        <v>257</v>
      </c>
      <c r="C89" s="176"/>
      <c r="D89" s="132"/>
      <c r="E89" s="132"/>
      <c r="F89" s="137"/>
    </row>
    <row r="90" spans="1:6" ht="15">
      <c r="A90" s="13" t="s">
        <v>514</v>
      </c>
      <c r="B90" s="33" t="s">
        <v>258</v>
      </c>
      <c r="C90" s="176"/>
      <c r="D90" s="132"/>
      <c r="E90" s="132"/>
      <c r="F90" s="137"/>
    </row>
    <row r="91" spans="1:6" ht="15">
      <c r="A91" s="13" t="s">
        <v>515</v>
      </c>
      <c r="B91" s="33" t="s">
        <v>259</v>
      </c>
      <c r="C91" s="176"/>
      <c r="D91" s="132"/>
      <c r="E91" s="132"/>
      <c r="F91" s="137"/>
    </row>
    <row r="92" spans="1:6" ht="15">
      <c r="A92" s="13" t="s">
        <v>516</v>
      </c>
      <c r="B92" s="33" t="s">
        <v>260</v>
      </c>
      <c r="C92" s="176"/>
      <c r="D92" s="132"/>
      <c r="E92" s="132"/>
      <c r="F92" s="137"/>
    </row>
    <row r="93" spans="1:6" ht="15">
      <c r="A93" s="13" t="s">
        <v>517</v>
      </c>
      <c r="B93" s="33" t="s">
        <v>261</v>
      </c>
      <c r="C93" s="176"/>
      <c r="D93" s="132"/>
      <c r="E93" s="132"/>
      <c r="F93" s="137"/>
    </row>
    <row r="94" spans="1:6" ht="15">
      <c r="A94" s="13" t="s">
        <v>262</v>
      </c>
      <c r="B94" s="33" t="s">
        <v>263</v>
      </c>
      <c r="C94" s="176"/>
      <c r="D94" s="132"/>
      <c r="E94" s="132"/>
      <c r="F94" s="137"/>
    </row>
    <row r="95" spans="1:6" ht="15">
      <c r="A95" s="13" t="s">
        <v>518</v>
      </c>
      <c r="B95" s="33" t="s">
        <v>264</v>
      </c>
      <c r="C95" s="176"/>
      <c r="D95" s="132"/>
      <c r="E95" s="132"/>
      <c r="F95" s="137"/>
    </row>
    <row r="96" spans="1:6" ht="15">
      <c r="A96" s="54" t="s">
        <v>478</v>
      </c>
      <c r="B96" s="57" t="s">
        <v>265</v>
      </c>
      <c r="C96" s="176">
        <f>SUM(C88:C95)</f>
        <v>0</v>
      </c>
      <c r="D96" s="132"/>
      <c r="E96" s="132"/>
      <c r="F96" s="137"/>
    </row>
    <row r="97" spans="1:6" ht="15.75">
      <c r="A97" s="64" t="s">
        <v>87</v>
      </c>
      <c r="B97" s="57"/>
      <c r="C97" s="228">
        <f>C87+C96+C82</f>
        <v>3680</v>
      </c>
      <c r="D97" s="132">
        <f>C97*101%</f>
        <v>3716.8</v>
      </c>
      <c r="E97" s="132">
        <f>D97*101.5%</f>
        <v>3772.5519999999997</v>
      </c>
      <c r="F97" s="137">
        <f>E97*101%</f>
        <v>3810.2775199999996</v>
      </c>
    </row>
    <row r="98" spans="1:6" ht="15.75">
      <c r="A98" s="38" t="s">
        <v>526</v>
      </c>
      <c r="B98" s="39" t="s">
        <v>266</v>
      </c>
      <c r="C98" s="176">
        <f>C97+C74</f>
        <v>14731</v>
      </c>
      <c r="D98" s="132">
        <f>C98*101%</f>
        <v>14878.31</v>
      </c>
      <c r="E98" s="132">
        <f>D98*101.5%</f>
        <v>15101.484649999999</v>
      </c>
      <c r="F98" s="137">
        <f>E98*101%</f>
        <v>15252.499496499999</v>
      </c>
    </row>
    <row r="99" spans="1:25" ht="15">
      <c r="A99" s="13" t="s">
        <v>519</v>
      </c>
      <c r="B99" s="5" t="s">
        <v>267</v>
      </c>
      <c r="C99" s="229"/>
      <c r="D99" s="132">
        <f aca="true" t="shared" si="0" ref="D99:D122">C99*101%</f>
        <v>0</v>
      </c>
      <c r="E99" s="132">
        <f aca="true" t="shared" si="1" ref="E99:E122">D99*101.5%</f>
        <v>0</v>
      </c>
      <c r="F99" s="137">
        <f aca="true" t="shared" si="2" ref="F99:F122">E99*101%</f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">
      <c r="A100" s="13" t="s">
        <v>270</v>
      </c>
      <c r="B100" s="5" t="s">
        <v>271</v>
      </c>
      <c r="C100" s="229"/>
      <c r="D100" s="132">
        <f t="shared" si="0"/>
        <v>0</v>
      </c>
      <c r="E100" s="132">
        <f t="shared" si="1"/>
        <v>0</v>
      </c>
      <c r="F100" s="137">
        <f t="shared" si="2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520</v>
      </c>
      <c r="B101" s="5" t="s">
        <v>272</v>
      </c>
      <c r="C101" s="229"/>
      <c r="D101" s="132">
        <f t="shared" si="0"/>
        <v>0</v>
      </c>
      <c r="E101" s="132">
        <f t="shared" si="1"/>
        <v>0</v>
      </c>
      <c r="F101" s="137">
        <f t="shared" si="2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5" t="s">
        <v>483</v>
      </c>
      <c r="B102" s="7" t="s">
        <v>274</v>
      </c>
      <c r="C102" s="230">
        <f>SUM(C99:C101)</f>
        <v>0</v>
      </c>
      <c r="D102" s="132">
        <f t="shared" si="0"/>
        <v>0</v>
      </c>
      <c r="E102" s="132">
        <f t="shared" si="1"/>
        <v>0</v>
      </c>
      <c r="F102" s="137">
        <f t="shared" si="2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">
      <c r="A103" s="40" t="s">
        <v>521</v>
      </c>
      <c r="B103" s="5" t="s">
        <v>275</v>
      </c>
      <c r="C103" s="231"/>
      <c r="D103" s="132">
        <f t="shared" si="0"/>
        <v>0</v>
      </c>
      <c r="E103" s="132">
        <f t="shared" si="1"/>
        <v>0</v>
      </c>
      <c r="F103" s="137">
        <f t="shared" si="2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">
      <c r="A104" s="40" t="s">
        <v>489</v>
      </c>
      <c r="B104" s="5" t="s">
        <v>278</v>
      </c>
      <c r="C104" s="231"/>
      <c r="D104" s="132">
        <f t="shared" si="0"/>
        <v>0</v>
      </c>
      <c r="E104" s="132">
        <f t="shared" si="1"/>
        <v>0</v>
      </c>
      <c r="F104" s="137">
        <f t="shared" si="2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13" t="s">
        <v>279</v>
      </c>
      <c r="B105" s="5" t="s">
        <v>280</v>
      </c>
      <c r="C105" s="229"/>
      <c r="D105" s="132">
        <f t="shared" si="0"/>
        <v>0</v>
      </c>
      <c r="E105" s="132">
        <f t="shared" si="1"/>
        <v>0</v>
      </c>
      <c r="F105" s="137">
        <f t="shared" si="2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">
      <c r="A106" s="13" t="s">
        <v>522</v>
      </c>
      <c r="B106" s="5" t="s">
        <v>281</v>
      </c>
      <c r="C106" s="229"/>
      <c r="D106" s="132">
        <f t="shared" si="0"/>
        <v>0</v>
      </c>
      <c r="E106" s="132">
        <f t="shared" si="1"/>
        <v>0</v>
      </c>
      <c r="F106" s="137">
        <f t="shared" si="2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4" t="s">
        <v>486</v>
      </c>
      <c r="B107" s="7" t="s">
        <v>282</v>
      </c>
      <c r="C107" s="232"/>
      <c r="D107" s="132">
        <f t="shared" si="0"/>
        <v>0</v>
      </c>
      <c r="E107" s="132">
        <f t="shared" si="1"/>
        <v>0</v>
      </c>
      <c r="F107" s="137">
        <f t="shared" si="2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">
      <c r="A108" s="40" t="s">
        <v>283</v>
      </c>
      <c r="B108" s="5" t="s">
        <v>284</v>
      </c>
      <c r="C108" s="231"/>
      <c r="D108" s="132">
        <f t="shared" si="0"/>
        <v>0</v>
      </c>
      <c r="E108" s="132">
        <f t="shared" si="1"/>
        <v>0</v>
      </c>
      <c r="F108" s="137">
        <f t="shared" si="2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">
      <c r="A109" s="40" t="s">
        <v>285</v>
      </c>
      <c r="B109" s="5" t="s">
        <v>286</v>
      </c>
      <c r="C109" s="231">
        <v>352</v>
      </c>
      <c r="D109" s="132">
        <f t="shared" si="0"/>
        <v>355.52</v>
      </c>
      <c r="E109" s="132">
        <f t="shared" si="1"/>
        <v>360.85279999999995</v>
      </c>
      <c r="F109" s="137">
        <f t="shared" si="2"/>
        <v>364.4613279999999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14" t="s">
        <v>287</v>
      </c>
      <c r="B110" s="7" t="s">
        <v>288</v>
      </c>
      <c r="C110" s="231"/>
      <c r="D110" s="132">
        <f t="shared" si="0"/>
        <v>0</v>
      </c>
      <c r="E110" s="132">
        <f t="shared" si="1"/>
        <v>0</v>
      </c>
      <c r="F110" s="137">
        <f t="shared" si="2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40" t="s">
        <v>289</v>
      </c>
      <c r="B111" s="5" t="s">
        <v>290</v>
      </c>
      <c r="C111" s="231"/>
      <c r="D111" s="132">
        <f t="shared" si="0"/>
        <v>0</v>
      </c>
      <c r="E111" s="132">
        <f t="shared" si="1"/>
        <v>0</v>
      </c>
      <c r="F111" s="137">
        <f t="shared" si="2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291</v>
      </c>
      <c r="B112" s="5" t="s">
        <v>292</v>
      </c>
      <c r="C112" s="231"/>
      <c r="D112" s="132">
        <f t="shared" si="0"/>
        <v>0</v>
      </c>
      <c r="E112" s="132">
        <f t="shared" si="1"/>
        <v>0</v>
      </c>
      <c r="F112" s="137">
        <f t="shared" si="2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293</v>
      </c>
      <c r="B113" s="5" t="s">
        <v>294</v>
      </c>
      <c r="C113" s="231"/>
      <c r="D113" s="132">
        <f t="shared" si="0"/>
        <v>0</v>
      </c>
      <c r="E113" s="132">
        <f t="shared" si="1"/>
        <v>0</v>
      </c>
      <c r="F113" s="137">
        <f t="shared" si="2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1" t="s">
        <v>487</v>
      </c>
      <c r="B114" s="42" t="s">
        <v>295</v>
      </c>
      <c r="C114" s="232">
        <f>SUM(C102+C107+C108+C109+C110+C111+C112+C113)</f>
        <v>352</v>
      </c>
      <c r="D114" s="132">
        <f t="shared" si="0"/>
        <v>355.52</v>
      </c>
      <c r="E114" s="132">
        <f t="shared" si="1"/>
        <v>360.85279999999995</v>
      </c>
      <c r="F114" s="137">
        <f t="shared" si="2"/>
        <v>364.4613279999999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">
      <c r="A115" s="40" t="s">
        <v>296</v>
      </c>
      <c r="B115" s="5" t="s">
        <v>297</v>
      </c>
      <c r="C115" s="231"/>
      <c r="D115" s="132">
        <f t="shared" si="0"/>
        <v>0</v>
      </c>
      <c r="E115" s="132">
        <f t="shared" si="1"/>
        <v>0</v>
      </c>
      <c r="F115" s="137">
        <f t="shared" si="2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">
      <c r="A116" s="13" t="s">
        <v>298</v>
      </c>
      <c r="B116" s="5" t="s">
        <v>299</v>
      </c>
      <c r="C116" s="229"/>
      <c r="D116" s="132">
        <f t="shared" si="0"/>
        <v>0</v>
      </c>
      <c r="E116" s="132">
        <f t="shared" si="1"/>
        <v>0</v>
      </c>
      <c r="F116" s="137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">
      <c r="A117" s="40" t="s">
        <v>523</v>
      </c>
      <c r="B117" s="5" t="s">
        <v>300</v>
      </c>
      <c r="C117" s="231"/>
      <c r="D117" s="132">
        <f t="shared" si="0"/>
        <v>0</v>
      </c>
      <c r="E117" s="132">
        <f t="shared" si="1"/>
        <v>0</v>
      </c>
      <c r="F117" s="137">
        <f t="shared" si="2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">
      <c r="A118" s="40" t="s">
        <v>492</v>
      </c>
      <c r="B118" s="5" t="s">
        <v>301</v>
      </c>
      <c r="C118" s="231"/>
      <c r="D118" s="132">
        <f t="shared" si="0"/>
        <v>0</v>
      </c>
      <c r="E118" s="132">
        <f t="shared" si="1"/>
        <v>0</v>
      </c>
      <c r="F118" s="137">
        <f t="shared" si="2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1" t="s">
        <v>493</v>
      </c>
      <c r="B119" s="42" t="s">
        <v>305</v>
      </c>
      <c r="C119" s="232"/>
      <c r="D119" s="132">
        <f t="shared" si="0"/>
        <v>0</v>
      </c>
      <c r="E119" s="132">
        <f t="shared" si="1"/>
        <v>0</v>
      </c>
      <c r="F119" s="137">
        <f t="shared" si="2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">
      <c r="A120" s="13" t="s">
        <v>306</v>
      </c>
      <c r="B120" s="5" t="s">
        <v>307</v>
      </c>
      <c r="C120" s="229"/>
      <c r="D120" s="132">
        <f t="shared" si="0"/>
        <v>0</v>
      </c>
      <c r="E120" s="132">
        <f t="shared" si="1"/>
        <v>0</v>
      </c>
      <c r="F120" s="137">
        <f t="shared" si="2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527</v>
      </c>
      <c r="B121" s="44" t="s">
        <v>308</v>
      </c>
      <c r="C121" s="232">
        <f>C114+C119+C120</f>
        <v>352</v>
      </c>
      <c r="D121" s="132">
        <f t="shared" si="0"/>
        <v>355.52</v>
      </c>
      <c r="E121" s="132">
        <f t="shared" si="1"/>
        <v>360.85279999999995</v>
      </c>
      <c r="F121" s="137">
        <f t="shared" si="2"/>
        <v>364.4613279999999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564</v>
      </c>
      <c r="B122" s="49"/>
      <c r="C122" s="176">
        <f>C98+C121</f>
        <v>15083</v>
      </c>
      <c r="D122" s="132">
        <f t="shared" si="0"/>
        <v>15233.83</v>
      </c>
      <c r="E122" s="132">
        <f t="shared" si="1"/>
        <v>15462.337449999999</v>
      </c>
      <c r="F122" s="137">
        <f t="shared" si="2"/>
        <v>15616.9608245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F95" sqref="F9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15" t="s">
        <v>800</v>
      </c>
      <c r="B1" s="316"/>
      <c r="C1" s="316"/>
      <c r="D1" s="316"/>
      <c r="E1" s="316"/>
      <c r="F1" s="318"/>
    </row>
    <row r="2" spans="1:6" ht="23.25" customHeight="1">
      <c r="A2" s="314" t="s">
        <v>610</v>
      </c>
      <c r="B2" s="313"/>
      <c r="C2" s="313"/>
      <c r="D2" s="313"/>
      <c r="E2" s="313"/>
      <c r="F2" s="318"/>
    </row>
    <row r="3" ht="18">
      <c r="A3" s="53"/>
    </row>
    <row r="4" spans="1:6" ht="15">
      <c r="A4" s="4" t="s">
        <v>85</v>
      </c>
      <c r="F4" s="260" t="s">
        <v>784</v>
      </c>
    </row>
    <row r="5" spans="1:6" ht="25.5">
      <c r="A5" s="2" t="s">
        <v>129</v>
      </c>
      <c r="B5" s="3" t="s">
        <v>62</v>
      </c>
      <c r="C5" s="138" t="s">
        <v>84</v>
      </c>
      <c r="D5" s="138" t="s">
        <v>83</v>
      </c>
      <c r="E5" s="138" t="s">
        <v>111</v>
      </c>
      <c r="F5" s="262" t="s">
        <v>801</v>
      </c>
    </row>
    <row r="6" spans="1:6" ht="15" customHeight="1">
      <c r="A6" s="34" t="s">
        <v>309</v>
      </c>
      <c r="B6" s="6" t="s">
        <v>310</v>
      </c>
      <c r="C6" s="227">
        <v>6692</v>
      </c>
      <c r="D6" s="137">
        <f>C6*101%</f>
        <v>6758.92</v>
      </c>
      <c r="E6" s="137">
        <f>D6*101.5%</f>
        <v>6860.3038</v>
      </c>
      <c r="F6" s="137">
        <f>E6*101%</f>
        <v>6928.906838</v>
      </c>
    </row>
    <row r="7" spans="1:6" ht="15" customHeight="1">
      <c r="A7" s="5" t="s">
        <v>311</v>
      </c>
      <c r="B7" s="6" t="s">
        <v>312</v>
      </c>
      <c r="C7" s="227"/>
      <c r="D7" s="137"/>
      <c r="E7" s="137"/>
      <c r="F7" s="137"/>
    </row>
    <row r="8" spans="1:6" ht="15" customHeight="1">
      <c r="A8" s="5" t="s">
        <v>313</v>
      </c>
      <c r="B8" s="6" t="s">
        <v>314</v>
      </c>
      <c r="C8" s="227">
        <v>901</v>
      </c>
      <c r="D8" s="137">
        <f>C8*101%</f>
        <v>910.01</v>
      </c>
      <c r="E8" s="137">
        <f>D8*101.5%</f>
        <v>923.6601499999999</v>
      </c>
      <c r="F8" s="137">
        <f>E8*101%</f>
        <v>932.8967514999999</v>
      </c>
    </row>
    <row r="9" spans="1:6" ht="15" customHeight="1">
      <c r="A9" s="5" t="s">
        <v>315</v>
      </c>
      <c r="B9" s="6" t="s">
        <v>316</v>
      </c>
      <c r="C9" s="227">
        <v>1200</v>
      </c>
      <c r="D9" s="137">
        <f>C9*101%</f>
        <v>1212</v>
      </c>
      <c r="E9" s="137">
        <f>D9*101.5%</f>
        <v>1230.1799999999998</v>
      </c>
      <c r="F9" s="137">
        <f>E9*101%</f>
        <v>1242.4817999999998</v>
      </c>
    </row>
    <row r="10" spans="1:6" ht="15" customHeight="1">
      <c r="A10" s="5" t="s">
        <v>317</v>
      </c>
      <c r="B10" s="6" t="s">
        <v>318</v>
      </c>
      <c r="C10" s="227"/>
      <c r="D10" s="137"/>
      <c r="E10" s="137"/>
      <c r="F10" s="137"/>
    </row>
    <row r="11" spans="1:6" ht="15" customHeight="1">
      <c r="A11" s="5" t="s">
        <v>319</v>
      </c>
      <c r="B11" s="6" t="s">
        <v>320</v>
      </c>
      <c r="C11" s="227"/>
      <c r="D11" s="137"/>
      <c r="E11" s="137"/>
      <c r="F11" s="137"/>
    </row>
    <row r="12" spans="1:6" ht="15" customHeight="1">
      <c r="A12" s="7" t="s">
        <v>566</v>
      </c>
      <c r="B12" s="8" t="s">
        <v>321</v>
      </c>
      <c r="C12" s="177">
        <f>SUM(C6:C11)</f>
        <v>8793</v>
      </c>
      <c r="D12" s="137">
        <f>C12*101%</f>
        <v>8880.93</v>
      </c>
      <c r="E12" s="137">
        <f>D12*101.5%</f>
        <v>9014.14395</v>
      </c>
      <c r="F12" s="137">
        <f>E12*101%</f>
        <v>9104.285389499999</v>
      </c>
    </row>
    <row r="13" spans="1:6" ht="15" customHeight="1">
      <c r="A13" s="5" t="s">
        <v>322</v>
      </c>
      <c r="B13" s="6" t="s">
        <v>323</v>
      </c>
      <c r="C13" s="227"/>
      <c r="D13" s="137"/>
      <c r="E13" s="137"/>
      <c r="F13" s="137"/>
    </row>
    <row r="14" spans="1:6" ht="15" customHeight="1">
      <c r="A14" s="5" t="s">
        <v>324</v>
      </c>
      <c r="B14" s="6" t="s">
        <v>325</v>
      </c>
      <c r="C14" s="227"/>
      <c r="D14" s="137"/>
      <c r="E14" s="137"/>
      <c r="F14" s="137"/>
    </row>
    <row r="15" spans="1:6" ht="15" customHeight="1">
      <c r="A15" s="5" t="s">
        <v>528</v>
      </c>
      <c r="B15" s="6" t="s">
        <v>326</v>
      </c>
      <c r="C15" s="227"/>
      <c r="D15" s="137"/>
      <c r="E15" s="137"/>
      <c r="F15" s="137"/>
    </row>
    <row r="16" spans="1:6" ht="15" customHeight="1">
      <c r="A16" s="5" t="s">
        <v>529</v>
      </c>
      <c r="B16" s="6" t="s">
        <v>327</v>
      </c>
      <c r="C16" s="227"/>
      <c r="D16" s="137"/>
      <c r="E16" s="137"/>
      <c r="F16" s="137"/>
    </row>
    <row r="17" spans="1:6" ht="15" customHeight="1">
      <c r="A17" s="5" t="s">
        <v>530</v>
      </c>
      <c r="B17" s="6" t="s">
        <v>328</v>
      </c>
      <c r="C17" s="227"/>
      <c r="D17" s="137"/>
      <c r="E17" s="137"/>
      <c r="F17" s="137"/>
    </row>
    <row r="18" spans="1:6" ht="15" customHeight="1">
      <c r="A18" s="42" t="s">
        <v>567</v>
      </c>
      <c r="B18" s="55" t="s">
        <v>329</v>
      </c>
      <c r="C18" s="227">
        <f>SUM(C12:C17)</f>
        <v>8793</v>
      </c>
      <c r="D18" s="137">
        <f>C18*101%</f>
        <v>8880.93</v>
      </c>
      <c r="E18" s="137">
        <f>D18*101.5%</f>
        <v>9014.14395</v>
      </c>
      <c r="F18" s="137">
        <f>E18*101%</f>
        <v>9104.285389499999</v>
      </c>
    </row>
    <row r="19" spans="1:6" ht="15" customHeight="1">
      <c r="A19" s="5" t="s">
        <v>534</v>
      </c>
      <c r="B19" s="6" t="s">
        <v>338</v>
      </c>
      <c r="C19" s="227"/>
      <c r="D19" s="137"/>
      <c r="E19" s="137"/>
      <c r="F19" s="137"/>
    </row>
    <row r="20" spans="1:6" ht="15" customHeight="1">
      <c r="A20" s="5" t="s">
        <v>535</v>
      </c>
      <c r="B20" s="6" t="s">
        <v>339</v>
      </c>
      <c r="C20" s="227"/>
      <c r="D20" s="137"/>
      <c r="E20" s="137"/>
      <c r="F20" s="137"/>
    </row>
    <row r="21" spans="1:6" ht="15" customHeight="1">
      <c r="A21" s="7" t="s">
        <v>569</v>
      </c>
      <c r="B21" s="8" t="s">
        <v>340</v>
      </c>
      <c r="C21" s="227"/>
      <c r="D21" s="137"/>
      <c r="E21" s="137"/>
      <c r="F21" s="137"/>
    </row>
    <row r="22" spans="1:6" ht="15" customHeight="1">
      <c r="A22" s="5" t="s">
        <v>536</v>
      </c>
      <c r="B22" s="6" t="s">
        <v>341</v>
      </c>
      <c r="C22" s="227"/>
      <c r="D22" s="137"/>
      <c r="E22" s="137"/>
      <c r="F22" s="137"/>
    </row>
    <row r="23" spans="1:6" ht="15" customHeight="1">
      <c r="A23" s="5" t="s">
        <v>537</v>
      </c>
      <c r="B23" s="6" t="s">
        <v>342</v>
      </c>
      <c r="C23" s="227"/>
      <c r="D23" s="137"/>
      <c r="E23" s="137"/>
      <c r="F23" s="137"/>
    </row>
    <row r="24" spans="1:6" ht="15" customHeight="1">
      <c r="A24" s="5" t="s">
        <v>538</v>
      </c>
      <c r="B24" s="6" t="s">
        <v>343</v>
      </c>
      <c r="C24" s="227">
        <v>2100</v>
      </c>
      <c r="D24" s="137">
        <f>C24*101%</f>
        <v>2121</v>
      </c>
      <c r="E24" s="137">
        <f>D24*101.5%</f>
        <v>2152.8149999999996</v>
      </c>
      <c r="F24" s="137">
        <f>E24*101%</f>
        <v>2174.3431499999997</v>
      </c>
    </row>
    <row r="25" spans="1:6" ht="15" customHeight="1">
      <c r="A25" s="5" t="s">
        <v>539</v>
      </c>
      <c r="B25" s="6" t="s">
        <v>344</v>
      </c>
      <c r="C25" s="227"/>
      <c r="D25" s="137"/>
      <c r="E25" s="137"/>
      <c r="F25" s="137"/>
    </row>
    <row r="26" spans="1:6" ht="15" customHeight="1">
      <c r="A26" s="5" t="s">
        <v>540</v>
      </c>
      <c r="B26" s="6" t="s">
        <v>347</v>
      </c>
      <c r="C26" s="227"/>
      <c r="D26" s="137"/>
      <c r="E26" s="137"/>
      <c r="F26" s="137"/>
    </row>
    <row r="27" spans="1:6" ht="15" customHeight="1">
      <c r="A27" s="5" t="s">
        <v>348</v>
      </c>
      <c r="B27" s="6" t="s">
        <v>349</v>
      </c>
      <c r="C27" s="227"/>
      <c r="D27" s="137"/>
      <c r="E27" s="137"/>
      <c r="F27" s="137"/>
    </row>
    <row r="28" spans="1:6" ht="15" customHeight="1">
      <c r="A28" s="5" t="s">
        <v>541</v>
      </c>
      <c r="B28" s="6" t="s">
        <v>350</v>
      </c>
      <c r="C28" s="227">
        <v>310</v>
      </c>
      <c r="D28" s="137">
        <f>C28*101%</f>
        <v>313.1</v>
      </c>
      <c r="E28" s="137">
        <f>D28*101.5%</f>
        <v>317.7965</v>
      </c>
      <c r="F28" s="137">
        <f>E28*101%</f>
        <v>320.974465</v>
      </c>
    </row>
    <row r="29" spans="1:6" ht="15" customHeight="1">
      <c r="A29" s="5" t="s">
        <v>542</v>
      </c>
      <c r="B29" s="6" t="s">
        <v>355</v>
      </c>
      <c r="C29" s="227"/>
      <c r="D29" s="137"/>
      <c r="E29" s="137"/>
      <c r="F29" s="137"/>
    </row>
    <row r="30" spans="1:6" ht="15" customHeight="1">
      <c r="A30" s="7" t="s">
        <v>570</v>
      </c>
      <c r="B30" s="8" t="s">
        <v>358</v>
      </c>
      <c r="C30" s="227">
        <f>SUM(C25:C29)</f>
        <v>310</v>
      </c>
      <c r="D30" s="137">
        <f>C30*101%</f>
        <v>313.1</v>
      </c>
      <c r="E30" s="137">
        <f>D30*101.5%</f>
        <v>317.7965</v>
      </c>
      <c r="F30" s="137">
        <f>E30*101%</f>
        <v>320.974465</v>
      </c>
    </row>
    <row r="31" spans="1:6" ht="15" customHeight="1">
      <c r="A31" s="5" t="s">
        <v>543</v>
      </c>
      <c r="B31" s="6" t="s">
        <v>359</v>
      </c>
      <c r="C31" s="227"/>
      <c r="D31" s="137">
        <f>C31*101%</f>
        <v>0</v>
      </c>
      <c r="E31" s="137">
        <f>D31*101.5%</f>
        <v>0</v>
      </c>
      <c r="F31" s="137">
        <f>E31*101%</f>
        <v>0</v>
      </c>
    </row>
    <row r="32" spans="1:6" ht="15" customHeight="1">
      <c r="A32" s="42" t="s">
        <v>571</v>
      </c>
      <c r="B32" s="55" t="s">
        <v>360</v>
      </c>
      <c r="C32" s="227">
        <f>C24+C30+C31</f>
        <v>2410</v>
      </c>
      <c r="D32" s="137">
        <f>C32*101%</f>
        <v>2434.1</v>
      </c>
      <c r="E32" s="137">
        <f>D32*101.5%</f>
        <v>2470.6114999999995</v>
      </c>
      <c r="F32" s="137">
        <f>E32*101%</f>
        <v>2495.3176149999995</v>
      </c>
    </row>
    <row r="33" spans="1:6" ht="15" customHeight="1">
      <c r="A33" s="13" t="s">
        <v>361</v>
      </c>
      <c r="B33" s="6" t="s">
        <v>362</v>
      </c>
      <c r="C33" s="227"/>
      <c r="D33" s="137"/>
      <c r="E33" s="137"/>
      <c r="F33" s="137"/>
    </row>
    <row r="34" spans="1:6" ht="15" customHeight="1">
      <c r="A34" s="13" t="s">
        <v>544</v>
      </c>
      <c r="B34" s="6" t="s">
        <v>363</v>
      </c>
      <c r="C34" s="227"/>
      <c r="D34" s="137"/>
      <c r="E34" s="137"/>
      <c r="F34" s="137"/>
    </row>
    <row r="35" spans="1:6" ht="15" customHeight="1">
      <c r="A35" s="13" t="s">
        <v>545</v>
      </c>
      <c r="B35" s="6" t="s">
        <v>364</v>
      </c>
      <c r="C35" s="227"/>
      <c r="D35" s="137"/>
      <c r="E35" s="137"/>
      <c r="F35" s="137"/>
    </row>
    <row r="36" spans="1:6" ht="15" customHeight="1">
      <c r="A36" s="13" t="s">
        <v>546</v>
      </c>
      <c r="B36" s="6" t="s">
        <v>365</v>
      </c>
      <c r="C36" s="227">
        <v>3480</v>
      </c>
      <c r="D36" s="137">
        <f>C36*101%</f>
        <v>3514.8</v>
      </c>
      <c r="E36" s="137">
        <f>D36*101.5%</f>
        <v>3567.522</v>
      </c>
      <c r="F36" s="137">
        <f>E36*101%</f>
        <v>3603.19722</v>
      </c>
    </row>
    <row r="37" spans="1:6" ht="15" customHeight="1">
      <c r="A37" s="13" t="s">
        <v>366</v>
      </c>
      <c r="B37" s="6" t="s">
        <v>367</v>
      </c>
      <c r="C37" s="227"/>
      <c r="D37" s="137"/>
      <c r="E37" s="137"/>
      <c r="F37" s="137"/>
    </row>
    <row r="38" spans="1:6" ht="15" customHeight="1">
      <c r="A38" s="13" t="s">
        <v>368</v>
      </c>
      <c r="B38" s="6" t="s">
        <v>369</v>
      </c>
      <c r="C38" s="227"/>
      <c r="D38" s="137"/>
      <c r="E38" s="137"/>
      <c r="F38" s="137"/>
    </row>
    <row r="39" spans="1:6" ht="15" customHeight="1">
      <c r="A39" s="13" t="s">
        <v>370</v>
      </c>
      <c r="B39" s="6" t="s">
        <v>371</v>
      </c>
      <c r="C39" s="227"/>
      <c r="D39" s="137"/>
      <c r="E39" s="137"/>
      <c r="F39" s="137"/>
    </row>
    <row r="40" spans="1:6" ht="15" customHeight="1">
      <c r="A40" s="13" t="s">
        <v>547</v>
      </c>
      <c r="B40" s="6" t="s">
        <v>372</v>
      </c>
      <c r="C40" s="227"/>
      <c r="D40" s="137"/>
      <c r="E40" s="137"/>
      <c r="F40" s="137"/>
    </row>
    <row r="41" spans="1:6" ht="15" customHeight="1">
      <c r="A41" s="13" t="s">
        <v>548</v>
      </c>
      <c r="B41" s="6" t="s">
        <v>373</v>
      </c>
      <c r="C41" s="227"/>
      <c r="D41" s="137"/>
      <c r="E41" s="137"/>
      <c r="F41" s="137"/>
    </row>
    <row r="42" spans="1:6" ht="15" customHeight="1">
      <c r="A42" s="13" t="s">
        <v>549</v>
      </c>
      <c r="B42" s="6" t="s">
        <v>374</v>
      </c>
      <c r="C42" s="227"/>
      <c r="D42" s="137">
        <f>C42*101%</f>
        <v>0</v>
      </c>
      <c r="E42" s="137">
        <f>D42*101.5%</f>
        <v>0</v>
      </c>
      <c r="F42" s="137">
        <f>E42*101%</f>
        <v>0</v>
      </c>
    </row>
    <row r="43" spans="1:6" ht="15" customHeight="1">
      <c r="A43" s="54" t="s">
        <v>572</v>
      </c>
      <c r="B43" s="55" t="s">
        <v>375</v>
      </c>
      <c r="C43" s="227">
        <f>SUM(C33:C42)</f>
        <v>3480</v>
      </c>
      <c r="D43" s="137">
        <f>C43*101%</f>
        <v>3514.8</v>
      </c>
      <c r="E43" s="137">
        <f>D43*101.5%</f>
        <v>3567.522</v>
      </c>
      <c r="F43" s="137">
        <f>E43*101%</f>
        <v>3603.19722</v>
      </c>
    </row>
    <row r="44" spans="1:6" ht="15" customHeight="1">
      <c r="A44" s="13" t="s">
        <v>384</v>
      </c>
      <c r="B44" s="6" t="s">
        <v>385</v>
      </c>
      <c r="C44" s="227"/>
      <c r="D44" s="137"/>
      <c r="E44" s="137"/>
      <c r="F44" s="137"/>
    </row>
    <row r="45" spans="1:6" ht="15" customHeight="1">
      <c r="A45" s="5" t="s">
        <v>553</v>
      </c>
      <c r="B45" s="6" t="s">
        <v>386</v>
      </c>
      <c r="C45" s="227"/>
      <c r="D45" s="137"/>
      <c r="E45" s="137"/>
      <c r="F45" s="137"/>
    </row>
    <row r="46" spans="1:6" ht="15" customHeight="1">
      <c r="A46" s="13" t="s">
        <v>554</v>
      </c>
      <c r="B46" s="6" t="s">
        <v>387</v>
      </c>
      <c r="C46" s="227"/>
      <c r="D46" s="137"/>
      <c r="E46" s="137"/>
      <c r="F46" s="137"/>
    </row>
    <row r="47" spans="1:6" ht="15" customHeight="1">
      <c r="A47" s="42" t="s">
        <v>574</v>
      </c>
      <c r="B47" s="55" t="s">
        <v>388</v>
      </c>
      <c r="C47" s="227">
        <f>SUM(C44:C46)</f>
        <v>0</v>
      </c>
      <c r="D47" s="137"/>
      <c r="E47" s="137"/>
      <c r="F47" s="137"/>
    </row>
    <row r="48" spans="1:6" ht="15" customHeight="1">
      <c r="A48" s="64" t="s">
        <v>88</v>
      </c>
      <c r="B48" s="67"/>
      <c r="C48" s="30">
        <f>SUM(C18,C32,C43)</f>
        <v>14683</v>
      </c>
      <c r="D48" s="137">
        <f>C48*101%</f>
        <v>14829.83</v>
      </c>
      <c r="E48" s="137">
        <f>D48*101.5%</f>
        <v>15052.277449999998</v>
      </c>
      <c r="F48" s="137">
        <f>E48*101%</f>
        <v>15202.800224499997</v>
      </c>
    </row>
    <row r="49" spans="1:6" ht="15" customHeight="1">
      <c r="A49" s="5" t="s">
        <v>330</v>
      </c>
      <c r="B49" s="6" t="s">
        <v>331</v>
      </c>
      <c r="C49" s="227"/>
      <c r="D49" s="137"/>
      <c r="E49" s="137"/>
      <c r="F49" s="137"/>
    </row>
    <row r="50" spans="1:6" ht="15" customHeight="1">
      <c r="A50" s="5" t="s">
        <v>332</v>
      </c>
      <c r="B50" s="6" t="s">
        <v>333</v>
      </c>
      <c r="C50" s="227"/>
      <c r="D50" s="137"/>
      <c r="E50" s="137"/>
      <c r="F50" s="137"/>
    </row>
    <row r="51" spans="1:6" ht="15" customHeight="1">
      <c r="A51" s="5" t="s">
        <v>531</v>
      </c>
      <c r="B51" s="6" t="s">
        <v>334</v>
      </c>
      <c r="C51" s="227"/>
      <c r="D51" s="137"/>
      <c r="E51" s="137"/>
      <c r="F51" s="137"/>
    </row>
    <row r="52" spans="1:6" ht="15" customHeight="1">
      <c r="A52" s="5" t="s">
        <v>532</v>
      </c>
      <c r="B52" s="6" t="s">
        <v>335</v>
      </c>
      <c r="C52" s="227"/>
      <c r="D52" s="137"/>
      <c r="E52" s="137"/>
      <c r="F52" s="137"/>
    </row>
    <row r="53" spans="1:6" ht="15" customHeight="1">
      <c r="A53" s="5" t="s">
        <v>533</v>
      </c>
      <c r="B53" s="6" t="s">
        <v>336</v>
      </c>
      <c r="C53" s="227"/>
      <c r="D53" s="137"/>
      <c r="E53" s="137"/>
      <c r="F53" s="137"/>
    </row>
    <row r="54" spans="1:6" ht="15" customHeight="1">
      <c r="A54" s="42" t="s">
        <v>568</v>
      </c>
      <c r="B54" s="55" t="s">
        <v>337</v>
      </c>
      <c r="C54" s="227">
        <f>SUM(C49:C53)</f>
        <v>0</v>
      </c>
      <c r="D54" s="137"/>
      <c r="E54" s="137"/>
      <c r="F54" s="137"/>
    </row>
    <row r="55" spans="1:6" ht="15" customHeight="1">
      <c r="A55" s="13" t="s">
        <v>550</v>
      </c>
      <c r="B55" s="6" t="s">
        <v>376</v>
      </c>
      <c r="C55" s="227"/>
      <c r="D55" s="137"/>
      <c r="E55" s="137"/>
      <c r="F55" s="137"/>
    </row>
    <row r="56" spans="1:6" ht="15" customHeight="1">
      <c r="A56" s="13" t="s">
        <v>551</v>
      </c>
      <c r="B56" s="6" t="s">
        <v>377</v>
      </c>
      <c r="C56" s="227"/>
      <c r="D56" s="137"/>
      <c r="E56" s="137"/>
      <c r="F56" s="137"/>
    </row>
    <row r="57" spans="1:6" ht="15" customHeight="1">
      <c r="A57" s="13" t="s">
        <v>378</v>
      </c>
      <c r="B57" s="6" t="s">
        <v>379</v>
      </c>
      <c r="C57" s="227"/>
      <c r="D57" s="137"/>
      <c r="E57" s="137"/>
      <c r="F57" s="137"/>
    </row>
    <row r="58" spans="1:6" ht="15" customHeight="1">
      <c r="A58" s="13" t="s">
        <v>552</v>
      </c>
      <c r="B58" s="6" t="s">
        <v>380</v>
      </c>
      <c r="C58" s="227"/>
      <c r="D58" s="137"/>
      <c r="E58" s="137"/>
      <c r="F58" s="137"/>
    </row>
    <row r="59" spans="1:6" ht="15" customHeight="1">
      <c r="A59" s="13" t="s">
        <v>381</v>
      </c>
      <c r="B59" s="6" t="s">
        <v>382</v>
      </c>
      <c r="C59" s="227"/>
      <c r="D59" s="137"/>
      <c r="E59" s="137"/>
      <c r="F59" s="137"/>
    </row>
    <row r="60" spans="1:6" ht="15" customHeight="1">
      <c r="A60" s="42" t="s">
        <v>573</v>
      </c>
      <c r="B60" s="55" t="s">
        <v>383</v>
      </c>
      <c r="C60" s="227"/>
      <c r="D60" s="137"/>
      <c r="E60" s="137"/>
      <c r="F60" s="137"/>
    </row>
    <row r="61" spans="1:6" ht="15" customHeight="1">
      <c r="A61" s="13" t="s">
        <v>389</v>
      </c>
      <c r="B61" s="6" t="s">
        <v>390</v>
      </c>
      <c r="C61" s="227"/>
      <c r="D61" s="137"/>
      <c r="E61" s="137"/>
      <c r="F61" s="137"/>
    </row>
    <row r="62" spans="1:6" ht="15" customHeight="1">
      <c r="A62" s="5" t="s">
        <v>555</v>
      </c>
      <c r="B62" s="6" t="s">
        <v>391</v>
      </c>
      <c r="C62" s="227">
        <v>300</v>
      </c>
      <c r="D62" s="137"/>
      <c r="E62" s="137"/>
      <c r="F62" s="137"/>
    </row>
    <row r="63" spans="1:6" ht="15" customHeight="1">
      <c r="A63" s="13" t="s">
        <v>556</v>
      </c>
      <c r="B63" s="6" t="s">
        <v>392</v>
      </c>
      <c r="C63" s="227">
        <v>100</v>
      </c>
      <c r="D63" s="137">
        <f>C63*101%</f>
        <v>101</v>
      </c>
      <c r="E63" s="137">
        <f>D63*101.5%</f>
        <v>102.51499999999999</v>
      </c>
      <c r="F63" s="137">
        <f>E63*101%</f>
        <v>103.54014999999998</v>
      </c>
    </row>
    <row r="64" spans="1:6" ht="15">
      <c r="A64" s="42" t="s">
        <v>576</v>
      </c>
      <c r="B64" s="55" t="s">
        <v>393</v>
      </c>
      <c r="C64" s="227">
        <f>SUM(C61:C63)</f>
        <v>400</v>
      </c>
      <c r="D64" s="137">
        <f>C64*101%</f>
        <v>404</v>
      </c>
      <c r="E64" s="137">
        <f>D64*101.5%</f>
        <v>410.05999999999995</v>
      </c>
      <c r="F64" s="137">
        <f>E64*101%</f>
        <v>414.16059999999993</v>
      </c>
    </row>
    <row r="65" spans="1:6" ht="15.75">
      <c r="A65" s="64" t="s">
        <v>89</v>
      </c>
      <c r="B65" s="67"/>
      <c r="C65" s="227">
        <f>C19+C39+C50+C64+C25+C60</f>
        <v>400</v>
      </c>
      <c r="D65" s="137">
        <f>C65*101%</f>
        <v>404</v>
      </c>
      <c r="E65" s="137">
        <f>D65*101.5%</f>
        <v>410.05999999999995</v>
      </c>
      <c r="F65" s="137">
        <f>E65*101%</f>
        <v>414.16059999999993</v>
      </c>
    </row>
    <row r="66" spans="1:6" ht="15.75">
      <c r="A66" s="52" t="s">
        <v>575</v>
      </c>
      <c r="B66" s="38" t="s">
        <v>394</v>
      </c>
      <c r="C66" s="30">
        <f>SUM(C48,C65)</f>
        <v>15083</v>
      </c>
      <c r="D66" s="137">
        <f>C66*101%</f>
        <v>15233.83</v>
      </c>
      <c r="E66" s="137">
        <f>D66*101.5%</f>
        <v>15462.337449999999</v>
      </c>
      <c r="F66" s="137">
        <f>E66*101%</f>
        <v>15616.9608245</v>
      </c>
    </row>
    <row r="67" spans="1:6" ht="15.75">
      <c r="A67" s="112" t="s">
        <v>90</v>
      </c>
      <c r="B67" s="111"/>
      <c r="C67" s="30">
        <f>C48-'20.GÖRDÜLŐ kiadások teljes'!C74</f>
        <v>3632</v>
      </c>
      <c r="D67" s="137">
        <f>D48-'20.GÖRDÜLŐ kiadások teljes'!D74</f>
        <v>3668.3199999999997</v>
      </c>
      <c r="E67" s="137">
        <f>E48-'20.GÖRDÜLŐ kiadások teljes'!E74</f>
        <v>3723.344799999999</v>
      </c>
      <c r="F67" s="137">
        <f>F48-'20.GÖRDÜLŐ kiadások teljes'!F74</f>
        <v>3760.578247999998</v>
      </c>
    </row>
    <row r="68" spans="1:6" ht="15.75">
      <c r="A68" s="112" t="s">
        <v>91</v>
      </c>
      <c r="B68" s="111"/>
      <c r="C68" s="30">
        <f>C65-'20.GÖRDÜLŐ kiadások teljes'!C97</f>
        <v>-3280</v>
      </c>
      <c r="D68" s="137">
        <f>D65-'20.GÖRDÜLŐ kiadások teljes'!D97</f>
        <v>-3312.8</v>
      </c>
      <c r="E68" s="137">
        <f>E65-'20.GÖRDÜLŐ kiadások teljes'!E97</f>
        <v>-3362.4919999999997</v>
      </c>
      <c r="F68" s="137">
        <f>F65-'20.GÖRDÜLŐ kiadások teljes'!F97</f>
        <v>-3396.1169199999995</v>
      </c>
    </row>
    <row r="69" spans="1:6" ht="15">
      <c r="A69" s="40" t="s">
        <v>558</v>
      </c>
      <c r="B69" s="5" t="s">
        <v>395</v>
      </c>
      <c r="C69" s="227"/>
      <c r="D69" s="137"/>
      <c r="E69" s="137"/>
      <c r="F69" s="137"/>
    </row>
    <row r="70" spans="1:6" ht="15">
      <c r="A70" s="13" t="s">
        <v>396</v>
      </c>
      <c r="B70" s="5" t="s">
        <v>397</v>
      </c>
      <c r="C70" s="227"/>
      <c r="D70" s="137"/>
      <c r="E70" s="137"/>
      <c r="F70" s="137"/>
    </row>
    <row r="71" spans="1:6" ht="15">
      <c r="A71" s="40" t="s">
        <v>559</v>
      </c>
      <c r="B71" s="5" t="s">
        <v>398</v>
      </c>
      <c r="C71" s="227"/>
      <c r="D71" s="137"/>
      <c r="E71" s="137"/>
      <c r="F71" s="137"/>
    </row>
    <row r="72" spans="1:6" ht="15">
      <c r="A72" s="15" t="s">
        <v>577</v>
      </c>
      <c r="B72" s="7" t="s">
        <v>399</v>
      </c>
      <c r="C72" s="227"/>
      <c r="D72" s="137"/>
      <c r="E72" s="137"/>
      <c r="F72" s="137"/>
    </row>
    <row r="73" spans="1:6" ht="15">
      <c r="A73" s="13" t="s">
        <v>560</v>
      </c>
      <c r="B73" s="5" t="s">
        <v>400</v>
      </c>
      <c r="C73" s="227"/>
      <c r="D73" s="137"/>
      <c r="E73" s="137"/>
      <c r="F73" s="137"/>
    </row>
    <row r="74" spans="1:6" ht="15">
      <c r="A74" s="40" t="s">
        <v>401</v>
      </c>
      <c r="B74" s="5" t="s">
        <v>402</v>
      </c>
      <c r="C74" s="227"/>
      <c r="D74" s="137"/>
      <c r="E74" s="137"/>
      <c r="F74" s="137"/>
    </row>
    <row r="75" spans="1:6" ht="15">
      <c r="A75" s="13" t="s">
        <v>561</v>
      </c>
      <c r="B75" s="5" t="s">
        <v>403</v>
      </c>
      <c r="C75" s="227"/>
      <c r="D75" s="137"/>
      <c r="E75" s="137"/>
      <c r="F75" s="137"/>
    </row>
    <row r="76" spans="1:6" ht="15">
      <c r="A76" s="40" t="s">
        <v>404</v>
      </c>
      <c r="B76" s="5" t="s">
        <v>405</v>
      </c>
      <c r="C76" s="227"/>
      <c r="D76" s="137"/>
      <c r="E76" s="137"/>
      <c r="F76" s="137"/>
    </row>
    <row r="77" spans="1:6" ht="15">
      <c r="A77" s="14" t="s">
        <v>578</v>
      </c>
      <c r="B77" s="7" t="s">
        <v>406</v>
      </c>
      <c r="C77" s="227">
        <f>SUM(C73:C76)</f>
        <v>0</v>
      </c>
      <c r="D77" s="137"/>
      <c r="E77" s="137"/>
      <c r="F77" s="137"/>
    </row>
    <row r="78" spans="1:6" ht="15">
      <c r="A78" s="5" t="s">
        <v>686</v>
      </c>
      <c r="B78" s="5" t="s">
        <v>407</v>
      </c>
      <c r="C78" s="227"/>
      <c r="D78" s="137">
        <f>C78*101%</f>
        <v>0</v>
      </c>
      <c r="E78" s="137">
        <f>D78*101.5%</f>
        <v>0</v>
      </c>
      <c r="F78" s="137">
        <f>E78*101%</f>
        <v>0</v>
      </c>
    </row>
    <row r="79" spans="1:6" ht="15">
      <c r="A79" s="5" t="s">
        <v>687</v>
      </c>
      <c r="B79" s="5" t="s">
        <v>407</v>
      </c>
      <c r="C79" s="227"/>
      <c r="D79" s="137"/>
      <c r="E79" s="137"/>
      <c r="F79" s="137"/>
    </row>
    <row r="80" spans="1:6" ht="15">
      <c r="A80" s="5" t="s">
        <v>684</v>
      </c>
      <c r="B80" s="5" t="s">
        <v>408</v>
      </c>
      <c r="C80" s="227"/>
      <c r="D80" s="137"/>
      <c r="E80" s="137"/>
      <c r="F80" s="137"/>
    </row>
    <row r="81" spans="1:6" ht="15">
      <c r="A81" s="5" t="s">
        <v>685</v>
      </c>
      <c r="B81" s="5" t="s">
        <v>408</v>
      </c>
      <c r="C81" s="227"/>
      <c r="D81" s="137"/>
      <c r="E81" s="137"/>
      <c r="F81" s="137"/>
    </row>
    <row r="82" spans="1:6" ht="15">
      <c r="A82" s="7" t="s">
        <v>579</v>
      </c>
      <c r="B82" s="7" t="s">
        <v>409</v>
      </c>
      <c r="C82" s="227">
        <f>SUM(C78:C81)</f>
        <v>0</v>
      </c>
      <c r="D82" s="137">
        <f>C82*101%</f>
        <v>0</v>
      </c>
      <c r="E82" s="137">
        <f>D82*101.5%</f>
        <v>0</v>
      </c>
      <c r="F82" s="137">
        <f>E82*101%</f>
        <v>0</v>
      </c>
    </row>
    <row r="83" spans="1:6" ht="15">
      <c r="A83" s="40" t="s">
        <v>410</v>
      </c>
      <c r="B83" s="5" t="s">
        <v>411</v>
      </c>
      <c r="C83" s="227"/>
      <c r="D83" s="137"/>
      <c r="E83" s="137"/>
      <c r="F83" s="137"/>
    </row>
    <row r="84" spans="1:6" ht="15">
      <c r="A84" s="40" t="s">
        <v>412</v>
      </c>
      <c r="B84" s="5" t="s">
        <v>413</v>
      </c>
      <c r="C84" s="227"/>
      <c r="D84" s="137"/>
      <c r="E84" s="137"/>
      <c r="F84" s="137"/>
    </row>
    <row r="85" spans="1:6" ht="15">
      <c r="A85" s="40" t="s">
        <v>414</v>
      </c>
      <c r="B85" s="5" t="s">
        <v>415</v>
      </c>
      <c r="C85" s="227"/>
      <c r="D85" s="137"/>
      <c r="E85" s="137"/>
      <c r="F85" s="137"/>
    </row>
    <row r="86" spans="1:6" ht="15">
      <c r="A86" s="40" t="s">
        <v>416</v>
      </c>
      <c r="B86" s="5" t="s">
        <v>417</v>
      </c>
      <c r="C86" s="227"/>
      <c r="D86" s="137"/>
      <c r="E86" s="137"/>
      <c r="F86" s="137"/>
    </row>
    <row r="87" spans="1:6" ht="15">
      <c r="A87" s="13" t="s">
        <v>562</v>
      </c>
      <c r="B87" s="5" t="s">
        <v>418</v>
      </c>
      <c r="C87" s="227"/>
      <c r="D87" s="137"/>
      <c r="E87" s="137"/>
      <c r="F87" s="137"/>
    </row>
    <row r="88" spans="1:6" ht="15">
      <c r="A88" s="15" t="s">
        <v>580</v>
      </c>
      <c r="B88" s="7" t="s">
        <v>420</v>
      </c>
      <c r="C88" s="227"/>
      <c r="D88" s="137"/>
      <c r="E88" s="137"/>
      <c r="F88" s="137"/>
    </row>
    <row r="89" spans="1:6" ht="15">
      <c r="A89" s="13" t="s">
        <v>421</v>
      </c>
      <c r="B89" s="5" t="s">
        <v>422</v>
      </c>
      <c r="C89" s="227"/>
      <c r="D89" s="137"/>
      <c r="E89" s="137"/>
      <c r="F89" s="137"/>
    </row>
    <row r="90" spans="1:6" ht="15">
      <c r="A90" s="13" t="s">
        <v>423</v>
      </c>
      <c r="B90" s="5" t="s">
        <v>424</v>
      </c>
      <c r="C90" s="227"/>
      <c r="D90" s="137"/>
      <c r="E90" s="137"/>
      <c r="F90" s="137"/>
    </row>
    <row r="91" spans="1:6" ht="15">
      <c r="A91" s="40" t="s">
        <v>425</v>
      </c>
      <c r="B91" s="5" t="s">
        <v>426</v>
      </c>
      <c r="C91" s="227"/>
      <c r="D91" s="137"/>
      <c r="E91" s="137"/>
      <c r="F91" s="137"/>
    </row>
    <row r="92" spans="1:6" ht="15">
      <c r="A92" s="40" t="s">
        <v>563</v>
      </c>
      <c r="B92" s="5" t="s">
        <v>427</v>
      </c>
      <c r="C92" s="227"/>
      <c r="D92" s="137"/>
      <c r="E92" s="137"/>
      <c r="F92" s="137"/>
    </row>
    <row r="93" spans="1:6" ht="15">
      <c r="A93" s="14" t="s">
        <v>581</v>
      </c>
      <c r="B93" s="7" t="s">
        <v>428</v>
      </c>
      <c r="C93" s="227"/>
      <c r="D93" s="137"/>
      <c r="E93" s="137"/>
      <c r="F93" s="137"/>
    </row>
    <row r="94" spans="1:6" ht="15">
      <c r="A94" s="15" t="s">
        <v>429</v>
      </c>
      <c r="B94" s="7" t="s">
        <v>430</v>
      </c>
      <c r="C94" s="227"/>
      <c r="D94" s="137"/>
      <c r="E94" s="137"/>
      <c r="F94" s="137"/>
    </row>
    <row r="95" spans="1:6" ht="15.75">
      <c r="A95" s="43" t="s">
        <v>582</v>
      </c>
      <c r="B95" s="44" t="s">
        <v>431</v>
      </c>
      <c r="C95" s="227">
        <f>C72+C77+C82+C88+C93+C94</f>
        <v>0</v>
      </c>
      <c r="D95" s="137">
        <f>C95*101%</f>
        <v>0</v>
      </c>
      <c r="E95" s="137">
        <f>D95*101.5%</f>
        <v>0</v>
      </c>
      <c r="F95" s="137">
        <f>E95*101%</f>
        <v>0</v>
      </c>
    </row>
    <row r="96" spans="1:6" ht="15.75">
      <c r="A96" s="48" t="s">
        <v>565</v>
      </c>
      <c r="B96" s="49"/>
      <c r="C96" s="227">
        <f>C66+C95</f>
        <v>15083</v>
      </c>
      <c r="D96" s="137">
        <f>C96*101%</f>
        <v>15233.83</v>
      </c>
      <c r="E96" s="137">
        <f>D96*101.5%</f>
        <v>15462.337449999999</v>
      </c>
      <c r="F96" s="137">
        <f>E96*101%</f>
        <v>15616.9608245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A17" sqref="A17:F17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315" t="s">
        <v>802</v>
      </c>
      <c r="B1" s="313"/>
      <c r="C1" s="313"/>
      <c r="D1" s="313"/>
      <c r="E1" s="313"/>
      <c r="F1" s="313"/>
      <c r="G1" s="110"/>
      <c r="H1" s="110"/>
      <c r="I1" s="110"/>
      <c r="J1" s="110"/>
    </row>
    <row r="3" ht="15.75">
      <c r="A3" s="107"/>
    </row>
    <row r="4" spans="1:6" ht="15">
      <c r="A4" s="4" t="s">
        <v>4</v>
      </c>
      <c r="F4" s="260" t="s">
        <v>785</v>
      </c>
    </row>
    <row r="5" spans="1:6" ht="18.75">
      <c r="A5" s="325" t="s">
        <v>118</v>
      </c>
      <c r="B5" s="326"/>
      <c r="C5" s="326"/>
      <c r="D5" s="326"/>
      <c r="E5" s="326"/>
      <c r="F5" s="327"/>
    </row>
    <row r="6" spans="1:10" ht="36" customHeight="1">
      <c r="A6" s="2" t="s">
        <v>129</v>
      </c>
      <c r="B6" s="3" t="s">
        <v>130</v>
      </c>
      <c r="C6" s="130" t="s">
        <v>115</v>
      </c>
      <c r="D6" s="130" t="s">
        <v>116</v>
      </c>
      <c r="E6" s="130" t="s">
        <v>117</v>
      </c>
      <c r="F6" s="130" t="s">
        <v>804</v>
      </c>
      <c r="G6" s="118"/>
      <c r="H6" s="119"/>
      <c r="I6" s="119"/>
      <c r="J6" s="119"/>
    </row>
    <row r="7" spans="1:10" ht="15">
      <c r="A7" s="123" t="s">
        <v>112</v>
      </c>
      <c r="B7" s="5"/>
      <c r="C7" s="45"/>
      <c r="D7" s="45"/>
      <c r="E7" s="68"/>
      <c r="F7" s="68"/>
      <c r="G7" s="120"/>
      <c r="H7" s="121"/>
      <c r="I7" s="121"/>
      <c r="J7" s="26"/>
    </row>
    <row r="8" spans="1:10" ht="38.25">
      <c r="A8" s="123" t="s">
        <v>94</v>
      </c>
      <c r="B8" s="58"/>
      <c r="C8" s="45"/>
      <c r="D8" s="45"/>
      <c r="E8" s="45"/>
      <c r="F8" s="45"/>
      <c r="G8" s="120"/>
      <c r="H8" s="121"/>
      <c r="I8" s="121"/>
      <c r="J8" s="26"/>
    </row>
    <row r="9" spans="1:10" ht="25.5">
      <c r="A9" s="123" t="s">
        <v>95</v>
      </c>
      <c r="B9" s="5"/>
      <c r="C9" s="45"/>
      <c r="D9" s="45"/>
      <c r="E9" s="45"/>
      <c r="F9" s="45"/>
      <c r="G9" s="120"/>
      <c r="H9" s="121"/>
      <c r="I9" s="121"/>
      <c r="J9" s="26"/>
    </row>
    <row r="10" spans="1:10" ht="25.5">
      <c r="A10" s="123" t="s">
        <v>96</v>
      </c>
      <c r="B10" s="5"/>
      <c r="C10" s="45"/>
      <c r="D10" s="45"/>
      <c r="E10" s="45"/>
      <c r="F10" s="45"/>
      <c r="G10" s="120"/>
      <c r="H10" s="121"/>
      <c r="I10" s="121"/>
      <c r="J10" s="26"/>
    </row>
    <row r="11" spans="1:10" ht="25.5">
      <c r="A11" s="123" t="s">
        <v>97</v>
      </c>
      <c r="B11" s="58"/>
      <c r="C11" s="45"/>
      <c r="D11" s="45"/>
      <c r="E11" s="45"/>
      <c r="F11" s="45"/>
      <c r="G11" s="120"/>
      <c r="H11" s="121"/>
      <c r="I11" s="121"/>
      <c r="J11" s="26"/>
    </row>
    <row r="12" spans="1:10" ht="25.5">
      <c r="A12" s="123" t="s">
        <v>98</v>
      </c>
      <c r="B12" s="7"/>
      <c r="C12" s="45"/>
      <c r="D12" s="45"/>
      <c r="E12" s="45"/>
      <c r="F12" s="45"/>
      <c r="G12" s="120"/>
      <c r="H12" s="121"/>
      <c r="I12" s="121"/>
      <c r="J12" s="26"/>
    </row>
    <row r="13" spans="1:10" ht="25.5">
      <c r="A13" s="123" t="s">
        <v>113</v>
      </c>
      <c r="B13" s="5"/>
      <c r="C13" s="45"/>
      <c r="D13" s="45"/>
      <c r="E13" s="45"/>
      <c r="F13" s="45"/>
      <c r="G13" s="120"/>
      <c r="H13" s="121"/>
      <c r="I13" s="121"/>
      <c r="J13" s="26"/>
    </row>
    <row r="14" spans="1:10" ht="26.25" customHeight="1">
      <c r="A14" s="50" t="s">
        <v>48</v>
      </c>
      <c r="B14" s="125" t="s">
        <v>308</v>
      </c>
      <c r="C14" s="124"/>
      <c r="D14" s="124"/>
      <c r="E14" s="124"/>
      <c r="F14" s="124"/>
      <c r="G14" s="26"/>
      <c r="H14" s="26"/>
      <c r="I14" s="26"/>
      <c r="J14" s="26"/>
    </row>
    <row r="15" spans="1:10" ht="26.25" customHeight="1">
      <c r="A15" s="108"/>
      <c r="B15" s="126"/>
      <c r="C15" s="127"/>
      <c r="D15" s="127"/>
      <c r="E15" s="127"/>
      <c r="F15" s="127"/>
      <c r="G15" s="127"/>
      <c r="H15" s="127"/>
      <c r="I15" s="127"/>
      <c r="J15" s="26"/>
    </row>
    <row r="16" spans="1:10" ht="15">
      <c r="A16" s="108"/>
      <c r="B16" s="109"/>
      <c r="C16" s="26"/>
      <c r="D16" s="26"/>
      <c r="E16" s="26"/>
      <c r="F16" s="222" t="s">
        <v>805</v>
      </c>
      <c r="G16" s="26"/>
      <c r="H16" s="26"/>
      <c r="I16" s="26"/>
      <c r="J16" s="26"/>
    </row>
    <row r="17" spans="1:6" ht="18.75">
      <c r="A17" s="328" t="s">
        <v>119</v>
      </c>
      <c r="B17" s="329"/>
      <c r="C17" s="329"/>
      <c r="D17" s="329"/>
      <c r="E17" s="329"/>
      <c r="F17" s="330"/>
    </row>
    <row r="18" spans="1:9" ht="25.5">
      <c r="A18" s="2" t="s">
        <v>129</v>
      </c>
      <c r="B18" s="3" t="s">
        <v>130</v>
      </c>
      <c r="C18" s="130" t="s">
        <v>702</v>
      </c>
      <c r="D18" s="130" t="s">
        <v>82</v>
      </c>
      <c r="E18" s="130" t="s">
        <v>104</v>
      </c>
      <c r="F18" s="130" t="s">
        <v>803</v>
      </c>
      <c r="G18" s="122"/>
      <c r="H18" s="26"/>
      <c r="I18" s="26"/>
    </row>
    <row r="19" spans="1:9" ht="15">
      <c r="A19" s="129" t="s">
        <v>81</v>
      </c>
      <c r="B19" s="42"/>
      <c r="C19" s="30"/>
      <c r="D19" s="30"/>
      <c r="E19" s="30"/>
      <c r="F19" s="30"/>
      <c r="G19" s="122"/>
      <c r="H19" s="26"/>
      <c r="I19" s="26"/>
    </row>
    <row r="20" spans="1:9" ht="15.75">
      <c r="A20" s="130" t="s">
        <v>75</v>
      </c>
      <c r="B20" s="128" t="s">
        <v>360</v>
      </c>
      <c r="C20" s="30">
        <v>2410</v>
      </c>
      <c r="D20" s="137">
        <f>C20*101%</f>
        <v>2434.1</v>
      </c>
      <c r="E20" s="137">
        <f>D20*101.5%</f>
        <v>2470.6114999999995</v>
      </c>
      <c r="F20" s="137">
        <f>E20*101%</f>
        <v>2495.3176149999995</v>
      </c>
      <c r="G20" s="122"/>
      <c r="H20" s="26"/>
      <c r="I20" s="26"/>
    </row>
    <row r="21" spans="1:9" ht="30">
      <c r="A21" s="130" t="s">
        <v>76</v>
      </c>
      <c r="B21" s="128" t="s">
        <v>383</v>
      </c>
      <c r="C21" s="30"/>
      <c r="D21" s="137"/>
      <c r="E21" s="137"/>
      <c r="F21" s="137"/>
      <c r="G21" s="122"/>
      <c r="H21" s="26"/>
      <c r="I21" s="26"/>
    </row>
    <row r="22" spans="1:9" ht="15.75">
      <c r="A22" s="130" t="s">
        <v>77</v>
      </c>
      <c r="B22" s="128" t="s">
        <v>383</v>
      </c>
      <c r="C22" s="30"/>
      <c r="D22" s="137"/>
      <c r="E22" s="137"/>
      <c r="F22" s="137"/>
      <c r="G22" s="122"/>
      <c r="H22" s="26"/>
      <c r="I22" s="26"/>
    </row>
    <row r="23" spans="1:9" ht="30">
      <c r="A23" s="130" t="s">
        <v>78</v>
      </c>
      <c r="B23" s="128" t="s">
        <v>383</v>
      </c>
      <c r="C23" s="30"/>
      <c r="D23" s="137"/>
      <c r="E23" s="137"/>
      <c r="F23" s="137"/>
      <c r="G23" s="122"/>
      <c r="H23" s="26"/>
      <c r="I23" s="26"/>
    </row>
    <row r="24" spans="1:9" ht="15.75">
      <c r="A24" s="130" t="s">
        <v>79</v>
      </c>
      <c r="B24" s="128" t="s">
        <v>360</v>
      </c>
      <c r="C24" s="30"/>
      <c r="D24" s="137"/>
      <c r="E24" s="137"/>
      <c r="F24" s="137"/>
      <c r="G24" s="122"/>
      <c r="H24" s="26"/>
      <c r="I24" s="26"/>
    </row>
    <row r="25" spans="1:9" ht="15.75">
      <c r="A25" s="130" t="s">
        <v>80</v>
      </c>
      <c r="B25" s="79" t="s">
        <v>120</v>
      </c>
      <c r="C25" s="30"/>
      <c r="D25" s="137"/>
      <c r="E25" s="137"/>
      <c r="F25" s="137"/>
      <c r="G25" s="122"/>
      <c r="H25" s="26"/>
      <c r="I25" s="26"/>
    </row>
    <row r="26" spans="1:9" ht="24" customHeight="1">
      <c r="A26" s="50" t="s">
        <v>48</v>
      </c>
      <c r="B26" s="51"/>
      <c r="C26" s="124">
        <f>SUM(C20:C25)</f>
        <v>2410</v>
      </c>
      <c r="D26" s="264">
        <f>SUM(D20:D25)</f>
        <v>2434.1</v>
      </c>
      <c r="E26" s="264">
        <f>SUM(E20:E25)</f>
        <v>2470.6114999999995</v>
      </c>
      <c r="F26" s="264">
        <f>SUM(F20:F25)</f>
        <v>2495.3176149999995</v>
      </c>
      <c r="G26" s="122"/>
      <c r="H26" s="26"/>
      <c r="I26" s="26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J30" sqref="J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9.140625" style="270" customWidth="1"/>
    <col min="2" max="2" width="61.00390625" style="270" customWidth="1"/>
    <col min="3" max="6" width="15.7109375" style="270" customWidth="1"/>
    <col min="7" max="7" width="17.140625" style="270" customWidth="1"/>
    <col min="8" max="16384" width="9.140625" style="270" customWidth="1"/>
  </cols>
  <sheetData>
    <row r="1" spans="1:7" ht="15" customHeight="1">
      <c r="A1" s="301" t="s">
        <v>808</v>
      </c>
      <c r="B1" s="301"/>
      <c r="C1" s="301"/>
      <c r="D1" s="301"/>
      <c r="E1" s="301"/>
      <c r="F1" s="301"/>
      <c r="G1" s="301"/>
    </row>
    <row r="2" spans="1:7" ht="15" customHeight="1">
      <c r="A2" s="301"/>
      <c r="B2" s="301"/>
      <c r="C2" s="301"/>
      <c r="D2" s="301"/>
      <c r="E2" s="301"/>
      <c r="F2" s="301"/>
      <c r="G2" s="301"/>
    </row>
    <row r="3" ht="14.25">
      <c r="G3" s="270" t="s">
        <v>809</v>
      </c>
    </row>
    <row r="4" spans="1:7" s="272" customFormat="1" ht="99.75" customHeight="1">
      <c r="A4" s="271" t="s">
        <v>758</v>
      </c>
      <c r="B4" s="271" t="s">
        <v>692</v>
      </c>
      <c r="C4" s="271" t="s">
        <v>67</v>
      </c>
      <c r="D4" s="271" t="s">
        <v>725</v>
      </c>
      <c r="E4" s="271" t="s">
        <v>727</v>
      </c>
      <c r="F4" s="271" t="s">
        <v>760</v>
      </c>
      <c r="G4" s="271" t="s">
        <v>810</v>
      </c>
    </row>
    <row r="5" spans="1:7" ht="19.5" customHeight="1">
      <c r="A5" s="273">
        <v>1</v>
      </c>
      <c r="B5" s="273" t="s">
        <v>309</v>
      </c>
      <c r="C5" s="274">
        <v>6691670</v>
      </c>
      <c r="D5" s="274">
        <v>6691670</v>
      </c>
      <c r="E5" s="274">
        <v>0</v>
      </c>
      <c r="F5" s="274">
        <v>0</v>
      </c>
      <c r="G5" s="274">
        <v>0</v>
      </c>
    </row>
    <row r="6" spans="1:7" ht="19.5" customHeight="1">
      <c r="A6" s="273">
        <v>3</v>
      </c>
      <c r="B6" s="275" t="s">
        <v>811</v>
      </c>
      <c r="C6" s="274">
        <v>900869</v>
      </c>
      <c r="D6" s="274">
        <v>900869</v>
      </c>
      <c r="E6" s="274">
        <v>0</v>
      </c>
      <c r="F6" s="274">
        <v>0</v>
      </c>
      <c r="G6" s="274">
        <v>0</v>
      </c>
    </row>
    <row r="7" spans="1:7" ht="19.5" customHeight="1">
      <c r="A7" s="273">
        <v>4</v>
      </c>
      <c r="B7" s="273" t="s">
        <v>315</v>
      </c>
      <c r="C7" s="274">
        <v>1200000</v>
      </c>
      <c r="D7" s="274">
        <v>1200000</v>
      </c>
      <c r="E7" s="274">
        <v>0</v>
      </c>
      <c r="F7" s="274">
        <v>0</v>
      </c>
      <c r="G7" s="274">
        <v>0</v>
      </c>
    </row>
    <row r="8" spans="1:7" ht="19.5" customHeight="1">
      <c r="A8" s="273">
        <v>7</v>
      </c>
      <c r="B8" s="273" t="s">
        <v>733</v>
      </c>
      <c r="C8" s="274">
        <v>8792539</v>
      </c>
      <c r="D8" s="274">
        <v>8792539</v>
      </c>
      <c r="E8" s="274">
        <v>0</v>
      </c>
      <c r="F8" s="274">
        <v>0</v>
      </c>
      <c r="G8" s="274">
        <v>0</v>
      </c>
    </row>
    <row r="9" spans="1:7" s="278" customFormat="1" ht="19.5" customHeight="1">
      <c r="A9" s="276">
        <v>13</v>
      </c>
      <c r="B9" s="276" t="s">
        <v>734</v>
      </c>
      <c r="C9" s="277">
        <v>8792539</v>
      </c>
      <c r="D9" s="277">
        <v>8792539</v>
      </c>
      <c r="E9" s="277">
        <v>0</v>
      </c>
      <c r="F9" s="277">
        <v>0</v>
      </c>
      <c r="G9" s="277">
        <v>0</v>
      </c>
    </row>
    <row r="10" spans="1:7" ht="19.5" customHeight="1">
      <c r="A10" s="273">
        <v>25</v>
      </c>
      <c r="B10" s="273" t="s">
        <v>538</v>
      </c>
      <c r="C10" s="274">
        <v>2100000</v>
      </c>
      <c r="D10" s="274">
        <v>0</v>
      </c>
      <c r="E10" s="274">
        <v>0</v>
      </c>
      <c r="F10" s="274">
        <v>0</v>
      </c>
      <c r="G10" s="274">
        <v>2100000</v>
      </c>
    </row>
    <row r="11" spans="1:7" ht="19.5" customHeight="1">
      <c r="A11" s="273">
        <v>29</v>
      </c>
      <c r="B11" s="273" t="s">
        <v>541</v>
      </c>
      <c r="C11" s="274">
        <v>310000</v>
      </c>
      <c r="D11" s="274">
        <v>0</v>
      </c>
      <c r="E11" s="274">
        <v>0</v>
      </c>
      <c r="F11" s="274">
        <v>0</v>
      </c>
      <c r="G11" s="274">
        <v>310000</v>
      </c>
    </row>
    <row r="12" spans="1:7" ht="19.5" customHeight="1">
      <c r="A12" s="273">
        <v>31</v>
      </c>
      <c r="B12" s="273" t="s">
        <v>735</v>
      </c>
      <c r="C12" s="274">
        <v>310000</v>
      </c>
      <c r="D12" s="274">
        <v>0</v>
      </c>
      <c r="E12" s="274">
        <v>0</v>
      </c>
      <c r="F12" s="274">
        <v>0</v>
      </c>
      <c r="G12" s="274">
        <v>310000</v>
      </c>
    </row>
    <row r="13" spans="1:7" ht="19.5" customHeight="1">
      <c r="A13" s="273">
        <v>33</v>
      </c>
      <c r="B13" s="273" t="s">
        <v>736</v>
      </c>
      <c r="C13" s="274">
        <v>2410000</v>
      </c>
      <c r="D13" s="274">
        <v>0</v>
      </c>
      <c r="E13" s="274">
        <v>0</v>
      </c>
      <c r="F13" s="274">
        <v>0</v>
      </c>
      <c r="G13" s="274">
        <v>2410000</v>
      </c>
    </row>
    <row r="14" spans="1:10" ht="19.5" customHeight="1">
      <c r="A14" s="273">
        <v>37</v>
      </c>
      <c r="B14" s="273" t="s">
        <v>546</v>
      </c>
      <c r="C14" s="274">
        <v>3480000</v>
      </c>
      <c r="D14" s="274">
        <v>0</v>
      </c>
      <c r="E14" s="274">
        <v>3480000</v>
      </c>
      <c r="F14" s="274">
        <v>0</v>
      </c>
      <c r="G14" s="274">
        <v>0</v>
      </c>
      <c r="J14" s="279"/>
    </row>
    <row r="15" spans="1:7" s="278" customFormat="1" ht="19.5" customHeight="1">
      <c r="A15" s="276">
        <v>49</v>
      </c>
      <c r="B15" s="276" t="s">
        <v>812</v>
      </c>
      <c r="C15" s="277">
        <v>3480000</v>
      </c>
      <c r="D15" s="277">
        <v>0</v>
      </c>
      <c r="E15" s="277">
        <v>3480000</v>
      </c>
      <c r="F15" s="277">
        <v>0</v>
      </c>
      <c r="G15" s="277">
        <v>0</v>
      </c>
    </row>
    <row r="16" spans="1:7" ht="19.5" customHeight="1">
      <c r="A16" s="273">
        <v>65</v>
      </c>
      <c r="B16" s="273" t="s">
        <v>555</v>
      </c>
      <c r="C16" s="274">
        <v>300000</v>
      </c>
      <c r="D16" s="274">
        <v>0</v>
      </c>
      <c r="E16" s="274">
        <v>300000</v>
      </c>
      <c r="F16" s="274">
        <v>0</v>
      </c>
      <c r="G16" s="274">
        <v>0</v>
      </c>
    </row>
    <row r="17" spans="1:7" ht="19.5" customHeight="1">
      <c r="A17" s="273">
        <v>66</v>
      </c>
      <c r="B17" s="273" t="s">
        <v>556</v>
      </c>
      <c r="C17" s="274">
        <v>100000</v>
      </c>
      <c r="D17" s="274">
        <v>0</v>
      </c>
      <c r="E17" s="274">
        <v>0</v>
      </c>
      <c r="F17" s="274">
        <v>100000</v>
      </c>
      <c r="G17" s="274">
        <v>0</v>
      </c>
    </row>
    <row r="18" spans="1:7" s="278" customFormat="1" ht="19.5" customHeight="1">
      <c r="A18" s="276">
        <v>67</v>
      </c>
      <c r="B18" s="276" t="s">
        <v>813</v>
      </c>
      <c r="C18" s="277">
        <v>400000</v>
      </c>
      <c r="D18" s="277">
        <v>0</v>
      </c>
      <c r="E18" s="277">
        <v>300000</v>
      </c>
      <c r="F18" s="277">
        <v>100000</v>
      </c>
      <c r="G18" s="277">
        <v>0</v>
      </c>
    </row>
    <row r="19" spans="1:7" s="278" customFormat="1" ht="19.5" customHeight="1">
      <c r="A19" s="276">
        <v>68</v>
      </c>
      <c r="B19" s="276" t="s">
        <v>814</v>
      </c>
      <c r="C19" s="277">
        <v>15082539</v>
      </c>
      <c r="D19" s="277">
        <v>8792539</v>
      </c>
      <c r="E19" s="277">
        <v>3780000</v>
      </c>
      <c r="F19" s="277">
        <v>100000</v>
      </c>
      <c r="G19" s="277">
        <v>2410000</v>
      </c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1"/>
  <sheetViews>
    <sheetView view="pageBreakPreview" zoomScale="60" zoomScalePageLayoutView="0" workbookViewId="0" topLeftCell="A16">
      <selection activeCell="G14" sqref="G14"/>
    </sheetView>
  </sheetViews>
  <sheetFormatPr defaultColWidth="9.140625" defaultRowHeight="15"/>
  <cols>
    <col min="1" max="1" width="105.140625" style="144" customWidth="1"/>
    <col min="2" max="2" width="9.140625" style="144" customWidth="1"/>
    <col min="3" max="3" width="20.57421875" style="144" customWidth="1"/>
    <col min="4" max="4" width="20.140625" style="144" customWidth="1"/>
    <col min="5" max="5" width="18.28125" style="144" customWidth="1"/>
    <col min="6" max="16384" width="9.140625" style="144" customWidth="1"/>
  </cols>
  <sheetData>
    <row r="1" spans="1:5" ht="21" customHeight="1">
      <c r="A1" s="301" t="s">
        <v>808</v>
      </c>
      <c r="B1" s="305"/>
      <c r="C1" s="305"/>
      <c r="D1" s="305"/>
      <c r="E1" s="303"/>
    </row>
    <row r="2" spans="1:5" ht="18.75" customHeight="1">
      <c r="A2" s="304" t="s">
        <v>611</v>
      </c>
      <c r="B2" s="305"/>
      <c r="C2" s="305"/>
      <c r="D2" s="305"/>
      <c r="E2" s="303"/>
    </row>
    <row r="3" ht="18">
      <c r="A3" s="149"/>
    </row>
    <row r="4" spans="1:5" ht="15">
      <c r="A4" s="145" t="s">
        <v>1</v>
      </c>
      <c r="E4" s="266" t="s">
        <v>815</v>
      </c>
    </row>
    <row r="5" spans="1:5" ht="30">
      <c r="A5" s="171" t="s">
        <v>129</v>
      </c>
      <c r="B5" s="172" t="s">
        <v>130</v>
      </c>
      <c r="C5" s="173" t="s">
        <v>718</v>
      </c>
      <c r="D5" s="173" t="s">
        <v>719</v>
      </c>
      <c r="E5" s="226" t="s">
        <v>737</v>
      </c>
    </row>
    <row r="6" spans="1:5" ht="15">
      <c r="A6" s="174" t="s">
        <v>131</v>
      </c>
      <c r="B6" s="175" t="s">
        <v>132</v>
      </c>
      <c r="C6" s="263">
        <v>700</v>
      </c>
      <c r="D6" s="263"/>
      <c r="E6" s="268">
        <f>SUM(C6:D6)</f>
        <v>700</v>
      </c>
    </row>
    <row r="7" spans="1:5" ht="15">
      <c r="A7" s="174" t="s">
        <v>133</v>
      </c>
      <c r="B7" s="178" t="s">
        <v>134</v>
      </c>
      <c r="C7" s="263"/>
      <c r="D7" s="263"/>
      <c r="E7" s="268">
        <f aca="true" t="shared" si="0" ref="E7:E70">SUM(C7:D7)</f>
        <v>0</v>
      </c>
    </row>
    <row r="8" spans="1:5" ht="15">
      <c r="A8" s="174" t="s">
        <v>135</v>
      </c>
      <c r="B8" s="178" t="s">
        <v>136</v>
      </c>
      <c r="C8" s="263"/>
      <c r="D8" s="263"/>
      <c r="E8" s="268">
        <f t="shared" si="0"/>
        <v>0</v>
      </c>
    </row>
    <row r="9" spans="1:5" ht="15">
      <c r="A9" s="151" t="s">
        <v>137</v>
      </c>
      <c r="B9" s="178" t="s">
        <v>138</v>
      </c>
      <c r="C9" s="263"/>
      <c r="D9" s="263"/>
      <c r="E9" s="268">
        <f t="shared" si="0"/>
        <v>0</v>
      </c>
    </row>
    <row r="10" spans="1:5" ht="15">
      <c r="A10" s="151" t="s">
        <v>139</v>
      </c>
      <c r="B10" s="178" t="s">
        <v>140</v>
      </c>
      <c r="C10" s="263"/>
      <c r="D10" s="263"/>
      <c r="E10" s="268">
        <f t="shared" si="0"/>
        <v>0</v>
      </c>
    </row>
    <row r="11" spans="1:5" ht="15">
      <c r="A11" s="151" t="s">
        <v>141</v>
      </c>
      <c r="B11" s="178" t="s">
        <v>142</v>
      </c>
      <c r="C11" s="263"/>
      <c r="D11" s="263"/>
      <c r="E11" s="268">
        <f t="shared" si="0"/>
        <v>0</v>
      </c>
    </row>
    <row r="12" spans="1:5" ht="15">
      <c r="A12" s="151" t="s">
        <v>143</v>
      </c>
      <c r="B12" s="178" t="s">
        <v>144</v>
      </c>
      <c r="C12" s="263">
        <v>96</v>
      </c>
      <c r="D12" s="263"/>
      <c r="E12" s="268">
        <f t="shared" si="0"/>
        <v>96</v>
      </c>
    </row>
    <row r="13" spans="1:5" ht="15">
      <c r="A13" s="151" t="s">
        <v>145</v>
      </c>
      <c r="B13" s="178" t="s">
        <v>146</v>
      </c>
      <c r="C13" s="263"/>
      <c r="D13" s="263"/>
      <c r="E13" s="268">
        <f t="shared" si="0"/>
        <v>0</v>
      </c>
    </row>
    <row r="14" spans="1:5" ht="15">
      <c r="A14" s="153" t="s">
        <v>147</v>
      </c>
      <c r="B14" s="178" t="s">
        <v>148</v>
      </c>
      <c r="C14" s="263"/>
      <c r="D14" s="263"/>
      <c r="E14" s="268">
        <f t="shared" si="0"/>
        <v>0</v>
      </c>
    </row>
    <row r="15" spans="1:5" ht="15">
      <c r="A15" s="153" t="s">
        <v>149</v>
      </c>
      <c r="B15" s="178" t="s">
        <v>150</v>
      </c>
      <c r="C15" s="263"/>
      <c r="D15" s="263"/>
      <c r="E15" s="268">
        <f t="shared" si="0"/>
        <v>0</v>
      </c>
    </row>
    <row r="16" spans="1:5" ht="15">
      <c r="A16" s="153" t="s">
        <v>151</v>
      </c>
      <c r="B16" s="178" t="s">
        <v>152</v>
      </c>
      <c r="C16" s="263"/>
      <c r="D16" s="263"/>
      <c r="E16" s="268">
        <f t="shared" si="0"/>
        <v>0</v>
      </c>
    </row>
    <row r="17" spans="1:5" ht="15">
      <c r="A17" s="153" t="s">
        <v>153</v>
      </c>
      <c r="B17" s="178" t="s">
        <v>154</v>
      </c>
      <c r="C17" s="263"/>
      <c r="D17" s="263"/>
      <c r="E17" s="268">
        <f t="shared" si="0"/>
        <v>0</v>
      </c>
    </row>
    <row r="18" spans="1:5" ht="15">
      <c r="A18" s="153" t="s">
        <v>494</v>
      </c>
      <c r="B18" s="178" t="s">
        <v>155</v>
      </c>
      <c r="C18" s="263"/>
      <c r="D18" s="263"/>
      <c r="E18" s="268">
        <f t="shared" si="0"/>
        <v>0</v>
      </c>
    </row>
    <row r="19" spans="1:5" ht="15">
      <c r="A19" s="150" t="s">
        <v>432</v>
      </c>
      <c r="B19" s="179" t="s">
        <v>156</v>
      </c>
      <c r="C19" s="263">
        <f>SUM(C6:C18)</f>
        <v>796</v>
      </c>
      <c r="D19" s="263"/>
      <c r="E19" s="268">
        <f t="shared" si="0"/>
        <v>796</v>
      </c>
    </row>
    <row r="20" spans="1:5" ht="15">
      <c r="A20" s="153" t="s">
        <v>157</v>
      </c>
      <c r="B20" s="178" t="s">
        <v>158</v>
      </c>
      <c r="C20" s="263">
        <v>1040</v>
      </c>
      <c r="D20" s="263"/>
      <c r="E20" s="268">
        <f t="shared" si="0"/>
        <v>1040</v>
      </c>
    </row>
    <row r="21" spans="1:5" ht="15">
      <c r="A21" s="153" t="s">
        <v>159</v>
      </c>
      <c r="B21" s="178" t="s">
        <v>160</v>
      </c>
      <c r="C21" s="263">
        <v>560</v>
      </c>
      <c r="D21" s="263"/>
      <c r="E21" s="268">
        <f t="shared" si="0"/>
        <v>560</v>
      </c>
    </row>
    <row r="22" spans="1:5" ht="15">
      <c r="A22" s="152" t="s">
        <v>161</v>
      </c>
      <c r="B22" s="178" t="s">
        <v>162</v>
      </c>
      <c r="C22" s="263"/>
      <c r="D22" s="263"/>
      <c r="E22" s="268">
        <f t="shared" si="0"/>
        <v>0</v>
      </c>
    </row>
    <row r="23" spans="1:5" ht="15">
      <c r="A23" s="154" t="s">
        <v>433</v>
      </c>
      <c r="B23" s="179" t="s">
        <v>163</v>
      </c>
      <c r="C23" s="263">
        <f>SUM(C20:C22)</f>
        <v>1600</v>
      </c>
      <c r="D23" s="263"/>
      <c r="E23" s="268">
        <f t="shared" si="0"/>
        <v>1600</v>
      </c>
    </row>
    <row r="24" spans="1:5" ht="15">
      <c r="A24" s="180" t="s">
        <v>524</v>
      </c>
      <c r="B24" s="181" t="s">
        <v>164</v>
      </c>
      <c r="C24" s="263">
        <f>C19+C23</f>
        <v>2396</v>
      </c>
      <c r="D24" s="263"/>
      <c r="E24" s="268">
        <f t="shared" si="0"/>
        <v>2396</v>
      </c>
    </row>
    <row r="25" spans="1:5" ht="15">
      <c r="A25" s="156" t="s">
        <v>495</v>
      </c>
      <c r="B25" s="181" t="s">
        <v>165</v>
      </c>
      <c r="C25" s="263">
        <v>711</v>
      </c>
      <c r="D25" s="263"/>
      <c r="E25" s="268">
        <f t="shared" si="0"/>
        <v>711</v>
      </c>
    </row>
    <row r="26" spans="1:5" ht="15">
      <c r="A26" s="153" t="s">
        <v>166</v>
      </c>
      <c r="B26" s="178" t="s">
        <v>167</v>
      </c>
      <c r="C26" s="263"/>
      <c r="D26" s="263"/>
      <c r="E26" s="268">
        <f t="shared" si="0"/>
        <v>0</v>
      </c>
    </row>
    <row r="27" spans="1:5" ht="15">
      <c r="A27" s="153" t="s">
        <v>168</v>
      </c>
      <c r="B27" s="178" t="s">
        <v>169</v>
      </c>
      <c r="C27" s="263">
        <v>365</v>
      </c>
      <c r="D27" s="263"/>
      <c r="E27" s="268">
        <f t="shared" si="0"/>
        <v>365</v>
      </c>
    </row>
    <row r="28" spans="1:5" ht="15">
      <c r="A28" s="153" t="s">
        <v>170</v>
      </c>
      <c r="B28" s="178" t="s">
        <v>171</v>
      </c>
      <c r="C28" s="263"/>
      <c r="D28" s="263"/>
      <c r="E28" s="268">
        <f t="shared" si="0"/>
        <v>0</v>
      </c>
    </row>
    <row r="29" spans="1:5" ht="15">
      <c r="A29" s="154" t="s">
        <v>434</v>
      </c>
      <c r="B29" s="179" t="s">
        <v>172</v>
      </c>
      <c r="C29" s="263">
        <f>SUM(C26:C28)</f>
        <v>365</v>
      </c>
      <c r="D29" s="263"/>
      <c r="E29" s="268">
        <f>SUM(C29:D29)</f>
        <v>365</v>
      </c>
    </row>
    <row r="30" spans="1:5" ht="15">
      <c r="A30" s="153" t="s">
        <v>173</v>
      </c>
      <c r="B30" s="178" t="s">
        <v>174</v>
      </c>
      <c r="C30" s="263"/>
      <c r="D30" s="263"/>
      <c r="E30" s="268">
        <f t="shared" si="0"/>
        <v>0</v>
      </c>
    </row>
    <row r="31" spans="1:5" ht="15">
      <c r="A31" s="153" t="s">
        <v>175</v>
      </c>
      <c r="B31" s="178" t="s">
        <v>176</v>
      </c>
      <c r="C31" s="263">
        <v>60</v>
      </c>
      <c r="D31" s="263"/>
      <c r="E31" s="268">
        <f t="shared" si="0"/>
        <v>60</v>
      </c>
    </row>
    <row r="32" spans="1:5" ht="15" customHeight="1">
      <c r="A32" s="154" t="s">
        <v>525</v>
      </c>
      <c r="B32" s="179" t="s">
        <v>177</v>
      </c>
      <c r="C32" s="263">
        <v>60</v>
      </c>
      <c r="D32" s="263"/>
      <c r="E32" s="268">
        <f t="shared" si="0"/>
        <v>60</v>
      </c>
    </row>
    <row r="33" spans="1:5" ht="15">
      <c r="A33" s="153" t="s">
        <v>178</v>
      </c>
      <c r="B33" s="178" t="s">
        <v>179</v>
      </c>
      <c r="C33" s="263">
        <v>730</v>
      </c>
      <c r="D33" s="263"/>
      <c r="E33" s="268">
        <f t="shared" si="0"/>
        <v>730</v>
      </c>
    </row>
    <row r="34" spans="1:5" ht="15">
      <c r="A34" s="153" t="s">
        <v>180</v>
      </c>
      <c r="B34" s="178" t="s">
        <v>181</v>
      </c>
      <c r="C34" s="263"/>
      <c r="D34" s="263"/>
      <c r="E34" s="268">
        <f t="shared" si="0"/>
        <v>0</v>
      </c>
    </row>
    <row r="35" spans="1:5" ht="15">
      <c r="A35" s="153" t="s">
        <v>496</v>
      </c>
      <c r="B35" s="178" t="s">
        <v>182</v>
      </c>
      <c r="C35" s="263"/>
      <c r="D35" s="263"/>
      <c r="E35" s="268">
        <f t="shared" si="0"/>
        <v>0</v>
      </c>
    </row>
    <row r="36" spans="1:5" ht="15">
      <c r="A36" s="153" t="s">
        <v>183</v>
      </c>
      <c r="B36" s="178" t="s">
        <v>184</v>
      </c>
      <c r="C36" s="263">
        <v>2075</v>
      </c>
      <c r="D36" s="263"/>
      <c r="E36" s="268">
        <f t="shared" si="0"/>
        <v>2075</v>
      </c>
    </row>
    <row r="37" spans="1:5" ht="15">
      <c r="A37" s="183" t="s">
        <v>497</v>
      </c>
      <c r="B37" s="178" t="s">
        <v>185</v>
      </c>
      <c r="C37" s="263"/>
      <c r="D37" s="263"/>
      <c r="E37" s="268">
        <f t="shared" si="0"/>
        <v>0</v>
      </c>
    </row>
    <row r="38" spans="1:5" ht="15">
      <c r="A38" s="152" t="s">
        <v>186</v>
      </c>
      <c r="B38" s="178" t="s">
        <v>187</v>
      </c>
      <c r="C38" s="263"/>
      <c r="D38" s="263"/>
      <c r="E38" s="268">
        <f t="shared" si="0"/>
        <v>0</v>
      </c>
    </row>
    <row r="39" spans="1:5" ht="15">
      <c r="A39" s="153" t="s">
        <v>498</v>
      </c>
      <c r="B39" s="178" t="s">
        <v>188</v>
      </c>
      <c r="C39" s="263">
        <v>985</v>
      </c>
      <c r="D39" s="263"/>
      <c r="E39" s="268">
        <f t="shared" si="0"/>
        <v>985</v>
      </c>
    </row>
    <row r="40" spans="1:5" ht="15">
      <c r="A40" s="154" t="s">
        <v>435</v>
      </c>
      <c r="B40" s="179" t="s">
        <v>189</v>
      </c>
      <c r="C40" s="263">
        <f>SUM(C33:C39)</f>
        <v>3790</v>
      </c>
      <c r="D40" s="263"/>
      <c r="E40" s="268">
        <f t="shared" si="0"/>
        <v>3790</v>
      </c>
    </row>
    <row r="41" spans="1:5" ht="15">
      <c r="A41" s="153" t="s">
        <v>190</v>
      </c>
      <c r="B41" s="178" t="s">
        <v>191</v>
      </c>
      <c r="C41" s="263">
        <v>130</v>
      </c>
      <c r="D41" s="263"/>
      <c r="E41" s="268">
        <f t="shared" si="0"/>
        <v>130</v>
      </c>
    </row>
    <row r="42" spans="1:5" ht="15">
      <c r="A42" s="153" t="s">
        <v>192</v>
      </c>
      <c r="B42" s="178" t="s">
        <v>193</v>
      </c>
      <c r="C42" s="263"/>
      <c r="D42" s="263"/>
      <c r="E42" s="268">
        <f t="shared" si="0"/>
        <v>0</v>
      </c>
    </row>
    <row r="43" spans="1:5" ht="15">
      <c r="A43" s="154" t="s">
        <v>436</v>
      </c>
      <c r="B43" s="179" t="s">
        <v>194</v>
      </c>
      <c r="C43" s="263">
        <v>130</v>
      </c>
      <c r="D43" s="263"/>
      <c r="E43" s="268">
        <f t="shared" si="0"/>
        <v>130</v>
      </c>
    </row>
    <row r="44" spans="1:5" ht="15">
      <c r="A44" s="153" t="s">
        <v>195</v>
      </c>
      <c r="B44" s="178" t="s">
        <v>196</v>
      </c>
      <c r="C44" s="263">
        <v>1032</v>
      </c>
      <c r="D44" s="263"/>
      <c r="E44" s="268">
        <f t="shared" si="0"/>
        <v>1032</v>
      </c>
    </row>
    <row r="45" spans="1:5" ht="15">
      <c r="A45" s="153" t="s">
        <v>197</v>
      </c>
      <c r="B45" s="178" t="s">
        <v>198</v>
      </c>
      <c r="C45" s="263"/>
      <c r="D45" s="263"/>
      <c r="E45" s="268">
        <f t="shared" si="0"/>
        <v>0</v>
      </c>
    </row>
    <row r="46" spans="1:5" ht="15">
      <c r="A46" s="153" t="s">
        <v>499</v>
      </c>
      <c r="B46" s="178" t="s">
        <v>199</v>
      </c>
      <c r="C46" s="263"/>
      <c r="D46" s="263"/>
      <c r="E46" s="268">
        <f t="shared" si="0"/>
        <v>0</v>
      </c>
    </row>
    <row r="47" spans="1:5" ht="15">
      <c r="A47" s="153" t="s">
        <v>500</v>
      </c>
      <c r="B47" s="178" t="s">
        <v>200</v>
      </c>
      <c r="C47" s="263"/>
      <c r="D47" s="263"/>
      <c r="E47" s="268">
        <f t="shared" si="0"/>
        <v>0</v>
      </c>
    </row>
    <row r="48" spans="1:5" ht="15">
      <c r="A48" s="153" t="s">
        <v>201</v>
      </c>
      <c r="B48" s="178" t="s">
        <v>202</v>
      </c>
      <c r="C48" s="263">
        <v>100</v>
      </c>
      <c r="D48" s="263"/>
      <c r="E48" s="268">
        <f t="shared" si="0"/>
        <v>100</v>
      </c>
    </row>
    <row r="49" spans="1:5" ht="15">
      <c r="A49" s="154" t="s">
        <v>437</v>
      </c>
      <c r="B49" s="179" t="s">
        <v>203</v>
      </c>
      <c r="C49" s="263">
        <f>SUM(C44:C48)</f>
        <v>1132</v>
      </c>
      <c r="D49" s="263"/>
      <c r="E49" s="268">
        <f t="shared" si="0"/>
        <v>1132</v>
      </c>
    </row>
    <row r="50" spans="1:5" ht="15">
      <c r="A50" s="156" t="s">
        <v>438</v>
      </c>
      <c r="B50" s="181" t="s">
        <v>204</v>
      </c>
      <c r="C50" s="263">
        <f>C32+C40+C43+C49+C29</f>
        <v>5477</v>
      </c>
      <c r="D50" s="263"/>
      <c r="E50" s="268">
        <f t="shared" si="0"/>
        <v>5477</v>
      </c>
    </row>
    <row r="51" spans="1:5" ht="15">
      <c r="A51" s="158" t="s">
        <v>205</v>
      </c>
      <c r="B51" s="178" t="s">
        <v>206</v>
      </c>
      <c r="C51" s="263"/>
      <c r="D51" s="263"/>
      <c r="E51" s="268">
        <f t="shared" si="0"/>
        <v>0</v>
      </c>
    </row>
    <row r="52" spans="1:5" ht="15">
      <c r="A52" s="158" t="s">
        <v>439</v>
      </c>
      <c r="B52" s="178" t="s">
        <v>207</v>
      </c>
      <c r="C52" s="263"/>
      <c r="D52" s="263"/>
      <c r="E52" s="268">
        <f t="shared" si="0"/>
        <v>0</v>
      </c>
    </row>
    <row r="53" spans="1:5" ht="15">
      <c r="A53" s="184" t="s">
        <v>501</v>
      </c>
      <c r="B53" s="178" t="s">
        <v>208</v>
      </c>
      <c r="C53" s="263"/>
      <c r="D53" s="263"/>
      <c r="E53" s="268">
        <f t="shared" si="0"/>
        <v>0</v>
      </c>
    </row>
    <row r="54" spans="1:5" ht="15">
      <c r="A54" s="184" t="s">
        <v>502</v>
      </c>
      <c r="B54" s="178" t="s">
        <v>209</v>
      </c>
      <c r="C54" s="263"/>
      <c r="D54" s="263"/>
      <c r="E54" s="268">
        <f t="shared" si="0"/>
        <v>0</v>
      </c>
    </row>
    <row r="55" spans="1:5" ht="15">
      <c r="A55" s="184" t="s">
        <v>503</v>
      </c>
      <c r="B55" s="178" t="s">
        <v>210</v>
      </c>
      <c r="C55" s="263"/>
      <c r="D55" s="263"/>
      <c r="E55" s="268">
        <f t="shared" si="0"/>
        <v>0</v>
      </c>
    </row>
    <row r="56" spans="1:5" ht="15">
      <c r="A56" s="158" t="s">
        <v>504</v>
      </c>
      <c r="B56" s="178" t="s">
        <v>211</v>
      </c>
      <c r="C56" s="263"/>
      <c r="D56" s="263"/>
      <c r="E56" s="268">
        <f t="shared" si="0"/>
        <v>0</v>
      </c>
    </row>
    <row r="57" spans="1:5" ht="15">
      <c r="A57" s="158" t="s">
        <v>505</v>
      </c>
      <c r="B57" s="178" t="s">
        <v>212</v>
      </c>
      <c r="C57" s="263"/>
      <c r="D57" s="263"/>
      <c r="E57" s="268">
        <f t="shared" si="0"/>
        <v>0</v>
      </c>
    </row>
    <row r="58" spans="1:5" ht="15">
      <c r="A58" s="158" t="s">
        <v>506</v>
      </c>
      <c r="B58" s="178" t="s">
        <v>213</v>
      </c>
      <c r="C58" s="263"/>
      <c r="D58" s="263">
        <v>550</v>
      </c>
      <c r="E58" s="268">
        <f t="shared" si="0"/>
        <v>550</v>
      </c>
    </row>
    <row r="59" spans="1:5" ht="15">
      <c r="A59" s="159" t="s">
        <v>468</v>
      </c>
      <c r="B59" s="181" t="s">
        <v>214</v>
      </c>
      <c r="C59" s="263"/>
      <c r="D59" s="263">
        <v>550</v>
      </c>
      <c r="E59" s="268">
        <f t="shared" si="0"/>
        <v>550</v>
      </c>
    </row>
    <row r="60" spans="1:5" ht="15">
      <c r="A60" s="185" t="s">
        <v>507</v>
      </c>
      <c r="B60" s="178" t="s">
        <v>215</v>
      </c>
      <c r="C60" s="263"/>
      <c r="D60" s="263"/>
      <c r="E60" s="268">
        <f t="shared" si="0"/>
        <v>0</v>
      </c>
    </row>
    <row r="61" spans="1:5" ht="15">
      <c r="A61" s="185" t="s">
        <v>216</v>
      </c>
      <c r="B61" s="178" t="s">
        <v>217</v>
      </c>
      <c r="C61" s="263">
        <v>200</v>
      </c>
      <c r="D61" s="263"/>
      <c r="E61" s="268">
        <f t="shared" si="0"/>
        <v>200</v>
      </c>
    </row>
    <row r="62" spans="1:5" ht="15">
      <c r="A62" s="185" t="s">
        <v>218</v>
      </c>
      <c r="B62" s="178" t="s">
        <v>219</v>
      </c>
      <c r="C62" s="263"/>
      <c r="D62" s="263"/>
      <c r="E62" s="268">
        <f t="shared" si="0"/>
        <v>0</v>
      </c>
    </row>
    <row r="63" spans="1:5" ht="15">
      <c r="A63" s="185" t="s">
        <v>469</v>
      </c>
      <c r="B63" s="178" t="s">
        <v>220</v>
      </c>
      <c r="C63" s="263"/>
      <c r="D63" s="263"/>
      <c r="E63" s="268">
        <f t="shared" si="0"/>
        <v>0</v>
      </c>
    </row>
    <row r="64" spans="1:5" ht="15">
      <c r="A64" s="185" t="s">
        <v>508</v>
      </c>
      <c r="B64" s="178" t="s">
        <v>221</v>
      </c>
      <c r="C64" s="263"/>
      <c r="D64" s="263"/>
      <c r="E64" s="268">
        <f t="shared" si="0"/>
        <v>0</v>
      </c>
    </row>
    <row r="65" spans="1:5" ht="15">
      <c r="A65" s="185" t="s">
        <v>471</v>
      </c>
      <c r="B65" s="178" t="s">
        <v>222</v>
      </c>
      <c r="C65" s="263">
        <v>720</v>
      </c>
      <c r="D65" s="263"/>
      <c r="E65" s="268">
        <f t="shared" si="0"/>
        <v>720</v>
      </c>
    </row>
    <row r="66" spans="1:5" ht="15">
      <c r="A66" s="185" t="s">
        <v>509</v>
      </c>
      <c r="B66" s="178" t="s">
        <v>223</v>
      </c>
      <c r="C66" s="263"/>
      <c r="D66" s="263"/>
      <c r="E66" s="268">
        <f t="shared" si="0"/>
        <v>0</v>
      </c>
    </row>
    <row r="67" spans="1:5" ht="15">
      <c r="A67" s="185" t="s">
        <v>510</v>
      </c>
      <c r="B67" s="178" t="s">
        <v>224</v>
      </c>
      <c r="C67" s="263"/>
      <c r="D67" s="263"/>
      <c r="E67" s="268">
        <f t="shared" si="0"/>
        <v>0</v>
      </c>
    </row>
    <row r="68" spans="1:5" ht="15">
      <c r="A68" s="185" t="s">
        <v>225</v>
      </c>
      <c r="B68" s="178" t="s">
        <v>226</v>
      </c>
      <c r="C68" s="263"/>
      <c r="D68" s="263"/>
      <c r="E68" s="268">
        <f t="shared" si="0"/>
        <v>0</v>
      </c>
    </row>
    <row r="69" spans="1:5" ht="15">
      <c r="A69" s="186" t="s">
        <v>227</v>
      </c>
      <c r="B69" s="178" t="s">
        <v>228</v>
      </c>
      <c r="C69" s="263"/>
      <c r="D69" s="263"/>
      <c r="E69" s="268">
        <f t="shared" si="0"/>
        <v>0</v>
      </c>
    </row>
    <row r="70" spans="1:5" ht="15">
      <c r="A70" s="185" t="s">
        <v>511</v>
      </c>
      <c r="B70" s="178" t="s">
        <v>229</v>
      </c>
      <c r="C70" s="263">
        <v>90</v>
      </c>
      <c r="D70" s="263"/>
      <c r="E70" s="268">
        <f t="shared" si="0"/>
        <v>90</v>
      </c>
    </row>
    <row r="71" spans="1:5" ht="15">
      <c r="A71" s="186" t="s">
        <v>688</v>
      </c>
      <c r="B71" s="178" t="s">
        <v>230</v>
      </c>
      <c r="C71" s="263">
        <v>907</v>
      </c>
      <c r="D71" s="263"/>
      <c r="E71" s="268">
        <f aca="true" t="shared" si="1" ref="E71:E121">SUM(C71:D71)</f>
        <v>907</v>
      </c>
    </row>
    <row r="72" spans="1:5" ht="15">
      <c r="A72" s="186" t="s">
        <v>689</v>
      </c>
      <c r="B72" s="178" t="s">
        <v>230</v>
      </c>
      <c r="C72" s="263"/>
      <c r="D72" s="263"/>
      <c r="E72" s="268">
        <f t="shared" si="1"/>
        <v>0</v>
      </c>
    </row>
    <row r="73" spans="1:5" ht="15">
      <c r="A73" s="159" t="s">
        <v>474</v>
      </c>
      <c r="B73" s="181" t="s">
        <v>231</v>
      </c>
      <c r="C73" s="263">
        <f>SUM(C60:C72)</f>
        <v>1917</v>
      </c>
      <c r="D73" s="263">
        <f>SUM(D60:D72)</f>
        <v>0</v>
      </c>
      <c r="E73" s="268">
        <f t="shared" si="1"/>
        <v>1917</v>
      </c>
    </row>
    <row r="74" spans="1:5" ht="15.75">
      <c r="A74" s="187" t="s">
        <v>738</v>
      </c>
      <c r="B74" s="181"/>
      <c r="C74" s="263">
        <f>C24+C50+C59+C73+C25</f>
        <v>10501</v>
      </c>
      <c r="D74" s="263">
        <f>D24+D50+D59+D73+D25</f>
        <v>550</v>
      </c>
      <c r="E74" s="268">
        <f>SUM(C74:D74)</f>
        <v>11051</v>
      </c>
    </row>
    <row r="75" spans="1:5" ht="15">
      <c r="A75" s="188" t="s">
        <v>232</v>
      </c>
      <c r="B75" s="178" t="s">
        <v>233</v>
      </c>
      <c r="C75" s="263"/>
      <c r="D75" s="263"/>
      <c r="E75" s="268">
        <f t="shared" si="1"/>
        <v>0</v>
      </c>
    </row>
    <row r="76" spans="1:5" ht="15">
      <c r="A76" s="188" t="s">
        <v>512</v>
      </c>
      <c r="B76" s="178" t="s">
        <v>234</v>
      </c>
      <c r="C76" s="263"/>
      <c r="D76" s="263"/>
      <c r="E76" s="268">
        <f t="shared" si="1"/>
        <v>0</v>
      </c>
    </row>
    <row r="77" spans="1:5" ht="15">
      <c r="A77" s="188" t="s">
        <v>235</v>
      </c>
      <c r="B77" s="178" t="s">
        <v>236</v>
      </c>
      <c r="C77" s="263"/>
      <c r="D77" s="263"/>
      <c r="E77" s="268">
        <f t="shared" si="1"/>
        <v>0</v>
      </c>
    </row>
    <row r="78" spans="1:5" ht="15">
      <c r="A78" s="188" t="s">
        <v>237</v>
      </c>
      <c r="B78" s="178" t="s">
        <v>238</v>
      </c>
      <c r="C78" s="263">
        <v>157</v>
      </c>
      <c r="D78" s="263"/>
      <c r="E78" s="268">
        <f t="shared" si="1"/>
        <v>157</v>
      </c>
    </row>
    <row r="79" spans="1:5" ht="15">
      <c r="A79" s="152" t="s">
        <v>239</v>
      </c>
      <c r="B79" s="178" t="s">
        <v>240</v>
      </c>
      <c r="C79" s="263"/>
      <c r="D79" s="263"/>
      <c r="E79" s="268">
        <f t="shared" si="1"/>
        <v>0</v>
      </c>
    </row>
    <row r="80" spans="1:5" ht="15">
      <c r="A80" s="152" t="s">
        <v>241</v>
      </c>
      <c r="B80" s="178" t="s">
        <v>242</v>
      </c>
      <c r="C80" s="263"/>
      <c r="D80" s="263"/>
      <c r="E80" s="268">
        <f t="shared" si="1"/>
        <v>0</v>
      </c>
    </row>
    <row r="81" spans="1:5" ht="15">
      <c r="A81" s="152" t="s">
        <v>243</v>
      </c>
      <c r="B81" s="178" t="s">
        <v>244</v>
      </c>
      <c r="C81" s="263">
        <v>43</v>
      </c>
      <c r="D81" s="263"/>
      <c r="E81" s="268">
        <f t="shared" si="1"/>
        <v>43</v>
      </c>
    </row>
    <row r="82" spans="1:5" ht="15">
      <c r="A82" s="157" t="s">
        <v>476</v>
      </c>
      <c r="B82" s="181" t="s">
        <v>245</v>
      </c>
      <c r="C82" s="263">
        <f>SUM(C75:C81)</f>
        <v>200</v>
      </c>
      <c r="D82" s="263"/>
      <c r="E82" s="268">
        <f t="shared" si="1"/>
        <v>200</v>
      </c>
    </row>
    <row r="83" spans="1:5" ht="15">
      <c r="A83" s="158" t="s">
        <v>246</v>
      </c>
      <c r="B83" s="178" t="s">
        <v>247</v>
      </c>
      <c r="C83" s="263">
        <v>2740</v>
      </c>
      <c r="D83" s="263"/>
      <c r="E83" s="268">
        <f t="shared" si="1"/>
        <v>2740</v>
      </c>
    </row>
    <row r="84" spans="1:5" ht="15">
      <c r="A84" s="158" t="s">
        <v>248</v>
      </c>
      <c r="B84" s="178" t="s">
        <v>249</v>
      </c>
      <c r="C84" s="263"/>
      <c r="D84" s="263"/>
      <c r="E84" s="268">
        <f t="shared" si="1"/>
        <v>0</v>
      </c>
    </row>
    <row r="85" spans="1:5" ht="15">
      <c r="A85" s="158" t="s">
        <v>250</v>
      </c>
      <c r="B85" s="178" t="s">
        <v>251</v>
      </c>
      <c r="C85" s="263"/>
      <c r="D85" s="263"/>
      <c r="E85" s="268">
        <f t="shared" si="1"/>
        <v>0</v>
      </c>
    </row>
    <row r="86" spans="1:5" ht="15">
      <c r="A86" s="158" t="s">
        <v>252</v>
      </c>
      <c r="B86" s="178" t="s">
        <v>253</v>
      </c>
      <c r="C86" s="263">
        <v>740</v>
      </c>
      <c r="D86" s="263"/>
      <c r="E86" s="268">
        <f t="shared" si="1"/>
        <v>740</v>
      </c>
    </row>
    <row r="87" spans="1:5" ht="15">
      <c r="A87" s="159" t="s">
        <v>477</v>
      </c>
      <c r="B87" s="181" t="s">
        <v>254</v>
      </c>
      <c r="C87" s="263">
        <f>SUM(C83:C86)</f>
        <v>3480</v>
      </c>
      <c r="D87" s="263"/>
      <c r="E87" s="268">
        <f t="shared" si="1"/>
        <v>3480</v>
      </c>
    </row>
    <row r="88" spans="1:5" ht="15">
      <c r="A88" s="158" t="s">
        <v>255</v>
      </c>
      <c r="B88" s="178" t="s">
        <v>256</v>
      </c>
      <c r="C88" s="263"/>
      <c r="D88" s="263"/>
      <c r="E88" s="268">
        <f t="shared" si="1"/>
        <v>0</v>
      </c>
    </row>
    <row r="89" spans="1:5" ht="15">
      <c r="A89" s="158" t="s">
        <v>513</v>
      </c>
      <c r="B89" s="178" t="s">
        <v>257</v>
      </c>
      <c r="C89" s="263"/>
      <c r="D89" s="263"/>
      <c r="E89" s="268">
        <f t="shared" si="1"/>
        <v>0</v>
      </c>
    </row>
    <row r="90" spans="1:5" ht="15">
      <c r="A90" s="158" t="s">
        <v>514</v>
      </c>
      <c r="B90" s="178" t="s">
        <v>258</v>
      </c>
      <c r="C90" s="263"/>
      <c r="D90" s="263"/>
      <c r="E90" s="268">
        <f t="shared" si="1"/>
        <v>0</v>
      </c>
    </row>
    <row r="91" spans="1:5" ht="15">
      <c r="A91" s="158" t="s">
        <v>515</v>
      </c>
      <c r="B91" s="178" t="s">
        <v>259</v>
      </c>
      <c r="C91" s="263"/>
      <c r="D91" s="263"/>
      <c r="E91" s="268">
        <f t="shared" si="1"/>
        <v>0</v>
      </c>
    </row>
    <row r="92" spans="1:5" ht="15">
      <c r="A92" s="158" t="s">
        <v>516</v>
      </c>
      <c r="B92" s="178" t="s">
        <v>260</v>
      </c>
      <c r="C92" s="263"/>
      <c r="D92" s="263"/>
      <c r="E92" s="268">
        <f t="shared" si="1"/>
        <v>0</v>
      </c>
    </row>
    <row r="93" spans="1:5" ht="15">
      <c r="A93" s="158" t="s">
        <v>517</v>
      </c>
      <c r="B93" s="178" t="s">
        <v>261</v>
      </c>
      <c r="C93" s="263"/>
      <c r="D93" s="263"/>
      <c r="E93" s="268">
        <f t="shared" si="1"/>
        <v>0</v>
      </c>
    </row>
    <row r="94" spans="1:5" ht="15">
      <c r="A94" s="158" t="s">
        <v>262</v>
      </c>
      <c r="B94" s="178" t="s">
        <v>263</v>
      </c>
      <c r="C94" s="263"/>
      <c r="D94" s="263"/>
      <c r="E94" s="268">
        <f t="shared" si="1"/>
        <v>0</v>
      </c>
    </row>
    <row r="95" spans="1:5" ht="15">
      <c r="A95" s="158" t="s">
        <v>518</v>
      </c>
      <c r="B95" s="178" t="s">
        <v>264</v>
      </c>
      <c r="C95" s="263"/>
      <c r="D95" s="263"/>
      <c r="E95" s="268">
        <f t="shared" si="1"/>
        <v>0</v>
      </c>
    </row>
    <row r="96" spans="1:5" ht="15">
      <c r="A96" s="159" t="s">
        <v>478</v>
      </c>
      <c r="B96" s="181" t="s">
        <v>265</v>
      </c>
      <c r="C96" s="263">
        <v>0</v>
      </c>
      <c r="D96" s="263"/>
      <c r="E96" s="268">
        <f t="shared" si="1"/>
        <v>0</v>
      </c>
    </row>
    <row r="97" spans="1:5" ht="15.75">
      <c r="A97" s="187" t="s">
        <v>739</v>
      </c>
      <c r="B97" s="181"/>
      <c r="C97" s="263">
        <f>C82+C87+C96</f>
        <v>3680</v>
      </c>
      <c r="D97" s="263"/>
      <c r="E97" s="268">
        <f t="shared" si="1"/>
        <v>3680</v>
      </c>
    </row>
    <row r="98" spans="1:5" ht="15.75">
      <c r="A98" s="161" t="s">
        <v>526</v>
      </c>
      <c r="B98" s="189" t="s">
        <v>266</v>
      </c>
      <c r="C98" s="263">
        <f>C97+C74</f>
        <v>14181</v>
      </c>
      <c r="D98" s="263">
        <f>D97+D74</f>
        <v>550</v>
      </c>
      <c r="E98" s="263">
        <f>E97+E74</f>
        <v>14731</v>
      </c>
    </row>
    <row r="99" spans="1:14" ht="15">
      <c r="A99" s="158" t="s">
        <v>519</v>
      </c>
      <c r="B99" s="153" t="s">
        <v>267</v>
      </c>
      <c r="C99" s="280"/>
      <c r="D99" s="281"/>
      <c r="E99" s="268">
        <f t="shared" si="1"/>
        <v>0</v>
      </c>
      <c r="F99" s="190"/>
      <c r="G99" s="190"/>
      <c r="H99" s="190"/>
      <c r="I99" s="190"/>
      <c r="J99" s="190"/>
      <c r="K99" s="190"/>
      <c r="L99" s="190"/>
      <c r="M99" s="191"/>
      <c r="N99" s="191"/>
    </row>
    <row r="100" spans="1:14" ht="15">
      <c r="A100" s="158" t="s">
        <v>270</v>
      </c>
      <c r="B100" s="153" t="s">
        <v>271</v>
      </c>
      <c r="C100" s="280"/>
      <c r="D100" s="281"/>
      <c r="E100" s="268">
        <f t="shared" si="1"/>
        <v>0</v>
      </c>
      <c r="F100" s="190"/>
      <c r="G100" s="190"/>
      <c r="H100" s="190"/>
      <c r="I100" s="190"/>
      <c r="J100" s="190"/>
      <c r="K100" s="190"/>
      <c r="L100" s="190"/>
      <c r="M100" s="191"/>
      <c r="N100" s="191"/>
    </row>
    <row r="101" spans="1:14" ht="15">
      <c r="A101" s="158" t="s">
        <v>520</v>
      </c>
      <c r="B101" s="153" t="s">
        <v>272</v>
      </c>
      <c r="C101" s="280"/>
      <c r="D101" s="281"/>
      <c r="E101" s="268">
        <f t="shared" si="1"/>
        <v>0</v>
      </c>
      <c r="F101" s="190"/>
      <c r="G101" s="190"/>
      <c r="H101" s="190"/>
      <c r="I101" s="190"/>
      <c r="J101" s="190"/>
      <c r="K101" s="190"/>
      <c r="L101" s="190"/>
      <c r="M101" s="191"/>
      <c r="N101" s="191"/>
    </row>
    <row r="102" spans="1:14" ht="15">
      <c r="A102" s="165" t="s">
        <v>483</v>
      </c>
      <c r="B102" s="154" t="s">
        <v>274</v>
      </c>
      <c r="C102" s="282"/>
      <c r="D102" s="283"/>
      <c r="E102" s="268">
        <f t="shared" si="1"/>
        <v>0</v>
      </c>
      <c r="F102" s="192"/>
      <c r="G102" s="192"/>
      <c r="H102" s="192"/>
      <c r="I102" s="192"/>
      <c r="J102" s="192"/>
      <c r="K102" s="192"/>
      <c r="L102" s="192"/>
      <c r="M102" s="191"/>
      <c r="N102" s="191"/>
    </row>
    <row r="103" spans="1:14" ht="15">
      <c r="A103" s="164" t="s">
        <v>521</v>
      </c>
      <c r="B103" s="153" t="s">
        <v>275</v>
      </c>
      <c r="C103" s="284"/>
      <c r="D103" s="285"/>
      <c r="E103" s="268">
        <f t="shared" si="1"/>
        <v>0</v>
      </c>
      <c r="F103" s="193"/>
      <c r="G103" s="193"/>
      <c r="H103" s="193"/>
      <c r="I103" s="193"/>
      <c r="J103" s="193"/>
      <c r="K103" s="193"/>
      <c r="L103" s="193"/>
      <c r="M103" s="191"/>
      <c r="N103" s="191"/>
    </row>
    <row r="104" spans="1:14" ht="15">
      <c r="A104" s="164" t="s">
        <v>489</v>
      </c>
      <c r="B104" s="153" t="s">
        <v>278</v>
      </c>
      <c r="C104" s="284"/>
      <c r="D104" s="285"/>
      <c r="E104" s="268">
        <f t="shared" si="1"/>
        <v>0</v>
      </c>
      <c r="F104" s="193"/>
      <c r="G104" s="193"/>
      <c r="H104" s="193"/>
      <c r="I104" s="193"/>
      <c r="J104" s="193"/>
      <c r="K104" s="193"/>
      <c r="L104" s="193"/>
      <c r="M104" s="191"/>
      <c r="N104" s="191"/>
    </row>
    <row r="105" spans="1:14" ht="15">
      <c r="A105" s="158" t="s">
        <v>279</v>
      </c>
      <c r="B105" s="153" t="s">
        <v>280</v>
      </c>
      <c r="C105" s="280"/>
      <c r="D105" s="281"/>
      <c r="E105" s="268">
        <f t="shared" si="1"/>
        <v>0</v>
      </c>
      <c r="F105" s="190"/>
      <c r="G105" s="190"/>
      <c r="H105" s="190"/>
      <c r="I105" s="190"/>
      <c r="J105" s="190"/>
      <c r="K105" s="190"/>
      <c r="L105" s="190"/>
      <c r="M105" s="191"/>
      <c r="N105" s="191"/>
    </row>
    <row r="106" spans="1:14" ht="15">
      <c r="A106" s="158" t="s">
        <v>522</v>
      </c>
      <c r="B106" s="153" t="s">
        <v>281</v>
      </c>
      <c r="C106" s="280"/>
      <c r="D106" s="281"/>
      <c r="E106" s="268">
        <f t="shared" si="1"/>
        <v>0</v>
      </c>
      <c r="F106" s="190"/>
      <c r="G106" s="190"/>
      <c r="H106" s="190"/>
      <c r="I106" s="190"/>
      <c r="J106" s="190"/>
      <c r="K106" s="190"/>
      <c r="L106" s="190"/>
      <c r="M106" s="191"/>
      <c r="N106" s="191"/>
    </row>
    <row r="107" spans="1:14" ht="15">
      <c r="A107" s="166" t="s">
        <v>486</v>
      </c>
      <c r="B107" s="154" t="s">
        <v>282</v>
      </c>
      <c r="C107" s="286"/>
      <c r="D107" s="287"/>
      <c r="E107" s="268">
        <f t="shared" si="1"/>
        <v>0</v>
      </c>
      <c r="F107" s="194"/>
      <c r="G107" s="194"/>
      <c r="H107" s="194"/>
      <c r="I107" s="194"/>
      <c r="J107" s="194"/>
      <c r="K107" s="194"/>
      <c r="L107" s="194"/>
      <c r="M107" s="191"/>
      <c r="N107" s="191"/>
    </row>
    <row r="108" spans="1:14" ht="15">
      <c r="A108" s="164" t="s">
        <v>283</v>
      </c>
      <c r="B108" s="153" t="s">
        <v>284</v>
      </c>
      <c r="C108" s="284"/>
      <c r="D108" s="285"/>
      <c r="E108" s="268">
        <f t="shared" si="1"/>
        <v>0</v>
      </c>
      <c r="F108" s="193"/>
      <c r="G108" s="193"/>
      <c r="H108" s="193"/>
      <c r="I108" s="193"/>
      <c r="J108" s="193"/>
      <c r="K108" s="193"/>
      <c r="L108" s="193"/>
      <c r="M108" s="191"/>
      <c r="N108" s="191"/>
    </row>
    <row r="109" spans="1:14" ht="15">
      <c r="A109" s="164" t="s">
        <v>285</v>
      </c>
      <c r="B109" s="153" t="s">
        <v>286</v>
      </c>
      <c r="C109" s="284">
        <v>352</v>
      </c>
      <c r="D109" s="285"/>
      <c r="E109" s="268">
        <f t="shared" si="1"/>
        <v>352</v>
      </c>
      <c r="F109" s="193"/>
      <c r="G109" s="193"/>
      <c r="H109" s="193"/>
      <c r="I109" s="193"/>
      <c r="J109" s="193"/>
      <c r="K109" s="193"/>
      <c r="L109" s="193"/>
      <c r="M109" s="191"/>
      <c r="N109" s="191"/>
    </row>
    <row r="110" spans="1:14" ht="15">
      <c r="A110" s="166" t="s">
        <v>287</v>
      </c>
      <c r="B110" s="154" t="s">
        <v>288</v>
      </c>
      <c r="C110" s="284">
        <v>352</v>
      </c>
      <c r="D110" s="285"/>
      <c r="E110" s="268">
        <f t="shared" si="1"/>
        <v>352</v>
      </c>
      <c r="F110" s="193"/>
      <c r="G110" s="193"/>
      <c r="H110" s="193"/>
      <c r="I110" s="193"/>
      <c r="J110" s="193"/>
      <c r="K110" s="193"/>
      <c r="L110" s="193"/>
      <c r="M110" s="191"/>
      <c r="N110" s="191"/>
    </row>
    <row r="111" spans="1:14" ht="15">
      <c r="A111" s="164" t="s">
        <v>289</v>
      </c>
      <c r="B111" s="153" t="s">
        <v>290</v>
      </c>
      <c r="C111" s="284"/>
      <c r="D111" s="285"/>
      <c r="E111" s="268">
        <f t="shared" si="1"/>
        <v>0</v>
      </c>
      <c r="F111" s="193"/>
      <c r="G111" s="193"/>
      <c r="H111" s="193"/>
      <c r="I111" s="193"/>
      <c r="J111" s="193"/>
      <c r="K111" s="193"/>
      <c r="L111" s="193"/>
      <c r="M111" s="191"/>
      <c r="N111" s="191"/>
    </row>
    <row r="112" spans="1:14" ht="15">
      <c r="A112" s="164" t="s">
        <v>291</v>
      </c>
      <c r="B112" s="153" t="s">
        <v>292</v>
      </c>
      <c r="C112" s="284"/>
      <c r="D112" s="285"/>
      <c r="E112" s="268">
        <f t="shared" si="1"/>
        <v>0</v>
      </c>
      <c r="F112" s="193"/>
      <c r="G112" s="193"/>
      <c r="H112" s="193"/>
      <c r="I112" s="193"/>
      <c r="J112" s="193"/>
      <c r="K112" s="193"/>
      <c r="L112" s="193"/>
      <c r="M112" s="191"/>
      <c r="N112" s="191"/>
    </row>
    <row r="113" spans="1:14" ht="15">
      <c r="A113" s="164" t="s">
        <v>293</v>
      </c>
      <c r="B113" s="153" t="s">
        <v>294</v>
      </c>
      <c r="C113" s="284"/>
      <c r="D113" s="285"/>
      <c r="E113" s="268">
        <f t="shared" si="1"/>
        <v>0</v>
      </c>
      <c r="F113" s="193"/>
      <c r="G113" s="193"/>
      <c r="H113" s="193"/>
      <c r="I113" s="193"/>
      <c r="J113" s="193"/>
      <c r="K113" s="193"/>
      <c r="L113" s="193"/>
      <c r="M113" s="191"/>
      <c r="N113" s="191"/>
    </row>
    <row r="114" spans="1:14" ht="15">
      <c r="A114" s="195" t="s">
        <v>487</v>
      </c>
      <c r="B114" s="156" t="s">
        <v>295</v>
      </c>
      <c r="C114" s="286"/>
      <c r="D114" s="287"/>
      <c r="E114" s="268">
        <f t="shared" si="1"/>
        <v>0</v>
      </c>
      <c r="F114" s="194"/>
      <c r="G114" s="194"/>
      <c r="H114" s="194"/>
      <c r="I114" s="194"/>
      <c r="J114" s="194"/>
      <c r="K114" s="194"/>
      <c r="L114" s="194"/>
      <c r="M114" s="191"/>
      <c r="N114" s="191"/>
    </row>
    <row r="115" spans="1:14" ht="15">
      <c r="A115" s="164" t="s">
        <v>296</v>
      </c>
      <c r="B115" s="153" t="s">
        <v>297</v>
      </c>
      <c r="C115" s="284"/>
      <c r="D115" s="285"/>
      <c r="E115" s="268">
        <f t="shared" si="1"/>
        <v>0</v>
      </c>
      <c r="F115" s="193"/>
      <c r="G115" s="193"/>
      <c r="H115" s="193"/>
      <c r="I115" s="193"/>
      <c r="J115" s="193"/>
      <c r="K115" s="193"/>
      <c r="L115" s="193"/>
      <c r="M115" s="191"/>
      <c r="N115" s="191"/>
    </row>
    <row r="116" spans="1:14" ht="15">
      <c r="A116" s="158" t="s">
        <v>298</v>
      </c>
      <c r="B116" s="153" t="s">
        <v>299</v>
      </c>
      <c r="C116" s="280"/>
      <c r="D116" s="281"/>
      <c r="E116" s="268">
        <f t="shared" si="1"/>
        <v>0</v>
      </c>
      <c r="F116" s="190"/>
      <c r="G116" s="190"/>
      <c r="H116" s="190"/>
      <c r="I116" s="190"/>
      <c r="J116" s="190"/>
      <c r="K116" s="190"/>
      <c r="L116" s="190"/>
      <c r="M116" s="191"/>
      <c r="N116" s="191"/>
    </row>
    <row r="117" spans="1:14" ht="15">
      <c r="A117" s="164" t="s">
        <v>523</v>
      </c>
      <c r="B117" s="153" t="s">
        <v>300</v>
      </c>
      <c r="C117" s="284"/>
      <c r="D117" s="285"/>
      <c r="E117" s="268">
        <f t="shared" si="1"/>
        <v>0</v>
      </c>
      <c r="F117" s="193"/>
      <c r="G117" s="193"/>
      <c r="H117" s="193"/>
      <c r="I117" s="193"/>
      <c r="J117" s="193"/>
      <c r="K117" s="193"/>
      <c r="L117" s="193"/>
      <c r="M117" s="191"/>
      <c r="N117" s="191"/>
    </row>
    <row r="118" spans="1:14" ht="15">
      <c r="A118" s="164" t="s">
        <v>492</v>
      </c>
      <c r="B118" s="153" t="s">
        <v>301</v>
      </c>
      <c r="C118" s="284"/>
      <c r="D118" s="285"/>
      <c r="E118" s="268">
        <f t="shared" si="1"/>
        <v>0</v>
      </c>
      <c r="F118" s="193"/>
      <c r="G118" s="193"/>
      <c r="H118" s="193"/>
      <c r="I118" s="193"/>
      <c r="J118" s="193"/>
      <c r="K118" s="193"/>
      <c r="L118" s="193"/>
      <c r="M118" s="191"/>
      <c r="N118" s="191"/>
    </row>
    <row r="119" spans="1:14" ht="15">
      <c r="A119" s="195" t="s">
        <v>493</v>
      </c>
      <c r="B119" s="156" t="s">
        <v>305</v>
      </c>
      <c r="C119" s="286"/>
      <c r="D119" s="287"/>
      <c r="E119" s="268">
        <f t="shared" si="1"/>
        <v>0</v>
      </c>
      <c r="F119" s="194"/>
      <c r="G119" s="194"/>
      <c r="H119" s="194"/>
      <c r="I119" s="194"/>
      <c r="J119" s="194"/>
      <c r="K119" s="194"/>
      <c r="L119" s="194"/>
      <c r="M119" s="191"/>
      <c r="N119" s="191"/>
    </row>
    <row r="120" spans="1:14" ht="15">
      <c r="A120" s="158" t="s">
        <v>306</v>
      </c>
      <c r="B120" s="153" t="s">
        <v>307</v>
      </c>
      <c r="C120" s="280"/>
      <c r="D120" s="281"/>
      <c r="E120" s="268">
        <f t="shared" si="1"/>
        <v>0</v>
      </c>
      <c r="F120" s="190"/>
      <c r="G120" s="190"/>
      <c r="H120" s="190"/>
      <c r="I120" s="190"/>
      <c r="J120" s="190"/>
      <c r="K120" s="190"/>
      <c r="L120" s="190"/>
      <c r="M120" s="191"/>
      <c r="N120" s="191"/>
    </row>
    <row r="121" spans="1:14" ht="15.75">
      <c r="A121" s="167" t="s">
        <v>527</v>
      </c>
      <c r="B121" s="168" t="s">
        <v>308</v>
      </c>
      <c r="C121" s="286">
        <v>352</v>
      </c>
      <c r="D121" s="287"/>
      <c r="E121" s="268">
        <f t="shared" si="1"/>
        <v>352</v>
      </c>
      <c r="F121" s="194"/>
      <c r="G121" s="194"/>
      <c r="H121" s="194"/>
      <c r="I121" s="194"/>
      <c r="J121" s="194"/>
      <c r="K121" s="194"/>
      <c r="L121" s="194"/>
      <c r="M121" s="191"/>
      <c r="N121" s="191"/>
    </row>
    <row r="122" spans="1:14" ht="15.75">
      <c r="A122" s="169" t="s">
        <v>564</v>
      </c>
      <c r="B122" s="170"/>
      <c r="C122" s="263">
        <f>C98+C121</f>
        <v>14533</v>
      </c>
      <c r="D122" s="263">
        <f>D98+D121</f>
        <v>550</v>
      </c>
      <c r="E122" s="263">
        <f>E98+E121</f>
        <v>15083</v>
      </c>
      <c r="F122" s="191"/>
      <c r="G122" s="191"/>
      <c r="H122" s="191"/>
      <c r="I122" s="191"/>
      <c r="J122" s="191"/>
      <c r="K122" s="191"/>
      <c r="L122" s="191"/>
      <c r="M122" s="191"/>
      <c r="N122" s="191"/>
    </row>
    <row r="123" spans="2:14" ht="15">
      <c r="B123" s="191"/>
      <c r="C123" s="191"/>
      <c r="D123" s="191"/>
      <c r="E123" s="233"/>
      <c r="F123" s="191"/>
      <c r="G123" s="191"/>
      <c r="H123" s="191"/>
      <c r="I123" s="191"/>
      <c r="J123" s="191"/>
      <c r="K123" s="191"/>
      <c r="L123" s="191"/>
      <c r="M123" s="191"/>
      <c r="N123" s="191"/>
    </row>
    <row r="124" spans="2:14" ht="1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</row>
    <row r="125" spans="2:14" ht="1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</row>
    <row r="126" spans="2:14" ht="1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</row>
    <row r="127" spans="2:14" ht="1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</row>
    <row r="128" spans="2:14" ht="1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</row>
    <row r="129" spans="2:14" ht="1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</row>
    <row r="130" spans="2:14" ht="1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</row>
    <row r="131" spans="2:14" ht="1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</row>
    <row r="132" spans="2:14" ht="1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</row>
    <row r="133" spans="2:14" ht="1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</row>
    <row r="134" spans="2:14" ht="1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</row>
    <row r="135" spans="2:14" ht="1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</row>
    <row r="136" spans="2:14" ht="1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</row>
    <row r="137" spans="2:14" ht="1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</row>
    <row r="138" spans="2:14" ht="1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</row>
    <row r="139" spans="2:14" ht="1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</row>
    <row r="140" spans="2:14" ht="1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</row>
    <row r="141" spans="2:14" ht="1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</row>
    <row r="142" spans="2:14" ht="1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</row>
    <row r="143" spans="2:14" ht="1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</row>
    <row r="144" spans="2:14" ht="1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</row>
    <row r="145" spans="2:14" ht="1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</row>
    <row r="146" spans="2:14" ht="1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</row>
    <row r="147" spans="2:14" ht="1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</row>
    <row r="148" spans="2:14" ht="15"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</row>
    <row r="149" spans="2:14" ht="15"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</row>
    <row r="150" spans="2:14" ht="15"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</row>
    <row r="151" spans="2:14" ht="15"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</row>
    <row r="152" spans="2:14" ht="15"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</row>
    <row r="153" spans="2:14" ht="15"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</row>
    <row r="154" spans="2:14" ht="15"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</row>
    <row r="155" spans="2:14" ht="15"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</row>
    <row r="156" spans="2:14" ht="15"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</row>
    <row r="157" spans="2:14" ht="15"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</row>
    <row r="158" spans="2:14" ht="15"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</row>
    <row r="159" spans="2:14" ht="15"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</row>
    <row r="160" spans="2:14" ht="15"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</row>
    <row r="161" spans="2:14" ht="15"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</row>
    <row r="162" spans="2:14" ht="15"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</row>
    <row r="163" spans="2:14" ht="15"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</row>
    <row r="164" spans="2:14" ht="15"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</row>
    <row r="165" spans="2:14" ht="15"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</row>
    <row r="166" spans="2:14" ht="15"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</row>
    <row r="167" spans="2:14" ht="15"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</row>
    <row r="168" spans="2:14" ht="15"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</row>
    <row r="169" spans="2:14" ht="15"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</row>
    <row r="170" spans="2:14" ht="15"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</row>
    <row r="171" spans="2:14" ht="15"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F1">
      <selection activeCell="S4" sqref="S4"/>
    </sheetView>
  </sheetViews>
  <sheetFormatPr defaultColWidth="9.140625" defaultRowHeight="15"/>
  <cols>
    <col min="1" max="1" width="5.00390625" style="270" customWidth="1"/>
    <col min="2" max="2" width="70.8515625" style="270" customWidth="1"/>
    <col min="3" max="3" width="14.7109375" style="270" customWidth="1"/>
    <col min="4" max="4" width="15.7109375" style="270" customWidth="1"/>
    <col min="5" max="17" width="14.7109375" style="270" customWidth="1"/>
    <col min="18" max="16384" width="9.140625" style="270" customWidth="1"/>
  </cols>
  <sheetData>
    <row r="1" spans="7:17" ht="15" customHeight="1">
      <c r="G1" s="306" t="s">
        <v>808</v>
      </c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7:17" ht="15" customHeight="1"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</row>
    <row r="3" ht="14.25">
      <c r="Q3" s="289" t="s">
        <v>816</v>
      </c>
    </row>
    <row r="4" spans="1:17" s="272" customFormat="1" ht="99.75" customHeight="1">
      <c r="A4" s="290" t="s">
        <v>758</v>
      </c>
      <c r="B4" s="271" t="s">
        <v>692</v>
      </c>
      <c r="C4" s="271" t="s">
        <v>67</v>
      </c>
      <c r="D4" s="271" t="s">
        <v>723</v>
      </c>
      <c r="E4" s="271" t="s">
        <v>724</v>
      </c>
      <c r="F4" s="271" t="s">
        <v>817</v>
      </c>
      <c r="G4" s="271" t="s">
        <v>726</v>
      </c>
      <c r="H4" s="271" t="s">
        <v>727</v>
      </c>
      <c r="I4" s="271" t="s">
        <v>728</v>
      </c>
      <c r="J4" s="271" t="s">
        <v>729</v>
      </c>
      <c r="K4" s="271" t="s">
        <v>730</v>
      </c>
      <c r="L4" s="271" t="s">
        <v>731</v>
      </c>
      <c r="M4" s="271" t="s">
        <v>818</v>
      </c>
      <c r="N4" s="271" t="s">
        <v>732</v>
      </c>
      <c r="O4" s="271" t="s">
        <v>819</v>
      </c>
      <c r="P4" s="271" t="s">
        <v>761</v>
      </c>
      <c r="Q4" s="291" t="s">
        <v>820</v>
      </c>
    </row>
    <row r="5" spans="1:17" ht="19.5" customHeight="1">
      <c r="A5" s="273">
        <v>1</v>
      </c>
      <c r="B5" s="273" t="s">
        <v>131</v>
      </c>
      <c r="C5" s="274">
        <v>700000</v>
      </c>
      <c r="D5" s="274">
        <v>700000</v>
      </c>
      <c r="E5" s="274">
        <v>0</v>
      </c>
      <c r="F5" s="274">
        <v>0</v>
      </c>
      <c r="G5" s="274">
        <v>0</v>
      </c>
      <c r="H5" s="274">
        <v>0</v>
      </c>
      <c r="I5" s="274">
        <v>0</v>
      </c>
      <c r="J5" s="274">
        <v>0</v>
      </c>
      <c r="K5" s="274">
        <v>0</v>
      </c>
      <c r="L5" s="274">
        <v>0</v>
      </c>
      <c r="M5" s="274">
        <v>0</v>
      </c>
      <c r="N5" s="274">
        <v>0</v>
      </c>
      <c r="O5" s="274">
        <v>0</v>
      </c>
      <c r="P5" s="274">
        <v>0</v>
      </c>
      <c r="Q5" s="274">
        <v>0</v>
      </c>
    </row>
    <row r="6" spans="1:17" ht="19.5" customHeight="1">
      <c r="A6" s="273">
        <v>7</v>
      </c>
      <c r="B6" s="273" t="s">
        <v>143</v>
      </c>
      <c r="C6" s="274">
        <v>96000</v>
      </c>
      <c r="D6" s="274">
        <v>96000</v>
      </c>
      <c r="E6" s="274">
        <v>0</v>
      </c>
      <c r="F6" s="274">
        <v>0</v>
      </c>
      <c r="G6" s="274">
        <v>0</v>
      </c>
      <c r="H6" s="274">
        <v>0</v>
      </c>
      <c r="I6" s="274">
        <v>0</v>
      </c>
      <c r="J6" s="274">
        <v>0</v>
      </c>
      <c r="K6" s="274">
        <v>0</v>
      </c>
      <c r="L6" s="274">
        <v>0</v>
      </c>
      <c r="M6" s="274">
        <v>0</v>
      </c>
      <c r="N6" s="274">
        <v>0</v>
      </c>
      <c r="O6" s="274">
        <v>0</v>
      </c>
      <c r="P6" s="274">
        <v>0</v>
      </c>
      <c r="Q6" s="274">
        <v>0</v>
      </c>
    </row>
    <row r="7" spans="1:17" ht="19.5" customHeight="1">
      <c r="A7" s="273">
        <v>14</v>
      </c>
      <c r="B7" s="273" t="s">
        <v>740</v>
      </c>
      <c r="C7" s="274">
        <v>796000</v>
      </c>
      <c r="D7" s="274">
        <v>796000</v>
      </c>
      <c r="E7" s="274">
        <v>0</v>
      </c>
      <c r="F7" s="274">
        <v>0</v>
      </c>
      <c r="G7" s="274">
        <v>0</v>
      </c>
      <c r="H7" s="274">
        <v>0</v>
      </c>
      <c r="I7" s="274">
        <v>0</v>
      </c>
      <c r="J7" s="274">
        <v>0</v>
      </c>
      <c r="K7" s="274">
        <v>0</v>
      </c>
      <c r="L7" s="274">
        <v>0</v>
      </c>
      <c r="M7" s="274">
        <v>0</v>
      </c>
      <c r="N7" s="274">
        <v>0</v>
      </c>
      <c r="O7" s="274">
        <v>0</v>
      </c>
      <c r="P7" s="274">
        <v>0</v>
      </c>
      <c r="Q7" s="274">
        <v>0</v>
      </c>
    </row>
    <row r="8" spans="1:17" ht="19.5" customHeight="1">
      <c r="A8" s="273">
        <v>15</v>
      </c>
      <c r="B8" s="273" t="s">
        <v>157</v>
      </c>
      <c r="C8" s="274">
        <v>1040000</v>
      </c>
      <c r="D8" s="274">
        <v>1040000</v>
      </c>
      <c r="E8" s="274">
        <v>0</v>
      </c>
      <c r="F8" s="274">
        <v>0</v>
      </c>
      <c r="G8" s="274">
        <v>0</v>
      </c>
      <c r="H8" s="274">
        <v>0</v>
      </c>
      <c r="I8" s="274">
        <v>0</v>
      </c>
      <c r="J8" s="274">
        <v>0</v>
      </c>
      <c r="K8" s="274">
        <v>0</v>
      </c>
      <c r="L8" s="274">
        <v>0</v>
      </c>
      <c r="M8" s="274">
        <v>0</v>
      </c>
      <c r="N8" s="274">
        <v>0</v>
      </c>
      <c r="O8" s="274">
        <v>0</v>
      </c>
      <c r="P8" s="274">
        <v>0</v>
      </c>
      <c r="Q8" s="274">
        <v>0</v>
      </c>
    </row>
    <row r="9" spans="1:17" ht="19.5" customHeight="1">
      <c r="A9" s="273">
        <v>16</v>
      </c>
      <c r="B9" s="275" t="s">
        <v>159</v>
      </c>
      <c r="C9" s="274">
        <v>560000</v>
      </c>
      <c r="D9" s="274">
        <v>200000</v>
      </c>
      <c r="E9" s="274">
        <v>0</v>
      </c>
      <c r="F9" s="274">
        <v>0</v>
      </c>
      <c r="G9" s="274">
        <v>0</v>
      </c>
      <c r="H9" s="274">
        <v>0</v>
      </c>
      <c r="I9" s="274">
        <v>0</v>
      </c>
      <c r="J9" s="274">
        <v>200000</v>
      </c>
      <c r="K9" s="274">
        <v>0</v>
      </c>
      <c r="L9" s="274">
        <v>0</v>
      </c>
      <c r="M9" s="274">
        <v>0</v>
      </c>
      <c r="N9" s="274">
        <v>0</v>
      </c>
      <c r="O9" s="274">
        <v>160000</v>
      </c>
      <c r="P9" s="274">
        <v>0</v>
      </c>
      <c r="Q9" s="274">
        <v>0</v>
      </c>
    </row>
    <row r="10" spans="1:17" ht="19.5" customHeight="1">
      <c r="A10" s="273">
        <v>18</v>
      </c>
      <c r="B10" s="273" t="s">
        <v>741</v>
      </c>
      <c r="C10" s="274">
        <v>1600000</v>
      </c>
      <c r="D10" s="274">
        <v>1240000</v>
      </c>
      <c r="E10" s="274">
        <v>0</v>
      </c>
      <c r="F10" s="274">
        <v>0</v>
      </c>
      <c r="G10" s="274">
        <v>0</v>
      </c>
      <c r="H10" s="274">
        <v>0</v>
      </c>
      <c r="I10" s="274">
        <v>0</v>
      </c>
      <c r="J10" s="274">
        <v>200000</v>
      </c>
      <c r="K10" s="274">
        <v>0</v>
      </c>
      <c r="L10" s="274">
        <v>0</v>
      </c>
      <c r="M10" s="274">
        <v>0</v>
      </c>
      <c r="N10" s="274">
        <v>0</v>
      </c>
      <c r="O10" s="274">
        <v>160000</v>
      </c>
      <c r="P10" s="274">
        <v>0</v>
      </c>
      <c r="Q10" s="274">
        <v>0</v>
      </c>
    </row>
    <row r="11" spans="1:17" s="278" customFormat="1" ht="19.5" customHeight="1">
      <c r="A11" s="276">
        <v>19</v>
      </c>
      <c r="B11" s="276" t="s">
        <v>742</v>
      </c>
      <c r="C11" s="277">
        <v>2396000</v>
      </c>
      <c r="D11" s="277">
        <v>2036000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200000</v>
      </c>
      <c r="K11" s="277">
        <v>0</v>
      </c>
      <c r="L11" s="277">
        <v>0</v>
      </c>
      <c r="M11" s="277">
        <v>0</v>
      </c>
      <c r="N11" s="277">
        <v>0</v>
      </c>
      <c r="O11" s="277">
        <v>160000</v>
      </c>
      <c r="P11" s="277">
        <v>0</v>
      </c>
      <c r="Q11" s="277">
        <v>0</v>
      </c>
    </row>
    <row r="12" spans="1:17" ht="19.5" customHeight="1">
      <c r="A12" s="273">
        <v>20</v>
      </c>
      <c r="B12" s="273" t="s">
        <v>495</v>
      </c>
      <c r="C12" s="274">
        <v>711000</v>
      </c>
      <c r="D12" s="274">
        <v>612000</v>
      </c>
      <c r="E12" s="274">
        <v>0</v>
      </c>
      <c r="F12" s="274">
        <v>0</v>
      </c>
      <c r="G12" s="274">
        <v>0</v>
      </c>
      <c r="H12" s="274">
        <v>0</v>
      </c>
      <c r="I12" s="274">
        <v>0</v>
      </c>
      <c r="J12" s="274">
        <v>54000</v>
      </c>
      <c r="K12" s="274">
        <v>0</v>
      </c>
      <c r="L12" s="274">
        <v>0</v>
      </c>
      <c r="M12" s="274">
        <v>0</v>
      </c>
      <c r="N12" s="274">
        <v>0</v>
      </c>
      <c r="O12" s="274">
        <v>45000</v>
      </c>
      <c r="P12" s="274">
        <v>0</v>
      </c>
      <c r="Q12" s="274">
        <v>0</v>
      </c>
    </row>
    <row r="13" spans="1:17" ht="19.5" customHeight="1">
      <c r="A13" s="273">
        <v>22</v>
      </c>
      <c r="B13" s="273" t="s">
        <v>168</v>
      </c>
      <c r="C13" s="274">
        <v>365000</v>
      </c>
      <c r="D13" s="274">
        <v>100000</v>
      </c>
      <c r="E13" s="274">
        <v>0</v>
      </c>
      <c r="F13" s="274">
        <v>0</v>
      </c>
      <c r="G13" s="274">
        <v>0</v>
      </c>
      <c r="H13" s="274">
        <v>0</v>
      </c>
      <c r="I13" s="274">
        <v>0</v>
      </c>
      <c r="J13" s="274">
        <v>25000</v>
      </c>
      <c r="K13" s="274">
        <v>240000</v>
      </c>
      <c r="L13" s="274">
        <v>0</v>
      </c>
      <c r="M13" s="274">
        <v>0</v>
      </c>
      <c r="N13" s="274">
        <v>0</v>
      </c>
      <c r="O13" s="274">
        <v>0</v>
      </c>
      <c r="P13" s="274">
        <v>0</v>
      </c>
      <c r="Q13" s="274">
        <v>0</v>
      </c>
    </row>
    <row r="14" spans="1:17" ht="19.5" customHeight="1">
      <c r="A14" s="273">
        <v>24</v>
      </c>
      <c r="B14" s="273" t="s">
        <v>743</v>
      </c>
      <c r="C14" s="274">
        <v>365000</v>
      </c>
      <c r="D14" s="274">
        <v>100000</v>
      </c>
      <c r="E14" s="274">
        <v>0</v>
      </c>
      <c r="F14" s="274">
        <v>0</v>
      </c>
      <c r="G14" s="274">
        <v>0</v>
      </c>
      <c r="H14" s="274">
        <v>0</v>
      </c>
      <c r="I14" s="274">
        <v>0</v>
      </c>
      <c r="J14" s="274">
        <v>25000</v>
      </c>
      <c r="K14" s="274">
        <v>240000</v>
      </c>
      <c r="L14" s="274">
        <v>0</v>
      </c>
      <c r="M14" s="274">
        <v>0</v>
      </c>
      <c r="N14" s="274">
        <v>0</v>
      </c>
      <c r="O14" s="274">
        <v>0</v>
      </c>
      <c r="P14" s="274">
        <v>0</v>
      </c>
      <c r="Q14" s="274">
        <v>0</v>
      </c>
    </row>
    <row r="15" spans="1:17" ht="19.5" customHeight="1">
      <c r="A15" s="273">
        <v>26</v>
      </c>
      <c r="B15" s="273" t="s">
        <v>175</v>
      </c>
      <c r="C15" s="274">
        <v>60000</v>
      </c>
      <c r="D15" s="274">
        <v>60000</v>
      </c>
      <c r="E15" s="274">
        <v>0</v>
      </c>
      <c r="F15" s="274">
        <v>0</v>
      </c>
      <c r="G15" s="274">
        <v>0</v>
      </c>
      <c r="H15" s="274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  <c r="P15" s="274">
        <v>0</v>
      </c>
      <c r="Q15" s="274">
        <v>0</v>
      </c>
    </row>
    <row r="16" spans="1:17" ht="19.5" customHeight="1">
      <c r="A16" s="273">
        <v>27</v>
      </c>
      <c r="B16" s="273" t="s">
        <v>744</v>
      </c>
      <c r="C16" s="274">
        <v>60000</v>
      </c>
      <c r="D16" s="274">
        <v>60000</v>
      </c>
      <c r="E16" s="274">
        <v>0</v>
      </c>
      <c r="F16" s="274">
        <v>0</v>
      </c>
      <c r="G16" s="274">
        <v>0</v>
      </c>
      <c r="H16" s="274">
        <v>0</v>
      </c>
      <c r="I16" s="274">
        <v>0</v>
      </c>
      <c r="J16" s="274">
        <v>0</v>
      </c>
      <c r="K16" s="274">
        <v>0</v>
      </c>
      <c r="L16" s="274">
        <v>0</v>
      </c>
      <c r="M16" s="274">
        <v>0</v>
      </c>
      <c r="N16" s="274">
        <v>0</v>
      </c>
      <c r="O16" s="274">
        <v>0</v>
      </c>
      <c r="P16" s="274">
        <v>0</v>
      </c>
      <c r="Q16" s="274">
        <v>0</v>
      </c>
    </row>
    <row r="17" spans="1:17" ht="19.5" customHeight="1">
      <c r="A17" s="273">
        <v>28</v>
      </c>
      <c r="B17" s="273" t="s">
        <v>178</v>
      </c>
      <c r="C17" s="274">
        <v>730000</v>
      </c>
      <c r="D17" s="274">
        <v>260000</v>
      </c>
      <c r="E17" s="274">
        <v>20000</v>
      </c>
      <c r="F17" s="274">
        <v>0</v>
      </c>
      <c r="G17" s="274">
        <v>0</v>
      </c>
      <c r="H17" s="274">
        <v>0</v>
      </c>
      <c r="I17" s="274">
        <v>400000</v>
      </c>
      <c r="J17" s="274">
        <v>0</v>
      </c>
      <c r="K17" s="274">
        <v>50000</v>
      </c>
      <c r="L17" s="274">
        <v>0</v>
      </c>
      <c r="M17" s="274">
        <v>0</v>
      </c>
      <c r="N17" s="274">
        <v>0</v>
      </c>
      <c r="O17" s="274">
        <v>0</v>
      </c>
      <c r="P17" s="274">
        <v>0</v>
      </c>
      <c r="Q17" s="274">
        <v>0</v>
      </c>
    </row>
    <row r="18" spans="1:17" ht="19.5" customHeight="1">
      <c r="A18" s="273">
        <v>31</v>
      </c>
      <c r="B18" s="273" t="s">
        <v>183</v>
      </c>
      <c r="C18" s="274">
        <v>2075000</v>
      </c>
      <c r="D18" s="274">
        <v>120000</v>
      </c>
      <c r="E18" s="274">
        <v>120000</v>
      </c>
      <c r="F18" s="274">
        <v>0</v>
      </c>
      <c r="G18" s="274">
        <v>1023000</v>
      </c>
      <c r="H18" s="274">
        <v>0</v>
      </c>
      <c r="I18" s="274">
        <v>100000</v>
      </c>
      <c r="J18" s="274">
        <v>100000</v>
      </c>
      <c r="K18" s="274">
        <v>100000</v>
      </c>
      <c r="L18" s="274">
        <v>0</v>
      </c>
      <c r="M18" s="274">
        <v>0</v>
      </c>
      <c r="N18" s="274">
        <v>0</v>
      </c>
      <c r="O18" s="274">
        <v>512000</v>
      </c>
      <c r="P18" s="274">
        <v>0</v>
      </c>
      <c r="Q18" s="274">
        <v>0</v>
      </c>
    </row>
    <row r="19" spans="1:17" ht="19.5" customHeight="1">
      <c r="A19" s="273">
        <v>34</v>
      </c>
      <c r="B19" s="273" t="s">
        <v>498</v>
      </c>
      <c r="C19" s="274">
        <v>985000</v>
      </c>
      <c r="D19" s="274">
        <v>325000</v>
      </c>
      <c r="E19" s="274">
        <v>60000</v>
      </c>
      <c r="F19" s="274">
        <v>0</v>
      </c>
      <c r="G19" s="274">
        <v>0</v>
      </c>
      <c r="H19" s="274">
        <v>0</v>
      </c>
      <c r="I19" s="274">
        <v>0</v>
      </c>
      <c r="J19" s="274">
        <v>0</v>
      </c>
      <c r="K19" s="274">
        <v>50000</v>
      </c>
      <c r="L19" s="274">
        <v>0</v>
      </c>
      <c r="M19" s="274">
        <v>0</v>
      </c>
      <c r="N19" s="274">
        <v>0</v>
      </c>
      <c r="O19" s="274">
        <v>550000</v>
      </c>
      <c r="P19" s="274">
        <v>0</v>
      </c>
      <c r="Q19" s="274">
        <v>0</v>
      </c>
    </row>
    <row r="20" spans="1:17" ht="19.5" customHeight="1">
      <c r="A20" s="273">
        <v>35</v>
      </c>
      <c r="B20" s="273" t="s">
        <v>745</v>
      </c>
      <c r="C20" s="274">
        <v>3790000</v>
      </c>
      <c r="D20" s="274">
        <v>705000</v>
      </c>
      <c r="E20" s="274">
        <v>200000</v>
      </c>
      <c r="F20" s="274">
        <v>0</v>
      </c>
      <c r="G20" s="274">
        <v>1023000</v>
      </c>
      <c r="H20" s="274">
        <v>0</v>
      </c>
      <c r="I20" s="274">
        <v>500000</v>
      </c>
      <c r="J20" s="274">
        <v>100000</v>
      </c>
      <c r="K20" s="274">
        <v>200000</v>
      </c>
      <c r="L20" s="274">
        <v>0</v>
      </c>
      <c r="M20" s="274">
        <v>0</v>
      </c>
      <c r="N20" s="274">
        <v>0</v>
      </c>
      <c r="O20" s="274">
        <v>1062000</v>
      </c>
      <c r="P20" s="274">
        <v>0</v>
      </c>
      <c r="Q20" s="274">
        <v>0</v>
      </c>
    </row>
    <row r="21" spans="1:17" ht="19.5" customHeight="1">
      <c r="A21" s="273">
        <v>36</v>
      </c>
      <c r="B21" s="273" t="s">
        <v>190</v>
      </c>
      <c r="C21" s="274">
        <v>130000</v>
      </c>
      <c r="D21" s="274">
        <v>130000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4">
        <v>0</v>
      </c>
      <c r="M21" s="274">
        <v>0</v>
      </c>
      <c r="N21" s="274">
        <v>0</v>
      </c>
      <c r="O21" s="274">
        <v>0</v>
      </c>
      <c r="P21" s="274">
        <v>0</v>
      </c>
      <c r="Q21" s="274">
        <v>0</v>
      </c>
    </row>
    <row r="22" spans="1:17" ht="19.5" customHeight="1">
      <c r="A22" s="273">
        <v>38</v>
      </c>
      <c r="B22" s="273" t="s">
        <v>757</v>
      </c>
      <c r="C22" s="274">
        <v>130000</v>
      </c>
      <c r="D22" s="274">
        <v>130000</v>
      </c>
      <c r="E22" s="274">
        <v>0</v>
      </c>
      <c r="F22" s="274">
        <v>0</v>
      </c>
      <c r="G22" s="274">
        <v>0</v>
      </c>
      <c r="H22" s="274">
        <v>0</v>
      </c>
      <c r="I22" s="274">
        <v>0</v>
      </c>
      <c r="J22" s="274">
        <v>0</v>
      </c>
      <c r="K22" s="274">
        <v>0</v>
      </c>
      <c r="L22" s="274">
        <v>0</v>
      </c>
      <c r="M22" s="274">
        <v>0</v>
      </c>
      <c r="N22" s="274">
        <v>0</v>
      </c>
      <c r="O22" s="274">
        <v>0</v>
      </c>
      <c r="P22" s="274">
        <v>0</v>
      </c>
      <c r="Q22" s="274">
        <v>0</v>
      </c>
    </row>
    <row r="23" spans="1:17" ht="19.5" customHeight="1">
      <c r="A23" s="273">
        <v>39</v>
      </c>
      <c r="B23" s="273" t="s">
        <v>195</v>
      </c>
      <c r="C23" s="274">
        <v>1032000</v>
      </c>
      <c r="D23" s="274">
        <v>260000</v>
      </c>
      <c r="E23" s="274">
        <v>22000</v>
      </c>
      <c r="F23" s="274">
        <v>0</v>
      </c>
      <c r="G23" s="274">
        <v>277000</v>
      </c>
      <c r="H23" s="274">
        <v>0</v>
      </c>
      <c r="I23" s="274">
        <v>135000</v>
      </c>
      <c r="J23" s="274">
        <v>27000</v>
      </c>
      <c r="K23" s="274">
        <v>120000</v>
      </c>
      <c r="L23" s="274">
        <v>0</v>
      </c>
      <c r="M23" s="274">
        <v>0</v>
      </c>
      <c r="N23" s="274">
        <v>0</v>
      </c>
      <c r="O23" s="274">
        <v>191000</v>
      </c>
      <c r="P23" s="274">
        <v>0</v>
      </c>
      <c r="Q23" s="274">
        <v>0</v>
      </c>
    </row>
    <row r="24" spans="1:17" ht="19.5" customHeight="1">
      <c r="A24" s="273">
        <v>43</v>
      </c>
      <c r="B24" s="273" t="s">
        <v>201</v>
      </c>
      <c r="C24" s="274">
        <v>100000</v>
      </c>
      <c r="D24" s="274">
        <v>100000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  <c r="J24" s="274">
        <v>0</v>
      </c>
      <c r="K24" s="274">
        <v>0</v>
      </c>
      <c r="L24" s="274">
        <v>0</v>
      </c>
      <c r="M24" s="274">
        <v>0</v>
      </c>
      <c r="N24" s="274">
        <v>0</v>
      </c>
      <c r="O24" s="274">
        <v>0</v>
      </c>
      <c r="P24" s="274">
        <v>0</v>
      </c>
      <c r="Q24" s="274">
        <v>0</v>
      </c>
    </row>
    <row r="25" spans="1:17" ht="19.5" customHeight="1">
      <c r="A25" s="273">
        <v>44</v>
      </c>
      <c r="B25" s="273" t="s">
        <v>746</v>
      </c>
      <c r="C25" s="274">
        <v>1132000</v>
      </c>
      <c r="D25" s="274">
        <v>360000</v>
      </c>
      <c r="E25" s="274">
        <v>22000</v>
      </c>
      <c r="F25" s="274">
        <v>0</v>
      </c>
      <c r="G25" s="274">
        <v>277000</v>
      </c>
      <c r="H25" s="274">
        <v>0</v>
      </c>
      <c r="I25" s="274">
        <v>135000</v>
      </c>
      <c r="J25" s="274">
        <v>27000</v>
      </c>
      <c r="K25" s="274">
        <v>120000</v>
      </c>
      <c r="L25" s="274">
        <v>0</v>
      </c>
      <c r="M25" s="274">
        <v>0</v>
      </c>
      <c r="N25" s="274">
        <v>0</v>
      </c>
      <c r="O25" s="274">
        <v>191000</v>
      </c>
      <c r="P25" s="274">
        <v>0</v>
      </c>
      <c r="Q25" s="274">
        <v>0</v>
      </c>
    </row>
    <row r="26" spans="1:17" s="278" customFormat="1" ht="19.5" customHeight="1">
      <c r="A26" s="276">
        <v>45</v>
      </c>
      <c r="B26" s="276" t="s">
        <v>747</v>
      </c>
      <c r="C26" s="277">
        <v>5477000</v>
      </c>
      <c r="D26" s="277">
        <v>1355000</v>
      </c>
      <c r="E26" s="277">
        <v>222000</v>
      </c>
      <c r="F26" s="277">
        <v>0</v>
      </c>
      <c r="G26" s="277">
        <v>1300000</v>
      </c>
      <c r="H26" s="277">
        <v>0</v>
      </c>
      <c r="I26" s="277">
        <v>635000</v>
      </c>
      <c r="J26" s="277">
        <v>152000</v>
      </c>
      <c r="K26" s="277">
        <v>560000</v>
      </c>
      <c r="L26" s="277">
        <v>0</v>
      </c>
      <c r="M26" s="277">
        <v>0</v>
      </c>
      <c r="N26" s="277">
        <v>0</v>
      </c>
      <c r="O26" s="277">
        <v>1253000</v>
      </c>
      <c r="P26" s="277">
        <v>0</v>
      </c>
      <c r="Q26" s="277">
        <v>0</v>
      </c>
    </row>
    <row r="27" spans="1:17" ht="19.5" customHeight="1">
      <c r="A27" s="273">
        <v>53</v>
      </c>
      <c r="B27" s="273" t="s">
        <v>506</v>
      </c>
      <c r="C27" s="274">
        <v>550000</v>
      </c>
      <c r="D27" s="274">
        <v>0</v>
      </c>
      <c r="E27" s="274">
        <v>0</v>
      </c>
      <c r="F27" s="274">
        <v>0</v>
      </c>
      <c r="G27" s="274">
        <v>0</v>
      </c>
      <c r="H27" s="274">
        <v>0</v>
      </c>
      <c r="I27" s="274">
        <v>0</v>
      </c>
      <c r="J27" s="274">
        <v>0</v>
      </c>
      <c r="K27" s="274">
        <v>0</v>
      </c>
      <c r="L27" s="274">
        <v>0</v>
      </c>
      <c r="M27" s="274">
        <v>0</v>
      </c>
      <c r="N27" s="274">
        <v>0</v>
      </c>
      <c r="O27" s="274">
        <v>0</v>
      </c>
      <c r="P27" s="274">
        <v>0</v>
      </c>
      <c r="Q27" s="274">
        <v>550000</v>
      </c>
    </row>
    <row r="28" spans="1:17" ht="19.5" customHeight="1">
      <c r="A28" s="273">
        <v>54</v>
      </c>
      <c r="B28" s="273" t="s">
        <v>748</v>
      </c>
      <c r="C28" s="274">
        <v>550000</v>
      </c>
      <c r="D28" s="274">
        <v>0</v>
      </c>
      <c r="E28" s="274">
        <v>0</v>
      </c>
      <c r="F28" s="274">
        <v>0</v>
      </c>
      <c r="G28" s="274">
        <v>0</v>
      </c>
      <c r="H28" s="274">
        <v>0</v>
      </c>
      <c r="I28" s="274">
        <v>0</v>
      </c>
      <c r="J28" s="274">
        <v>0</v>
      </c>
      <c r="K28" s="274">
        <v>0</v>
      </c>
      <c r="L28" s="274">
        <v>0</v>
      </c>
      <c r="M28" s="274">
        <v>0</v>
      </c>
      <c r="N28" s="274">
        <v>0</v>
      </c>
      <c r="O28" s="274">
        <v>0</v>
      </c>
      <c r="P28" s="274">
        <v>0</v>
      </c>
      <c r="Q28" s="274">
        <v>550000</v>
      </c>
    </row>
    <row r="29" spans="1:17" ht="19.5" customHeight="1">
      <c r="A29" s="273">
        <v>58</v>
      </c>
      <c r="B29" s="273" t="s">
        <v>821</v>
      </c>
      <c r="C29" s="274">
        <v>200000</v>
      </c>
      <c r="D29" s="274">
        <v>0</v>
      </c>
      <c r="E29" s="274">
        <v>0</v>
      </c>
      <c r="F29" s="274">
        <v>200000</v>
      </c>
      <c r="G29" s="274">
        <v>0</v>
      </c>
      <c r="H29" s="274">
        <v>0</v>
      </c>
      <c r="I29" s="274">
        <v>0</v>
      </c>
      <c r="J29" s="274">
        <v>0</v>
      </c>
      <c r="K29" s="274">
        <v>0</v>
      </c>
      <c r="L29" s="274">
        <v>0</v>
      </c>
      <c r="M29" s="274">
        <v>0</v>
      </c>
      <c r="N29" s="274">
        <v>0</v>
      </c>
      <c r="O29" s="274">
        <v>0</v>
      </c>
      <c r="P29" s="274">
        <v>0</v>
      </c>
      <c r="Q29" s="274">
        <v>0</v>
      </c>
    </row>
    <row r="30" spans="1:17" ht="19.5" customHeight="1">
      <c r="A30" s="273">
        <v>59</v>
      </c>
      <c r="B30" s="273" t="s">
        <v>822</v>
      </c>
      <c r="C30" s="274">
        <v>200000</v>
      </c>
      <c r="D30" s="274">
        <v>0</v>
      </c>
      <c r="E30" s="274">
        <v>0</v>
      </c>
      <c r="F30" s="274">
        <v>200000</v>
      </c>
      <c r="G30" s="274">
        <v>0</v>
      </c>
      <c r="H30" s="274">
        <v>0</v>
      </c>
      <c r="I30" s="274">
        <v>0</v>
      </c>
      <c r="J30" s="274">
        <v>0</v>
      </c>
      <c r="K30" s="274">
        <v>0</v>
      </c>
      <c r="L30" s="274">
        <v>0</v>
      </c>
      <c r="M30" s="274">
        <v>0</v>
      </c>
      <c r="N30" s="274">
        <v>0</v>
      </c>
      <c r="O30" s="274">
        <v>0</v>
      </c>
      <c r="P30" s="274">
        <v>0</v>
      </c>
      <c r="Q30" s="274">
        <v>0</v>
      </c>
    </row>
    <row r="31" spans="1:17" ht="19.5" customHeight="1">
      <c r="A31" s="273">
        <v>63</v>
      </c>
      <c r="B31" s="273" t="s">
        <v>471</v>
      </c>
      <c r="C31" s="274">
        <v>720000</v>
      </c>
      <c r="D31" s="274">
        <v>400000</v>
      </c>
      <c r="E31" s="274">
        <v>0</v>
      </c>
      <c r="F31" s="274">
        <v>0</v>
      </c>
      <c r="G31" s="274">
        <v>0</v>
      </c>
      <c r="H31" s="274">
        <v>0</v>
      </c>
      <c r="I31" s="274">
        <v>0</v>
      </c>
      <c r="J31" s="274">
        <v>0</v>
      </c>
      <c r="K31" s="274">
        <v>0</v>
      </c>
      <c r="L31" s="274">
        <v>56000</v>
      </c>
      <c r="M31" s="274">
        <v>14000</v>
      </c>
      <c r="N31" s="274">
        <v>250000</v>
      </c>
      <c r="O31" s="274">
        <v>0</v>
      </c>
      <c r="P31" s="274"/>
      <c r="Q31" s="274">
        <v>0</v>
      </c>
    </row>
    <row r="32" spans="1:17" ht="19.5" customHeight="1">
      <c r="A32" s="273">
        <v>69</v>
      </c>
      <c r="B32" s="273" t="s">
        <v>511</v>
      </c>
      <c r="C32" s="274">
        <v>90000</v>
      </c>
      <c r="D32" s="274">
        <v>0</v>
      </c>
      <c r="E32" s="274">
        <v>0</v>
      </c>
      <c r="F32" s="274">
        <v>0</v>
      </c>
      <c r="G32" s="274">
        <v>0</v>
      </c>
      <c r="H32" s="274">
        <v>0</v>
      </c>
      <c r="I32" s="274">
        <v>0</v>
      </c>
      <c r="J32" s="274">
        <v>0</v>
      </c>
      <c r="K32" s="274">
        <v>0</v>
      </c>
      <c r="L32" s="274">
        <v>0</v>
      </c>
      <c r="M32" s="274">
        <v>0</v>
      </c>
      <c r="N32" s="274">
        <v>0</v>
      </c>
      <c r="O32" s="274">
        <v>0</v>
      </c>
      <c r="P32" s="274">
        <v>90000</v>
      </c>
      <c r="Q32" s="274">
        <v>0</v>
      </c>
    </row>
    <row r="33" spans="1:17" ht="19.5" customHeight="1">
      <c r="A33" s="273">
        <v>70</v>
      </c>
      <c r="B33" s="273" t="s">
        <v>749</v>
      </c>
      <c r="C33" s="274">
        <v>906837</v>
      </c>
      <c r="D33" s="274">
        <v>0</v>
      </c>
      <c r="E33" s="274">
        <v>0</v>
      </c>
      <c r="F33" s="274">
        <v>0</v>
      </c>
      <c r="G33" s="274">
        <v>0</v>
      </c>
      <c r="H33" s="274">
        <v>0</v>
      </c>
      <c r="I33" s="274">
        <v>0</v>
      </c>
      <c r="J33" s="274">
        <v>0</v>
      </c>
      <c r="K33" s="274">
        <v>906837</v>
      </c>
      <c r="L33" s="274">
        <v>0</v>
      </c>
      <c r="M33" s="274">
        <v>0</v>
      </c>
      <c r="N33" s="274">
        <v>0</v>
      </c>
      <c r="O33" s="274">
        <v>0</v>
      </c>
      <c r="P33" s="274">
        <v>0</v>
      </c>
      <c r="Q33" s="274">
        <v>0</v>
      </c>
    </row>
    <row r="34" spans="1:17" ht="19.5" customHeight="1">
      <c r="A34" s="273">
        <v>71</v>
      </c>
      <c r="B34" s="273" t="s">
        <v>823</v>
      </c>
      <c r="C34" s="274">
        <v>1916837</v>
      </c>
      <c r="D34" s="274">
        <v>400000</v>
      </c>
      <c r="E34" s="274">
        <v>0</v>
      </c>
      <c r="F34" s="274">
        <v>200000</v>
      </c>
      <c r="G34" s="274">
        <v>0</v>
      </c>
      <c r="H34" s="274">
        <v>0</v>
      </c>
      <c r="I34" s="274">
        <v>0</v>
      </c>
      <c r="J34" s="274">
        <v>0</v>
      </c>
      <c r="K34" s="274">
        <v>906837</v>
      </c>
      <c r="L34" s="274">
        <v>56000</v>
      </c>
      <c r="M34" s="274">
        <v>14000</v>
      </c>
      <c r="N34" s="274">
        <v>250000</v>
      </c>
      <c r="O34" s="274">
        <v>0</v>
      </c>
      <c r="P34" s="274">
        <v>90000</v>
      </c>
      <c r="Q34" s="274">
        <v>0</v>
      </c>
    </row>
    <row r="35" spans="1:17" ht="19.5" customHeight="1">
      <c r="A35" s="273">
        <v>75</v>
      </c>
      <c r="B35" s="273" t="s">
        <v>237</v>
      </c>
      <c r="C35" s="274">
        <v>157000</v>
      </c>
      <c r="D35" s="274">
        <v>0</v>
      </c>
      <c r="E35" s="274">
        <v>0</v>
      </c>
      <c r="F35" s="274">
        <v>0</v>
      </c>
      <c r="G35" s="274">
        <v>0</v>
      </c>
      <c r="H35" s="274">
        <v>0</v>
      </c>
      <c r="I35" s="274">
        <v>0</v>
      </c>
      <c r="J35" s="274">
        <v>0</v>
      </c>
      <c r="K35" s="274">
        <v>0</v>
      </c>
      <c r="L35" s="274">
        <v>0</v>
      </c>
      <c r="M35" s="274">
        <v>0</v>
      </c>
      <c r="N35" s="274">
        <v>0</v>
      </c>
      <c r="O35" s="274">
        <v>157000</v>
      </c>
      <c r="P35" s="274">
        <v>0</v>
      </c>
      <c r="Q35" s="274">
        <v>0</v>
      </c>
    </row>
    <row r="36" spans="1:17" ht="19.5" customHeight="1">
      <c r="A36" s="273">
        <v>78</v>
      </c>
      <c r="B36" s="273" t="s">
        <v>243</v>
      </c>
      <c r="C36" s="274">
        <v>43000</v>
      </c>
      <c r="D36" s="274">
        <v>0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  <c r="J36" s="274">
        <v>0</v>
      </c>
      <c r="K36" s="274">
        <v>0</v>
      </c>
      <c r="L36" s="274">
        <v>0</v>
      </c>
      <c r="M36" s="274">
        <v>0</v>
      </c>
      <c r="N36" s="274">
        <v>0</v>
      </c>
      <c r="O36" s="274">
        <v>43000</v>
      </c>
      <c r="P36" s="274">
        <v>0</v>
      </c>
      <c r="Q36" s="274">
        <v>0</v>
      </c>
    </row>
    <row r="37" spans="1:17" s="278" customFormat="1" ht="19.5" customHeight="1">
      <c r="A37" s="276">
        <v>79</v>
      </c>
      <c r="B37" s="276" t="s">
        <v>824</v>
      </c>
      <c r="C37" s="277">
        <v>200000</v>
      </c>
      <c r="D37" s="277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277">
        <v>0</v>
      </c>
      <c r="M37" s="277">
        <v>0</v>
      </c>
      <c r="N37" s="277">
        <v>0</v>
      </c>
      <c r="O37" s="277">
        <v>200000</v>
      </c>
      <c r="P37" s="277">
        <v>0</v>
      </c>
      <c r="Q37" s="277">
        <v>0</v>
      </c>
    </row>
    <row r="38" spans="1:17" ht="19.5" customHeight="1">
      <c r="A38" s="273">
        <v>80</v>
      </c>
      <c r="B38" s="273" t="s">
        <v>246</v>
      </c>
      <c r="C38" s="274">
        <v>2740000</v>
      </c>
      <c r="D38" s="274">
        <v>0</v>
      </c>
      <c r="E38" s="274">
        <v>0</v>
      </c>
      <c r="F38" s="274">
        <v>0</v>
      </c>
      <c r="G38" s="274">
        <v>0</v>
      </c>
      <c r="H38" s="274">
        <v>2740000</v>
      </c>
      <c r="I38" s="274">
        <v>0</v>
      </c>
      <c r="J38" s="274">
        <v>0</v>
      </c>
      <c r="K38" s="274">
        <v>0</v>
      </c>
      <c r="L38" s="274">
        <v>0</v>
      </c>
      <c r="M38" s="274">
        <v>0</v>
      </c>
      <c r="N38" s="274">
        <v>0</v>
      </c>
      <c r="O38" s="274">
        <v>0</v>
      </c>
      <c r="P38" s="274">
        <v>0</v>
      </c>
      <c r="Q38" s="274">
        <v>0</v>
      </c>
    </row>
    <row r="39" spans="1:17" ht="19.5" customHeight="1">
      <c r="A39" s="273">
        <v>83</v>
      </c>
      <c r="B39" s="273" t="s">
        <v>252</v>
      </c>
      <c r="C39" s="274">
        <v>740000</v>
      </c>
      <c r="D39" s="274">
        <v>0</v>
      </c>
      <c r="E39" s="274">
        <v>0</v>
      </c>
      <c r="F39" s="274">
        <v>0</v>
      </c>
      <c r="G39" s="274">
        <v>0</v>
      </c>
      <c r="H39" s="274">
        <v>740000</v>
      </c>
      <c r="I39" s="274">
        <v>0</v>
      </c>
      <c r="J39" s="274">
        <v>0</v>
      </c>
      <c r="K39" s="274">
        <v>0</v>
      </c>
      <c r="L39" s="274">
        <v>0</v>
      </c>
      <c r="M39" s="274">
        <v>0</v>
      </c>
      <c r="N39" s="274">
        <v>0</v>
      </c>
      <c r="O39" s="274">
        <v>0</v>
      </c>
      <c r="P39" s="274">
        <v>0</v>
      </c>
      <c r="Q39" s="274">
        <v>0</v>
      </c>
    </row>
    <row r="40" spans="1:17" s="278" customFormat="1" ht="19.5" customHeight="1">
      <c r="A40" s="276">
        <v>84</v>
      </c>
      <c r="B40" s="276" t="s">
        <v>825</v>
      </c>
      <c r="C40" s="277">
        <v>3480000</v>
      </c>
      <c r="D40" s="277">
        <v>0</v>
      </c>
      <c r="E40" s="277">
        <v>0</v>
      </c>
      <c r="F40" s="277">
        <v>0</v>
      </c>
      <c r="G40" s="277">
        <v>0</v>
      </c>
      <c r="H40" s="277">
        <v>3480000</v>
      </c>
      <c r="I40" s="277">
        <v>0</v>
      </c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0</v>
      </c>
      <c r="P40" s="277">
        <v>0</v>
      </c>
      <c r="Q40" s="277">
        <v>0</v>
      </c>
    </row>
    <row r="41" spans="1:17" s="278" customFormat="1" ht="19.5" customHeight="1">
      <c r="A41" s="276">
        <v>95</v>
      </c>
      <c r="B41" s="276" t="s">
        <v>826</v>
      </c>
      <c r="C41" s="277">
        <v>14730837</v>
      </c>
      <c r="D41" s="277">
        <v>4403000</v>
      </c>
      <c r="E41" s="277">
        <v>222000</v>
      </c>
      <c r="F41" s="277">
        <v>200000</v>
      </c>
      <c r="G41" s="277">
        <v>1300000</v>
      </c>
      <c r="H41" s="277">
        <v>3480000</v>
      </c>
      <c r="I41" s="277">
        <v>635000</v>
      </c>
      <c r="J41" s="277">
        <v>406000</v>
      </c>
      <c r="K41" s="277">
        <v>1466837</v>
      </c>
      <c r="L41" s="277">
        <v>56000</v>
      </c>
      <c r="M41" s="277">
        <v>14000</v>
      </c>
      <c r="N41" s="277">
        <v>250000</v>
      </c>
      <c r="O41" s="277">
        <v>1658000</v>
      </c>
      <c r="P41" s="277">
        <v>90000</v>
      </c>
      <c r="Q41" s="277">
        <v>550000</v>
      </c>
    </row>
  </sheetData>
  <sheetProtection/>
  <mergeCells count="1">
    <mergeCell ref="G1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270" customWidth="1"/>
    <col min="2" max="2" width="54.7109375" style="270" customWidth="1"/>
    <col min="3" max="4" width="20.7109375" style="270" customWidth="1"/>
    <col min="5" max="16384" width="9.140625" style="270" customWidth="1"/>
  </cols>
  <sheetData>
    <row r="2" spans="1:12" ht="14.25" customHeight="1">
      <c r="A2" s="307" t="s">
        <v>808</v>
      </c>
      <c r="B2" s="307"/>
      <c r="C2" s="307"/>
      <c r="D2" s="307"/>
      <c r="E2" s="292"/>
      <c r="F2" s="292"/>
      <c r="G2" s="292"/>
      <c r="H2" s="292"/>
      <c r="I2" s="292"/>
      <c r="J2" s="292"/>
      <c r="K2" s="292"/>
      <c r="L2" s="292"/>
    </row>
    <row r="3" spans="1:12" ht="14.2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ht="18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ht="14.25">
      <c r="D5" s="293" t="s">
        <v>827</v>
      </c>
    </row>
    <row r="6" spans="1:4" s="272" customFormat="1" ht="99.75" customHeight="1">
      <c r="A6" s="294" t="s">
        <v>758</v>
      </c>
      <c r="B6" s="271" t="s">
        <v>692</v>
      </c>
      <c r="C6" s="271" t="s">
        <v>67</v>
      </c>
      <c r="D6" s="271" t="s">
        <v>723</v>
      </c>
    </row>
    <row r="7" spans="1:4" ht="14.25">
      <c r="A7" s="273">
        <v>13</v>
      </c>
      <c r="B7" s="273" t="s">
        <v>285</v>
      </c>
      <c r="C7" s="274">
        <v>351702</v>
      </c>
      <c r="D7" s="274">
        <v>351702</v>
      </c>
    </row>
    <row r="8" spans="1:4" ht="14.25">
      <c r="A8" s="273">
        <v>21</v>
      </c>
      <c r="B8" s="273" t="s">
        <v>828</v>
      </c>
      <c r="C8" s="274">
        <v>351702</v>
      </c>
      <c r="D8" s="274">
        <v>351702</v>
      </c>
    </row>
    <row r="9" spans="1:4" s="278" customFormat="1" ht="14.25">
      <c r="A9" s="276">
        <v>30</v>
      </c>
      <c r="B9" s="276" t="s">
        <v>829</v>
      </c>
      <c r="C9" s="277">
        <v>351702</v>
      </c>
      <c r="D9" s="277">
        <v>351702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6">
      <selection activeCell="B27" sqref="B27"/>
    </sheetView>
  </sheetViews>
  <sheetFormatPr defaultColWidth="9.140625" defaultRowHeight="15"/>
  <cols>
    <col min="1" max="1" width="86.28125" style="0" customWidth="1"/>
    <col min="2" max="2" width="28.28125" style="0" customWidth="1"/>
  </cols>
  <sheetData>
    <row r="1" spans="1:5" ht="25.5" customHeight="1">
      <c r="A1" s="307" t="s">
        <v>808</v>
      </c>
      <c r="B1" s="307"/>
      <c r="C1" s="307"/>
      <c r="D1" s="307"/>
      <c r="E1" s="295"/>
    </row>
    <row r="2" spans="1:2" ht="23.25" customHeight="1">
      <c r="A2" s="308" t="s">
        <v>639</v>
      </c>
      <c r="B2" s="309"/>
    </row>
    <row r="3" ht="15">
      <c r="A3" s="1"/>
    </row>
    <row r="4" spans="1:2" ht="15">
      <c r="A4" s="1"/>
      <c r="B4" s="219" t="s">
        <v>830</v>
      </c>
    </row>
    <row r="5" spans="1:2" ht="51" customHeight="1">
      <c r="A5" s="61" t="s">
        <v>638</v>
      </c>
      <c r="B5" s="62" t="s">
        <v>683</v>
      </c>
    </row>
    <row r="6" spans="1:2" ht="15" customHeight="1">
      <c r="A6" s="62" t="s">
        <v>612</v>
      </c>
      <c r="B6" s="63"/>
    </row>
    <row r="7" spans="1:2" ht="15" customHeight="1">
      <c r="A7" s="62" t="s">
        <v>613</v>
      </c>
      <c r="B7" s="63"/>
    </row>
    <row r="8" spans="1:2" ht="15" customHeight="1">
      <c r="A8" s="62" t="s">
        <v>614</v>
      </c>
      <c r="B8" s="63"/>
    </row>
    <row r="9" spans="1:2" ht="15" customHeight="1">
      <c r="A9" s="62" t="s">
        <v>615</v>
      </c>
      <c r="B9" s="63"/>
    </row>
    <row r="10" spans="1:2" ht="15" customHeight="1">
      <c r="A10" s="61" t="s">
        <v>633</v>
      </c>
      <c r="B10" s="63"/>
    </row>
    <row r="11" spans="1:2" ht="15" customHeight="1">
      <c r="A11" s="62" t="s">
        <v>616</v>
      </c>
      <c r="B11" s="63"/>
    </row>
    <row r="12" spans="1:2" ht="33" customHeight="1">
      <c r="A12" s="62" t="s">
        <v>617</v>
      </c>
      <c r="B12" s="63"/>
    </row>
    <row r="13" spans="1:2" ht="15" customHeight="1">
      <c r="A13" s="62" t="s">
        <v>618</v>
      </c>
      <c r="B13" s="63"/>
    </row>
    <row r="14" spans="1:2" ht="15" customHeight="1">
      <c r="A14" s="62" t="s">
        <v>619</v>
      </c>
      <c r="B14" s="63"/>
    </row>
    <row r="15" spans="1:2" ht="15" customHeight="1">
      <c r="A15" s="62" t="s">
        <v>620</v>
      </c>
      <c r="B15" s="63"/>
    </row>
    <row r="16" spans="1:2" ht="15" customHeight="1">
      <c r="A16" s="62" t="s">
        <v>621</v>
      </c>
      <c r="B16" s="63"/>
    </row>
    <row r="17" spans="1:2" ht="15" customHeight="1">
      <c r="A17" s="62" t="s">
        <v>622</v>
      </c>
      <c r="B17" s="63"/>
    </row>
    <row r="18" spans="1:2" ht="15" customHeight="1">
      <c r="A18" s="61" t="s">
        <v>634</v>
      </c>
      <c r="B18" s="63"/>
    </row>
    <row r="19" spans="1:2" ht="15" customHeight="1">
      <c r="A19" s="62" t="s">
        <v>623</v>
      </c>
      <c r="B19" s="63">
        <v>1</v>
      </c>
    </row>
    <row r="20" spans="1:2" ht="15" customHeight="1">
      <c r="A20" s="62" t="s">
        <v>624</v>
      </c>
      <c r="B20" s="63"/>
    </row>
    <row r="21" spans="1:2" ht="15" customHeight="1">
      <c r="A21" s="62" t="s">
        <v>625</v>
      </c>
      <c r="B21" s="63"/>
    </row>
    <row r="22" spans="1:2" ht="15" customHeight="1">
      <c r="A22" s="61" t="s">
        <v>635</v>
      </c>
      <c r="B22" s="63">
        <v>1</v>
      </c>
    </row>
    <row r="23" spans="1:2" ht="15" customHeight="1">
      <c r="A23" s="62" t="s">
        <v>626</v>
      </c>
      <c r="B23" s="63">
        <v>1</v>
      </c>
    </row>
    <row r="24" spans="1:2" ht="15" customHeight="1">
      <c r="A24" s="62" t="s">
        <v>627</v>
      </c>
      <c r="B24" s="63">
        <v>3</v>
      </c>
    </row>
    <row r="25" spans="1:2" ht="15" customHeight="1">
      <c r="A25" s="62" t="s">
        <v>628</v>
      </c>
      <c r="B25" s="63">
        <v>1</v>
      </c>
    </row>
    <row r="26" spans="1:2" ht="15" customHeight="1">
      <c r="A26" s="61" t="s">
        <v>636</v>
      </c>
      <c r="B26" s="63">
        <v>5</v>
      </c>
    </row>
    <row r="27" spans="1:2" ht="37.5" customHeight="1">
      <c r="A27" s="61" t="s">
        <v>637</v>
      </c>
      <c r="B27" s="128">
        <v>1</v>
      </c>
    </row>
    <row r="28" spans="1:2" ht="30" customHeight="1">
      <c r="A28" s="62" t="s">
        <v>629</v>
      </c>
      <c r="B28" s="63"/>
    </row>
    <row r="29" spans="1:2" ht="32.25" customHeight="1">
      <c r="A29" s="62" t="s">
        <v>630</v>
      </c>
      <c r="B29" s="63"/>
    </row>
    <row r="30" spans="1:2" ht="33.75" customHeight="1">
      <c r="A30" s="62" t="s">
        <v>631</v>
      </c>
      <c r="B30" s="63"/>
    </row>
    <row r="31" spans="1:2" ht="18.75" customHeight="1">
      <c r="A31" s="62" t="s">
        <v>632</v>
      </c>
      <c r="B31" s="63"/>
    </row>
    <row r="32" spans="1:2" ht="33" customHeight="1">
      <c r="A32" s="61" t="s">
        <v>92</v>
      </c>
      <c r="B32" s="63"/>
    </row>
    <row r="33" spans="1:2" ht="15">
      <c r="A33" s="310"/>
      <c r="B33" s="311"/>
    </row>
    <row r="34" spans="1:2" ht="15">
      <c r="A34" s="312"/>
      <c r="B34" s="311"/>
    </row>
  </sheetData>
  <sheetProtection/>
  <mergeCells count="4">
    <mergeCell ref="A1:D1"/>
    <mergeCell ref="A2:B2"/>
    <mergeCell ref="A33:B33"/>
    <mergeCell ref="A34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</cols>
  <sheetData>
    <row r="1" spans="1:3" s="215" customFormat="1" ht="21.75" customHeight="1">
      <c r="A1" s="307" t="s">
        <v>808</v>
      </c>
      <c r="B1" s="307"/>
      <c r="C1" s="307"/>
    </row>
    <row r="2" spans="1:3" ht="26.25" customHeight="1">
      <c r="A2" s="308" t="s">
        <v>37</v>
      </c>
      <c r="B2" s="313"/>
      <c r="C2" s="313"/>
    </row>
    <row r="3" ht="15">
      <c r="C3" s="222" t="s">
        <v>771</v>
      </c>
    </row>
    <row r="4" spans="1:3" ht="30">
      <c r="A4" s="2" t="s">
        <v>129</v>
      </c>
      <c r="B4" s="3" t="s">
        <v>130</v>
      </c>
      <c r="C4" s="130" t="s">
        <v>1</v>
      </c>
    </row>
    <row r="5" spans="1:3" ht="15">
      <c r="A5" s="13" t="s">
        <v>232</v>
      </c>
      <c r="B5" s="6" t="s">
        <v>233</v>
      </c>
      <c r="C5" s="137"/>
    </row>
    <row r="6" spans="1:3" ht="15">
      <c r="A6" s="13" t="s">
        <v>762</v>
      </c>
      <c r="B6" s="6" t="s">
        <v>234</v>
      </c>
      <c r="C6" s="137"/>
    </row>
    <row r="7" spans="1:3" ht="15">
      <c r="A7" s="5" t="s">
        <v>235</v>
      </c>
      <c r="B7" s="6" t="s">
        <v>236</v>
      </c>
      <c r="C7" s="137"/>
    </row>
    <row r="8" spans="1:3" ht="15">
      <c r="A8" s="13" t="s">
        <v>831</v>
      </c>
      <c r="B8" s="6" t="s">
        <v>238</v>
      </c>
      <c r="C8" s="137">
        <v>157</v>
      </c>
    </row>
    <row r="9" spans="1:3" ht="15">
      <c r="A9" s="13" t="s">
        <v>239</v>
      </c>
      <c r="B9" s="6" t="s">
        <v>240</v>
      </c>
      <c r="C9" s="137"/>
    </row>
    <row r="10" spans="1:3" ht="15">
      <c r="A10" s="5" t="s">
        <v>241</v>
      </c>
      <c r="B10" s="6" t="s">
        <v>242</v>
      </c>
      <c r="C10" s="137"/>
    </row>
    <row r="11" spans="1:3" ht="15">
      <c r="A11" s="5" t="s">
        <v>243</v>
      </c>
      <c r="B11" s="6" t="s">
        <v>244</v>
      </c>
      <c r="C11" s="137">
        <v>43</v>
      </c>
    </row>
    <row r="12" spans="1:3" ht="15.75">
      <c r="A12" s="20" t="s">
        <v>476</v>
      </c>
      <c r="B12" s="9" t="s">
        <v>245</v>
      </c>
      <c r="C12" s="206">
        <f>SUM(C8:C11)</f>
        <v>200</v>
      </c>
    </row>
    <row r="13" spans="1:3" ht="15">
      <c r="A13" s="13" t="s">
        <v>246</v>
      </c>
      <c r="B13" s="6" t="s">
        <v>247</v>
      </c>
      <c r="C13" s="137">
        <v>2740</v>
      </c>
    </row>
    <row r="14" spans="1:3" ht="15">
      <c r="A14" s="234" t="s">
        <v>763</v>
      </c>
      <c r="B14" s="6"/>
      <c r="C14" s="137">
        <v>2740</v>
      </c>
    </row>
    <row r="15" spans="1:3" ht="15">
      <c r="A15" s="13" t="s">
        <v>248</v>
      </c>
      <c r="B15" s="6" t="s">
        <v>249</v>
      </c>
      <c r="C15" s="137"/>
    </row>
    <row r="16" spans="1:3" ht="15">
      <c r="A16" s="13" t="s">
        <v>250</v>
      </c>
      <c r="B16" s="6" t="s">
        <v>251</v>
      </c>
      <c r="C16" s="137"/>
    </row>
    <row r="17" spans="1:3" ht="15">
      <c r="A17" s="13" t="s">
        <v>252</v>
      </c>
      <c r="B17" s="6" t="s">
        <v>253</v>
      </c>
      <c r="C17" s="137">
        <v>740</v>
      </c>
    </row>
    <row r="18" spans="1:3" ht="15.75">
      <c r="A18" s="20" t="s">
        <v>477</v>
      </c>
      <c r="B18" s="9" t="s">
        <v>254</v>
      </c>
      <c r="C18" s="206">
        <f>SUM(C14:C17)</f>
        <v>3480</v>
      </c>
    </row>
    <row r="21" spans="1:3" ht="15">
      <c r="A21" s="296"/>
      <c r="B21" s="296"/>
      <c r="C21" s="296"/>
    </row>
    <row r="22" spans="1:3" ht="15">
      <c r="A22" s="297"/>
      <c r="B22" s="297"/>
      <c r="C22" s="297"/>
    </row>
    <row r="23" spans="1:3" ht="15">
      <c r="A23" s="297"/>
      <c r="B23" s="297"/>
      <c r="C23" s="297"/>
    </row>
    <row r="24" spans="1:3" ht="15">
      <c r="A24" s="297"/>
      <c r="B24" s="297"/>
      <c r="C24" s="297"/>
    </row>
    <row r="25" spans="1:3" ht="15">
      <c r="A25" s="297"/>
      <c r="B25" s="297"/>
      <c r="C25" s="297"/>
    </row>
    <row r="26" spans="1:3" ht="15">
      <c r="A26" s="207"/>
      <c r="B26" s="208"/>
      <c r="C26" s="297"/>
    </row>
    <row r="27" spans="1:3" ht="15">
      <c r="A27" s="207"/>
      <c r="B27" s="208"/>
      <c r="C27" s="297"/>
    </row>
    <row r="28" spans="1:3" ht="15">
      <c r="A28" s="207"/>
      <c r="B28" s="208"/>
      <c r="C28" s="297"/>
    </row>
    <row r="29" spans="1:3" ht="15">
      <c r="A29" s="207"/>
      <c r="B29" s="208"/>
      <c r="C29" s="297"/>
    </row>
    <row r="30" spans="1:3" ht="15">
      <c r="A30" s="207"/>
      <c r="B30" s="208"/>
      <c r="C30" s="297"/>
    </row>
    <row r="31" spans="1:3" ht="15">
      <c r="A31" s="207"/>
      <c r="B31" s="208"/>
      <c r="C31" s="297"/>
    </row>
    <row r="32" spans="1:3" ht="15">
      <c r="A32" s="207"/>
      <c r="B32" s="208"/>
      <c r="C32" s="297"/>
    </row>
    <row r="33" spans="1:3" ht="15">
      <c r="A33" s="207"/>
      <c r="B33" s="208"/>
      <c r="C33" s="297"/>
    </row>
    <row r="34" spans="1:3" ht="15">
      <c r="A34" s="207"/>
      <c r="B34" s="208"/>
      <c r="C34" s="297"/>
    </row>
    <row r="35" spans="1:3" ht="15">
      <c r="A35" s="207"/>
      <c r="B35" s="208"/>
      <c r="C35" s="297"/>
    </row>
    <row r="36" spans="1:3" ht="15">
      <c r="A36" s="209"/>
      <c r="B36" s="208"/>
      <c r="C36" s="297"/>
    </row>
    <row r="37" spans="1:3" ht="15">
      <c r="A37" s="209"/>
      <c r="B37" s="208"/>
      <c r="C37" s="297"/>
    </row>
    <row r="38" spans="1:3" ht="15">
      <c r="A38" s="209"/>
      <c r="B38" s="208"/>
      <c r="C38" s="297"/>
    </row>
    <row r="39" spans="1:3" ht="15">
      <c r="A39" s="207"/>
      <c r="B39" s="208"/>
      <c r="C39" s="297"/>
    </row>
    <row r="40" spans="1:3" ht="15.75">
      <c r="A40" s="210"/>
      <c r="B40" s="211"/>
      <c r="C40" s="297"/>
    </row>
    <row r="41" spans="1:3" ht="15.75">
      <c r="A41" s="212"/>
      <c r="B41" s="213"/>
      <c r="C41" s="297"/>
    </row>
    <row r="42" spans="1:3" ht="15.75">
      <c r="A42" s="212"/>
      <c r="B42" s="213"/>
      <c r="C42" s="297"/>
    </row>
    <row r="43" spans="1:3" ht="15.75">
      <c r="A43" s="212"/>
      <c r="B43" s="213"/>
      <c r="C43" s="297"/>
    </row>
    <row r="44" spans="1:3" ht="15.75">
      <c r="A44" s="212"/>
      <c r="B44" s="213"/>
      <c r="C44" s="297"/>
    </row>
    <row r="45" spans="1:3" ht="15">
      <c r="A45" s="207"/>
      <c r="B45" s="208"/>
      <c r="C45" s="297"/>
    </row>
    <row r="46" spans="1:3" ht="15">
      <c r="A46" s="207"/>
      <c r="B46" s="208"/>
      <c r="C46" s="297"/>
    </row>
    <row r="47" spans="1:3" ht="15">
      <c r="A47" s="207"/>
      <c r="B47" s="208"/>
      <c r="C47" s="297"/>
    </row>
    <row r="48" spans="1:3" ht="15">
      <c r="A48" s="207"/>
      <c r="B48" s="208"/>
      <c r="C48" s="297"/>
    </row>
    <row r="49" spans="1:3" ht="15">
      <c r="A49" s="207"/>
      <c r="B49" s="208"/>
      <c r="C49" s="297"/>
    </row>
    <row r="50" spans="1:3" ht="15">
      <c r="A50" s="207"/>
      <c r="B50" s="208"/>
      <c r="C50" s="297"/>
    </row>
    <row r="51" spans="1:3" ht="15">
      <c r="A51" s="207"/>
      <c r="B51" s="208"/>
      <c r="C51" s="297"/>
    </row>
    <row r="52" spans="1:3" ht="15">
      <c r="A52" s="207"/>
      <c r="B52" s="208"/>
      <c r="C52" s="297"/>
    </row>
    <row r="53" spans="1:3" ht="15">
      <c r="A53" s="207"/>
      <c r="B53" s="208"/>
      <c r="C53" s="297"/>
    </row>
    <row r="54" spans="1:3" ht="15">
      <c r="A54" s="207"/>
      <c r="B54" s="208"/>
      <c r="C54" s="297"/>
    </row>
    <row r="55" spans="1:3" ht="15">
      <c r="A55" s="207"/>
      <c r="B55" s="208"/>
      <c r="C55" s="297"/>
    </row>
    <row r="56" spans="1:3" ht="15.75">
      <c r="A56" s="210"/>
      <c r="B56" s="211"/>
      <c r="C56" s="297"/>
    </row>
    <row r="57" spans="1:3" ht="15">
      <c r="A57" s="131"/>
      <c r="B57" s="131"/>
      <c r="C57" s="131"/>
    </row>
    <row r="58" spans="1:3" ht="15">
      <c r="A58" s="131"/>
      <c r="B58" s="131"/>
      <c r="C58" s="131"/>
    </row>
    <row r="59" spans="1:3" ht="15">
      <c r="A59" s="131"/>
      <c r="B59" s="131"/>
      <c r="C59" s="131"/>
    </row>
    <row r="60" spans="1:3" ht="15">
      <c r="A60" s="131"/>
      <c r="B60" s="131"/>
      <c r="C60" s="131"/>
    </row>
    <row r="61" spans="1:3" ht="15">
      <c r="A61" s="131"/>
      <c r="B61" s="131"/>
      <c r="C61" s="131"/>
    </row>
    <row r="62" spans="1:3" ht="15">
      <c r="A62" s="131"/>
      <c r="B62" s="131"/>
      <c r="C62" s="131"/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s="214" customFormat="1" ht="24" customHeight="1">
      <c r="A1" s="315" t="s">
        <v>789</v>
      </c>
      <c r="B1" s="316"/>
      <c r="C1" s="316"/>
      <c r="D1" s="316"/>
      <c r="E1" s="316"/>
    </row>
    <row r="2" spans="1:5" ht="23.25" customHeight="1">
      <c r="A2" s="314" t="s">
        <v>38</v>
      </c>
      <c r="B2" s="313"/>
      <c r="C2" s="313"/>
      <c r="D2" s="313"/>
      <c r="E2" s="313"/>
    </row>
    <row r="3" ht="18">
      <c r="A3" s="53"/>
    </row>
    <row r="4" ht="15">
      <c r="E4" s="260" t="s">
        <v>772</v>
      </c>
    </row>
    <row r="5" spans="1:5" ht="30">
      <c r="A5" s="2" t="s">
        <v>129</v>
      </c>
      <c r="B5" s="3" t="s">
        <v>130</v>
      </c>
      <c r="C5" s="65" t="s">
        <v>1</v>
      </c>
      <c r="D5" s="65" t="s">
        <v>2</v>
      </c>
      <c r="E5" s="74" t="s">
        <v>3</v>
      </c>
    </row>
    <row r="6" spans="1:5" ht="15">
      <c r="A6" s="30"/>
      <c r="B6" s="30"/>
      <c r="C6" s="30"/>
      <c r="D6" s="30"/>
      <c r="E6" s="30"/>
    </row>
    <row r="7" spans="1:5" ht="15">
      <c r="A7" s="30"/>
      <c r="B7" s="30"/>
      <c r="C7" s="30"/>
      <c r="D7" s="30"/>
      <c r="E7" s="30"/>
    </row>
    <row r="8" spans="1:5" ht="15">
      <c r="A8" s="30"/>
      <c r="B8" s="30"/>
      <c r="C8" s="30"/>
      <c r="D8" s="30"/>
      <c r="E8" s="30"/>
    </row>
    <row r="9" spans="1:5" ht="15">
      <c r="A9" s="30"/>
      <c r="B9" s="30"/>
      <c r="C9" s="30"/>
      <c r="D9" s="30"/>
      <c r="E9" s="30"/>
    </row>
    <row r="10" spans="1:5" ht="15">
      <c r="A10" s="15" t="s">
        <v>691</v>
      </c>
      <c r="B10" s="8" t="s">
        <v>230</v>
      </c>
      <c r="C10" s="30">
        <v>907</v>
      </c>
      <c r="D10" s="30"/>
      <c r="E10" s="30">
        <v>907</v>
      </c>
    </row>
    <row r="11" spans="1:5" ht="15">
      <c r="A11" s="15"/>
      <c r="B11" s="8"/>
      <c r="C11" s="30"/>
      <c r="D11" s="30"/>
      <c r="E11" s="30"/>
    </row>
    <row r="12" spans="1:5" ht="15">
      <c r="A12" s="15"/>
      <c r="B12" s="8"/>
      <c r="C12" s="30"/>
      <c r="D12" s="30"/>
      <c r="E12" s="30"/>
    </row>
    <row r="13" spans="1:5" ht="15">
      <c r="A13" s="15"/>
      <c r="B13" s="8"/>
      <c r="C13" s="30"/>
      <c r="D13" s="30"/>
      <c r="E13" s="30"/>
    </row>
    <row r="14" spans="1:5" ht="15">
      <c r="A14" s="15"/>
      <c r="B14" s="8"/>
      <c r="C14" s="30"/>
      <c r="D14" s="30"/>
      <c r="E14" s="30"/>
    </row>
    <row r="15" spans="1:5" ht="15">
      <c r="A15" s="15" t="s">
        <v>690</v>
      </c>
      <c r="B15" s="8" t="s">
        <v>230</v>
      </c>
      <c r="C15" s="30"/>
      <c r="D15" s="30"/>
      <c r="E15" s="30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Lívi</cp:lastModifiedBy>
  <cp:lastPrinted>2015-03-12T09:59:26Z</cp:lastPrinted>
  <dcterms:created xsi:type="dcterms:W3CDTF">2014-01-03T21:48:14Z</dcterms:created>
  <dcterms:modified xsi:type="dcterms:W3CDTF">2016-03-11T12:56:49Z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