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310" yWindow="0" windowWidth="10635" windowHeight="10230" activeTab="1"/>
  </bookViews>
  <sheets>
    <sheet name="01" sheetId="23" r:id="rId1"/>
    <sheet name="02" sheetId="25" r:id="rId2"/>
  </sheets>
  <definedNames>
    <definedName name="_xlnm.Print_Titles" localSheetId="0">'01'!$1:$7</definedName>
    <definedName name="_xlnm.Print_Titles" localSheetId="1">'02'!$1:$7</definedName>
  </definedNames>
  <calcPr calcId="125725"/>
</workbook>
</file>

<file path=xl/calcChain.xml><?xml version="1.0" encoding="utf-8"?>
<calcChain xmlns="http://schemas.openxmlformats.org/spreadsheetml/2006/main">
  <c r="AM203" i="23"/>
  <c r="AQ203"/>
  <c r="AU203"/>
  <c r="AY203"/>
  <c r="BC203"/>
  <c r="AI194"/>
  <c r="BG194" s="1"/>
  <c r="AM191"/>
  <c r="AQ191"/>
  <c r="AU191"/>
  <c r="AY191"/>
  <c r="BC191"/>
  <c r="AM186"/>
  <c r="AM198" s="1"/>
  <c r="AM205" s="1"/>
  <c r="AQ186"/>
  <c r="AQ198" s="1"/>
  <c r="AQ205" s="1"/>
  <c r="AU186"/>
  <c r="AU198" s="1"/>
  <c r="AU205" s="1"/>
  <c r="AY186"/>
  <c r="AY198" s="1"/>
  <c r="AY205" s="1"/>
  <c r="BC186"/>
  <c r="BC198" s="1"/>
  <c r="BC205" s="1"/>
  <c r="AM181"/>
  <c r="AQ181"/>
  <c r="AU181"/>
  <c r="AY181"/>
  <c r="BC181"/>
  <c r="AM172"/>
  <c r="AQ172"/>
  <c r="AU172"/>
  <c r="AY172"/>
  <c r="BC172"/>
  <c r="AM167"/>
  <c r="AQ167"/>
  <c r="AU167"/>
  <c r="AY167"/>
  <c r="BC167"/>
  <c r="AM159"/>
  <c r="AQ159"/>
  <c r="AU159"/>
  <c r="AY159"/>
  <c r="BC159"/>
  <c r="AM146"/>
  <c r="AQ146"/>
  <c r="AU146"/>
  <c r="AY146"/>
  <c r="BC146"/>
  <c r="AM136"/>
  <c r="AQ136"/>
  <c r="AU136"/>
  <c r="AY136"/>
  <c r="BC136"/>
  <c r="AM130"/>
  <c r="AQ130"/>
  <c r="AU130"/>
  <c r="AY130"/>
  <c r="BC130"/>
  <c r="AM127"/>
  <c r="AQ127"/>
  <c r="AU127"/>
  <c r="AY127"/>
  <c r="BC127"/>
  <c r="AM119"/>
  <c r="AM137" s="1"/>
  <c r="AQ119"/>
  <c r="AU119"/>
  <c r="AY119"/>
  <c r="AY137" s="1"/>
  <c r="BC119"/>
  <c r="BC137" s="1"/>
  <c r="AM116"/>
  <c r="AQ116"/>
  <c r="AQ137" s="1"/>
  <c r="AU116"/>
  <c r="AU137" s="1"/>
  <c r="AY116"/>
  <c r="BC116"/>
  <c r="AQ111"/>
  <c r="AQ182" s="1"/>
  <c r="AQ206" s="1"/>
  <c r="AU111"/>
  <c r="AU182" s="1"/>
  <c r="AU206" s="1"/>
  <c r="AM110"/>
  <c r="AQ110"/>
  <c r="AU110"/>
  <c r="AY110"/>
  <c r="BC110"/>
  <c r="AM106"/>
  <c r="AM111" s="1"/>
  <c r="AQ106"/>
  <c r="AU106"/>
  <c r="AY106"/>
  <c r="AY111" s="1"/>
  <c r="AY182" s="1"/>
  <c r="AY206" s="1"/>
  <c r="BC106"/>
  <c r="BC111" s="1"/>
  <c r="AI94"/>
  <c r="AI95"/>
  <c r="AI96"/>
  <c r="AI97"/>
  <c r="AI98"/>
  <c r="AI99"/>
  <c r="AI100"/>
  <c r="AI101"/>
  <c r="AI102"/>
  <c r="AI103"/>
  <c r="AI104"/>
  <c r="AI105"/>
  <c r="AI107"/>
  <c r="AI108"/>
  <c r="AI109"/>
  <c r="AI112"/>
  <c r="AI113"/>
  <c r="AI114"/>
  <c r="AI115"/>
  <c r="AI117"/>
  <c r="AI119" s="1"/>
  <c r="BG119" s="1"/>
  <c r="AI118"/>
  <c r="AI120"/>
  <c r="AI127" s="1"/>
  <c r="BG127" s="1"/>
  <c r="AI121"/>
  <c r="AI122"/>
  <c r="AI123"/>
  <c r="AI124"/>
  <c r="AI125"/>
  <c r="AI126"/>
  <c r="AI128"/>
  <c r="AI130" s="1"/>
  <c r="BG130" s="1"/>
  <c r="AI129"/>
  <c r="AI131"/>
  <c r="AI136" s="1"/>
  <c r="BG136" s="1"/>
  <c r="AI132"/>
  <c r="AI133"/>
  <c r="AI134"/>
  <c r="AI135"/>
  <c r="AI138"/>
  <c r="AI146" s="1"/>
  <c r="AI139"/>
  <c r="AI140"/>
  <c r="AI141"/>
  <c r="AI142"/>
  <c r="AI143"/>
  <c r="AI144"/>
  <c r="AI145"/>
  <c r="AI147"/>
  <c r="AI159" s="1"/>
  <c r="AI148"/>
  <c r="AI149"/>
  <c r="AI150"/>
  <c r="AI151"/>
  <c r="AI152"/>
  <c r="AI153"/>
  <c r="AI154"/>
  <c r="AI155"/>
  <c r="AI156"/>
  <c r="AI157"/>
  <c r="AI158"/>
  <c r="AI160"/>
  <c r="AI167" s="1"/>
  <c r="AI161"/>
  <c r="AI162"/>
  <c r="AI163"/>
  <c r="AI164"/>
  <c r="AI165"/>
  <c r="AI166"/>
  <c r="AI168"/>
  <c r="AI172" s="1"/>
  <c r="AI169"/>
  <c r="AI170"/>
  <c r="AI171"/>
  <c r="AI173"/>
  <c r="AI181" s="1"/>
  <c r="AI174"/>
  <c r="AI175"/>
  <c r="AI176"/>
  <c r="AI177"/>
  <c r="AI178"/>
  <c r="AI179"/>
  <c r="AI180"/>
  <c r="AI183"/>
  <c r="AI186" s="1"/>
  <c r="AI184"/>
  <c r="AI185"/>
  <c r="AI187"/>
  <c r="AI191" s="1"/>
  <c r="BG191" s="1"/>
  <c r="AI188"/>
  <c r="AI189"/>
  <c r="AI190"/>
  <c r="AI192"/>
  <c r="BG192" s="1"/>
  <c r="AI193"/>
  <c r="BG193" s="1"/>
  <c r="AI195"/>
  <c r="AI196"/>
  <c r="BG196" s="1"/>
  <c r="AI197"/>
  <c r="BG197" s="1"/>
  <c r="AI199"/>
  <c r="AI203" s="1"/>
  <c r="BG203" s="1"/>
  <c r="AI200"/>
  <c r="BG200" s="1"/>
  <c r="AI201"/>
  <c r="BG201" s="1"/>
  <c r="AI202"/>
  <c r="BG202" s="1"/>
  <c r="AI93"/>
  <c r="AI106" s="1"/>
  <c r="BG90"/>
  <c r="BG94"/>
  <c r="BG95"/>
  <c r="BG96"/>
  <c r="BG97"/>
  <c r="BG98"/>
  <c r="BG99"/>
  <c r="BG100"/>
  <c r="BG101"/>
  <c r="BG102"/>
  <c r="BG103"/>
  <c r="BG104"/>
  <c r="BG105"/>
  <c r="BG107"/>
  <c r="BG108"/>
  <c r="BG109"/>
  <c r="BG112"/>
  <c r="BG113"/>
  <c r="BG114"/>
  <c r="BG115"/>
  <c r="BG117"/>
  <c r="BG118"/>
  <c r="BG120"/>
  <c r="BG121"/>
  <c r="BG122"/>
  <c r="BG123"/>
  <c r="BG124"/>
  <c r="BG125"/>
  <c r="BG126"/>
  <c r="BG128"/>
  <c r="BG129"/>
  <c r="BG131"/>
  <c r="BG132"/>
  <c r="BG133"/>
  <c r="BG134"/>
  <c r="BG135"/>
  <c r="BG138"/>
  <c r="BG139"/>
  <c r="BG140"/>
  <c r="BG141"/>
  <c r="BG142"/>
  <c r="BG143"/>
  <c r="BG144"/>
  <c r="BG145"/>
  <c r="BG147"/>
  <c r="BG148"/>
  <c r="BG149"/>
  <c r="BG150"/>
  <c r="BG151"/>
  <c r="BG152"/>
  <c r="BG153"/>
  <c r="BG154"/>
  <c r="BG155"/>
  <c r="BG156"/>
  <c r="BG157"/>
  <c r="BG158"/>
  <c r="BG160"/>
  <c r="BG161"/>
  <c r="BG162"/>
  <c r="BG163"/>
  <c r="BG164"/>
  <c r="BG165"/>
  <c r="BG166"/>
  <c r="BG168"/>
  <c r="BG169"/>
  <c r="BG170"/>
  <c r="BG171"/>
  <c r="BG173"/>
  <c r="BG174"/>
  <c r="BG175"/>
  <c r="BG176"/>
  <c r="BG177"/>
  <c r="BG178"/>
  <c r="BG179"/>
  <c r="BG180"/>
  <c r="BG183"/>
  <c r="BG184"/>
  <c r="BG185"/>
  <c r="BG187"/>
  <c r="BG188"/>
  <c r="BG189"/>
  <c r="BG190"/>
  <c r="BG195"/>
  <c r="BG204"/>
  <c r="BC89"/>
  <c r="AU89"/>
  <c r="AM89"/>
  <c r="BC84"/>
  <c r="BC91" s="1"/>
  <c r="BC78"/>
  <c r="AU78"/>
  <c r="AM78"/>
  <c r="BC75"/>
  <c r="AU75"/>
  <c r="AU84" s="1"/>
  <c r="AU91" s="1"/>
  <c r="AM75"/>
  <c r="BC70"/>
  <c r="AU70"/>
  <c r="AM70"/>
  <c r="AM84" s="1"/>
  <c r="AM91" s="1"/>
  <c r="BC65"/>
  <c r="AU65"/>
  <c r="AM65"/>
  <c r="BC61"/>
  <c r="AU61"/>
  <c r="AM61"/>
  <c r="BC57"/>
  <c r="AU57"/>
  <c r="AM57"/>
  <c r="BC51"/>
  <c r="AU51"/>
  <c r="AM51"/>
  <c r="BC40"/>
  <c r="AU40"/>
  <c r="BC38"/>
  <c r="AU38"/>
  <c r="AM38"/>
  <c r="AM40" s="1"/>
  <c r="BC29"/>
  <c r="AU29"/>
  <c r="AM29"/>
  <c r="BC26"/>
  <c r="BC66" s="1"/>
  <c r="BC92" s="1"/>
  <c r="AU26"/>
  <c r="AM26"/>
  <c r="BC20"/>
  <c r="AU20"/>
  <c r="AU66" s="1"/>
  <c r="AU92" s="1"/>
  <c r="BC14"/>
  <c r="AU14"/>
  <c r="AM14"/>
  <c r="AM20" s="1"/>
  <c r="AI81"/>
  <c r="BG81" s="1"/>
  <c r="AI9"/>
  <c r="BG9" s="1"/>
  <c r="AI10"/>
  <c r="BG10" s="1"/>
  <c r="AI11"/>
  <c r="BG11" s="1"/>
  <c r="AI12"/>
  <c r="BG12" s="1"/>
  <c r="AI13"/>
  <c r="BG13" s="1"/>
  <c r="AI15"/>
  <c r="BG15" s="1"/>
  <c r="AI16"/>
  <c r="BG16" s="1"/>
  <c r="AI17"/>
  <c r="BG17" s="1"/>
  <c r="AI18"/>
  <c r="BG18" s="1"/>
  <c r="AI19"/>
  <c r="BG19" s="1"/>
  <c r="AI21"/>
  <c r="BG21" s="1"/>
  <c r="AI22"/>
  <c r="BG22" s="1"/>
  <c r="AI23"/>
  <c r="BG23" s="1"/>
  <c r="AI24"/>
  <c r="BG24" s="1"/>
  <c r="AI25"/>
  <c r="BG25" s="1"/>
  <c r="AI27"/>
  <c r="BG27" s="1"/>
  <c r="AI28"/>
  <c r="BG28" s="1"/>
  <c r="AI30"/>
  <c r="BG30" s="1"/>
  <c r="AI31"/>
  <c r="BG31" s="1"/>
  <c r="AI32"/>
  <c r="BG32" s="1"/>
  <c r="AI33"/>
  <c r="BG33" s="1"/>
  <c r="AI34"/>
  <c r="BG34" s="1"/>
  <c r="AI35"/>
  <c r="BG35" s="1"/>
  <c r="AI36"/>
  <c r="BG36" s="1"/>
  <c r="AI37"/>
  <c r="BG37" s="1"/>
  <c r="AI39"/>
  <c r="BG39" s="1"/>
  <c r="AI41"/>
  <c r="BG41" s="1"/>
  <c r="AI42"/>
  <c r="BG42" s="1"/>
  <c r="AI43"/>
  <c r="BG43" s="1"/>
  <c r="AI44"/>
  <c r="BG44" s="1"/>
  <c r="AI45"/>
  <c r="BG45" s="1"/>
  <c r="AI46"/>
  <c r="BG46" s="1"/>
  <c r="AI47"/>
  <c r="BG47" s="1"/>
  <c r="AI48"/>
  <c r="BG48" s="1"/>
  <c r="AI49"/>
  <c r="BG49" s="1"/>
  <c r="AI50"/>
  <c r="BG50" s="1"/>
  <c r="AI52"/>
  <c r="BG52" s="1"/>
  <c r="AI53"/>
  <c r="BG53" s="1"/>
  <c r="AI54"/>
  <c r="BG54" s="1"/>
  <c r="AI55"/>
  <c r="BG55" s="1"/>
  <c r="AI56"/>
  <c r="BG56" s="1"/>
  <c r="AI58"/>
  <c r="BG58" s="1"/>
  <c r="AI59"/>
  <c r="BG59" s="1"/>
  <c r="AI60"/>
  <c r="BG60" s="1"/>
  <c r="AI62"/>
  <c r="BG62" s="1"/>
  <c r="AI63"/>
  <c r="BG63" s="1"/>
  <c r="AI64"/>
  <c r="BG64" s="1"/>
  <c r="AI67"/>
  <c r="BG67" s="1"/>
  <c r="AI68"/>
  <c r="BG68" s="1"/>
  <c r="AI69"/>
  <c r="BG69" s="1"/>
  <c r="AI71"/>
  <c r="BG71" s="1"/>
  <c r="AI72"/>
  <c r="BG72" s="1"/>
  <c r="AI73"/>
  <c r="BG73" s="1"/>
  <c r="AI74"/>
  <c r="BG74" s="1"/>
  <c r="AI76"/>
  <c r="BG76" s="1"/>
  <c r="AI77"/>
  <c r="BG77" s="1"/>
  <c r="AI79"/>
  <c r="BG79" s="1"/>
  <c r="AI80"/>
  <c r="BG80" s="1"/>
  <c r="AI82"/>
  <c r="BG82" s="1"/>
  <c r="AI83"/>
  <c r="BG83" s="1"/>
  <c r="AI85"/>
  <c r="BG85" s="1"/>
  <c r="AI86"/>
  <c r="BG86" s="1"/>
  <c r="AI87"/>
  <c r="BG87" s="1"/>
  <c r="AI88"/>
  <c r="BG88" s="1"/>
  <c r="AI8"/>
  <c r="BG8" s="1"/>
  <c r="BG12" i="25"/>
  <c r="BG9"/>
  <c r="BG10"/>
  <c r="BG11"/>
  <c r="BG13"/>
  <c r="BG14"/>
  <c r="BG15"/>
  <c r="BG16"/>
  <c r="BG17"/>
  <c r="BG18"/>
  <c r="BG19"/>
  <c r="BG20"/>
  <c r="BG21"/>
  <c r="BG22"/>
  <c r="BG23"/>
  <c r="BG24"/>
  <c r="BG25"/>
  <c r="BG27"/>
  <c r="BG28"/>
  <c r="BG29"/>
  <c r="BG30"/>
  <c r="BG31"/>
  <c r="BG33"/>
  <c r="BG34"/>
  <c r="BG35"/>
  <c r="BG36"/>
  <c r="BG37"/>
  <c r="BG38"/>
  <c r="BG40"/>
  <c r="BG41"/>
  <c r="BG43"/>
  <c r="BG44"/>
  <c r="BG45"/>
  <c r="BG46"/>
  <c r="BG47"/>
  <c r="BG48"/>
  <c r="BG49"/>
  <c r="BG50"/>
  <c r="BG51"/>
  <c r="BG52"/>
  <c r="BG53"/>
  <c r="BG55"/>
  <c r="BG56"/>
  <c r="BG57"/>
  <c r="BG59"/>
  <c r="BG60"/>
  <c r="BG61"/>
  <c r="BG62"/>
  <c r="BG63"/>
  <c r="BG64"/>
  <c r="BG65"/>
  <c r="BG66"/>
  <c r="BG67"/>
  <c r="BG68"/>
  <c r="BG69"/>
  <c r="BG70"/>
  <c r="BG71"/>
  <c r="BG72"/>
  <c r="BG73"/>
  <c r="BG75"/>
  <c r="BG76"/>
  <c r="BG77"/>
  <c r="BG78"/>
  <c r="BG79"/>
  <c r="BG81"/>
  <c r="BG82"/>
  <c r="BG83"/>
  <c r="BG85"/>
  <c r="BG86"/>
  <c r="BG87"/>
  <c r="BG88"/>
  <c r="BG91"/>
  <c r="BG92"/>
  <c r="BG93"/>
  <c r="BG95"/>
  <c r="BG96"/>
  <c r="BG97"/>
  <c r="BG98"/>
  <c r="BG100"/>
  <c r="BG101"/>
  <c r="BG103"/>
  <c r="BG104"/>
  <c r="BG105"/>
  <c r="BG106"/>
  <c r="BG107"/>
  <c r="BG109"/>
  <c r="BG110"/>
  <c r="BG111"/>
  <c r="BG112"/>
  <c r="BG114"/>
  <c r="BG117"/>
  <c r="BG118"/>
  <c r="BG119"/>
  <c r="BG120"/>
  <c r="BG121"/>
  <c r="BG122"/>
  <c r="BG123"/>
  <c r="BG124"/>
  <c r="BG125"/>
  <c r="BG126"/>
  <c r="BG127"/>
  <c r="BG128"/>
  <c r="BG129"/>
  <c r="BG131"/>
  <c r="BG132"/>
  <c r="BG133"/>
  <c r="BG136"/>
  <c r="BG137"/>
  <c r="BG138"/>
  <c r="BG139"/>
  <c r="BG140"/>
  <c r="BG141"/>
  <c r="BG142"/>
  <c r="BG144"/>
  <c r="BG145"/>
  <c r="BG147"/>
  <c r="BG148"/>
  <c r="BG149"/>
  <c r="BG150"/>
  <c r="BG151"/>
  <c r="BG152"/>
  <c r="BG153"/>
  <c r="BG154"/>
  <c r="BG155"/>
  <c r="BG156"/>
  <c r="BG158"/>
  <c r="BG159"/>
  <c r="BG161"/>
  <c r="BG162"/>
  <c r="BG163"/>
  <c r="BG164"/>
  <c r="BG165"/>
  <c r="BG168"/>
  <c r="BG169"/>
  <c r="BG170"/>
  <c r="BG171"/>
  <c r="BG172"/>
  <c r="BG173"/>
  <c r="BG174"/>
  <c r="BG175"/>
  <c r="BG176"/>
  <c r="BG177"/>
  <c r="BG178"/>
  <c r="BG179"/>
  <c r="BG180"/>
  <c r="BG181"/>
  <c r="BG182"/>
  <c r="BG183"/>
  <c r="BG184"/>
  <c r="BG186"/>
  <c r="BG187"/>
  <c r="BG188"/>
  <c r="BG189"/>
  <c r="BG190"/>
  <c r="BG191"/>
  <c r="BG192"/>
  <c r="BG193"/>
  <c r="BG194"/>
  <c r="BG195"/>
  <c r="BG196"/>
  <c r="BG197"/>
  <c r="BG198"/>
  <c r="BG199"/>
  <c r="BG200"/>
  <c r="BG202"/>
  <c r="BG203"/>
  <c r="BG204"/>
  <c r="BG205"/>
  <c r="BG206"/>
  <c r="BG207"/>
  <c r="BG208"/>
  <c r="BG210"/>
  <c r="BG211"/>
  <c r="BG212"/>
  <c r="BG213"/>
  <c r="BG215"/>
  <c r="BG216"/>
  <c r="BG217"/>
  <c r="BG218"/>
  <c r="BG219"/>
  <c r="BG220"/>
  <c r="BG221"/>
  <c r="BG222"/>
  <c r="BG225"/>
  <c r="BG226"/>
  <c r="BG227"/>
  <c r="BG228"/>
  <c r="BG229"/>
  <c r="BG230"/>
  <c r="BG231"/>
  <c r="BG232"/>
  <c r="BG234"/>
  <c r="BG235"/>
  <c r="BG236"/>
  <c r="BG237"/>
  <c r="BG238"/>
  <c r="BG239"/>
  <c r="BG240"/>
  <c r="BG241"/>
  <c r="BG243"/>
  <c r="BG244"/>
  <c r="BG245"/>
  <c r="BG246"/>
  <c r="BG248"/>
  <c r="BG8"/>
  <c r="AQ247"/>
  <c r="AU247"/>
  <c r="AY247"/>
  <c r="BC247"/>
  <c r="AI247"/>
  <c r="BG247" s="1"/>
  <c r="AM247"/>
  <c r="AI233"/>
  <c r="BG233" s="1"/>
  <c r="AM233"/>
  <c r="AQ233"/>
  <c r="AU233"/>
  <c r="AY233"/>
  <c r="BC233"/>
  <c r="AI228"/>
  <c r="AI242" s="1"/>
  <c r="BG242" s="1"/>
  <c r="AM228"/>
  <c r="AM242" s="1"/>
  <c r="AM249" s="1"/>
  <c r="AQ228"/>
  <c r="AQ242" s="1"/>
  <c r="AQ249" s="1"/>
  <c r="AU228"/>
  <c r="AU242" s="1"/>
  <c r="AU249" s="1"/>
  <c r="AY228"/>
  <c r="AY242" s="1"/>
  <c r="AY249" s="1"/>
  <c r="BC228"/>
  <c r="BC242" s="1"/>
  <c r="BC249" s="1"/>
  <c r="AI223"/>
  <c r="AM223"/>
  <c r="AQ223"/>
  <c r="AU223"/>
  <c r="AY223"/>
  <c r="BC223"/>
  <c r="AI214"/>
  <c r="AM214"/>
  <c r="AQ214"/>
  <c r="AU214"/>
  <c r="AY214"/>
  <c r="BC214"/>
  <c r="AI209"/>
  <c r="BG209" s="1"/>
  <c r="AM209"/>
  <c r="AQ209"/>
  <c r="AU209"/>
  <c r="AY209"/>
  <c r="BC209"/>
  <c r="AI201"/>
  <c r="AM201"/>
  <c r="AQ201"/>
  <c r="AU201"/>
  <c r="AY201"/>
  <c r="BC201"/>
  <c r="AI185"/>
  <c r="BG185" s="1"/>
  <c r="AM185"/>
  <c r="AQ185"/>
  <c r="AU185"/>
  <c r="AY185"/>
  <c r="BC185"/>
  <c r="AI166"/>
  <c r="BG166" s="1"/>
  <c r="AM166"/>
  <c r="AQ166"/>
  <c r="AU166"/>
  <c r="AY166"/>
  <c r="BC166"/>
  <c r="AI160"/>
  <c r="BG160" s="1"/>
  <c r="AM160"/>
  <c r="AQ160"/>
  <c r="AU160"/>
  <c r="AY160"/>
  <c r="BC160"/>
  <c r="AI157"/>
  <c r="BG157" s="1"/>
  <c r="AM157"/>
  <c r="AQ157"/>
  <c r="AU157"/>
  <c r="AY157"/>
  <c r="BC157"/>
  <c r="AI146"/>
  <c r="BG146" s="1"/>
  <c r="AM146"/>
  <c r="AQ146"/>
  <c r="AQ167" s="1"/>
  <c r="AU146"/>
  <c r="AU167" s="1"/>
  <c r="AY146"/>
  <c r="BC146"/>
  <c r="AI143"/>
  <c r="BG143" s="1"/>
  <c r="AM143"/>
  <c r="AM167" s="1"/>
  <c r="AQ143"/>
  <c r="AU143"/>
  <c r="AY143"/>
  <c r="AY167" s="1"/>
  <c r="BC143"/>
  <c r="BC167" s="1"/>
  <c r="AI134"/>
  <c r="AM134"/>
  <c r="AQ134"/>
  <c r="AU134"/>
  <c r="AY134"/>
  <c r="BC134"/>
  <c r="AI130"/>
  <c r="BG130" s="1"/>
  <c r="AM130"/>
  <c r="AM135" s="1"/>
  <c r="AM224" s="1"/>
  <c r="AM250" s="1"/>
  <c r="AQ130"/>
  <c r="AQ135" s="1"/>
  <c r="AQ224" s="1"/>
  <c r="AQ250" s="1"/>
  <c r="AU130"/>
  <c r="AU135" s="1"/>
  <c r="AU224" s="1"/>
  <c r="AU250" s="1"/>
  <c r="AY130"/>
  <c r="AY135" s="1"/>
  <c r="AY224" s="1"/>
  <c r="AY250" s="1"/>
  <c r="BC130"/>
  <c r="BC135" s="1"/>
  <c r="BC224" s="1"/>
  <c r="BC250" s="1"/>
  <c r="BC113"/>
  <c r="AU113"/>
  <c r="AI113"/>
  <c r="BG113" s="1"/>
  <c r="AM113"/>
  <c r="BC102"/>
  <c r="AU102"/>
  <c r="AI102"/>
  <c r="AM102"/>
  <c r="BC99"/>
  <c r="AU99"/>
  <c r="AI99"/>
  <c r="BG99" s="1"/>
  <c r="AM99"/>
  <c r="BC94"/>
  <c r="BC108" s="1"/>
  <c r="BC115" s="1"/>
  <c r="AU94"/>
  <c r="AU108" s="1"/>
  <c r="AU115" s="1"/>
  <c r="AI94"/>
  <c r="BG94" s="1"/>
  <c r="AM94"/>
  <c r="AM108" s="1"/>
  <c r="AM115" s="1"/>
  <c r="BC89"/>
  <c r="AU89"/>
  <c r="AI89"/>
  <c r="BG89" s="1"/>
  <c r="AM89"/>
  <c r="BC84"/>
  <c r="AU84"/>
  <c r="AI84"/>
  <c r="BG84" s="1"/>
  <c r="AM84"/>
  <c r="BC80"/>
  <c r="AU80"/>
  <c r="AI80"/>
  <c r="AM80"/>
  <c r="BC74"/>
  <c r="AU74"/>
  <c r="AI74"/>
  <c r="BG74" s="1"/>
  <c r="AM74"/>
  <c r="AU58"/>
  <c r="BC54"/>
  <c r="AU54"/>
  <c r="AI54"/>
  <c r="BG54" s="1"/>
  <c r="AM54"/>
  <c r="BC42"/>
  <c r="BC58" s="1"/>
  <c r="AU42"/>
  <c r="AI42"/>
  <c r="BG42" s="1"/>
  <c r="AM42"/>
  <c r="AM58" s="1"/>
  <c r="BC39"/>
  <c r="AU39"/>
  <c r="AI39"/>
  <c r="BG39" s="1"/>
  <c r="AM39"/>
  <c r="BC26"/>
  <c r="BC32" s="1"/>
  <c r="BC90" s="1"/>
  <c r="AU26"/>
  <c r="AU32" s="1"/>
  <c r="AU90" s="1"/>
  <c r="AI26"/>
  <c r="AM26"/>
  <c r="AM32" s="1"/>
  <c r="AM90" s="1"/>
  <c r="AM116" s="1"/>
  <c r="AM66" i="23" l="1"/>
  <c r="AM92" s="1"/>
  <c r="BG186"/>
  <c r="AI198"/>
  <c r="BG181"/>
  <c r="BG172"/>
  <c r="BC116" i="25"/>
  <c r="BG167" i="23"/>
  <c r="BG159"/>
  <c r="BG146"/>
  <c r="AM182"/>
  <c r="AM206" s="1"/>
  <c r="AU116" i="25"/>
  <c r="BC182" i="23"/>
  <c r="BC206" s="1"/>
  <c r="BG102" i="25"/>
  <c r="BG80"/>
  <c r="BG199" i="23"/>
  <c r="BG26" i="25"/>
  <c r="BG134"/>
  <c r="BG201"/>
  <c r="BG214"/>
  <c r="BG93" i="23"/>
  <c r="AI116"/>
  <c r="AI110"/>
  <c r="BG110" s="1"/>
  <c r="BG223" i="25"/>
  <c r="BG106" i="23"/>
  <c r="AI14"/>
  <c r="AI26"/>
  <c r="AI29"/>
  <c r="AI38"/>
  <c r="BG38" s="1"/>
  <c r="AI51"/>
  <c r="AI57"/>
  <c r="AI61"/>
  <c r="AI65"/>
  <c r="AI70"/>
  <c r="AI75"/>
  <c r="BG75" s="1"/>
  <c r="AI78"/>
  <c r="BG78" s="1"/>
  <c r="AI89"/>
  <c r="BG89" s="1"/>
  <c r="AI249" i="25"/>
  <c r="BG249" s="1"/>
  <c r="AI167"/>
  <c r="AI135"/>
  <c r="AI108"/>
  <c r="AI58"/>
  <c r="AI32"/>
  <c r="AE133"/>
  <c r="AE117"/>
  <c r="AI111" i="23" l="1"/>
  <c r="BG111" s="1"/>
  <c r="BG198"/>
  <c r="AI205"/>
  <c r="BG57"/>
  <c r="BG61"/>
  <c r="BG26"/>
  <c r="BG116"/>
  <c r="AI137"/>
  <c r="BG58" i="25"/>
  <c r="BG65" i="23"/>
  <c r="BG167" i="25"/>
  <c r="BG51" i="23"/>
  <c r="BG70"/>
  <c r="AI84"/>
  <c r="BG29"/>
  <c r="AI40"/>
  <c r="BG14"/>
  <c r="AI20"/>
  <c r="BG135" i="25"/>
  <c r="AI224"/>
  <c r="BG108"/>
  <c r="AI115"/>
  <c r="BG32"/>
  <c r="AI90"/>
  <c r="AE31"/>
  <c r="AE131"/>
  <c r="AE123"/>
  <c r="AE196"/>
  <c r="AE201" s="1"/>
  <c r="AE20"/>
  <c r="AE178"/>
  <c r="AE175"/>
  <c r="AE173"/>
  <c r="AE185" s="1"/>
  <c r="AE181"/>
  <c r="AE166"/>
  <c r="AE160"/>
  <c r="AE147"/>
  <c r="AE157" s="1"/>
  <c r="AE146"/>
  <c r="AE143"/>
  <c r="AE134"/>
  <c r="AE130"/>
  <c r="AE223"/>
  <c r="AE214"/>
  <c r="AE209"/>
  <c r="AE247"/>
  <c r="AE233"/>
  <c r="AE228"/>
  <c r="AE236"/>
  <c r="BG115" l="1"/>
  <c r="BG205" i="23"/>
  <c r="AE135" i="25"/>
  <c r="AE167"/>
  <c r="AE224" s="1"/>
  <c r="AI182" i="23"/>
  <c r="AI206" s="1"/>
  <c r="BG206" s="1"/>
  <c r="BG40"/>
  <c r="BG137"/>
  <c r="BG20"/>
  <c r="AI66"/>
  <c r="BG84"/>
  <c r="AI91"/>
  <c r="BG224" i="25"/>
  <c r="AI250"/>
  <c r="BG250" s="1"/>
  <c r="BG90"/>
  <c r="AI116"/>
  <c r="BG116" s="1"/>
  <c r="AE81" i="23"/>
  <c r="AE194"/>
  <c r="AE242" i="25"/>
  <c r="AE249" s="1"/>
  <c r="AE16"/>
  <c r="AE60"/>
  <c r="AE66"/>
  <c r="AE102"/>
  <c r="AE22"/>
  <c r="AE13"/>
  <c r="AE9" i="23" s="1"/>
  <c r="AE8" i="25"/>
  <c r="AE26" s="1"/>
  <c r="AE32" s="1"/>
  <c r="AE15"/>
  <c r="AE14"/>
  <c r="AE113"/>
  <c r="AE108"/>
  <c r="AE115" s="1"/>
  <c r="AE99"/>
  <c r="AE94"/>
  <c r="AE89"/>
  <c r="AE84"/>
  <c r="AE80"/>
  <c r="AE54"/>
  <c r="AE42"/>
  <c r="AE39"/>
  <c r="AE77" i="23"/>
  <c r="AE10"/>
  <c r="AE11"/>
  <c r="AE12"/>
  <c r="AE13"/>
  <c r="AE15"/>
  <c r="AE16"/>
  <c r="AE17"/>
  <c r="AE18"/>
  <c r="AE19"/>
  <c r="AE21"/>
  <c r="AE22"/>
  <c r="AE23"/>
  <c r="AE24"/>
  <c r="AE25"/>
  <c r="AE27"/>
  <c r="AE28"/>
  <c r="AE30"/>
  <c r="AE31"/>
  <c r="AE32"/>
  <c r="AE33"/>
  <c r="AE34"/>
  <c r="AE35"/>
  <c r="AE36"/>
  <c r="AE37"/>
  <c r="AE39"/>
  <c r="AE41"/>
  <c r="AE42"/>
  <c r="AE43"/>
  <c r="AE44"/>
  <c r="AE45"/>
  <c r="AE46"/>
  <c r="AE47"/>
  <c r="AE48"/>
  <c r="AE49"/>
  <c r="AE50"/>
  <c r="AE52"/>
  <c r="AE53"/>
  <c r="AE54"/>
  <c r="AE55"/>
  <c r="AE56"/>
  <c r="AE58"/>
  <c r="AE59"/>
  <c r="AE60"/>
  <c r="AE62"/>
  <c r="AE63"/>
  <c r="AE64"/>
  <c r="AE67"/>
  <c r="AE68"/>
  <c r="AE69"/>
  <c r="AE71"/>
  <c r="AE72"/>
  <c r="AE73"/>
  <c r="AE74"/>
  <c r="AE76"/>
  <c r="AE78" s="1"/>
  <c r="AE79"/>
  <c r="AE80"/>
  <c r="AE82"/>
  <c r="AE83"/>
  <c r="AE85"/>
  <c r="AE86"/>
  <c r="AE87"/>
  <c r="AE88"/>
  <c r="AE93"/>
  <c r="AE94"/>
  <c r="AE95"/>
  <c r="AE96"/>
  <c r="AE97"/>
  <c r="AE98"/>
  <c r="AE99"/>
  <c r="AE100"/>
  <c r="AE101"/>
  <c r="AE102"/>
  <c r="AE103"/>
  <c r="AE104"/>
  <c r="AE105"/>
  <c r="AE107"/>
  <c r="AE108"/>
  <c r="AE109"/>
  <c r="AE112"/>
  <c r="AE113"/>
  <c r="AE114"/>
  <c r="AE115"/>
  <c r="AE117"/>
  <c r="AE118"/>
  <c r="AE120"/>
  <c r="AE121"/>
  <c r="AE122"/>
  <c r="AE123"/>
  <c r="AE124"/>
  <c r="AE125"/>
  <c r="AE126"/>
  <c r="AE128"/>
  <c r="AE129"/>
  <c r="AE132"/>
  <c r="AE133"/>
  <c r="AE134"/>
  <c r="AE135"/>
  <c r="AE138"/>
  <c r="AE139"/>
  <c r="AE140"/>
  <c r="AE141"/>
  <c r="AE142"/>
  <c r="AE143"/>
  <c r="AE144"/>
  <c r="AE145"/>
  <c r="AE147"/>
  <c r="AE148"/>
  <c r="AE149"/>
  <c r="AE150"/>
  <c r="AE151"/>
  <c r="AE152"/>
  <c r="AE153"/>
  <c r="AE154"/>
  <c r="AE155"/>
  <c r="AE156"/>
  <c r="AE157"/>
  <c r="AE158"/>
  <c r="AE160"/>
  <c r="AE161"/>
  <c r="AE162"/>
  <c r="AE163"/>
  <c r="AE164"/>
  <c r="AE165"/>
  <c r="AE166"/>
  <c r="AE168"/>
  <c r="AE169"/>
  <c r="AE170"/>
  <c r="AE171"/>
  <c r="AE173"/>
  <c r="AE174"/>
  <c r="AE175"/>
  <c r="AE176"/>
  <c r="AE177"/>
  <c r="AE178"/>
  <c r="AE179"/>
  <c r="AE180"/>
  <c r="AE183"/>
  <c r="AE184"/>
  <c r="AE185"/>
  <c r="AE187"/>
  <c r="AE188"/>
  <c r="AE189"/>
  <c r="AE190"/>
  <c r="AE192"/>
  <c r="AE193"/>
  <c r="AE195"/>
  <c r="AE196"/>
  <c r="AE197"/>
  <c r="AE199"/>
  <c r="AE200"/>
  <c r="AE201"/>
  <c r="AE202"/>
  <c r="AE8"/>
  <c r="BG182" l="1"/>
  <c r="BG91"/>
  <c r="AE74" i="25"/>
  <c r="AE14" i="23"/>
  <c r="AE20" s="1"/>
  <c r="AE58" i="25"/>
  <c r="BG66" i="23"/>
  <c r="AI92"/>
  <c r="BG92" s="1"/>
  <c r="AE250" i="25"/>
  <c r="AE203" i="23"/>
  <c r="AE191"/>
  <c r="AE186"/>
  <c r="AE181"/>
  <c r="AE172"/>
  <c r="AE167"/>
  <c r="AE159"/>
  <c r="AE146"/>
  <c r="AE130"/>
  <c r="AE127"/>
  <c r="AE119"/>
  <c r="AE116"/>
  <c r="AE110"/>
  <c r="AE106"/>
  <c r="AE89"/>
  <c r="AE75"/>
  <c r="AE70"/>
  <c r="AE65"/>
  <c r="AE61"/>
  <c r="AE57"/>
  <c r="AE51"/>
  <c r="AE38"/>
  <c r="AE29"/>
  <c r="AE26"/>
  <c r="AE90" i="25"/>
  <c r="AE116" s="1"/>
  <c r="AE84" i="23" l="1"/>
  <c r="AE91" s="1"/>
  <c r="AE111"/>
  <c r="AE198"/>
  <c r="AE205" s="1"/>
  <c r="AE40"/>
  <c r="AE66" s="1"/>
  <c r="AE131"/>
  <c r="AE136" s="1"/>
  <c r="AE137" s="1"/>
  <c r="AE182" l="1"/>
  <c r="AE92"/>
  <c r="AE206"/>
</calcChain>
</file>

<file path=xl/comments1.xml><?xml version="1.0" encoding="utf-8"?>
<comments xmlns="http://schemas.openxmlformats.org/spreadsheetml/2006/main">
  <authors>
    <author>PHÖ</author>
  </authors>
  <commentList>
    <comment ref="AE8" authorId="0">
      <text>
        <r>
          <rPr>
            <sz val="8"/>
            <color indexed="81"/>
            <rFont val="Tahoma"/>
            <family val="2"/>
            <charset val="238"/>
          </rPr>
          <t xml:space="preserve">
B11 rovaton MÁK értesítés alapján</t>
        </r>
      </text>
    </comment>
    <comment ref="AE2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fogl.h.tám és szoc.seg. * 0,8
lakásf.tám. * 0,9</t>
        </r>
      </text>
    </comment>
    <comment ref="AE24" authorId="0">
      <text>
        <r>
          <rPr>
            <sz val="8"/>
            <color indexed="81"/>
            <rFont val="Tahoma"/>
            <family val="2"/>
            <charset val="238"/>
          </rPr>
          <t xml:space="preserve">
Lakott külterülettel kapcs. kapott tám.
</t>
        </r>
      </text>
    </comment>
    <comment ref="AE3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Munkaügyi központtól, MVH-tól kapott működési támogatások, Várdomb-Pörböly közös hivatal támogatása</t>
        </r>
      </text>
    </comment>
    <comment ref="AE34" authorId="0">
      <text>
        <r>
          <rPr>
            <sz val="8"/>
            <color indexed="81"/>
            <rFont val="Tahoma"/>
            <family val="2"/>
            <charset val="238"/>
          </rPr>
          <t xml:space="preserve">
ÖNEGM igénylés alapján
</t>
        </r>
      </text>
    </comment>
    <comment ref="AE3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Beruházásokra és felújításokra várt támogatások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</text>
    </comment>
    <comment ref="AE8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szoc. és temetési kölcsön visszatérülése</t>
        </r>
      </text>
    </comment>
  </commentList>
</comments>
</file>

<file path=xl/sharedStrings.xml><?xml version="1.0" encoding="utf-8"?>
<sst xmlns="http://schemas.openxmlformats.org/spreadsheetml/2006/main" count="1575" uniqueCount="598">
  <si>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</si>
  <si>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</si>
  <si>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</si>
  <si>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</si>
  <si>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</si>
  <si>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</si>
  <si>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</si>
  <si>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</si>
  <si>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</si>
  <si>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</si>
  <si>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</si>
  <si>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</si>
  <si>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</si>
  <si>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</si>
  <si>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</si>
  <si>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</si>
  <si>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</si>
  <si>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</si>
  <si>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</si>
  <si>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</si>
  <si>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</si>
  <si>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</si>
  <si>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</si>
  <si>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</si>
  <si>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</si>
  <si>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</si>
  <si>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</si>
  <si>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</si>
  <si>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</si>
  <si>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</si>
  <si>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</si>
  <si>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</si>
  <si>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</si>
  <si>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</si>
  <si>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</si>
  <si>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</si>
  <si>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</si>
  <si>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</si>
  <si>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</si>
  <si>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</si>
  <si>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</si>
  <si>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</si>
  <si>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</si>
  <si>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</si>
  <si>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</si>
  <si>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</si>
  <si>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</si>
  <si>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</si>
  <si>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</si>
  <si>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</si>
  <si>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</si>
  <si>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</si>
  <si>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</si>
  <si>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</si>
  <si>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</si>
  <si>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</si>
  <si>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</si>
  <si>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</si>
  <si>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</si>
  <si>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</si>
  <si>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</si>
  <si>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</si>
  <si>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</si>
  <si>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</si>
  <si>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</si>
  <si>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</si>
  <si>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</si>
  <si>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</si>
  <si>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</si>
  <si>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</si>
  <si>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</si>
  <si>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</si>
  <si>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</si>
  <si>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</si>
  <si>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</si>
  <si>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</si>
  <si>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</si>
  <si>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</si>
  <si>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</si>
  <si>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</si>
  <si>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</si>
  <si>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</si>
  <si>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</si>
  <si>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</si>
  <si>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</si>
  <si>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</si>
  <si>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</si>
  <si>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</si>
  <si>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</si>
  <si>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</si>
  <si>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</si>
  <si>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</si>
  <si>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</si>
  <si>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</si>
  <si>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</si>
  <si>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</si>
  <si>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</si>
  <si>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</si>
  <si>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</si>
  <si>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</si>
  <si>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</si>
  <si>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</si>
  <si>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</si>
  <si>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</si>
  <si>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</si>
  <si>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</si>
  <si>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</si>
  <si>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</si>
  <si>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</si>
  <si>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</si>
  <si>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</si>
  <si>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</si>
  <si>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</si>
  <si>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</si>
  <si>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</si>
  <si>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</si>
  <si>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</si>
  <si>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</si>
  <si>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</si>
  <si>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</si>
  <si>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</si>
  <si>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</si>
  <si>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</si>
  <si>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</si>
  <si>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</si>
  <si>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</si>
  <si>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</si>
  <si>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</si>
  <si>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</si>
  <si>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</si>
  <si>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</si>
  <si>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</si>
  <si>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</si>
  <si>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</si>
  <si>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</si>
  <si>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</si>
  <si>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</si>
  <si>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</si>
  <si>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</si>
  <si>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</si>
  <si>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</si>
  <si>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</si>
  <si>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</si>
  <si>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</si>
  <si>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</si>
  <si>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Egyéb működési célú támogatások államháztartáson belülre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</si>
  <si>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</si>
  <si>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</si>
  <si>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</si>
  <si>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</si>
  <si>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</si>
  <si>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</si>
  <si>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</si>
  <si>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</si>
  <si>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</si>
  <si>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</si>
  <si>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</si>
  <si>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</si>
  <si>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</si>
  <si>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</si>
  <si>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</si>
  <si>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</si>
  <si>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</si>
  <si>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</si>
  <si>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</si>
  <si>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</si>
  <si>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</si>
  <si>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</si>
  <si>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</si>
  <si>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</si>
  <si>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</si>
  <si>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</si>
  <si>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</si>
  <si>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Egyéb felhalmozási célú támogatások államháztartáson belülre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</si>
  <si>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</si>
  <si>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</si>
  <si>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</si>
  <si>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</si>
  <si>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</si>
  <si>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</si>
  <si>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</si>
  <si>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</si>
  <si>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</si>
  <si>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</si>
  <si>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</si>
  <si>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</si>
  <si>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</si>
  <si>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</si>
  <si>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</si>
  <si>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</si>
  <si>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</si>
  <si>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</si>
  <si>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</si>
  <si>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</si>
  <si>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</si>
  <si>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</si>
  <si>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</si>
  <si>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</si>
  <si>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</si>
  <si>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</si>
  <si>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</si>
  <si>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</si>
  <si>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</si>
  <si>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</si>
  <si>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</si>
  <si>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</si>
  <si>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</si>
  <si>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</si>
  <si>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</si>
  <si>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</si>
  <si>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</si>
  <si>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</si>
  <si>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</si>
  <si>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</si>
  <si>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</si>
  <si>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</si>
  <si>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</si>
  <si>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</si>
  <si>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</si>
  <si>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</si>
  <si>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</si>
  <si>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</si>
  <si>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</si>
  <si>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</si>
  <si>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</si>
  <si>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</si>
  <si>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</si>
  <si>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</si>
  <si>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</si>
  <si>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</si>
  <si>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</si>
  <si>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</si>
  <si>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</si>
  <si>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</si>
  <si>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</si>
  <si>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</si>
  <si>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</si>
  <si>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</si>
  <si>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</si>
  <si>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</si>
  <si>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</si>
  <si>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</si>
  <si>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</si>
  <si>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</si>
  <si>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</si>
  <si>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</si>
  <si>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</si>
  <si>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</si>
  <si>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</si>
  <si>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</si>
  <si>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</si>
  <si>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</si>
  <si>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</si>
  <si>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</si>
  <si>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</si>
  <si>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</si>
  <si>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</si>
  <si>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</si>
  <si>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</si>
  <si>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B13</t>
  </si>
  <si>
    <t>B14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</si>
  <si>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</si>
  <si>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</si>
  <si>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</si>
  <si>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</si>
  <si>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</si>
  <si>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</si>
  <si>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</si>
  <si>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B22</t>
  </si>
  <si>
    <t>B23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</si>
  <si>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</si>
  <si>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</si>
  <si>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</si>
  <si>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</si>
  <si>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</si>
  <si>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</si>
  <si>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</si>
  <si>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</si>
  <si>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</si>
  <si>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</si>
  <si>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</si>
  <si>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</si>
  <si>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</si>
  <si>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</si>
  <si>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</si>
  <si>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</si>
  <si>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</si>
  <si>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</si>
  <si>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</si>
  <si>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</si>
  <si>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</si>
  <si>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</si>
  <si>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</si>
  <si>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</si>
  <si>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</si>
  <si>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</si>
  <si>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</si>
  <si>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</si>
  <si>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</si>
  <si>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</si>
  <si>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</si>
  <si>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</si>
  <si>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</si>
  <si>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</si>
  <si>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</si>
  <si>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</si>
  <si>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</si>
  <si>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</si>
  <si>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</si>
  <si>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</si>
  <si>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</si>
  <si>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</si>
  <si>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</si>
  <si>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</si>
  <si>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</si>
  <si>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</si>
  <si>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</si>
  <si>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</si>
  <si>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</si>
  <si>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</si>
  <si>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</si>
  <si>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</si>
  <si>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</si>
  <si>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</si>
  <si>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</si>
  <si>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</si>
  <si>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</si>
  <si>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</si>
  <si>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</si>
  <si>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</si>
  <si>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</si>
  <si>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</si>
  <si>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</si>
  <si>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</si>
  <si>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</si>
  <si>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</si>
  <si>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</si>
  <si>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B61</t>
  </si>
  <si>
    <t>B62</t>
  </si>
  <si>
    <t>Egyéb működési célú átvett pénzeszközök</t>
  </si>
  <si>
    <t>B63</t>
  </si>
  <si>
    <t>Működési célú átvett pénzeszközök (=51+52+53)</t>
  </si>
  <si>
    <t>B6</t>
  </si>
  <si>
    <t>B71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</si>
  <si>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</si>
  <si>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</si>
  <si>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</si>
  <si>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</si>
  <si>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</si>
  <si>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</si>
  <si>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</si>
  <si>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</si>
  <si>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</si>
  <si>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</si>
  <si>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</si>
  <si>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</si>
  <si>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</si>
  <si>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</si>
  <si>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</si>
  <si>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</si>
  <si>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</si>
  <si>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</si>
  <si>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</si>
  <si>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</si>
  <si>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</si>
  <si>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</si>
  <si>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</si>
  <si>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</si>
  <si>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</si>
  <si>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</si>
  <si>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</si>
  <si>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</si>
  <si>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</si>
  <si>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</si>
  <si>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</si>
  <si>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</si>
  <si>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</si>
  <si>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</si>
  <si>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</si>
  <si>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</si>
  <si>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</si>
  <si>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</si>
  <si>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</si>
  <si>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</si>
  <si>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</si>
  <si>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</si>
  <si>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</si>
  <si>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</si>
  <si>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</si>
  <si>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</si>
  <si>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</si>
  <si>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B82</t>
  </si>
  <si>
    <t>Adóssághoz nem kapcsolódó származékos ügyletek bevételei</t>
  </si>
  <si>
    <t>B83</t>
  </si>
  <si>
    <t>B8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</si>
  <si>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</si>
  <si>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</si>
  <si>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</si>
  <si>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</si>
  <si>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</si>
  <si>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</si>
  <si>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</si>
  <si>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</si>
  <si>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</si>
  <si>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</si>
  <si>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</si>
  <si>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</si>
  <si>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</si>
  <si>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</si>
  <si>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</si>
  <si>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</si>
  <si>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</si>
  <si>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</si>
  <si>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</si>
  <si>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</si>
  <si>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</si>
  <si>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</si>
  <si>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</si>
  <si>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</si>
  <si>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</si>
  <si>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</si>
  <si>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</si>
  <si>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</si>
  <si>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</si>
  <si>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</si>
  <si>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</si>
  <si>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</si>
  <si>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</si>
  <si>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</si>
  <si>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</si>
  <si>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</si>
  <si>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</si>
  <si>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K92</t>
  </si>
  <si>
    <t>Adóssághoz nem kapcsolódó származékos ügyletek kiadásai</t>
  </si>
  <si>
    <t>K93</t>
  </si>
  <si>
    <t>K9</t>
  </si>
  <si>
    <t>Felhalmozási célú garancia- és kezességvállalásból származó kifizetés áht. belülre</t>
  </si>
  <si>
    <t>Felhalmozási célú visszatérítendő támogatások, kölcsönök nyújtása áht. belülre</t>
  </si>
  <si>
    <t>Felhalmozási célú visszatérítendő támogatások, kölcsönök törlesztése áht. belülre</t>
  </si>
  <si>
    <t>Felhalmozási célú garancia- és kezességvállalásból származó kifizetés áht. kívülre</t>
  </si>
  <si>
    <t>Felhalmozási célú visszatérítendő támogatások, kölcsönök nyújtása áht. kívülre</t>
  </si>
  <si>
    <t>Működési célú visszatérítendő támogatások, kölcsönök nyújtása áht. kívülre</t>
  </si>
  <si>
    <t>Működési célú garancia- és kezességvállalásból származó kifizetés áht. kívülre</t>
  </si>
  <si>
    <t>Működési célú visszatérítendő támogatások, kölcsönök törlesztése áht. belülre</t>
  </si>
  <si>
    <t>Működési célú visszatérítendő támogatások, kölcsönök nyújtása áht. belülre</t>
  </si>
  <si>
    <t>Működési célú garancia- és kezességvállalásból származó kifizetés áht. belülre</t>
  </si>
  <si>
    <t>Munkavégzésre irányuló egyéb jogviszonyban nem saját foglalk.fizetett juttatások</t>
  </si>
  <si>
    <t>Működési célú garancia- és kezességv. származó megtérülések áht. belülről</t>
  </si>
  <si>
    <t>Működési célú visszatérítendő támogatások, kölcsönök visszatérülése áht. belülről</t>
  </si>
  <si>
    <t>Működési célú visszatérítendő támogatások, kölcsönök igénybevétele áht. belülről</t>
  </si>
  <si>
    <t>Felhalmozási célú garancia- és kezességv. származó megtérülések áht. belülről</t>
  </si>
  <si>
    <t>Felhalmozási célú visszatérítendő támog., kölcsönök visszatérülése áht. belülről</t>
  </si>
  <si>
    <t>Felhalmozási célú visszatérítendő támog., kölcsönök igénybevétele áht. belülről</t>
  </si>
  <si>
    <t>Működési célú garancia- és kezességv. származó megtérülések áht. kívülről</t>
  </si>
  <si>
    <t>Működési célú visszatérítendő támogatások, kölcsönök visszatérülése áht. kívülről</t>
  </si>
  <si>
    <t>Felhalmozási célú garancia- és kezességv. származó megtérülések áht. kívülről</t>
  </si>
  <si>
    <t>Felhalmozási célú visszatérítendő támog., kölcsönök visszatérülése áht. kívülről</t>
  </si>
  <si>
    <t>Hitel-, kölcsönfelvétel államháztartáson kívülről (=60+61+62)</t>
  </si>
  <si>
    <t>Belföldi értékpapírok bevételei (=64+..+67)</t>
  </si>
  <si>
    <t>Maradvány igénybevétele (=69+70)</t>
  </si>
  <si>
    <t>Belföldi finanszírozás bevételei (=63+68+71+…+76)</t>
  </si>
  <si>
    <t>Külföldi finanszírozás bevételei (=78+…+81)</t>
  </si>
  <si>
    <t>Finanszírozási bevételek (=77+82+83)</t>
  </si>
  <si>
    <t>Dologi kiadások (=108+111+119+122+128)</t>
  </si>
  <si>
    <t>Teljesítés</t>
  </si>
  <si>
    <t>Telj. %</t>
  </si>
  <si>
    <t>5.</t>
  </si>
  <si>
    <t>Bevételek összesen (=59+84)</t>
  </si>
  <si>
    <t>Ssz.</t>
  </si>
  <si>
    <t>Rov.</t>
  </si>
  <si>
    <t>Foglalkoztatottak személyi juttatásai (=86+…+98)</t>
  </si>
  <si>
    <t>Külső személyi juttatások (=100+101+102)</t>
  </si>
  <si>
    <t>Személyi juttatások (=99+103)</t>
  </si>
  <si>
    <t>Készletbeszerzés (=106+107+108)</t>
  </si>
  <si>
    <t>Kommunikációs szolgáltatások (=110+111)</t>
  </si>
  <si>
    <t>Szolgáltatási kiadások (=113+…+119)</t>
  </si>
  <si>
    <t>Kiküldetések, reklám- és propagandakiadások (=121+122)</t>
  </si>
  <si>
    <t>Különféle befizetések és egyéb dologi kiadások (=124+…+128)</t>
  </si>
  <si>
    <t>Ellátottak pénzbeli juttatásai (=131+...+138)</t>
  </si>
  <si>
    <t>Egyéb működési célú kiadások (=140+…+151)</t>
  </si>
  <si>
    <t>Beruházások (=153+…+159)</t>
  </si>
  <si>
    <t>Felújítások (=161+...+164)</t>
  </si>
  <si>
    <t>Egyéb felhalmozási célú kiadások (=166+…+173)</t>
  </si>
  <si>
    <t>Költségvetési kiadások (=104+105+130+139+152+160+165+174)</t>
  </si>
  <si>
    <t>Hitel-, kölcsöntörlesztés államháztartáson kívülre (=176+177+178)</t>
  </si>
  <si>
    <t>Belföldi értékpapírok kiadásai (=180+…+183)</t>
  </si>
  <si>
    <t>Belföldi finanszírozás kiadásai (=179+184+…+190)</t>
  </si>
  <si>
    <t>Külföldi finanszírozás kiadásai (=192+…+195)</t>
  </si>
  <si>
    <t>Finanszírozási kiadások (=191+196+198)</t>
  </si>
  <si>
    <t>Kiadások összesen (=175+198)</t>
  </si>
  <si>
    <t>Őcsény Község Önkormányzata</t>
  </si>
  <si>
    <t>(önkormányzati szinten összevont bevételek és kiadások)</t>
  </si>
  <si>
    <t>ezer Forintban</t>
  </si>
  <si>
    <t>Eredeti</t>
  </si>
  <si>
    <t>Módosított</t>
  </si>
  <si>
    <t>Előirányzat</t>
  </si>
  <si>
    <t>ktgv.évben esedékes</t>
  </si>
  <si>
    <t>ktgv. évet követően esedékes</t>
  </si>
  <si>
    <t>ktgv.évet köv. esed. végleges</t>
  </si>
  <si>
    <t>ktgv. évben esedékes végleges</t>
  </si>
  <si>
    <t>(intézményi szintű bevételek és kiadások)</t>
  </si>
  <si>
    <t>Őcsény Község Önkormányzata (733348)</t>
  </si>
  <si>
    <t>-</t>
  </si>
  <si>
    <t>ebből Önkormányzati hivatal működésének támogatása</t>
  </si>
  <si>
    <t>ebből Település-üzemeltetéshez kapcsolódó feladatellátás támogatása</t>
  </si>
  <si>
    <t>ebből Egyéb önkormányzati feladatok támogatása</t>
  </si>
  <si>
    <t>ebből Óvodapedagógusok, és az óvodap. nevelő munk. közv. s. bértámogatása</t>
  </si>
  <si>
    <t>ebből Óvodaműködtetési támogatás</t>
  </si>
  <si>
    <t>ebből Hozzájárulás a pénzbeli szociális ellátásokhoz</t>
  </si>
  <si>
    <t>ebből Szociális étkeztetés</t>
  </si>
  <si>
    <t>ebből Családi napközi ellátás és -gyermekfelügyelet</t>
  </si>
  <si>
    <t>ebből Gyermekétkeztetés támogatása</t>
  </si>
  <si>
    <t>ebből Könyvtári, közmûvelõdési és múzeumi feladatok támogatása</t>
  </si>
  <si>
    <t>ebből Magánszemélyek kommunális adója</t>
  </si>
  <si>
    <t>ebből Iparűzési adó</t>
  </si>
  <si>
    <t>ebből Környezetvédelmi, természetvédelmi, műemlékvédelmi, építésügyi bírság</t>
  </si>
  <si>
    <t>ebből Talajterhelési díj</t>
  </si>
  <si>
    <t>ebből Igazgatási szolgáltatási díj</t>
  </si>
  <si>
    <t>ebből Étkeztetésből származó bevétel</t>
  </si>
  <si>
    <t>ebből Óvodai intézményi étkkeztetésből származó bevétel</t>
  </si>
  <si>
    <t>ebből Iskolai intézményi étkeztetésből származó bevétel</t>
  </si>
  <si>
    <t>ebből Lakossági közműfejlesztés támogatása</t>
  </si>
  <si>
    <t>ebből Lakossági közműfejlesztésből eredő bevétel</t>
  </si>
  <si>
    <t>ebből Élelmiszer-beszerzés</t>
  </si>
  <si>
    <t>ebből Nyomtatvány- és irodaszer-beszerzés</t>
  </si>
  <si>
    <t>ebből Üzemanyag-beszerzés</t>
  </si>
  <si>
    <t>ebből Gázenergia-szolgáltatás díja</t>
  </si>
  <si>
    <t>ebből Villamosenergia-szolgáltatás díja</t>
  </si>
  <si>
    <t>ebből Víz- és csatornadíjak</t>
  </si>
  <si>
    <t>ebből Óvodának juttatott intézményfinanszírozás</t>
  </si>
  <si>
    <t>ebből Közös hivatalnak juttatott intézményfinanszírozás</t>
  </si>
  <si>
    <t>ebből Nonprofit és civil szervezetek támogatása</t>
  </si>
  <si>
    <t>ebből Lakossági közműfejlesztés támogatása kifizetése</t>
  </si>
  <si>
    <t>ebből Egyéb működési célú pénzeszköz-átadás háztartásoknak</t>
  </si>
  <si>
    <t>ebből Foglalkoztatást helyettesítő támogatás</t>
  </si>
  <si>
    <t>ebből Rendszeres szociális segély</t>
  </si>
  <si>
    <t>ebből Lakásfenntartási támogatás</t>
  </si>
  <si>
    <t>ebből Rendsz. gyermkvédelmi kedv. részesülők természetbeni támogatása</t>
  </si>
  <si>
    <t>ebből Óvodáztatási támogatás</t>
  </si>
  <si>
    <t>ebből Ápolási díj</t>
  </si>
  <si>
    <t>ebből Önkormányzati segély</t>
  </si>
  <si>
    <t>ebből Közgyógyellátás</t>
  </si>
  <si>
    <t>ebből Köztemetés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</si>
  <si>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</si>
  <si>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</si>
  <si>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</si>
  <si>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</si>
  <si>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</si>
  <si>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</si>
  <si>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</si>
  <si>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</si>
  <si>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</si>
  <si>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</si>
  <si>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</si>
  <si>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</si>
  <si>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</si>
  <si>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</si>
  <si>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</si>
  <si>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</si>
  <si>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</si>
  <si>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</si>
  <si>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</si>
  <si>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</si>
  <si>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</si>
  <si>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</si>
  <si>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</si>
  <si>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</si>
  <si>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</si>
  <si>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</si>
  <si>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</si>
  <si>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</si>
  <si>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</si>
  <si>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</si>
  <si>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</si>
  <si>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</si>
  <si>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</si>
  <si>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</si>
  <si>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</si>
  <si>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</si>
  <si>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</si>
  <si>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</si>
  <si>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</si>
  <si>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ebből Teleház bevétele</t>
  </si>
  <si>
    <t>ebből Közterülethasználat, temetőhöz kapcsolódó bevételek</t>
  </si>
  <si>
    <t>ebből Egyes jövedelempótló támogatások kiegészítése</t>
  </si>
  <si>
    <t>Finanszírozási kiadások (=191+196+197)</t>
  </si>
  <si>
    <t>Dologi kiadások (=109+112+120+123+129)</t>
  </si>
  <si>
    <t>6.</t>
  </si>
  <si>
    <t>7.</t>
  </si>
  <si>
    <t>8.</t>
  </si>
  <si>
    <t>9.</t>
  </si>
  <si>
    <t>10.</t>
  </si>
  <si>
    <t>11.</t>
  </si>
  <si>
    <t xml:space="preserve"> -----</t>
  </si>
  <si>
    <t>Követelés ill. Kötelezettségvállalás, mfk.</t>
  </si>
  <si>
    <t>1.  melléklet a 8/2014. (V.30.) önkormányzati rendelethez</t>
  </si>
  <si>
    <t>2. melléklet a 8/2014. (V.30.) önkormányzati rendelethez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</si>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</sst>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0__"/>
    <numFmt numFmtId="165" formatCode="00"/>
    <numFmt numFmtId="166" formatCode="\ ##########"/>
  </numFmts>
  <fonts count="17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i/>
      <sz val="8"/>
      <color indexed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3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2" fillId="0" borderId="0" xfId="0" applyFont="1" applyFill="1"/>
    <xf numFmtId="165" fontId="9" fillId="0" borderId="0" xfId="0" applyNumberFormat="1" applyFont="1" applyFill="1"/>
    <xf numFmtId="0" fontId="8" fillId="4" borderId="4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11" fillId="0" borderId="0" xfId="0" applyFont="1" applyFill="1"/>
    <xf numFmtId="0" fontId="2" fillId="0" borderId="0" xfId="0" applyFont="1" applyFill="1" applyBorder="1"/>
    <xf numFmtId="0" fontId="4" fillId="4" borderId="4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2" fillId="3" borderId="0" xfId="0" applyFont="1" applyFill="1"/>
    <xf numFmtId="0" fontId="2" fillId="4" borderId="0" xfId="0" applyFont="1" applyFill="1"/>
    <xf numFmtId="3" fontId="2" fillId="4" borderId="4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9" fontId="4" fillId="4" borderId="4" xfId="0" applyNumberFormat="1" applyFont="1" applyFill="1" applyBorder="1" applyAlignment="1">
      <alignment horizontal="center" vertical="center"/>
    </xf>
    <xf numFmtId="9" fontId="4" fillId="4" borderId="2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3" xfId="0" applyFont="1" applyBorder="1"/>
    <xf numFmtId="0" fontId="13" fillId="0" borderId="2" xfId="0" applyFont="1" applyBorder="1"/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9" fontId="2" fillId="4" borderId="4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0" fontId="6" fillId="0" borderId="6" xfId="0" applyFont="1" applyBorder="1" applyAlignment="1"/>
    <xf numFmtId="0" fontId="6" fillId="0" borderId="7" xfId="0" applyFont="1" applyBorder="1" applyAlignment="1"/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9" fontId="1" fillId="0" borderId="4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7" fillId="3" borderId="4" xfId="0" quotePrefix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9" fontId="2" fillId="3" borderId="4" xfId="0" applyNumberFormat="1" applyFont="1" applyFill="1" applyBorder="1" applyAlignment="1">
      <alignment horizontal="center" vertical="center"/>
    </xf>
    <xf numFmtId="9" fontId="2" fillId="3" borderId="2" xfId="0" applyNumberFormat="1" applyFont="1" applyFill="1" applyBorder="1" applyAlignment="1">
      <alignment horizontal="center" vertical="center"/>
    </xf>
    <xf numFmtId="0" fontId="9" fillId="0" borderId="4" xfId="0" quotePrefix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9" fontId="2" fillId="0" borderId="4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66" fontId="7" fillId="3" borderId="4" xfId="0" applyNumberFormat="1" applyFont="1" applyFill="1" applyBorder="1" applyAlignment="1">
      <alignment vertical="center"/>
    </xf>
    <xf numFmtId="166" fontId="7" fillId="3" borderId="3" xfId="0" applyNumberFormat="1" applyFont="1" applyFill="1" applyBorder="1" applyAlignment="1">
      <alignment vertical="center"/>
    </xf>
    <xf numFmtId="9" fontId="5" fillId="0" borderId="4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166" fontId="7" fillId="0" borderId="4" xfId="0" applyNumberFormat="1" applyFont="1" applyFill="1" applyBorder="1" applyAlignment="1">
      <alignment vertical="center"/>
    </xf>
    <xf numFmtId="166" fontId="7" fillId="0" borderId="3" xfId="0" applyNumberFormat="1" applyFont="1" applyFill="1" applyBorder="1" applyAlignment="1">
      <alignment vertical="center"/>
    </xf>
    <xf numFmtId="166" fontId="9" fillId="0" borderId="4" xfId="0" applyNumberFormat="1" applyFont="1" applyFill="1" applyBorder="1" applyAlignment="1">
      <alignment vertical="center"/>
    </xf>
    <xf numFmtId="166" fontId="9" fillId="0" borderId="3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164" fontId="5" fillId="0" borderId="4" xfId="0" applyNumberFormat="1" applyFont="1" applyFill="1" applyBorder="1" applyAlignment="1">
      <alignment horizontal="left" vertical="center"/>
    </xf>
    <xf numFmtId="164" fontId="5" fillId="0" borderId="3" xfId="0" applyNumberFormat="1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9" fontId="1" fillId="5" borderId="4" xfId="0" applyNumberFormat="1" applyFont="1" applyFill="1" applyBorder="1" applyAlignment="1">
      <alignment horizontal="center" vertical="center"/>
    </xf>
    <xf numFmtId="9" fontId="1" fillId="5" borderId="2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top"/>
    </xf>
    <xf numFmtId="165" fontId="1" fillId="0" borderId="9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0" fontId="2" fillId="0" borderId="3" xfId="0" applyFont="1" applyFill="1" applyBorder="1" applyAlignment="1">
      <alignment horizontal="right"/>
    </xf>
    <xf numFmtId="0" fontId="3" fillId="0" borderId="3" xfId="0" applyFont="1" applyBorder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49" fontId="7" fillId="4" borderId="4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3" fontId="11" fillId="5" borderId="1" xfId="0" applyNumberFormat="1" applyFont="1" applyFill="1" applyBorder="1" applyAlignment="1" applyProtection="1">
      <alignment horizontal="right" vertical="center"/>
      <protection locked="0"/>
    </xf>
    <xf numFmtId="3" fontId="11" fillId="5" borderId="4" xfId="0" applyNumberFormat="1" applyFont="1" applyFill="1" applyBorder="1" applyAlignment="1" applyProtection="1">
      <alignment horizontal="center" vertical="center"/>
      <protection locked="0"/>
    </xf>
    <xf numFmtId="3" fontId="11" fillId="5" borderId="3" xfId="0" applyNumberFormat="1" applyFont="1" applyFill="1" applyBorder="1" applyAlignment="1" applyProtection="1">
      <alignment horizontal="center" vertical="center"/>
      <protection locked="0"/>
    </xf>
    <xf numFmtId="3" fontId="11" fillId="5" borderId="2" xfId="0" applyNumberFormat="1" applyFont="1" applyFill="1" applyBorder="1" applyAlignment="1" applyProtection="1">
      <alignment horizontal="center" vertical="center"/>
      <protection locked="0"/>
    </xf>
    <xf numFmtId="9" fontId="11" fillId="5" borderId="4" xfId="0" applyNumberFormat="1" applyFont="1" applyFill="1" applyBorder="1" applyAlignment="1">
      <alignment horizontal="center" vertical="center"/>
    </xf>
    <xf numFmtId="9" fontId="11" fillId="5" borderId="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 applyProtection="1">
      <alignment horizontal="right" vertical="center"/>
      <protection locked="0"/>
    </xf>
    <xf numFmtId="3" fontId="5" fillId="0" borderId="3" xfId="0" applyNumberFormat="1" applyFont="1" applyFill="1" applyBorder="1" applyAlignment="1" applyProtection="1">
      <alignment horizontal="right" vertical="center"/>
      <protection locked="0"/>
    </xf>
    <xf numFmtId="3" fontId="5" fillId="0" borderId="2" xfId="0" applyNumberFormat="1" applyFont="1" applyFill="1" applyBorder="1" applyAlignment="1" applyProtection="1">
      <alignment horizontal="right" vertical="center"/>
      <protection locked="0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3" fontId="11" fillId="0" borderId="4" xfId="0" applyNumberFormat="1" applyFont="1" applyFill="1" applyBorder="1" applyAlignment="1" applyProtection="1">
      <alignment horizontal="right" vertical="center"/>
      <protection locked="0"/>
    </xf>
    <xf numFmtId="3" fontId="11" fillId="0" borderId="3" xfId="0" applyNumberFormat="1" applyFont="1" applyFill="1" applyBorder="1" applyAlignment="1" applyProtection="1">
      <alignment horizontal="right" vertical="center"/>
      <protection locked="0"/>
    </xf>
    <xf numFmtId="3" fontId="11" fillId="0" borderId="2" xfId="0" applyNumberFormat="1" applyFont="1" applyFill="1" applyBorder="1" applyAlignment="1" applyProtection="1">
      <alignment horizontal="right" vertical="center"/>
      <protection locked="0"/>
    </xf>
    <xf numFmtId="49" fontId="9" fillId="0" borderId="4" xfId="0" quotePrefix="1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 applyProtection="1">
      <alignment horizontal="right" vertical="center"/>
      <protection locked="0"/>
    </xf>
    <xf numFmtId="3" fontId="1" fillId="5" borderId="3" xfId="0" applyNumberFormat="1" applyFont="1" applyFill="1" applyBorder="1" applyAlignment="1" applyProtection="1">
      <alignment horizontal="right" vertical="center"/>
      <protection locked="0"/>
    </xf>
    <xf numFmtId="3" fontId="1" fillId="5" borderId="2" xfId="0" applyNumberFormat="1" applyFont="1" applyFill="1" applyBorder="1" applyAlignment="1" applyProtection="1">
      <alignment horizontal="right" vertical="center"/>
      <protection locked="0"/>
    </xf>
    <xf numFmtId="3" fontId="1" fillId="5" borderId="4" xfId="0" applyNumberFormat="1" applyFont="1" applyFill="1" applyBorder="1" applyAlignment="1" applyProtection="1">
      <alignment horizontal="center" vertical="center"/>
      <protection locked="0"/>
    </xf>
    <xf numFmtId="3" fontId="1" fillId="5" borderId="3" xfId="0" applyNumberFormat="1" applyFont="1" applyFill="1" applyBorder="1" applyAlignment="1" applyProtection="1">
      <alignment horizontal="center" vertical="center"/>
      <protection locked="0"/>
    </xf>
    <xf numFmtId="3" fontId="1" fillId="5" borderId="2" xfId="0" applyNumberFormat="1" applyFont="1" applyFill="1" applyBorder="1" applyAlignment="1" applyProtection="1">
      <alignment horizontal="center" vertical="center"/>
      <protection locked="0"/>
    </xf>
    <xf numFmtId="3" fontId="1" fillId="0" borderId="4" xfId="0" applyNumberFormat="1" applyFont="1" applyFill="1" applyBorder="1" applyAlignment="1" applyProtection="1">
      <alignment horizontal="right" vertical="center"/>
      <protection locked="0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3" fontId="1" fillId="0" borderId="2" xfId="0" applyNumberFormat="1" applyFont="1" applyFill="1" applyBorder="1" applyAlignment="1" applyProtection="1">
      <alignment horizontal="right" vertical="center"/>
      <protection locked="0"/>
    </xf>
    <xf numFmtId="3" fontId="2" fillId="5" borderId="4" xfId="0" applyNumberFormat="1" applyFont="1" applyFill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49" fontId="7" fillId="3" borderId="4" xfId="0" quotePrefix="1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 applyProtection="1">
      <alignment horizontal="right" vertical="center"/>
      <protection locked="0"/>
    </xf>
    <xf numFmtId="49" fontId="7" fillId="0" borderId="4" xfId="0" quotePrefix="1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/>
      <protection locked="0"/>
    </xf>
    <xf numFmtId="49" fontId="7" fillId="0" borderId="4" xfId="0" applyNumberFormat="1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right" vertical="center"/>
    </xf>
    <xf numFmtId="3" fontId="4" fillId="4" borderId="3" xfId="0" applyNumberFormat="1" applyFont="1" applyFill="1" applyBorder="1" applyAlignment="1">
      <alignment horizontal="right" vertical="center"/>
    </xf>
    <xf numFmtId="3" fontId="4" fillId="4" borderId="2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 applyProtection="1">
      <alignment horizontal="center" vertical="center"/>
      <protection locked="0"/>
    </xf>
    <xf numFmtId="3" fontId="1" fillId="0" borderId="3" xfId="0" applyNumberFormat="1" applyFont="1" applyFill="1" applyBorder="1" applyAlignment="1" applyProtection="1">
      <alignment horizontal="center" vertical="center"/>
      <protection locked="0"/>
    </xf>
    <xf numFmtId="3" fontId="1" fillId="0" borderId="2" xfId="0" applyNumberFormat="1" applyFont="1" applyFill="1" applyBorder="1" applyAlignment="1" applyProtection="1">
      <alignment horizontal="center" vertical="center"/>
      <protection locked="0"/>
    </xf>
    <xf numFmtId="3" fontId="2" fillId="0" borderId="4" xfId="0" applyNumberFormat="1" applyFont="1" applyFill="1" applyBorder="1" applyAlignment="1" applyProtection="1">
      <alignment horizontal="right"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3" fontId="2" fillId="0" borderId="4" xfId="0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horizontal="center" vertical="center"/>
    </xf>
    <xf numFmtId="3" fontId="2" fillId="0" borderId="2" xfId="0" applyNumberFormat="1" applyFont="1" applyFill="1" applyBorder="1" applyAlignment="1" applyProtection="1">
      <alignment horizontal="center" vertical="center"/>
    </xf>
    <xf numFmtId="9" fontId="2" fillId="5" borderId="4" xfId="0" applyNumberFormat="1" applyFont="1" applyFill="1" applyBorder="1" applyAlignment="1">
      <alignment horizontal="center" vertical="center"/>
    </xf>
    <xf numFmtId="9" fontId="2" fillId="5" borderId="2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206"/>
  <sheetViews>
    <sheetView view="pageBreakPreview" zoomScaleSheetLayoutView="100" workbookViewId="0">
      <selection sqref="A1:BH1"/>
    </sheetView>
  </sheetViews>
  <sheetFormatPr defaultRowHeight="12.75"/>
  <cols>
    <col min="1" max="1" width="2.42578125" style="4" customWidth="1"/>
    <col min="2" max="2" width="2.140625" style="4" customWidth="1"/>
    <col min="3" max="58" width="2.7109375" style="1" customWidth="1"/>
    <col min="59" max="59" width="3.42578125" style="1" customWidth="1"/>
    <col min="60" max="60" width="3.28515625" style="1" customWidth="1"/>
    <col min="61" max="69" width="2.7109375" style="1" customWidth="1"/>
    <col min="70" max="16384" width="9.140625" style="1"/>
  </cols>
  <sheetData>
    <row r="1" spans="1:61" ht="28.5" customHeight="1">
      <c r="A1" s="167" t="s">
        <v>595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</row>
    <row r="2" spans="1:61" ht="28.5" customHeight="1">
      <c r="A2" s="59" t="s">
        <v>490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1"/>
    </row>
    <row r="3" spans="1:61" ht="15" customHeight="1">
      <c r="A3" s="168" t="s">
        <v>491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70"/>
    </row>
    <row r="4" spans="1:61" ht="15.95" customHeight="1">
      <c r="A4" s="171" t="s">
        <v>492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2"/>
    </row>
    <row r="5" spans="1:61" ht="15.95" customHeight="1">
      <c r="A5" s="175" t="s">
        <v>468</v>
      </c>
      <c r="B5" s="175"/>
      <c r="C5" s="176" t="s">
        <v>26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7" t="s">
        <v>469</v>
      </c>
      <c r="AD5" s="177"/>
      <c r="AE5" s="178" t="s">
        <v>495</v>
      </c>
      <c r="AF5" s="178"/>
      <c r="AG5" s="178"/>
      <c r="AH5" s="178"/>
      <c r="AI5" s="178"/>
      <c r="AJ5" s="178"/>
      <c r="AK5" s="178"/>
      <c r="AL5" s="178"/>
      <c r="AM5" s="25" t="s">
        <v>594</v>
      </c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7"/>
      <c r="BC5" s="179" t="s">
        <v>464</v>
      </c>
      <c r="BD5" s="179"/>
      <c r="BE5" s="179"/>
      <c r="BF5" s="179"/>
      <c r="BG5" s="179" t="s">
        <v>465</v>
      </c>
      <c r="BH5" s="179"/>
      <c r="BI5" s="2"/>
    </row>
    <row r="6" spans="1:61" ht="39.75" customHeight="1">
      <c r="A6" s="175"/>
      <c r="B6" s="175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7"/>
      <c r="AD6" s="177"/>
      <c r="AE6" s="173" t="s">
        <v>493</v>
      </c>
      <c r="AF6" s="174"/>
      <c r="AG6" s="174"/>
      <c r="AH6" s="174"/>
      <c r="AI6" s="173" t="s">
        <v>494</v>
      </c>
      <c r="AJ6" s="174"/>
      <c r="AK6" s="174"/>
      <c r="AL6" s="174"/>
      <c r="AM6" s="48" t="s">
        <v>496</v>
      </c>
      <c r="AN6" s="49"/>
      <c r="AO6" s="49"/>
      <c r="AP6" s="50"/>
      <c r="AQ6" s="48" t="s">
        <v>499</v>
      </c>
      <c r="AR6" s="49"/>
      <c r="AS6" s="49"/>
      <c r="AT6" s="50"/>
      <c r="AU6" s="48" t="s">
        <v>497</v>
      </c>
      <c r="AV6" s="49"/>
      <c r="AW6" s="49"/>
      <c r="AX6" s="50"/>
      <c r="AY6" s="48" t="s">
        <v>498</v>
      </c>
      <c r="AZ6" s="49"/>
      <c r="BA6" s="49"/>
      <c r="BB6" s="50"/>
      <c r="BC6" s="179"/>
      <c r="BD6" s="179"/>
      <c r="BE6" s="179"/>
      <c r="BF6" s="179"/>
      <c r="BG6" s="179"/>
      <c r="BH6" s="179"/>
    </row>
    <row r="7" spans="1:61">
      <c r="A7" s="165" t="s">
        <v>178</v>
      </c>
      <c r="B7" s="166"/>
      <c r="C7" s="51" t="s">
        <v>179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1" t="s">
        <v>180</v>
      </c>
      <c r="AD7" s="52"/>
      <c r="AE7" s="51" t="s">
        <v>177</v>
      </c>
      <c r="AF7" s="52"/>
      <c r="AG7" s="52"/>
      <c r="AH7" s="53"/>
      <c r="AI7" s="51" t="s">
        <v>466</v>
      </c>
      <c r="AJ7" s="52"/>
      <c r="AK7" s="52"/>
      <c r="AL7" s="53"/>
      <c r="AM7" s="51" t="s">
        <v>587</v>
      </c>
      <c r="AN7" s="52"/>
      <c r="AO7" s="52"/>
      <c r="AP7" s="53"/>
      <c r="AQ7" s="51" t="s">
        <v>588</v>
      </c>
      <c r="AR7" s="52"/>
      <c r="AS7" s="52"/>
      <c r="AT7" s="53"/>
      <c r="AU7" s="51" t="s">
        <v>589</v>
      </c>
      <c r="AV7" s="52"/>
      <c r="AW7" s="52"/>
      <c r="AX7" s="53"/>
      <c r="AY7" s="51" t="s">
        <v>590</v>
      </c>
      <c r="AZ7" s="52"/>
      <c r="BA7" s="52"/>
      <c r="BB7" s="53"/>
      <c r="BC7" s="51" t="s">
        <v>591</v>
      </c>
      <c r="BD7" s="52"/>
      <c r="BE7" s="52"/>
      <c r="BF7" s="53"/>
      <c r="BG7" s="51" t="s">
        <v>592</v>
      </c>
      <c r="BH7" s="53"/>
    </row>
    <row r="8" spans="1:61" ht="20.100000000000001" customHeight="1">
      <c r="A8" s="80" t="s">
        <v>0</v>
      </c>
      <c r="B8" s="81"/>
      <c r="C8" s="180" t="s">
        <v>243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2"/>
      <c r="AC8" s="161" t="s">
        <v>244</v>
      </c>
      <c r="AD8" s="162"/>
      <c r="AE8" s="54" t="e">
        <f>IF(VLOOKUP(AC8,'02'!$AC$8:$BH$274,3,FALSE)+VLOOKUP(AC8,#REF!,3,FALSE)+VLOOKUP(AC8,#REF!,3,FALSE)=0,"",VLOOKUP(AC8,'02'!$AC$8:$BH$274,3,FALSE)+VLOOKUP(AC8,#REF!,3,FALSE)+VLOOKUP(AC8,#REF!,3,FALSE))</f>
        <v>#REF!</v>
      </c>
      <c r="AF8" s="55"/>
      <c r="AG8" s="55"/>
      <c r="AH8" s="56"/>
      <c r="AI8" s="54" t="e">
        <f>IF(VLOOKUP(AC8,'02'!$AC$8:$BH$274,7,FALSE)+VLOOKUP(AC8,#REF!,15,FALSE)+VLOOKUP(AC8,#REF!,7,FALSE)=0,"",VLOOKUP(AC8,'02'!$AC$8:$BH$274,7,FALSE)+VLOOKUP(AC8,#REF!,15,FALSE)+VLOOKUP(AC8,#REF!,7,FALSE))</f>
        <v>#REF!</v>
      </c>
      <c r="AJ8" s="55"/>
      <c r="AK8" s="55"/>
      <c r="AL8" s="56"/>
      <c r="AM8" s="54"/>
      <c r="AN8" s="55"/>
      <c r="AO8" s="55"/>
      <c r="AP8" s="56"/>
      <c r="AQ8" s="36" t="s">
        <v>593</v>
      </c>
      <c r="AR8" s="37"/>
      <c r="AS8" s="37"/>
      <c r="AT8" s="38"/>
      <c r="AU8" s="54"/>
      <c r="AV8" s="55"/>
      <c r="AW8" s="55"/>
      <c r="AX8" s="56"/>
      <c r="AY8" s="36" t="s">
        <v>593</v>
      </c>
      <c r="AZ8" s="37"/>
      <c r="BA8" s="37"/>
      <c r="BB8" s="38"/>
      <c r="BC8" s="54"/>
      <c r="BD8" s="55"/>
      <c r="BE8" s="55"/>
      <c r="BF8" s="56"/>
      <c r="BG8" s="163" t="e">
        <f>IF(AI8&lt;&gt;"",BC8/AI8,"n.é.")</f>
        <v>#REF!</v>
      </c>
      <c r="BH8" s="164"/>
    </row>
    <row r="9" spans="1:61" ht="20.100000000000001" customHeight="1">
      <c r="A9" s="80" t="s">
        <v>1</v>
      </c>
      <c r="B9" s="81"/>
      <c r="C9" s="143" t="s">
        <v>245</v>
      </c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3"/>
      <c r="AC9" s="161" t="s">
        <v>246</v>
      </c>
      <c r="AD9" s="162"/>
      <c r="AE9" s="54" t="e">
        <f>IF(VLOOKUP(AC9,'02'!$AC$8:$BH$274,3,FALSE)+VLOOKUP(AC9,#REF!,3,FALSE)+VLOOKUP(AC9,#REF!,3,FALSE)=0,"",VLOOKUP(AC9,'02'!$AC$8:$BH$274,3,FALSE)+VLOOKUP(AC9,#REF!,3,FALSE)+VLOOKUP(AC9,#REF!,3,FALSE))</f>
        <v>#REF!</v>
      </c>
      <c r="AF9" s="55"/>
      <c r="AG9" s="55"/>
      <c r="AH9" s="56"/>
      <c r="AI9" s="54" t="e">
        <f>IF(VLOOKUP(AC9,'02'!$AC$8:$BH$274,7,FALSE)+VLOOKUP(AC9,#REF!,15,FALSE)+VLOOKUP(AC9,#REF!,7,FALSE)=0,"",VLOOKUP(AC9,'02'!$AC$8:$BH$274,7,FALSE)+VLOOKUP(AC9,#REF!,15,FALSE)+VLOOKUP(AC9,#REF!,7,FALSE))</f>
        <v>#REF!</v>
      </c>
      <c r="AJ9" s="55"/>
      <c r="AK9" s="55"/>
      <c r="AL9" s="56"/>
      <c r="AM9" s="54"/>
      <c r="AN9" s="55"/>
      <c r="AO9" s="55"/>
      <c r="AP9" s="56"/>
      <c r="AQ9" s="36" t="s">
        <v>593</v>
      </c>
      <c r="AR9" s="37"/>
      <c r="AS9" s="37"/>
      <c r="AT9" s="38"/>
      <c r="AU9" s="54"/>
      <c r="AV9" s="55"/>
      <c r="AW9" s="55"/>
      <c r="AX9" s="56"/>
      <c r="AY9" s="36" t="s">
        <v>593</v>
      </c>
      <c r="AZ9" s="37"/>
      <c r="BA9" s="37"/>
      <c r="BB9" s="38"/>
      <c r="BC9" s="54"/>
      <c r="BD9" s="55"/>
      <c r="BE9" s="55"/>
      <c r="BF9" s="56"/>
      <c r="BG9" s="69" t="e">
        <f t="shared" ref="BG9:BG72" si="0">IF(AI9&lt;&gt;"",BC9/AI9,"n.é.")</f>
        <v>#REF!</v>
      </c>
      <c r="BH9" s="70"/>
    </row>
    <row r="10" spans="1:61" ht="20.100000000000001" customHeight="1">
      <c r="A10" s="80" t="s">
        <v>2</v>
      </c>
      <c r="B10" s="81"/>
      <c r="C10" s="143" t="s">
        <v>247</v>
      </c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3"/>
      <c r="AC10" s="161" t="s">
        <v>248</v>
      </c>
      <c r="AD10" s="162"/>
      <c r="AE10" s="54" t="e">
        <f>IF(VLOOKUP(AC10,'02'!$AC$8:$BH$274,3,FALSE)+VLOOKUP(AC10,#REF!,3,FALSE)+VLOOKUP(AC10,#REF!,3,FALSE)=0,"",VLOOKUP(AC10,'02'!$AC$8:$BH$274,3,FALSE)+VLOOKUP(AC10,#REF!,3,FALSE)+VLOOKUP(AC10,#REF!,3,FALSE))</f>
        <v>#REF!</v>
      </c>
      <c r="AF10" s="55"/>
      <c r="AG10" s="55"/>
      <c r="AH10" s="56"/>
      <c r="AI10" s="54" t="e">
        <f>IF(VLOOKUP(AC10,'02'!$AC$8:$BH$274,7,FALSE)+VLOOKUP(AC10,#REF!,15,FALSE)+VLOOKUP(AC10,#REF!,7,FALSE)=0,"",VLOOKUP(AC10,'02'!$AC$8:$BH$274,7,FALSE)+VLOOKUP(AC10,#REF!,15,FALSE)+VLOOKUP(AC10,#REF!,7,FALSE))</f>
        <v>#REF!</v>
      </c>
      <c r="AJ10" s="55"/>
      <c r="AK10" s="55"/>
      <c r="AL10" s="56"/>
      <c r="AM10" s="54"/>
      <c r="AN10" s="55"/>
      <c r="AO10" s="55"/>
      <c r="AP10" s="56"/>
      <c r="AQ10" s="36" t="s">
        <v>593</v>
      </c>
      <c r="AR10" s="37"/>
      <c r="AS10" s="37"/>
      <c r="AT10" s="38"/>
      <c r="AU10" s="54"/>
      <c r="AV10" s="55"/>
      <c r="AW10" s="55"/>
      <c r="AX10" s="56"/>
      <c r="AY10" s="36" t="s">
        <v>593</v>
      </c>
      <c r="AZ10" s="37"/>
      <c r="BA10" s="37"/>
      <c r="BB10" s="38"/>
      <c r="BC10" s="54"/>
      <c r="BD10" s="55"/>
      <c r="BE10" s="55"/>
      <c r="BF10" s="56"/>
      <c r="BG10" s="69" t="e">
        <f t="shared" si="0"/>
        <v>#REF!</v>
      </c>
      <c r="BH10" s="70"/>
    </row>
    <row r="11" spans="1:61" ht="20.100000000000001" customHeight="1">
      <c r="A11" s="80" t="s">
        <v>3</v>
      </c>
      <c r="B11" s="81"/>
      <c r="C11" s="143" t="s">
        <v>249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3"/>
      <c r="AC11" s="161" t="s">
        <v>250</v>
      </c>
      <c r="AD11" s="162"/>
      <c r="AE11" s="54" t="e">
        <f>IF(VLOOKUP(AC11,'02'!$AC$8:$BH$274,3,FALSE)+VLOOKUP(AC11,#REF!,3,FALSE)+VLOOKUP(AC11,#REF!,3,FALSE)=0,"",VLOOKUP(AC11,'02'!$AC$8:$BH$274,3,FALSE)+VLOOKUP(AC11,#REF!,3,FALSE)+VLOOKUP(AC11,#REF!,3,FALSE))</f>
        <v>#REF!</v>
      </c>
      <c r="AF11" s="55"/>
      <c r="AG11" s="55"/>
      <c r="AH11" s="56"/>
      <c r="AI11" s="54" t="e">
        <f>IF(VLOOKUP(AC11,'02'!$AC$8:$BH$274,7,FALSE)+VLOOKUP(AC11,#REF!,15,FALSE)+VLOOKUP(AC11,#REF!,7,FALSE)=0,"",VLOOKUP(AC11,'02'!$AC$8:$BH$274,7,FALSE)+VLOOKUP(AC11,#REF!,15,FALSE)+VLOOKUP(AC11,#REF!,7,FALSE))</f>
        <v>#REF!</v>
      </c>
      <c r="AJ11" s="55"/>
      <c r="AK11" s="55"/>
      <c r="AL11" s="56"/>
      <c r="AM11" s="54"/>
      <c r="AN11" s="55"/>
      <c r="AO11" s="55"/>
      <c r="AP11" s="56"/>
      <c r="AQ11" s="36" t="s">
        <v>593</v>
      </c>
      <c r="AR11" s="37"/>
      <c r="AS11" s="37"/>
      <c r="AT11" s="38"/>
      <c r="AU11" s="54"/>
      <c r="AV11" s="55"/>
      <c r="AW11" s="55"/>
      <c r="AX11" s="56"/>
      <c r="AY11" s="36" t="s">
        <v>593</v>
      </c>
      <c r="AZ11" s="37"/>
      <c r="BA11" s="37"/>
      <c r="BB11" s="38"/>
      <c r="BC11" s="54"/>
      <c r="BD11" s="55"/>
      <c r="BE11" s="55"/>
      <c r="BF11" s="56"/>
      <c r="BG11" s="69" t="e">
        <f t="shared" si="0"/>
        <v>#REF!</v>
      </c>
      <c r="BH11" s="70"/>
    </row>
    <row r="12" spans="1:61" ht="20.100000000000001" customHeight="1">
      <c r="A12" s="80" t="s">
        <v>4</v>
      </c>
      <c r="B12" s="81"/>
      <c r="C12" s="143" t="s">
        <v>251</v>
      </c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3"/>
      <c r="AC12" s="161" t="s">
        <v>252</v>
      </c>
      <c r="AD12" s="162"/>
      <c r="AE12" s="54" t="e">
        <f>IF(VLOOKUP(AC12,'02'!$AC$8:$BH$274,3,FALSE)+VLOOKUP(AC12,#REF!,3,FALSE)+VLOOKUP(AC12,#REF!,3,FALSE)=0,"",VLOOKUP(AC12,'02'!$AC$8:$BH$274,3,FALSE)+VLOOKUP(AC12,#REF!,3,FALSE)+VLOOKUP(AC12,#REF!,3,FALSE))</f>
        <v>#REF!</v>
      </c>
      <c r="AF12" s="55"/>
      <c r="AG12" s="55"/>
      <c r="AH12" s="56"/>
      <c r="AI12" s="54" t="e">
        <f>IF(VLOOKUP(AC12,'02'!$AC$8:$BH$274,7,FALSE)+VLOOKUP(AC12,#REF!,15,FALSE)+VLOOKUP(AC12,#REF!,7,FALSE)=0,"",VLOOKUP(AC12,'02'!$AC$8:$BH$274,7,FALSE)+VLOOKUP(AC12,#REF!,15,FALSE)+VLOOKUP(AC12,#REF!,7,FALSE))</f>
        <v>#REF!</v>
      </c>
      <c r="AJ12" s="55"/>
      <c r="AK12" s="55"/>
      <c r="AL12" s="56"/>
      <c r="AM12" s="54"/>
      <c r="AN12" s="55"/>
      <c r="AO12" s="55"/>
      <c r="AP12" s="56"/>
      <c r="AQ12" s="36" t="s">
        <v>593</v>
      </c>
      <c r="AR12" s="37"/>
      <c r="AS12" s="37"/>
      <c r="AT12" s="38"/>
      <c r="AU12" s="54"/>
      <c r="AV12" s="55"/>
      <c r="AW12" s="55"/>
      <c r="AX12" s="56"/>
      <c r="AY12" s="36" t="s">
        <v>593</v>
      </c>
      <c r="AZ12" s="37"/>
      <c r="BA12" s="37"/>
      <c r="BB12" s="38"/>
      <c r="BC12" s="54"/>
      <c r="BD12" s="55"/>
      <c r="BE12" s="55"/>
      <c r="BF12" s="56"/>
      <c r="BG12" s="69" t="e">
        <f t="shared" si="0"/>
        <v>#REF!</v>
      </c>
      <c r="BH12" s="70"/>
    </row>
    <row r="13" spans="1:61" ht="20.100000000000001" customHeight="1">
      <c r="A13" s="80" t="s">
        <v>5</v>
      </c>
      <c r="B13" s="81"/>
      <c r="C13" s="143" t="s">
        <v>253</v>
      </c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3"/>
      <c r="AC13" s="161" t="s">
        <v>254</v>
      </c>
      <c r="AD13" s="162"/>
      <c r="AE13" s="54" t="e">
        <f>IF(VLOOKUP(AC13,'02'!$AC$8:$BH$274,3,FALSE)+VLOOKUP(AC13,#REF!,3,FALSE)+VLOOKUP(AC13,#REF!,3,FALSE)=0,"",VLOOKUP(AC13,'02'!$AC$8:$BH$274,3,FALSE)+VLOOKUP(AC13,#REF!,3,FALSE)+VLOOKUP(AC13,#REF!,3,FALSE))</f>
        <v>#REF!</v>
      </c>
      <c r="AF13" s="55"/>
      <c r="AG13" s="55"/>
      <c r="AH13" s="56"/>
      <c r="AI13" s="54" t="e">
        <f>IF(VLOOKUP(AC13,'02'!$AC$8:$BH$274,7,FALSE)+VLOOKUP(AC13,#REF!,15,FALSE)+VLOOKUP(AC13,#REF!,7,FALSE)=0,"",VLOOKUP(AC13,'02'!$AC$8:$BH$274,7,FALSE)+VLOOKUP(AC13,#REF!,15,FALSE)+VLOOKUP(AC13,#REF!,7,FALSE))</f>
        <v>#REF!</v>
      </c>
      <c r="AJ13" s="55"/>
      <c r="AK13" s="55"/>
      <c r="AL13" s="56"/>
      <c r="AM13" s="54"/>
      <c r="AN13" s="55"/>
      <c r="AO13" s="55"/>
      <c r="AP13" s="56"/>
      <c r="AQ13" s="36" t="s">
        <v>593</v>
      </c>
      <c r="AR13" s="37"/>
      <c r="AS13" s="37"/>
      <c r="AT13" s="38"/>
      <c r="AU13" s="54"/>
      <c r="AV13" s="55"/>
      <c r="AW13" s="55"/>
      <c r="AX13" s="56"/>
      <c r="AY13" s="36" t="s">
        <v>593</v>
      </c>
      <c r="AZ13" s="37"/>
      <c r="BA13" s="37"/>
      <c r="BB13" s="38"/>
      <c r="BC13" s="54"/>
      <c r="BD13" s="55"/>
      <c r="BE13" s="55"/>
      <c r="BF13" s="56"/>
      <c r="BG13" s="69" t="e">
        <f t="shared" si="0"/>
        <v>#REF!</v>
      </c>
      <c r="BH13" s="70"/>
    </row>
    <row r="14" spans="1:61" s="3" customFormat="1" ht="20.100000000000001" customHeight="1">
      <c r="A14" s="89" t="s">
        <v>6</v>
      </c>
      <c r="B14" s="90"/>
      <c r="C14" s="131" t="s">
        <v>255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3"/>
      <c r="AC14" s="159" t="s">
        <v>256</v>
      </c>
      <c r="AD14" s="160"/>
      <c r="AE14" s="29" t="e">
        <f>SUM(AE8:AH13)</f>
        <v>#REF!</v>
      </c>
      <c r="AF14" s="30"/>
      <c r="AG14" s="30"/>
      <c r="AH14" s="31"/>
      <c r="AI14" s="29" t="e">
        <f t="shared" ref="AI14" si="1">SUM(AI8:AL13)</f>
        <v>#REF!</v>
      </c>
      <c r="AJ14" s="30"/>
      <c r="AK14" s="30"/>
      <c r="AL14" s="31"/>
      <c r="AM14" s="29">
        <f t="shared" ref="AM14" si="2">SUM(AM8:AP13)</f>
        <v>0</v>
      </c>
      <c r="AN14" s="30"/>
      <c r="AO14" s="30"/>
      <c r="AP14" s="31"/>
      <c r="AQ14" s="39" t="s">
        <v>593</v>
      </c>
      <c r="AR14" s="40"/>
      <c r="AS14" s="40"/>
      <c r="AT14" s="41"/>
      <c r="AU14" s="29">
        <f t="shared" ref="AU14" si="3">SUM(AU8:AX13)</f>
        <v>0</v>
      </c>
      <c r="AV14" s="30"/>
      <c r="AW14" s="30"/>
      <c r="AX14" s="31"/>
      <c r="AY14" s="39" t="s">
        <v>593</v>
      </c>
      <c r="AZ14" s="40"/>
      <c r="BA14" s="40"/>
      <c r="BB14" s="41"/>
      <c r="BC14" s="29">
        <f t="shared" ref="BC14" si="4">SUM(BC8:BF13)</f>
        <v>0</v>
      </c>
      <c r="BD14" s="30"/>
      <c r="BE14" s="30"/>
      <c r="BF14" s="31"/>
      <c r="BG14" s="87" t="e">
        <f t="shared" si="0"/>
        <v>#REF!</v>
      </c>
      <c r="BH14" s="88"/>
    </row>
    <row r="15" spans="1:61" ht="20.100000000000001" customHeight="1">
      <c r="A15" s="80" t="s">
        <v>7</v>
      </c>
      <c r="B15" s="81"/>
      <c r="C15" s="143" t="s">
        <v>257</v>
      </c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3"/>
      <c r="AC15" s="161" t="s">
        <v>258</v>
      </c>
      <c r="AD15" s="162"/>
      <c r="AE15" s="54" t="e">
        <f>IF(VLOOKUP(AC15,'02'!$AC$8:$BH$274,3,FALSE)+VLOOKUP(AC15,#REF!,3,FALSE)+VLOOKUP(AC15,#REF!,3,FALSE)=0,"",VLOOKUP(AC15,'02'!$AC$8:$BH$274,3,FALSE)+VLOOKUP(AC15,#REF!,3,FALSE)+VLOOKUP(AC15,#REF!,3,FALSE))</f>
        <v>#REF!</v>
      </c>
      <c r="AF15" s="55"/>
      <c r="AG15" s="55"/>
      <c r="AH15" s="56"/>
      <c r="AI15" s="54" t="e">
        <f>IF(VLOOKUP(AC15,'02'!$AC$8:$BH$274,7,FALSE)+VLOOKUP(AC15,#REF!,15,FALSE)+VLOOKUP(AC15,#REF!,7,FALSE)=0,"",VLOOKUP(AC15,'02'!$AC$8:$BH$274,7,FALSE)+VLOOKUP(AC15,#REF!,15,FALSE)+VLOOKUP(AC15,#REF!,7,FALSE))</f>
        <v>#REF!</v>
      </c>
      <c r="AJ15" s="55"/>
      <c r="AK15" s="55"/>
      <c r="AL15" s="56"/>
      <c r="AM15" s="54"/>
      <c r="AN15" s="55"/>
      <c r="AO15" s="55"/>
      <c r="AP15" s="56"/>
      <c r="AQ15" s="36" t="s">
        <v>593</v>
      </c>
      <c r="AR15" s="37"/>
      <c r="AS15" s="37"/>
      <c r="AT15" s="38"/>
      <c r="AU15" s="54"/>
      <c r="AV15" s="55"/>
      <c r="AW15" s="55"/>
      <c r="AX15" s="56"/>
      <c r="AY15" s="36" t="s">
        <v>593</v>
      </c>
      <c r="AZ15" s="37"/>
      <c r="BA15" s="37"/>
      <c r="BB15" s="38"/>
      <c r="BC15" s="54"/>
      <c r="BD15" s="55"/>
      <c r="BE15" s="55"/>
      <c r="BF15" s="56"/>
      <c r="BG15" s="69" t="e">
        <f t="shared" si="0"/>
        <v>#REF!</v>
      </c>
      <c r="BH15" s="70"/>
    </row>
    <row r="16" spans="1:61" ht="20.100000000000001" customHeight="1">
      <c r="A16" s="80" t="s">
        <v>8</v>
      </c>
      <c r="B16" s="81"/>
      <c r="C16" s="143" t="s">
        <v>447</v>
      </c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3"/>
      <c r="AC16" s="161" t="s">
        <v>259</v>
      </c>
      <c r="AD16" s="162"/>
      <c r="AE16" s="54" t="e">
        <f>IF(VLOOKUP(AC16,'02'!$AC$8:$BH$274,3,FALSE)+VLOOKUP(AC16,#REF!,3,FALSE)+VLOOKUP(AC16,#REF!,3,FALSE)=0,"",VLOOKUP(AC16,'02'!$AC$8:$BH$274,3,FALSE)+VLOOKUP(AC16,#REF!,3,FALSE)+VLOOKUP(AC16,#REF!,3,FALSE))</f>
        <v>#REF!</v>
      </c>
      <c r="AF16" s="55"/>
      <c r="AG16" s="55"/>
      <c r="AH16" s="56"/>
      <c r="AI16" s="54" t="e">
        <f>IF(VLOOKUP(AC16,'02'!$AC$8:$BH$274,7,FALSE)+VLOOKUP(AC16,#REF!,15,FALSE)+VLOOKUP(AC16,#REF!,7,FALSE)=0,"",VLOOKUP(AC16,'02'!$AC$8:$BH$274,7,FALSE)+VLOOKUP(AC16,#REF!,15,FALSE)+VLOOKUP(AC16,#REF!,7,FALSE))</f>
        <v>#REF!</v>
      </c>
      <c r="AJ16" s="55"/>
      <c r="AK16" s="55"/>
      <c r="AL16" s="56"/>
      <c r="AM16" s="54"/>
      <c r="AN16" s="55"/>
      <c r="AO16" s="55"/>
      <c r="AP16" s="56"/>
      <c r="AQ16" s="36" t="s">
        <v>593</v>
      </c>
      <c r="AR16" s="37"/>
      <c r="AS16" s="37"/>
      <c r="AT16" s="38"/>
      <c r="AU16" s="54"/>
      <c r="AV16" s="55"/>
      <c r="AW16" s="55"/>
      <c r="AX16" s="56"/>
      <c r="AY16" s="36" t="s">
        <v>593</v>
      </c>
      <c r="AZ16" s="37"/>
      <c r="BA16" s="37"/>
      <c r="BB16" s="38"/>
      <c r="BC16" s="54"/>
      <c r="BD16" s="55"/>
      <c r="BE16" s="55"/>
      <c r="BF16" s="56"/>
      <c r="BG16" s="69" t="e">
        <f t="shared" si="0"/>
        <v>#REF!</v>
      </c>
      <c r="BH16" s="70"/>
    </row>
    <row r="17" spans="1:60" ht="20.100000000000001" customHeight="1">
      <c r="A17" s="80" t="s">
        <v>9</v>
      </c>
      <c r="B17" s="81"/>
      <c r="C17" s="143" t="s">
        <v>448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3"/>
      <c r="AC17" s="161" t="s">
        <v>260</v>
      </c>
      <c r="AD17" s="162"/>
      <c r="AE17" s="54" t="e">
        <f>IF(VLOOKUP(AC17,'02'!$AC$8:$BH$274,3,FALSE)+VLOOKUP(AC17,#REF!,3,FALSE)+VLOOKUP(AC17,#REF!,3,FALSE)=0,"",VLOOKUP(AC17,'02'!$AC$8:$BH$274,3,FALSE)+VLOOKUP(AC17,#REF!,3,FALSE)+VLOOKUP(AC17,#REF!,3,FALSE))</f>
        <v>#REF!</v>
      </c>
      <c r="AF17" s="55"/>
      <c r="AG17" s="55"/>
      <c r="AH17" s="56"/>
      <c r="AI17" s="54" t="e">
        <f>IF(VLOOKUP(AC17,'02'!$AC$8:$BH$274,7,FALSE)+VLOOKUP(AC17,#REF!,15,FALSE)+VLOOKUP(AC17,#REF!,7,FALSE)=0,"",VLOOKUP(AC17,'02'!$AC$8:$BH$274,7,FALSE)+VLOOKUP(AC17,#REF!,15,FALSE)+VLOOKUP(AC17,#REF!,7,FALSE))</f>
        <v>#REF!</v>
      </c>
      <c r="AJ17" s="55"/>
      <c r="AK17" s="55"/>
      <c r="AL17" s="56"/>
      <c r="AM17" s="54"/>
      <c r="AN17" s="55"/>
      <c r="AO17" s="55"/>
      <c r="AP17" s="56"/>
      <c r="AQ17" s="36" t="s">
        <v>593</v>
      </c>
      <c r="AR17" s="37"/>
      <c r="AS17" s="37"/>
      <c r="AT17" s="38"/>
      <c r="AU17" s="54"/>
      <c r="AV17" s="55"/>
      <c r="AW17" s="55"/>
      <c r="AX17" s="56"/>
      <c r="AY17" s="36" t="s">
        <v>593</v>
      </c>
      <c r="AZ17" s="37"/>
      <c r="BA17" s="37"/>
      <c r="BB17" s="38"/>
      <c r="BC17" s="54"/>
      <c r="BD17" s="55"/>
      <c r="BE17" s="55"/>
      <c r="BF17" s="56"/>
      <c r="BG17" s="69" t="e">
        <f t="shared" si="0"/>
        <v>#REF!</v>
      </c>
      <c r="BH17" s="70"/>
    </row>
    <row r="18" spans="1:60" ht="20.100000000000001" customHeight="1">
      <c r="A18" s="80" t="s">
        <v>10</v>
      </c>
      <c r="B18" s="81"/>
      <c r="C18" s="143" t="s">
        <v>449</v>
      </c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3"/>
      <c r="AC18" s="161" t="s">
        <v>261</v>
      </c>
      <c r="AD18" s="162"/>
      <c r="AE18" s="54" t="e">
        <f>IF(VLOOKUP(AC18,'02'!$AC$8:$BH$274,3,FALSE)+VLOOKUP(AC18,#REF!,3,FALSE)+VLOOKUP(AC18,#REF!,3,FALSE)=0,"",VLOOKUP(AC18,'02'!$AC$8:$BH$274,3,FALSE)+VLOOKUP(AC18,#REF!,3,FALSE)+VLOOKUP(AC18,#REF!,3,FALSE))</f>
        <v>#REF!</v>
      </c>
      <c r="AF18" s="55"/>
      <c r="AG18" s="55"/>
      <c r="AH18" s="56"/>
      <c r="AI18" s="54" t="e">
        <f>IF(VLOOKUP(AC18,'02'!$AC$8:$BH$274,7,FALSE)+VLOOKUP(AC18,#REF!,15,FALSE)+VLOOKUP(AC18,#REF!,7,FALSE)=0,"",VLOOKUP(AC18,'02'!$AC$8:$BH$274,7,FALSE)+VLOOKUP(AC18,#REF!,15,FALSE)+VLOOKUP(AC18,#REF!,7,FALSE))</f>
        <v>#REF!</v>
      </c>
      <c r="AJ18" s="55"/>
      <c r="AK18" s="55"/>
      <c r="AL18" s="56"/>
      <c r="AM18" s="54"/>
      <c r="AN18" s="55"/>
      <c r="AO18" s="55"/>
      <c r="AP18" s="56"/>
      <c r="AQ18" s="36" t="s">
        <v>593</v>
      </c>
      <c r="AR18" s="37"/>
      <c r="AS18" s="37"/>
      <c r="AT18" s="38"/>
      <c r="AU18" s="54"/>
      <c r="AV18" s="55"/>
      <c r="AW18" s="55"/>
      <c r="AX18" s="56"/>
      <c r="AY18" s="36" t="s">
        <v>593</v>
      </c>
      <c r="AZ18" s="37"/>
      <c r="BA18" s="37"/>
      <c r="BB18" s="38"/>
      <c r="BC18" s="54"/>
      <c r="BD18" s="55"/>
      <c r="BE18" s="55"/>
      <c r="BF18" s="56"/>
      <c r="BG18" s="69" t="e">
        <f t="shared" si="0"/>
        <v>#REF!</v>
      </c>
      <c r="BH18" s="70"/>
    </row>
    <row r="19" spans="1:60" ht="20.100000000000001" customHeight="1">
      <c r="A19" s="80" t="s">
        <v>11</v>
      </c>
      <c r="B19" s="81"/>
      <c r="C19" s="143" t="s">
        <v>262</v>
      </c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3"/>
      <c r="AC19" s="161" t="s">
        <v>263</v>
      </c>
      <c r="AD19" s="162"/>
      <c r="AE19" s="54" t="e">
        <f>IF(VLOOKUP(AC19,'02'!$AC$8:$BH$274,3,FALSE)+VLOOKUP(AC19,#REF!,3,FALSE)+VLOOKUP(AC19,#REF!,3,FALSE)=0,"",VLOOKUP(AC19,'02'!$AC$8:$BH$274,3,FALSE)+VLOOKUP(AC19,#REF!,3,FALSE)+VLOOKUP(AC19,#REF!,3,FALSE))</f>
        <v>#REF!</v>
      </c>
      <c r="AF19" s="55"/>
      <c r="AG19" s="55"/>
      <c r="AH19" s="56"/>
      <c r="AI19" s="54" t="e">
        <f>IF(VLOOKUP(AC19,'02'!$AC$8:$BH$274,7,FALSE)+VLOOKUP(AC19,#REF!,15,FALSE)+VLOOKUP(AC19,#REF!,7,FALSE)=0,"",VLOOKUP(AC19,'02'!$AC$8:$BH$274,7,FALSE)+VLOOKUP(AC19,#REF!,15,FALSE)+VLOOKUP(AC19,#REF!,7,FALSE))</f>
        <v>#REF!</v>
      </c>
      <c r="AJ19" s="55"/>
      <c r="AK19" s="55"/>
      <c r="AL19" s="56"/>
      <c r="AM19" s="54"/>
      <c r="AN19" s="55"/>
      <c r="AO19" s="55"/>
      <c r="AP19" s="56"/>
      <c r="AQ19" s="36" t="s">
        <v>593</v>
      </c>
      <c r="AR19" s="37"/>
      <c r="AS19" s="37"/>
      <c r="AT19" s="38"/>
      <c r="AU19" s="54"/>
      <c r="AV19" s="55"/>
      <c r="AW19" s="55"/>
      <c r="AX19" s="56"/>
      <c r="AY19" s="36" t="s">
        <v>593</v>
      </c>
      <c r="AZ19" s="37"/>
      <c r="BA19" s="37"/>
      <c r="BB19" s="38"/>
      <c r="BC19" s="54"/>
      <c r="BD19" s="55"/>
      <c r="BE19" s="55"/>
      <c r="BF19" s="56"/>
      <c r="BG19" s="69" t="e">
        <f t="shared" si="0"/>
        <v>#REF!</v>
      </c>
      <c r="BH19" s="70"/>
    </row>
    <row r="20" spans="1:60" s="3" customFormat="1" ht="20.100000000000001" customHeight="1">
      <c r="A20" s="89" t="s">
        <v>12</v>
      </c>
      <c r="B20" s="90"/>
      <c r="C20" s="131" t="s">
        <v>264</v>
      </c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3"/>
      <c r="AC20" s="159" t="s">
        <v>265</v>
      </c>
      <c r="AD20" s="160"/>
      <c r="AE20" s="29" t="e">
        <f>SUM(AE14:AH19)</f>
        <v>#REF!</v>
      </c>
      <c r="AF20" s="30"/>
      <c r="AG20" s="30"/>
      <c r="AH20" s="31"/>
      <c r="AI20" s="29" t="e">
        <f t="shared" ref="AI20" si="5">SUM(AI14:AL19)</f>
        <v>#REF!</v>
      </c>
      <c r="AJ20" s="30"/>
      <c r="AK20" s="30"/>
      <c r="AL20" s="31"/>
      <c r="AM20" s="29">
        <f t="shared" ref="AM20" si="6">SUM(AM14:AP19)</f>
        <v>0</v>
      </c>
      <c r="AN20" s="30"/>
      <c r="AO20" s="30"/>
      <c r="AP20" s="31"/>
      <c r="AQ20" s="39" t="s">
        <v>593</v>
      </c>
      <c r="AR20" s="40"/>
      <c r="AS20" s="40"/>
      <c r="AT20" s="41"/>
      <c r="AU20" s="29">
        <f t="shared" ref="AU20" si="7">SUM(AU14:AX19)</f>
        <v>0</v>
      </c>
      <c r="AV20" s="30"/>
      <c r="AW20" s="30"/>
      <c r="AX20" s="31"/>
      <c r="AY20" s="39" t="s">
        <v>593</v>
      </c>
      <c r="AZ20" s="40"/>
      <c r="BA20" s="40"/>
      <c r="BB20" s="41"/>
      <c r="BC20" s="29">
        <f t="shared" ref="BC20" si="8">SUM(BC14:BF19)</f>
        <v>0</v>
      </c>
      <c r="BD20" s="30"/>
      <c r="BE20" s="30"/>
      <c r="BF20" s="31"/>
      <c r="BG20" s="87" t="e">
        <f t="shared" si="0"/>
        <v>#REF!</v>
      </c>
      <c r="BH20" s="88"/>
    </row>
    <row r="21" spans="1:60" ht="20.100000000000001" customHeight="1">
      <c r="A21" s="80" t="s">
        <v>13</v>
      </c>
      <c r="B21" s="81"/>
      <c r="C21" s="143" t="s">
        <v>266</v>
      </c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3"/>
      <c r="AC21" s="161" t="s">
        <v>267</v>
      </c>
      <c r="AD21" s="162"/>
      <c r="AE21" s="54" t="e">
        <f>IF(VLOOKUP(AC21,'02'!$AC$8:$BH$274,3,FALSE)+VLOOKUP(AC21,#REF!,3,FALSE)+VLOOKUP(AC21,#REF!,3,FALSE)=0,"",VLOOKUP(AC21,'02'!$AC$8:$BH$274,3,FALSE)+VLOOKUP(AC21,#REF!,3,FALSE)+VLOOKUP(AC21,#REF!,3,FALSE))</f>
        <v>#REF!</v>
      </c>
      <c r="AF21" s="55"/>
      <c r="AG21" s="55"/>
      <c r="AH21" s="56"/>
      <c r="AI21" s="54" t="e">
        <f>IF(VLOOKUP(AC21,'02'!$AC$8:$BH$274,7,FALSE)+VLOOKUP(AC21,#REF!,15,FALSE)+VLOOKUP(AC21,#REF!,7,FALSE)=0,"",VLOOKUP(AC21,'02'!$AC$8:$BH$274,7,FALSE)+VLOOKUP(AC21,#REF!,15,FALSE)+VLOOKUP(AC21,#REF!,7,FALSE))</f>
        <v>#REF!</v>
      </c>
      <c r="AJ21" s="55"/>
      <c r="AK21" s="55"/>
      <c r="AL21" s="56"/>
      <c r="AM21" s="54"/>
      <c r="AN21" s="55"/>
      <c r="AO21" s="55"/>
      <c r="AP21" s="56"/>
      <c r="AQ21" s="36" t="s">
        <v>593</v>
      </c>
      <c r="AR21" s="37"/>
      <c r="AS21" s="37"/>
      <c r="AT21" s="38"/>
      <c r="AU21" s="54"/>
      <c r="AV21" s="55"/>
      <c r="AW21" s="55"/>
      <c r="AX21" s="56"/>
      <c r="AY21" s="36" t="s">
        <v>593</v>
      </c>
      <c r="AZ21" s="37"/>
      <c r="BA21" s="37"/>
      <c r="BB21" s="38"/>
      <c r="BC21" s="54"/>
      <c r="BD21" s="55"/>
      <c r="BE21" s="55"/>
      <c r="BF21" s="56"/>
      <c r="BG21" s="69" t="e">
        <f t="shared" si="0"/>
        <v>#REF!</v>
      </c>
      <c r="BH21" s="70"/>
    </row>
    <row r="22" spans="1:60" ht="20.100000000000001" customHeight="1">
      <c r="A22" s="80" t="s">
        <v>14</v>
      </c>
      <c r="B22" s="81"/>
      <c r="C22" s="143" t="s">
        <v>450</v>
      </c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3"/>
      <c r="AC22" s="161" t="s">
        <v>268</v>
      </c>
      <c r="AD22" s="162"/>
      <c r="AE22" s="54" t="e">
        <f>IF(VLOOKUP(AC22,'02'!$AC$8:$BH$274,3,FALSE)+VLOOKUP(AC22,#REF!,3,FALSE)+VLOOKUP(AC22,#REF!,3,FALSE)=0,"",VLOOKUP(AC22,'02'!$AC$8:$BH$274,3,FALSE)+VLOOKUP(AC22,#REF!,3,FALSE)+VLOOKUP(AC22,#REF!,3,FALSE))</f>
        <v>#REF!</v>
      </c>
      <c r="AF22" s="55"/>
      <c r="AG22" s="55"/>
      <c r="AH22" s="56"/>
      <c r="AI22" s="54" t="e">
        <f>IF(VLOOKUP(AC22,'02'!$AC$8:$BH$274,7,FALSE)+VLOOKUP(AC22,#REF!,15,FALSE)+VLOOKUP(AC22,#REF!,7,FALSE)=0,"",VLOOKUP(AC22,'02'!$AC$8:$BH$274,7,FALSE)+VLOOKUP(AC22,#REF!,15,FALSE)+VLOOKUP(AC22,#REF!,7,FALSE))</f>
        <v>#REF!</v>
      </c>
      <c r="AJ22" s="55"/>
      <c r="AK22" s="55"/>
      <c r="AL22" s="56"/>
      <c r="AM22" s="54"/>
      <c r="AN22" s="55"/>
      <c r="AO22" s="55"/>
      <c r="AP22" s="56"/>
      <c r="AQ22" s="36" t="s">
        <v>593</v>
      </c>
      <c r="AR22" s="37"/>
      <c r="AS22" s="37"/>
      <c r="AT22" s="38"/>
      <c r="AU22" s="54"/>
      <c r="AV22" s="55"/>
      <c r="AW22" s="55"/>
      <c r="AX22" s="56"/>
      <c r="AY22" s="36" t="s">
        <v>593</v>
      </c>
      <c r="AZ22" s="37"/>
      <c r="BA22" s="37"/>
      <c r="BB22" s="38"/>
      <c r="BC22" s="54"/>
      <c r="BD22" s="55"/>
      <c r="BE22" s="55"/>
      <c r="BF22" s="56"/>
      <c r="BG22" s="69" t="e">
        <f t="shared" si="0"/>
        <v>#REF!</v>
      </c>
      <c r="BH22" s="70"/>
    </row>
    <row r="23" spans="1:60" ht="20.100000000000001" customHeight="1">
      <c r="A23" s="80" t="s">
        <v>15</v>
      </c>
      <c r="B23" s="81"/>
      <c r="C23" s="143" t="s">
        <v>451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3"/>
      <c r="AC23" s="161" t="s">
        <v>269</v>
      </c>
      <c r="AD23" s="162"/>
      <c r="AE23" s="54" t="e">
        <f>IF(VLOOKUP(AC23,'02'!$AC$8:$BH$274,3,FALSE)+VLOOKUP(AC23,#REF!,3,FALSE)+VLOOKUP(AC23,#REF!,3,FALSE)=0,"",VLOOKUP(AC23,'02'!$AC$8:$BH$274,3,FALSE)+VLOOKUP(AC23,#REF!,3,FALSE)+VLOOKUP(AC23,#REF!,3,FALSE))</f>
        <v>#REF!</v>
      </c>
      <c r="AF23" s="55"/>
      <c r="AG23" s="55"/>
      <c r="AH23" s="56"/>
      <c r="AI23" s="54" t="e">
        <f>IF(VLOOKUP(AC23,'02'!$AC$8:$BH$274,7,FALSE)+VLOOKUP(AC23,#REF!,15,FALSE)+VLOOKUP(AC23,#REF!,7,FALSE)=0,"",VLOOKUP(AC23,'02'!$AC$8:$BH$274,7,FALSE)+VLOOKUP(AC23,#REF!,15,FALSE)+VLOOKUP(AC23,#REF!,7,FALSE))</f>
        <v>#REF!</v>
      </c>
      <c r="AJ23" s="55"/>
      <c r="AK23" s="55"/>
      <c r="AL23" s="56"/>
      <c r="AM23" s="54"/>
      <c r="AN23" s="55"/>
      <c r="AO23" s="55"/>
      <c r="AP23" s="56"/>
      <c r="AQ23" s="36" t="s">
        <v>593</v>
      </c>
      <c r="AR23" s="37"/>
      <c r="AS23" s="37"/>
      <c r="AT23" s="38"/>
      <c r="AU23" s="54"/>
      <c r="AV23" s="55"/>
      <c r="AW23" s="55"/>
      <c r="AX23" s="56"/>
      <c r="AY23" s="36" t="s">
        <v>593</v>
      </c>
      <c r="AZ23" s="37"/>
      <c r="BA23" s="37"/>
      <c r="BB23" s="38"/>
      <c r="BC23" s="54"/>
      <c r="BD23" s="55"/>
      <c r="BE23" s="55"/>
      <c r="BF23" s="56"/>
      <c r="BG23" s="69" t="e">
        <f t="shared" si="0"/>
        <v>#REF!</v>
      </c>
      <c r="BH23" s="70"/>
    </row>
    <row r="24" spans="1:60" ht="20.100000000000001" customHeight="1">
      <c r="A24" s="80" t="s">
        <v>53</v>
      </c>
      <c r="B24" s="81"/>
      <c r="C24" s="143" t="s">
        <v>452</v>
      </c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3"/>
      <c r="AC24" s="161" t="s">
        <v>270</v>
      </c>
      <c r="AD24" s="162"/>
      <c r="AE24" s="54" t="e">
        <f>IF(VLOOKUP(AC24,'02'!$AC$8:$BH$274,3,FALSE)+VLOOKUP(AC24,#REF!,3,FALSE)+VLOOKUP(AC24,#REF!,3,FALSE)=0,"",VLOOKUP(AC24,'02'!$AC$8:$BH$274,3,FALSE)+VLOOKUP(AC24,#REF!,3,FALSE)+VLOOKUP(AC24,#REF!,3,FALSE))</f>
        <v>#REF!</v>
      </c>
      <c r="AF24" s="55"/>
      <c r="AG24" s="55"/>
      <c r="AH24" s="56"/>
      <c r="AI24" s="54" t="e">
        <f>IF(VLOOKUP(AC24,'02'!$AC$8:$BH$274,7,FALSE)+VLOOKUP(AC24,#REF!,15,FALSE)+VLOOKUP(AC24,#REF!,7,FALSE)=0,"",VLOOKUP(AC24,'02'!$AC$8:$BH$274,7,FALSE)+VLOOKUP(AC24,#REF!,15,FALSE)+VLOOKUP(AC24,#REF!,7,FALSE))</f>
        <v>#REF!</v>
      </c>
      <c r="AJ24" s="55"/>
      <c r="AK24" s="55"/>
      <c r="AL24" s="56"/>
      <c r="AM24" s="54"/>
      <c r="AN24" s="55"/>
      <c r="AO24" s="55"/>
      <c r="AP24" s="56"/>
      <c r="AQ24" s="36" t="s">
        <v>593</v>
      </c>
      <c r="AR24" s="37"/>
      <c r="AS24" s="37"/>
      <c r="AT24" s="38"/>
      <c r="AU24" s="54"/>
      <c r="AV24" s="55"/>
      <c r="AW24" s="55"/>
      <c r="AX24" s="56"/>
      <c r="AY24" s="36" t="s">
        <v>593</v>
      </c>
      <c r="AZ24" s="37"/>
      <c r="BA24" s="37"/>
      <c r="BB24" s="38"/>
      <c r="BC24" s="54"/>
      <c r="BD24" s="55"/>
      <c r="BE24" s="55"/>
      <c r="BF24" s="56"/>
      <c r="BG24" s="69" t="e">
        <f t="shared" si="0"/>
        <v>#REF!</v>
      </c>
      <c r="BH24" s="70"/>
    </row>
    <row r="25" spans="1:60" ht="20.100000000000001" customHeight="1">
      <c r="A25" s="80" t="s">
        <v>54</v>
      </c>
      <c r="B25" s="81"/>
      <c r="C25" s="143" t="s">
        <v>271</v>
      </c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3"/>
      <c r="AC25" s="161" t="s">
        <v>272</v>
      </c>
      <c r="AD25" s="162"/>
      <c r="AE25" s="54" t="e">
        <f>IF(VLOOKUP(AC25,'02'!$AC$8:$BH$274,3,FALSE)+VLOOKUP(AC25,#REF!,3,FALSE)+VLOOKUP(AC25,#REF!,3,FALSE)=0,"",VLOOKUP(AC25,'02'!$AC$8:$BH$274,3,FALSE)+VLOOKUP(AC25,#REF!,3,FALSE)+VLOOKUP(AC25,#REF!,3,FALSE))</f>
        <v>#REF!</v>
      </c>
      <c r="AF25" s="55"/>
      <c r="AG25" s="55"/>
      <c r="AH25" s="56"/>
      <c r="AI25" s="54" t="e">
        <f>IF(VLOOKUP(AC25,'02'!$AC$8:$BH$274,7,FALSE)+VLOOKUP(AC25,#REF!,15,FALSE)+VLOOKUP(AC25,#REF!,7,FALSE)=0,"",VLOOKUP(AC25,'02'!$AC$8:$BH$274,7,FALSE)+VLOOKUP(AC25,#REF!,15,FALSE)+VLOOKUP(AC25,#REF!,7,FALSE))</f>
        <v>#REF!</v>
      </c>
      <c r="AJ25" s="55"/>
      <c r="AK25" s="55"/>
      <c r="AL25" s="56"/>
      <c r="AM25" s="54"/>
      <c r="AN25" s="55"/>
      <c r="AO25" s="55"/>
      <c r="AP25" s="56"/>
      <c r="AQ25" s="36" t="s">
        <v>593</v>
      </c>
      <c r="AR25" s="37"/>
      <c r="AS25" s="37"/>
      <c r="AT25" s="38"/>
      <c r="AU25" s="54"/>
      <c r="AV25" s="55"/>
      <c r="AW25" s="55"/>
      <c r="AX25" s="56"/>
      <c r="AY25" s="36" t="s">
        <v>593</v>
      </c>
      <c r="AZ25" s="37"/>
      <c r="BA25" s="37"/>
      <c r="BB25" s="38"/>
      <c r="BC25" s="54"/>
      <c r="BD25" s="55"/>
      <c r="BE25" s="55"/>
      <c r="BF25" s="56"/>
      <c r="BG25" s="69" t="e">
        <f t="shared" si="0"/>
        <v>#REF!</v>
      </c>
      <c r="BH25" s="70"/>
    </row>
    <row r="26" spans="1:60" s="3" customFormat="1" ht="20.100000000000001" customHeight="1">
      <c r="A26" s="89" t="s">
        <v>55</v>
      </c>
      <c r="B26" s="90"/>
      <c r="C26" s="131" t="s">
        <v>273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3"/>
      <c r="AC26" s="159" t="s">
        <v>274</v>
      </c>
      <c r="AD26" s="160"/>
      <c r="AE26" s="29" t="e">
        <f>SUM(AE21:AH25)</f>
        <v>#REF!</v>
      </c>
      <c r="AF26" s="30"/>
      <c r="AG26" s="30"/>
      <c r="AH26" s="31"/>
      <c r="AI26" s="29" t="e">
        <f t="shared" ref="AI26" si="9">SUM(AI21:AL25)</f>
        <v>#REF!</v>
      </c>
      <c r="AJ26" s="30"/>
      <c r="AK26" s="30"/>
      <c r="AL26" s="31"/>
      <c r="AM26" s="29">
        <f t="shared" ref="AM26" si="10">SUM(AM21:AP25)</f>
        <v>0</v>
      </c>
      <c r="AN26" s="30"/>
      <c r="AO26" s="30"/>
      <c r="AP26" s="31"/>
      <c r="AQ26" s="39" t="s">
        <v>593</v>
      </c>
      <c r="AR26" s="40"/>
      <c r="AS26" s="40"/>
      <c r="AT26" s="41"/>
      <c r="AU26" s="29">
        <f t="shared" ref="AU26" si="11">SUM(AU21:AX25)</f>
        <v>0</v>
      </c>
      <c r="AV26" s="30"/>
      <c r="AW26" s="30"/>
      <c r="AX26" s="31"/>
      <c r="AY26" s="39" t="s">
        <v>593</v>
      </c>
      <c r="AZ26" s="40"/>
      <c r="BA26" s="40"/>
      <c r="BB26" s="41"/>
      <c r="BC26" s="29">
        <f t="shared" ref="BC26" si="12">SUM(BC21:BF25)</f>
        <v>0</v>
      </c>
      <c r="BD26" s="30"/>
      <c r="BE26" s="30"/>
      <c r="BF26" s="31"/>
      <c r="BG26" s="87" t="e">
        <f t="shared" si="0"/>
        <v>#REF!</v>
      </c>
      <c r="BH26" s="88"/>
    </row>
    <row r="27" spans="1:60" ht="20.100000000000001" customHeight="1">
      <c r="A27" s="80" t="s">
        <v>56</v>
      </c>
      <c r="B27" s="81"/>
      <c r="C27" s="143" t="s">
        <v>275</v>
      </c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3"/>
      <c r="AC27" s="161" t="s">
        <v>276</v>
      </c>
      <c r="AD27" s="162"/>
      <c r="AE27" s="54" t="e">
        <f>IF(VLOOKUP(AC27,'02'!$AC$8:$BH$274,3,FALSE)+VLOOKUP(AC27,#REF!,3,FALSE)+VLOOKUP(AC27,#REF!,3,FALSE)=0,"",VLOOKUP(AC27,'02'!$AC$8:$BH$274,3,FALSE)+VLOOKUP(AC27,#REF!,3,FALSE)+VLOOKUP(AC27,#REF!,3,FALSE))</f>
        <v>#REF!</v>
      </c>
      <c r="AF27" s="55"/>
      <c r="AG27" s="55"/>
      <c r="AH27" s="56"/>
      <c r="AI27" s="54" t="e">
        <f>IF(VLOOKUP(AC27,'02'!$AC$8:$BH$274,7,FALSE)+VLOOKUP(AC27,#REF!,15,FALSE)+VLOOKUP(AC27,#REF!,7,FALSE)=0,"",VLOOKUP(AC27,'02'!$AC$8:$BH$274,7,FALSE)+VLOOKUP(AC27,#REF!,15,FALSE)+VLOOKUP(AC27,#REF!,7,FALSE))</f>
        <v>#REF!</v>
      </c>
      <c r="AJ27" s="55"/>
      <c r="AK27" s="55"/>
      <c r="AL27" s="56"/>
      <c r="AM27" s="54"/>
      <c r="AN27" s="55"/>
      <c r="AO27" s="55"/>
      <c r="AP27" s="56"/>
      <c r="AQ27" s="36" t="s">
        <v>593</v>
      </c>
      <c r="AR27" s="37"/>
      <c r="AS27" s="37"/>
      <c r="AT27" s="38"/>
      <c r="AU27" s="54"/>
      <c r="AV27" s="55"/>
      <c r="AW27" s="55"/>
      <c r="AX27" s="56"/>
      <c r="AY27" s="36" t="s">
        <v>593</v>
      </c>
      <c r="AZ27" s="37"/>
      <c r="BA27" s="37"/>
      <c r="BB27" s="38"/>
      <c r="BC27" s="54"/>
      <c r="BD27" s="55"/>
      <c r="BE27" s="55"/>
      <c r="BF27" s="56"/>
      <c r="BG27" s="69" t="e">
        <f t="shared" si="0"/>
        <v>#REF!</v>
      </c>
      <c r="BH27" s="70"/>
    </row>
    <row r="28" spans="1:60" ht="20.100000000000001" customHeight="1">
      <c r="A28" s="80" t="s">
        <v>106</v>
      </c>
      <c r="B28" s="81"/>
      <c r="C28" s="143" t="s">
        <v>277</v>
      </c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3"/>
      <c r="AC28" s="161" t="s">
        <v>278</v>
      </c>
      <c r="AD28" s="162"/>
      <c r="AE28" s="54" t="e">
        <f>IF(VLOOKUP(AC28,'02'!$AC$8:$BH$274,3,FALSE)+VLOOKUP(AC28,#REF!,3,FALSE)+VLOOKUP(AC28,#REF!,3,FALSE)=0,"",VLOOKUP(AC28,'02'!$AC$8:$BH$274,3,FALSE)+VLOOKUP(AC28,#REF!,3,FALSE)+VLOOKUP(AC28,#REF!,3,FALSE))</f>
        <v>#REF!</v>
      </c>
      <c r="AF28" s="55"/>
      <c r="AG28" s="55"/>
      <c r="AH28" s="56"/>
      <c r="AI28" s="54" t="e">
        <f>IF(VLOOKUP(AC28,'02'!$AC$8:$BH$274,7,FALSE)+VLOOKUP(AC28,#REF!,15,FALSE)+VLOOKUP(AC28,#REF!,7,FALSE)=0,"",VLOOKUP(AC28,'02'!$AC$8:$BH$274,7,FALSE)+VLOOKUP(AC28,#REF!,15,FALSE)+VLOOKUP(AC28,#REF!,7,FALSE))</f>
        <v>#REF!</v>
      </c>
      <c r="AJ28" s="55"/>
      <c r="AK28" s="55"/>
      <c r="AL28" s="56"/>
      <c r="AM28" s="54"/>
      <c r="AN28" s="55"/>
      <c r="AO28" s="55"/>
      <c r="AP28" s="56"/>
      <c r="AQ28" s="36" t="s">
        <v>593</v>
      </c>
      <c r="AR28" s="37"/>
      <c r="AS28" s="37"/>
      <c r="AT28" s="38"/>
      <c r="AU28" s="54"/>
      <c r="AV28" s="55"/>
      <c r="AW28" s="55"/>
      <c r="AX28" s="56"/>
      <c r="AY28" s="36" t="s">
        <v>593</v>
      </c>
      <c r="AZ28" s="37"/>
      <c r="BA28" s="37"/>
      <c r="BB28" s="38"/>
      <c r="BC28" s="54"/>
      <c r="BD28" s="55"/>
      <c r="BE28" s="55"/>
      <c r="BF28" s="56"/>
      <c r="BG28" s="69" t="e">
        <f t="shared" si="0"/>
        <v>#REF!</v>
      </c>
      <c r="BH28" s="70"/>
    </row>
    <row r="29" spans="1:60" s="3" customFormat="1" ht="20.100000000000001" customHeight="1">
      <c r="A29" s="89" t="s">
        <v>107</v>
      </c>
      <c r="B29" s="90"/>
      <c r="C29" s="131" t="s">
        <v>279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3"/>
      <c r="AC29" s="159" t="s">
        <v>280</v>
      </c>
      <c r="AD29" s="160"/>
      <c r="AE29" s="29" t="e">
        <f>SUM(AE27:AH28)</f>
        <v>#REF!</v>
      </c>
      <c r="AF29" s="30"/>
      <c r="AG29" s="30"/>
      <c r="AH29" s="31"/>
      <c r="AI29" s="29" t="e">
        <f t="shared" ref="AI29" si="13">SUM(AI27:AL28)</f>
        <v>#REF!</v>
      </c>
      <c r="AJ29" s="30"/>
      <c r="AK29" s="30"/>
      <c r="AL29" s="31"/>
      <c r="AM29" s="29">
        <f t="shared" ref="AM29" si="14">SUM(AM27:AP28)</f>
        <v>0</v>
      </c>
      <c r="AN29" s="30"/>
      <c r="AO29" s="30"/>
      <c r="AP29" s="31"/>
      <c r="AQ29" s="39" t="s">
        <v>593</v>
      </c>
      <c r="AR29" s="40"/>
      <c r="AS29" s="40"/>
      <c r="AT29" s="41"/>
      <c r="AU29" s="29">
        <f t="shared" ref="AU29" si="15">SUM(AU27:AX28)</f>
        <v>0</v>
      </c>
      <c r="AV29" s="30"/>
      <c r="AW29" s="30"/>
      <c r="AX29" s="31"/>
      <c r="AY29" s="39" t="s">
        <v>593</v>
      </c>
      <c r="AZ29" s="40"/>
      <c r="BA29" s="40"/>
      <c r="BB29" s="41"/>
      <c r="BC29" s="29">
        <f t="shared" ref="BC29" si="16">SUM(BC27:BF28)</f>
        <v>0</v>
      </c>
      <c r="BD29" s="30"/>
      <c r="BE29" s="30"/>
      <c r="BF29" s="31"/>
      <c r="BG29" s="87" t="e">
        <f>IF(AI29&gt;0,BC29/AI29,"n.é.")</f>
        <v>#REF!</v>
      </c>
      <c r="BH29" s="88"/>
    </row>
    <row r="30" spans="1:60" ht="20.100000000000001" customHeight="1">
      <c r="A30" s="80" t="s">
        <v>181</v>
      </c>
      <c r="B30" s="81"/>
      <c r="C30" s="143" t="s">
        <v>281</v>
      </c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3"/>
      <c r="AC30" s="161" t="s">
        <v>282</v>
      </c>
      <c r="AD30" s="162"/>
      <c r="AE30" s="54" t="e">
        <f>IF(VLOOKUP(AC30,'02'!$AC$8:$BH$274,3,FALSE)+VLOOKUP(AC30,#REF!,3,FALSE)+VLOOKUP(AC30,#REF!,3,FALSE)=0,"",VLOOKUP(AC30,'02'!$AC$8:$BH$274,3,FALSE)+VLOOKUP(AC30,#REF!,3,FALSE)+VLOOKUP(AC30,#REF!,3,FALSE))</f>
        <v>#REF!</v>
      </c>
      <c r="AF30" s="55"/>
      <c r="AG30" s="55"/>
      <c r="AH30" s="56"/>
      <c r="AI30" s="54" t="e">
        <f>IF(VLOOKUP(AC30,'02'!$AC$8:$BH$274,7,FALSE)+VLOOKUP(AC30,#REF!,15,FALSE)+VLOOKUP(AC30,#REF!,7,FALSE)=0,"",VLOOKUP(AC30,'02'!$AC$8:$BH$274,7,FALSE)+VLOOKUP(AC30,#REF!,15,FALSE)+VLOOKUP(AC30,#REF!,7,FALSE))</f>
        <v>#REF!</v>
      </c>
      <c r="AJ30" s="55"/>
      <c r="AK30" s="55"/>
      <c r="AL30" s="56"/>
      <c r="AM30" s="54"/>
      <c r="AN30" s="55"/>
      <c r="AO30" s="55"/>
      <c r="AP30" s="56"/>
      <c r="AQ30" s="36" t="s">
        <v>593</v>
      </c>
      <c r="AR30" s="37"/>
      <c r="AS30" s="37"/>
      <c r="AT30" s="38"/>
      <c r="AU30" s="54"/>
      <c r="AV30" s="55"/>
      <c r="AW30" s="55"/>
      <c r="AX30" s="56"/>
      <c r="AY30" s="36" t="s">
        <v>593</v>
      </c>
      <c r="AZ30" s="37"/>
      <c r="BA30" s="37"/>
      <c r="BB30" s="38"/>
      <c r="BC30" s="54"/>
      <c r="BD30" s="55"/>
      <c r="BE30" s="55"/>
      <c r="BF30" s="56"/>
      <c r="BG30" s="69" t="e">
        <f t="shared" si="0"/>
        <v>#REF!</v>
      </c>
      <c r="BH30" s="70"/>
    </row>
    <row r="31" spans="1:60" ht="20.100000000000001" customHeight="1">
      <c r="A31" s="80" t="s">
        <v>182</v>
      </c>
      <c r="B31" s="81"/>
      <c r="C31" s="143" t="s">
        <v>283</v>
      </c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3"/>
      <c r="AC31" s="161" t="s">
        <v>284</v>
      </c>
      <c r="AD31" s="162"/>
      <c r="AE31" s="54" t="e">
        <f>IF(VLOOKUP(AC31,'02'!$AC$8:$BH$274,3,FALSE)+VLOOKUP(AC31,#REF!,3,FALSE)+VLOOKUP(AC31,#REF!,3,FALSE)=0,"",VLOOKUP(AC31,'02'!$AC$8:$BH$274,3,FALSE)+VLOOKUP(AC31,#REF!,3,FALSE)+VLOOKUP(AC31,#REF!,3,FALSE))</f>
        <v>#REF!</v>
      </c>
      <c r="AF31" s="55"/>
      <c r="AG31" s="55"/>
      <c r="AH31" s="56"/>
      <c r="AI31" s="54" t="e">
        <f>IF(VLOOKUP(AC31,'02'!$AC$8:$BH$274,7,FALSE)+VLOOKUP(AC31,#REF!,15,FALSE)+VLOOKUP(AC31,#REF!,7,FALSE)=0,"",VLOOKUP(AC31,'02'!$AC$8:$BH$274,7,FALSE)+VLOOKUP(AC31,#REF!,15,FALSE)+VLOOKUP(AC31,#REF!,7,FALSE))</f>
        <v>#REF!</v>
      </c>
      <c r="AJ31" s="55"/>
      <c r="AK31" s="55"/>
      <c r="AL31" s="56"/>
      <c r="AM31" s="54"/>
      <c r="AN31" s="55"/>
      <c r="AO31" s="55"/>
      <c r="AP31" s="56"/>
      <c r="AQ31" s="36" t="s">
        <v>593</v>
      </c>
      <c r="AR31" s="37"/>
      <c r="AS31" s="37"/>
      <c r="AT31" s="38"/>
      <c r="AU31" s="54"/>
      <c r="AV31" s="55"/>
      <c r="AW31" s="55"/>
      <c r="AX31" s="56"/>
      <c r="AY31" s="36" t="s">
        <v>593</v>
      </c>
      <c r="AZ31" s="37"/>
      <c r="BA31" s="37"/>
      <c r="BB31" s="38"/>
      <c r="BC31" s="54"/>
      <c r="BD31" s="55"/>
      <c r="BE31" s="55"/>
      <c r="BF31" s="56"/>
      <c r="BG31" s="69" t="e">
        <f t="shared" si="0"/>
        <v>#REF!</v>
      </c>
      <c r="BH31" s="70"/>
    </row>
    <row r="32" spans="1:60" ht="20.100000000000001" customHeight="1">
      <c r="A32" s="80" t="s">
        <v>183</v>
      </c>
      <c r="B32" s="81"/>
      <c r="C32" s="143" t="s">
        <v>285</v>
      </c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3"/>
      <c r="AC32" s="161" t="s">
        <v>286</v>
      </c>
      <c r="AD32" s="162"/>
      <c r="AE32" s="54" t="e">
        <f>IF(VLOOKUP(AC32,'02'!$AC$8:$BH$274,3,FALSE)+VLOOKUP(AC32,#REF!,3,FALSE)+VLOOKUP(AC32,#REF!,3,FALSE)=0,"",VLOOKUP(AC32,'02'!$AC$8:$BH$274,3,FALSE)+VLOOKUP(AC32,#REF!,3,FALSE)+VLOOKUP(AC32,#REF!,3,FALSE))</f>
        <v>#REF!</v>
      </c>
      <c r="AF32" s="55"/>
      <c r="AG32" s="55"/>
      <c r="AH32" s="56"/>
      <c r="AI32" s="54" t="e">
        <f>IF(VLOOKUP(AC32,'02'!$AC$8:$BH$274,7,FALSE)+VLOOKUP(AC32,#REF!,15,FALSE)+VLOOKUP(AC32,#REF!,7,FALSE)=0,"",VLOOKUP(AC32,'02'!$AC$8:$BH$274,7,FALSE)+VLOOKUP(AC32,#REF!,15,FALSE)+VLOOKUP(AC32,#REF!,7,FALSE))</f>
        <v>#REF!</v>
      </c>
      <c r="AJ32" s="55"/>
      <c r="AK32" s="55"/>
      <c r="AL32" s="56"/>
      <c r="AM32" s="54"/>
      <c r="AN32" s="55"/>
      <c r="AO32" s="55"/>
      <c r="AP32" s="56"/>
      <c r="AQ32" s="36" t="s">
        <v>593</v>
      </c>
      <c r="AR32" s="37"/>
      <c r="AS32" s="37"/>
      <c r="AT32" s="38"/>
      <c r="AU32" s="54"/>
      <c r="AV32" s="55"/>
      <c r="AW32" s="55"/>
      <c r="AX32" s="56"/>
      <c r="AY32" s="36" t="s">
        <v>593</v>
      </c>
      <c r="AZ32" s="37"/>
      <c r="BA32" s="37"/>
      <c r="BB32" s="38"/>
      <c r="BC32" s="54"/>
      <c r="BD32" s="55"/>
      <c r="BE32" s="55"/>
      <c r="BF32" s="56"/>
      <c r="BG32" s="69" t="e">
        <f t="shared" si="0"/>
        <v>#REF!</v>
      </c>
      <c r="BH32" s="70"/>
    </row>
    <row r="33" spans="1:60" ht="20.100000000000001" customHeight="1">
      <c r="A33" s="80" t="s">
        <v>184</v>
      </c>
      <c r="B33" s="81"/>
      <c r="C33" s="143" t="s">
        <v>287</v>
      </c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3"/>
      <c r="AC33" s="161" t="s">
        <v>288</v>
      </c>
      <c r="AD33" s="162"/>
      <c r="AE33" s="54" t="e">
        <f>IF(VLOOKUP(AC33,'02'!$AC$8:$BH$274,3,FALSE)+VLOOKUP(AC33,#REF!,3,FALSE)+VLOOKUP(AC33,#REF!,3,FALSE)=0,"",VLOOKUP(AC33,'02'!$AC$8:$BH$274,3,FALSE)+VLOOKUP(AC33,#REF!,3,FALSE)+VLOOKUP(AC33,#REF!,3,FALSE))</f>
        <v>#REF!</v>
      </c>
      <c r="AF33" s="55"/>
      <c r="AG33" s="55"/>
      <c r="AH33" s="56"/>
      <c r="AI33" s="54" t="e">
        <f>IF(VLOOKUP(AC33,'02'!$AC$8:$BH$274,7,FALSE)+VLOOKUP(AC33,#REF!,15,FALSE)+VLOOKUP(AC33,#REF!,7,FALSE)=0,"",VLOOKUP(AC33,'02'!$AC$8:$BH$274,7,FALSE)+VLOOKUP(AC33,#REF!,15,FALSE)+VLOOKUP(AC33,#REF!,7,FALSE))</f>
        <v>#REF!</v>
      </c>
      <c r="AJ33" s="55"/>
      <c r="AK33" s="55"/>
      <c r="AL33" s="56"/>
      <c r="AM33" s="54"/>
      <c r="AN33" s="55"/>
      <c r="AO33" s="55"/>
      <c r="AP33" s="56"/>
      <c r="AQ33" s="36" t="s">
        <v>593</v>
      </c>
      <c r="AR33" s="37"/>
      <c r="AS33" s="37"/>
      <c r="AT33" s="38"/>
      <c r="AU33" s="54"/>
      <c r="AV33" s="55"/>
      <c r="AW33" s="55"/>
      <c r="AX33" s="56"/>
      <c r="AY33" s="36" t="s">
        <v>593</v>
      </c>
      <c r="AZ33" s="37"/>
      <c r="BA33" s="37"/>
      <c r="BB33" s="38"/>
      <c r="BC33" s="54"/>
      <c r="BD33" s="55"/>
      <c r="BE33" s="55"/>
      <c r="BF33" s="56"/>
      <c r="BG33" s="69" t="e">
        <f t="shared" si="0"/>
        <v>#REF!</v>
      </c>
      <c r="BH33" s="70"/>
    </row>
    <row r="34" spans="1:60" ht="20.100000000000001" customHeight="1">
      <c r="A34" s="80" t="s">
        <v>185</v>
      </c>
      <c r="B34" s="81"/>
      <c r="C34" s="143" t="s">
        <v>289</v>
      </c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3"/>
      <c r="AC34" s="161" t="s">
        <v>290</v>
      </c>
      <c r="AD34" s="162"/>
      <c r="AE34" s="54" t="e">
        <f>IF(VLOOKUP(AC34,'02'!$AC$8:$BH$274,3,FALSE)+VLOOKUP(AC34,#REF!,3,FALSE)+VLOOKUP(AC34,#REF!,3,FALSE)=0,"",VLOOKUP(AC34,'02'!$AC$8:$BH$274,3,FALSE)+VLOOKUP(AC34,#REF!,3,FALSE)+VLOOKUP(AC34,#REF!,3,FALSE))</f>
        <v>#REF!</v>
      </c>
      <c r="AF34" s="55"/>
      <c r="AG34" s="55"/>
      <c r="AH34" s="56"/>
      <c r="AI34" s="54" t="e">
        <f>IF(VLOOKUP(AC34,'02'!$AC$8:$BH$274,7,FALSE)+VLOOKUP(AC34,#REF!,15,FALSE)+VLOOKUP(AC34,#REF!,7,FALSE)=0,"",VLOOKUP(AC34,'02'!$AC$8:$BH$274,7,FALSE)+VLOOKUP(AC34,#REF!,15,FALSE)+VLOOKUP(AC34,#REF!,7,FALSE))</f>
        <v>#REF!</v>
      </c>
      <c r="AJ34" s="55"/>
      <c r="AK34" s="55"/>
      <c r="AL34" s="56"/>
      <c r="AM34" s="54"/>
      <c r="AN34" s="55"/>
      <c r="AO34" s="55"/>
      <c r="AP34" s="56"/>
      <c r="AQ34" s="36" t="s">
        <v>593</v>
      </c>
      <c r="AR34" s="37"/>
      <c r="AS34" s="37"/>
      <c r="AT34" s="38"/>
      <c r="AU34" s="54"/>
      <c r="AV34" s="55"/>
      <c r="AW34" s="55"/>
      <c r="AX34" s="56"/>
      <c r="AY34" s="36" t="s">
        <v>593</v>
      </c>
      <c r="AZ34" s="37"/>
      <c r="BA34" s="37"/>
      <c r="BB34" s="38"/>
      <c r="BC34" s="54"/>
      <c r="BD34" s="55"/>
      <c r="BE34" s="55"/>
      <c r="BF34" s="56"/>
      <c r="BG34" s="69" t="e">
        <f t="shared" si="0"/>
        <v>#REF!</v>
      </c>
      <c r="BH34" s="70"/>
    </row>
    <row r="35" spans="1:60" ht="20.100000000000001" customHeight="1">
      <c r="A35" s="80" t="s">
        <v>186</v>
      </c>
      <c r="B35" s="81"/>
      <c r="C35" s="143" t="s">
        <v>291</v>
      </c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3"/>
      <c r="AC35" s="161" t="s">
        <v>292</v>
      </c>
      <c r="AD35" s="162"/>
      <c r="AE35" s="54" t="e">
        <f>IF(VLOOKUP(AC35,'02'!$AC$8:$BH$274,3,FALSE)+VLOOKUP(AC35,#REF!,3,FALSE)+VLOOKUP(AC35,#REF!,3,FALSE)=0,"",VLOOKUP(AC35,'02'!$AC$8:$BH$274,3,FALSE)+VLOOKUP(AC35,#REF!,3,FALSE)+VLOOKUP(AC35,#REF!,3,FALSE))</f>
        <v>#REF!</v>
      </c>
      <c r="AF35" s="55"/>
      <c r="AG35" s="55"/>
      <c r="AH35" s="56"/>
      <c r="AI35" s="54" t="e">
        <f>IF(VLOOKUP(AC35,'02'!$AC$8:$BH$274,7,FALSE)+VLOOKUP(AC35,#REF!,15,FALSE)+VLOOKUP(AC35,#REF!,7,FALSE)=0,"",VLOOKUP(AC35,'02'!$AC$8:$BH$274,7,FALSE)+VLOOKUP(AC35,#REF!,15,FALSE)+VLOOKUP(AC35,#REF!,7,FALSE))</f>
        <v>#REF!</v>
      </c>
      <c r="AJ35" s="55"/>
      <c r="AK35" s="55"/>
      <c r="AL35" s="56"/>
      <c r="AM35" s="54"/>
      <c r="AN35" s="55"/>
      <c r="AO35" s="55"/>
      <c r="AP35" s="56"/>
      <c r="AQ35" s="36" t="s">
        <v>593</v>
      </c>
      <c r="AR35" s="37"/>
      <c r="AS35" s="37"/>
      <c r="AT35" s="38"/>
      <c r="AU35" s="54"/>
      <c r="AV35" s="55"/>
      <c r="AW35" s="55"/>
      <c r="AX35" s="56"/>
      <c r="AY35" s="36" t="s">
        <v>593</v>
      </c>
      <c r="AZ35" s="37"/>
      <c r="BA35" s="37"/>
      <c r="BB35" s="38"/>
      <c r="BC35" s="54"/>
      <c r="BD35" s="55"/>
      <c r="BE35" s="55"/>
      <c r="BF35" s="56"/>
      <c r="BG35" s="69" t="e">
        <f t="shared" si="0"/>
        <v>#REF!</v>
      </c>
      <c r="BH35" s="70"/>
    </row>
    <row r="36" spans="1:60" ht="20.100000000000001" customHeight="1">
      <c r="A36" s="80" t="s">
        <v>187</v>
      </c>
      <c r="B36" s="81"/>
      <c r="C36" s="143" t="s">
        <v>293</v>
      </c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3"/>
      <c r="AC36" s="161" t="s">
        <v>294</v>
      </c>
      <c r="AD36" s="162"/>
      <c r="AE36" s="54" t="e">
        <f>IF(VLOOKUP(AC36,'02'!$AC$8:$BH$274,3,FALSE)+VLOOKUP(AC36,#REF!,3,FALSE)+VLOOKUP(AC36,#REF!,3,FALSE)=0,"",VLOOKUP(AC36,'02'!$AC$8:$BH$274,3,FALSE)+VLOOKUP(AC36,#REF!,3,FALSE)+VLOOKUP(AC36,#REF!,3,FALSE))</f>
        <v>#REF!</v>
      </c>
      <c r="AF36" s="55"/>
      <c r="AG36" s="55"/>
      <c r="AH36" s="56"/>
      <c r="AI36" s="54" t="e">
        <f>IF(VLOOKUP(AC36,'02'!$AC$8:$BH$274,7,FALSE)+VLOOKUP(AC36,#REF!,15,FALSE)+VLOOKUP(AC36,#REF!,7,FALSE)=0,"",VLOOKUP(AC36,'02'!$AC$8:$BH$274,7,FALSE)+VLOOKUP(AC36,#REF!,15,FALSE)+VLOOKUP(AC36,#REF!,7,FALSE))</f>
        <v>#REF!</v>
      </c>
      <c r="AJ36" s="55"/>
      <c r="AK36" s="55"/>
      <c r="AL36" s="56"/>
      <c r="AM36" s="54"/>
      <c r="AN36" s="55"/>
      <c r="AO36" s="55"/>
      <c r="AP36" s="56"/>
      <c r="AQ36" s="36" t="s">
        <v>593</v>
      </c>
      <c r="AR36" s="37"/>
      <c r="AS36" s="37"/>
      <c r="AT36" s="38"/>
      <c r="AU36" s="54"/>
      <c r="AV36" s="55"/>
      <c r="AW36" s="55"/>
      <c r="AX36" s="56"/>
      <c r="AY36" s="36" t="s">
        <v>593</v>
      </c>
      <c r="AZ36" s="37"/>
      <c r="BA36" s="37"/>
      <c r="BB36" s="38"/>
      <c r="BC36" s="54"/>
      <c r="BD36" s="55"/>
      <c r="BE36" s="55"/>
      <c r="BF36" s="56"/>
      <c r="BG36" s="69" t="e">
        <f t="shared" si="0"/>
        <v>#REF!</v>
      </c>
      <c r="BH36" s="70"/>
    </row>
    <row r="37" spans="1:60" ht="20.100000000000001" customHeight="1">
      <c r="A37" s="80" t="s">
        <v>188</v>
      </c>
      <c r="B37" s="81"/>
      <c r="C37" s="143" t="s">
        <v>295</v>
      </c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3"/>
      <c r="AC37" s="161" t="s">
        <v>296</v>
      </c>
      <c r="AD37" s="162"/>
      <c r="AE37" s="54" t="e">
        <f>IF(VLOOKUP(AC37,'02'!$AC$8:$BH$274,3,FALSE)+VLOOKUP(AC37,#REF!,3,FALSE)+VLOOKUP(AC37,#REF!,3,FALSE)=0,"",VLOOKUP(AC37,'02'!$AC$8:$BH$274,3,FALSE)+VLOOKUP(AC37,#REF!,3,FALSE)+VLOOKUP(AC37,#REF!,3,FALSE))</f>
        <v>#REF!</v>
      </c>
      <c r="AF37" s="55"/>
      <c r="AG37" s="55"/>
      <c r="AH37" s="56"/>
      <c r="AI37" s="54" t="e">
        <f>IF(VLOOKUP(AC37,'02'!$AC$8:$BH$274,7,FALSE)+VLOOKUP(AC37,#REF!,15,FALSE)+VLOOKUP(AC37,#REF!,7,FALSE)=0,"",VLOOKUP(AC37,'02'!$AC$8:$BH$274,7,FALSE)+VLOOKUP(AC37,#REF!,15,FALSE)+VLOOKUP(AC37,#REF!,7,FALSE))</f>
        <v>#REF!</v>
      </c>
      <c r="AJ37" s="55"/>
      <c r="AK37" s="55"/>
      <c r="AL37" s="56"/>
      <c r="AM37" s="54"/>
      <c r="AN37" s="55"/>
      <c r="AO37" s="55"/>
      <c r="AP37" s="56"/>
      <c r="AQ37" s="36" t="s">
        <v>593</v>
      </c>
      <c r="AR37" s="37"/>
      <c r="AS37" s="37"/>
      <c r="AT37" s="38"/>
      <c r="AU37" s="54"/>
      <c r="AV37" s="55"/>
      <c r="AW37" s="55"/>
      <c r="AX37" s="56"/>
      <c r="AY37" s="36" t="s">
        <v>593</v>
      </c>
      <c r="AZ37" s="37"/>
      <c r="BA37" s="37"/>
      <c r="BB37" s="38"/>
      <c r="BC37" s="54"/>
      <c r="BD37" s="55"/>
      <c r="BE37" s="55"/>
      <c r="BF37" s="56"/>
      <c r="BG37" s="69" t="e">
        <f t="shared" si="0"/>
        <v>#REF!</v>
      </c>
      <c r="BH37" s="70"/>
    </row>
    <row r="38" spans="1:60" s="3" customFormat="1" ht="20.100000000000001" customHeight="1">
      <c r="A38" s="89" t="s">
        <v>189</v>
      </c>
      <c r="B38" s="90"/>
      <c r="C38" s="131" t="s">
        <v>297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3"/>
      <c r="AC38" s="159" t="s">
        <v>298</v>
      </c>
      <c r="AD38" s="160"/>
      <c r="AE38" s="29" t="e">
        <f>SUM(AE33:AH37)</f>
        <v>#REF!</v>
      </c>
      <c r="AF38" s="30"/>
      <c r="AG38" s="30"/>
      <c r="AH38" s="31"/>
      <c r="AI38" s="29" t="e">
        <f t="shared" ref="AI38" si="17">SUM(AI33:AL37)</f>
        <v>#REF!</v>
      </c>
      <c r="AJ38" s="30"/>
      <c r="AK38" s="30"/>
      <c r="AL38" s="31"/>
      <c r="AM38" s="29">
        <f t="shared" ref="AM38" si="18">SUM(AM33:AP37)</f>
        <v>0</v>
      </c>
      <c r="AN38" s="30"/>
      <c r="AO38" s="30"/>
      <c r="AP38" s="31"/>
      <c r="AQ38" s="39" t="s">
        <v>593</v>
      </c>
      <c r="AR38" s="40"/>
      <c r="AS38" s="40"/>
      <c r="AT38" s="41"/>
      <c r="AU38" s="29">
        <f t="shared" ref="AU38" si="19">SUM(AU33:AX37)</f>
        <v>0</v>
      </c>
      <c r="AV38" s="30"/>
      <c r="AW38" s="30"/>
      <c r="AX38" s="31"/>
      <c r="AY38" s="39" t="s">
        <v>593</v>
      </c>
      <c r="AZ38" s="40"/>
      <c r="BA38" s="40"/>
      <c r="BB38" s="41"/>
      <c r="BC38" s="29">
        <f t="shared" ref="BC38" si="20">SUM(BC33:BF37)</f>
        <v>0</v>
      </c>
      <c r="BD38" s="30"/>
      <c r="BE38" s="30"/>
      <c r="BF38" s="31"/>
      <c r="BG38" s="87" t="e">
        <f t="shared" si="0"/>
        <v>#REF!</v>
      </c>
      <c r="BH38" s="88"/>
    </row>
    <row r="39" spans="1:60" ht="20.100000000000001" customHeight="1">
      <c r="A39" s="80" t="s">
        <v>190</v>
      </c>
      <c r="B39" s="81"/>
      <c r="C39" s="143" t="s">
        <v>299</v>
      </c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3"/>
      <c r="AC39" s="161" t="s">
        <v>300</v>
      </c>
      <c r="AD39" s="162"/>
      <c r="AE39" s="54" t="e">
        <f>IF(VLOOKUP(AC39,'02'!$AC$8:$BH$274,3,FALSE)+VLOOKUP(AC39,#REF!,3,FALSE)+VLOOKUP(AC39,#REF!,3,FALSE)=0,"",VLOOKUP(AC39,'02'!$AC$8:$BH$274,3,FALSE)+VLOOKUP(AC39,#REF!,3,FALSE)+VLOOKUP(AC39,#REF!,3,FALSE))</f>
        <v>#REF!</v>
      </c>
      <c r="AF39" s="55"/>
      <c r="AG39" s="55"/>
      <c r="AH39" s="56"/>
      <c r="AI39" s="54" t="e">
        <f>IF(VLOOKUP(AC39,'02'!$AC$8:$BH$274,7,FALSE)+VLOOKUP(AC39,#REF!,15,FALSE)+VLOOKUP(AC39,#REF!,7,FALSE)=0,"",VLOOKUP(AC39,'02'!$AC$8:$BH$274,7,FALSE)+VLOOKUP(AC39,#REF!,15,FALSE)+VLOOKUP(AC39,#REF!,7,FALSE))</f>
        <v>#REF!</v>
      </c>
      <c r="AJ39" s="55"/>
      <c r="AK39" s="55"/>
      <c r="AL39" s="56"/>
      <c r="AM39" s="54"/>
      <c r="AN39" s="55"/>
      <c r="AO39" s="55"/>
      <c r="AP39" s="56"/>
      <c r="AQ39" s="36" t="s">
        <v>593</v>
      </c>
      <c r="AR39" s="37"/>
      <c r="AS39" s="37"/>
      <c r="AT39" s="38"/>
      <c r="AU39" s="54"/>
      <c r="AV39" s="55"/>
      <c r="AW39" s="55"/>
      <c r="AX39" s="56"/>
      <c r="AY39" s="36" t="s">
        <v>593</v>
      </c>
      <c r="AZ39" s="37"/>
      <c r="BA39" s="37"/>
      <c r="BB39" s="38"/>
      <c r="BC39" s="54"/>
      <c r="BD39" s="55"/>
      <c r="BE39" s="55"/>
      <c r="BF39" s="56"/>
      <c r="BG39" s="69" t="e">
        <f t="shared" si="0"/>
        <v>#REF!</v>
      </c>
      <c r="BH39" s="70"/>
    </row>
    <row r="40" spans="1:60" s="3" customFormat="1" ht="20.100000000000001" customHeight="1">
      <c r="A40" s="89" t="s">
        <v>191</v>
      </c>
      <c r="B40" s="90"/>
      <c r="C40" s="131" t="s">
        <v>301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3"/>
      <c r="AC40" s="159" t="s">
        <v>302</v>
      </c>
      <c r="AD40" s="160"/>
      <c r="AE40" s="29" t="e">
        <f>SUM(AE29:AH32)+AE38+AE39</f>
        <v>#REF!</v>
      </c>
      <c r="AF40" s="30"/>
      <c r="AG40" s="30"/>
      <c r="AH40" s="31"/>
      <c r="AI40" s="29" t="e">
        <f t="shared" ref="AI40" si="21">SUM(AI29:AL32)+AI38+AI39</f>
        <v>#REF!</v>
      </c>
      <c r="AJ40" s="30"/>
      <c r="AK40" s="30"/>
      <c r="AL40" s="31"/>
      <c r="AM40" s="29">
        <f t="shared" ref="AM40" si="22">SUM(AM29:AP32)+AM38+AM39</f>
        <v>0</v>
      </c>
      <c r="AN40" s="30"/>
      <c r="AO40" s="30"/>
      <c r="AP40" s="31"/>
      <c r="AQ40" s="39" t="s">
        <v>593</v>
      </c>
      <c r="AR40" s="40"/>
      <c r="AS40" s="40"/>
      <c r="AT40" s="41"/>
      <c r="AU40" s="29">
        <f t="shared" ref="AU40" si="23">SUM(AU29:AX32)+AU38+AU39</f>
        <v>0</v>
      </c>
      <c r="AV40" s="30"/>
      <c r="AW40" s="30"/>
      <c r="AX40" s="31"/>
      <c r="AY40" s="39" t="s">
        <v>593</v>
      </c>
      <c r="AZ40" s="40"/>
      <c r="BA40" s="40"/>
      <c r="BB40" s="41"/>
      <c r="BC40" s="29">
        <f t="shared" ref="BC40" si="24">SUM(BC29:BF32)+BC38+BC39</f>
        <v>0</v>
      </c>
      <c r="BD40" s="30"/>
      <c r="BE40" s="30"/>
      <c r="BF40" s="31"/>
      <c r="BG40" s="87" t="e">
        <f t="shared" si="0"/>
        <v>#REF!</v>
      </c>
      <c r="BH40" s="88"/>
    </row>
    <row r="41" spans="1:60" ht="20.100000000000001" customHeight="1">
      <c r="A41" s="80" t="s">
        <v>192</v>
      </c>
      <c r="B41" s="81"/>
      <c r="C41" s="82" t="s">
        <v>303</v>
      </c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4"/>
      <c r="AC41" s="161" t="s">
        <v>304</v>
      </c>
      <c r="AD41" s="162"/>
      <c r="AE41" s="54" t="e">
        <f>IF(VLOOKUP(AC41,'02'!$AC$8:$BH$274,3,FALSE)+VLOOKUP(AC41,#REF!,3,FALSE)+VLOOKUP(AC41,#REF!,3,FALSE)=0,"",VLOOKUP(AC41,'02'!$AC$8:$BH$274,3,FALSE)+VLOOKUP(AC41,#REF!,3,FALSE)+VLOOKUP(AC41,#REF!,3,FALSE))</f>
        <v>#REF!</v>
      </c>
      <c r="AF41" s="55"/>
      <c r="AG41" s="55"/>
      <c r="AH41" s="56"/>
      <c r="AI41" s="54" t="e">
        <f>IF(VLOOKUP(AC41,'02'!$AC$8:$BH$274,7,FALSE)+VLOOKUP(AC41,#REF!,15,FALSE)+VLOOKUP(AC41,#REF!,7,FALSE)=0,"",VLOOKUP(AC41,'02'!$AC$8:$BH$274,7,FALSE)+VLOOKUP(AC41,#REF!,15,FALSE)+VLOOKUP(AC41,#REF!,7,FALSE))</f>
        <v>#REF!</v>
      </c>
      <c r="AJ41" s="55"/>
      <c r="AK41" s="55"/>
      <c r="AL41" s="56"/>
      <c r="AM41" s="54"/>
      <c r="AN41" s="55"/>
      <c r="AO41" s="55"/>
      <c r="AP41" s="56"/>
      <c r="AQ41" s="36" t="s">
        <v>593</v>
      </c>
      <c r="AR41" s="37"/>
      <c r="AS41" s="37"/>
      <c r="AT41" s="38"/>
      <c r="AU41" s="54"/>
      <c r="AV41" s="55"/>
      <c r="AW41" s="55"/>
      <c r="AX41" s="56"/>
      <c r="AY41" s="36" t="s">
        <v>593</v>
      </c>
      <c r="AZ41" s="37"/>
      <c r="BA41" s="37"/>
      <c r="BB41" s="38"/>
      <c r="BC41" s="54"/>
      <c r="BD41" s="55"/>
      <c r="BE41" s="55"/>
      <c r="BF41" s="56"/>
      <c r="BG41" s="69" t="e">
        <f t="shared" si="0"/>
        <v>#REF!</v>
      </c>
      <c r="BH41" s="70"/>
    </row>
    <row r="42" spans="1:60" ht="20.100000000000001" customHeight="1">
      <c r="A42" s="80" t="s">
        <v>193</v>
      </c>
      <c r="B42" s="81"/>
      <c r="C42" s="82" t="s">
        <v>305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4"/>
      <c r="AC42" s="161" t="s">
        <v>306</v>
      </c>
      <c r="AD42" s="162"/>
      <c r="AE42" s="54" t="e">
        <f>IF(VLOOKUP(AC42,'02'!$AC$8:$BH$274,3,FALSE)+VLOOKUP(AC42,#REF!,3,FALSE)+VLOOKUP(AC42,#REF!,3,FALSE)=0,"",VLOOKUP(AC42,'02'!$AC$8:$BH$274,3,FALSE)+VLOOKUP(AC42,#REF!,3,FALSE)+VLOOKUP(AC42,#REF!,3,FALSE))</f>
        <v>#REF!</v>
      </c>
      <c r="AF42" s="55"/>
      <c r="AG42" s="55"/>
      <c r="AH42" s="56"/>
      <c r="AI42" s="54" t="e">
        <f>IF(VLOOKUP(AC42,'02'!$AC$8:$BH$274,7,FALSE)+VLOOKUP(AC42,#REF!,15,FALSE)+VLOOKUP(AC42,#REF!,7,FALSE)=0,"",VLOOKUP(AC42,'02'!$AC$8:$BH$274,7,FALSE)+VLOOKUP(AC42,#REF!,15,FALSE)+VLOOKUP(AC42,#REF!,7,FALSE))</f>
        <v>#REF!</v>
      </c>
      <c r="AJ42" s="55"/>
      <c r="AK42" s="55"/>
      <c r="AL42" s="56"/>
      <c r="AM42" s="54"/>
      <c r="AN42" s="55"/>
      <c r="AO42" s="55"/>
      <c r="AP42" s="56"/>
      <c r="AQ42" s="36" t="s">
        <v>593</v>
      </c>
      <c r="AR42" s="37"/>
      <c r="AS42" s="37"/>
      <c r="AT42" s="38"/>
      <c r="AU42" s="54"/>
      <c r="AV42" s="55"/>
      <c r="AW42" s="55"/>
      <c r="AX42" s="56"/>
      <c r="AY42" s="36" t="s">
        <v>593</v>
      </c>
      <c r="AZ42" s="37"/>
      <c r="BA42" s="37"/>
      <c r="BB42" s="38"/>
      <c r="BC42" s="54"/>
      <c r="BD42" s="55"/>
      <c r="BE42" s="55"/>
      <c r="BF42" s="56"/>
      <c r="BG42" s="69" t="e">
        <f t="shared" si="0"/>
        <v>#REF!</v>
      </c>
      <c r="BH42" s="70"/>
    </row>
    <row r="43" spans="1:60" ht="20.100000000000001" customHeight="1">
      <c r="A43" s="80" t="s">
        <v>194</v>
      </c>
      <c r="B43" s="81"/>
      <c r="C43" s="82" t="s">
        <v>307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161" t="s">
        <v>308</v>
      </c>
      <c r="AD43" s="162"/>
      <c r="AE43" s="54" t="e">
        <f>IF(VLOOKUP(AC43,'02'!$AC$8:$BH$274,3,FALSE)+VLOOKUP(AC43,#REF!,3,FALSE)+VLOOKUP(AC43,#REF!,3,FALSE)=0,"",VLOOKUP(AC43,'02'!$AC$8:$BH$274,3,FALSE)+VLOOKUP(AC43,#REF!,3,FALSE)+VLOOKUP(AC43,#REF!,3,FALSE))</f>
        <v>#REF!</v>
      </c>
      <c r="AF43" s="55"/>
      <c r="AG43" s="55"/>
      <c r="AH43" s="56"/>
      <c r="AI43" s="54" t="e">
        <f>IF(VLOOKUP(AC43,'02'!$AC$8:$BH$274,7,FALSE)+VLOOKUP(AC43,#REF!,15,FALSE)+VLOOKUP(AC43,#REF!,7,FALSE)=0,"",VLOOKUP(AC43,'02'!$AC$8:$BH$274,7,FALSE)+VLOOKUP(AC43,#REF!,15,FALSE)+VLOOKUP(AC43,#REF!,7,FALSE))</f>
        <v>#REF!</v>
      </c>
      <c r="AJ43" s="55"/>
      <c r="AK43" s="55"/>
      <c r="AL43" s="56"/>
      <c r="AM43" s="54"/>
      <c r="AN43" s="55"/>
      <c r="AO43" s="55"/>
      <c r="AP43" s="56"/>
      <c r="AQ43" s="36" t="s">
        <v>593</v>
      </c>
      <c r="AR43" s="37"/>
      <c r="AS43" s="37"/>
      <c r="AT43" s="38"/>
      <c r="AU43" s="54"/>
      <c r="AV43" s="55"/>
      <c r="AW43" s="55"/>
      <c r="AX43" s="56"/>
      <c r="AY43" s="36" t="s">
        <v>593</v>
      </c>
      <c r="AZ43" s="37"/>
      <c r="BA43" s="37"/>
      <c r="BB43" s="38"/>
      <c r="BC43" s="54"/>
      <c r="BD43" s="55"/>
      <c r="BE43" s="55"/>
      <c r="BF43" s="56"/>
      <c r="BG43" s="69" t="e">
        <f t="shared" si="0"/>
        <v>#REF!</v>
      </c>
      <c r="BH43" s="70"/>
    </row>
    <row r="44" spans="1:60" ht="20.100000000000001" customHeight="1">
      <c r="A44" s="80" t="s">
        <v>195</v>
      </c>
      <c r="B44" s="81"/>
      <c r="C44" s="82" t="s">
        <v>309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161" t="s">
        <v>310</v>
      </c>
      <c r="AD44" s="162"/>
      <c r="AE44" s="54" t="e">
        <f>IF(VLOOKUP(AC44,'02'!$AC$8:$BH$274,3,FALSE)+VLOOKUP(AC44,#REF!,3,FALSE)+VLOOKUP(AC44,#REF!,3,FALSE)=0,"",VLOOKUP(AC44,'02'!$AC$8:$BH$274,3,FALSE)+VLOOKUP(AC44,#REF!,3,FALSE)+VLOOKUP(AC44,#REF!,3,FALSE))</f>
        <v>#REF!</v>
      </c>
      <c r="AF44" s="55"/>
      <c r="AG44" s="55"/>
      <c r="AH44" s="56"/>
      <c r="AI44" s="54" t="e">
        <f>IF(VLOOKUP(AC44,'02'!$AC$8:$BH$274,7,FALSE)+VLOOKUP(AC44,#REF!,15,FALSE)+VLOOKUP(AC44,#REF!,7,FALSE)=0,"",VLOOKUP(AC44,'02'!$AC$8:$BH$274,7,FALSE)+VLOOKUP(AC44,#REF!,15,FALSE)+VLOOKUP(AC44,#REF!,7,FALSE))</f>
        <v>#REF!</v>
      </c>
      <c r="AJ44" s="55"/>
      <c r="AK44" s="55"/>
      <c r="AL44" s="56"/>
      <c r="AM44" s="54"/>
      <c r="AN44" s="55"/>
      <c r="AO44" s="55"/>
      <c r="AP44" s="56"/>
      <c r="AQ44" s="36" t="s">
        <v>593</v>
      </c>
      <c r="AR44" s="37"/>
      <c r="AS44" s="37"/>
      <c r="AT44" s="38"/>
      <c r="AU44" s="54"/>
      <c r="AV44" s="55"/>
      <c r="AW44" s="55"/>
      <c r="AX44" s="56"/>
      <c r="AY44" s="36" t="s">
        <v>593</v>
      </c>
      <c r="AZ44" s="37"/>
      <c r="BA44" s="37"/>
      <c r="BB44" s="38"/>
      <c r="BC44" s="54"/>
      <c r="BD44" s="55"/>
      <c r="BE44" s="55"/>
      <c r="BF44" s="56"/>
      <c r="BG44" s="69" t="e">
        <f t="shared" si="0"/>
        <v>#REF!</v>
      </c>
      <c r="BH44" s="70"/>
    </row>
    <row r="45" spans="1:60" ht="20.100000000000001" customHeight="1">
      <c r="A45" s="80" t="s">
        <v>196</v>
      </c>
      <c r="B45" s="81"/>
      <c r="C45" s="82" t="s">
        <v>311</v>
      </c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161" t="s">
        <v>312</v>
      </c>
      <c r="AD45" s="162"/>
      <c r="AE45" s="54" t="e">
        <f>IF(VLOOKUP(AC45,'02'!$AC$8:$BH$274,3,FALSE)+VLOOKUP(AC45,#REF!,3,FALSE)+VLOOKUP(AC45,#REF!,3,FALSE)=0,"",VLOOKUP(AC45,'02'!$AC$8:$BH$274,3,FALSE)+VLOOKUP(AC45,#REF!,3,FALSE)+VLOOKUP(AC45,#REF!,3,FALSE))</f>
        <v>#REF!</v>
      </c>
      <c r="AF45" s="55"/>
      <c r="AG45" s="55"/>
      <c r="AH45" s="56"/>
      <c r="AI45" s="54" t="e">
        <f>IF(VLOOKUP(AC45,'02'!$AC$8:$BH$274,7,FALSE)+VLOOKUP(AC45,#REF!,15,FALSE)+VLOOKUP(AC45,#REF!,7,FALSE)=0,"",VLOOKUP(AC45,'02'!$AC$8:$BH$274,7,FALSE)+VLOOKUP(AC45,#REF!,15,FALSE)+VLOOKUP(AC45,#REF!,7,FALSE))</f>
        <v>#REF!</v>
      </c>
      <c r="AJ45" s="55"/>
      <c r="AK45" s="55"/>
      <c r="AL45" s="56"/>
      <c r="AM45" s="54"/>
      <c r="AN45" s="55"/>
      <c r="AO45" s="55"/>
      <c r="AP45" s="56"/>
      <c r="AQ45" s="36" t="s">
        <v>593</v>
      </c>
      <c r="AR45" s="37"/>
      <c r="AS45" s="37"/>
      <c r="AT45" s="38"/>
      <c r="AU45" s="54"/>
      <c r="AV45" s="55"/>
      <c r="AW45" s="55"/>
      <c r="AX45" s="56"/>
      <c r="AY45" s="36" t="s">
        <v>593</v>
      </c>
      <c r="AZ45" s="37"/>
      <c r="BA45" s="37"/>
      <c r="BB45" s="38"/>
      <c r="BC45" s="54"/>
      <c r="BD45" s="55"/>
      <c r="BE45" s="55"/>
      <c r="BF45" s="56"/>
      <c r="BG45" s="69" t="e">
        <f t="shared" si="0"/>
        <v>#REF!</v>
      </c>
      <c r="BH45" s="70"/>
    </row>
    <row r="46" spans="1:60" ht="20.100000000000001" customHeight="1">
      <c r="A46" s="80" t="s">
        <v>197</v>
      </c>
      <c r="B46" s="81"/>
      <c r="C46" s="82" t="s">
        <v>313</v>
      </c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161" t="s">
        <v>314</v>
      </c>
      <c r="AD46" s="162"/>
      <c r="AE46" s="54" t="e">
        <f>IF(VLOOKUP(AC46,'02'!$AC$8:$BH$274,3,FALSE)+VLOOKUP(AC46,#REF!,3,FALSE)+VLOOKUP(AC46,#REF!,3,FALSE)=0,"",VLOOKUP(AC46,'02'!$AC$8:$BH$274,3,FALSE)+VLOOKUP(AC46,#REF!,3,FALSE)+VLOOKUP(AC46,#REF!,3,FALSE))</f>
        <v>#REF!</v>
      </c>
      <c r="AF46" s="55"/>
      <c r="AG46" s="55"/>
      <c r="AH46" s="56"/>
      <c r="AI46" s="54" t="e">
        <f>IF(VLOOKUP(AC46,'02'!$AC$8:$BH$274,7,FALSE)+VLOOKUP(AC46,#REF!,15,FALSE)+VLOOKUP(AC46,#REF!,7,FALSE)=0,"",VLOOKUP(AC46,'02'!$AC$8:$BH$274,7,FALSE)+VLOOKUP(AC46,#REF!,15,FALSE)+VLOOKUP(AC46,#REF!,7,FALSE))</f>
        <v>#REF!</v>
      </c>
      <c r="AJ46" s="55"/>
      <c r="AK46" s="55"/>
      <c r="AL46" s="56"/>
      <c r="AM46" s="54"/>
      <c r="AN46" s="55"/>
      <c r="AO46" s="55"/>
      <c r="AP46" s="56"/>
      <c r="AQ46" s="36" t="s">
        <v>593</v>
      </c>
      <c r="AR46" s="37"/>
      <c r="AS46" s="37"/>
      <c r="AT46" s="38"/>
      <c r="AU46" s="54"/>
      <c r="AV46" s="55"/>
      <c r="AW46" s="55"/>
      <c r="AX46" s="56"/>
      <c r="AY46" s="36" t="s">
        <v>593</v>
      </c>
      <c r="AZ46" s="37"/>
      <c r="BA46" s="37"/>
      <c r="BB46" s="38"/>
      <c r="BC46" s="54"/>
      <c r="BD46" s="55"/>
      <c r="BE46" s="55"/>
      <c r="BF46" s="56"/>
      <c r="BG46" s="69" t="e">
        <f t="shared" si="0"/>
        <v>#REF!</v>
      </c>
      <c r="BH46" s="70"/>
    </row>
    <row r="47" spans="1:60" ht="20.100000000000001" customHeight="1">
      <c r="A47" s="80" t="s">
        <v>198</v>
      </c>
      <c r="B47" s="81"/>
      <c r="C47" s="82" t="s">
        <v>315</v>
      </c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161" t="s">
        <v>316</v>
      </c>
      <c r="AD47" s="162"/>
      <c r="AE47" s="54" t="e">
        <f>IF(VLOOKUP(AC47,'02'!$AC$8:$BH$274,3,FALSE)+VLOOKUP(AC47,#REF!,3,FALSE)+VLOOKUP(AC47,#REF!,3,FALSE)=0,"",VLOOKUP(AC47,'02'!$AC$8:$BH$274,3,FALSE)+VLOOKUP(AC47,#REF!,3,FALSE)+VLOOKUP(AC47,#REF!,3,FALSE))</f>
        <v>#REF!</v>
      </c>
      <c r="AF47" s="55"/>
      <c r="AG47" s="55"/>
      <c r="AH47" s="56"/>
      <c r="AI47" s="54" t="e">
        <f>IF(VLOOKUP(AC47,'02'!$AC$8:$BH$274,7,FALSE)+VLOOKUP(AC47,#REF!,15,FALSE)+VLOOKUP(AC47,#REF!,7,FALSE)=0,"",VLOOKUP(AC47,'02'!$AC$8:$BH$274,7,FALSE)+VLOOKUP(AC47,#REF!,15,FALSE)+VLOOKUP(AC47,#REF!,7,FALSE))</f>
        <v>#REF!</v>
      </c>
      <c r="AJ47" s="55"/>
      <c r="AK47" s="55"/>
      <c r="AL47" s="56"/>
      <c r="AM47" s="54"/>
      <c r="AN47" s="55"/>
      <c r="AO47" s="55"/>
      <c r="AP47" s="56"/>
      <c r="AQ47" s="36" t="s">
        <v>593</v>
      </c>
      <c r="AR47" s="37"/>
      <c r="AS47" s="37"/>
      <c r="AT47" s="38"/>
      <c r="AU47" s="54"/>
      <c r="AV47" s="55"/>
      <c r="AW47" s="55"/>
      <c r="AX47" s="56"/>
      <c r="AY47" s="36" t="s">
        <v>593</v>
      </c>
      <c r="AZ47" s="37"/>
      <c r="BA47" s="37"/>
      <c r="BB47" s="38"/>
      <c r="BC47" s="54"/>
      <c r="BD47" s="55"/>
      <c r="BE47" s="55"/>
      <c r="BF47" s="56"/>
      <c r="BG47" s="69" t="e">
        <f t="shared" si="0"/>
        <v>#REF!</v>
      </c>
      <c r="BH47" s="70"/>
    </row>
    <row r="48" spans="1:60" ht="20.100000000000001" customHeight="1">
      <c r="A48" s="80" t="s">
        <v>199</v>
      </c>
      <c r="B48" s="81"/>
      <c r="C48" s="82" t="s">
        <v>317</v>
      </c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161" t="s">
        <v>318</v>
      </c>
      <c r="AD48" s="162"/>
      <c r="AE48" s="54" t="e">
        <f>IF(VLOOKUP(AC48,'02'!$AC$8:$BH$274,3,FALSE)+VLOOKUP(AC48,#REF!,3,FALSE)+VLOOKUP(AC48,#REF!,3,FALSE)=0,"",VLOOKUP(AC48,'02'!$AC$8:$BH$274,3,FALSE)+VLOOKUP(AC48,#REF!,3,FALSE)+VLOOKUP(AC48,#REF!,3,FALSE))</f>
        <v>#REF!</v>
      </c>
      <c r="AF48" s="55"/>
      <c r="AG48" s="55"/>
      <c r="AH48" s="56"/>
      <c r="AI48" s="54" t="e">
        <f>IF(VLOOKUP(AC48,'02'!$AC$8:$BH$274,7,FALSE)+VLOOKUP(AC48,#REF!,15,FALSE)+VLOOKUP(AC48,#REF!,7,FALSE)=0,"",VLOOKUP(AC48,'02'!$AC$8:$BH$274,7,FALSE)+VLOOKUP(AC48,#REF!,15,FALSE)+VLOOKUP(AC48,#REF!,7,FALSE))</f>
        <v>#REF!</v>
      </c>
      <c r="AJ48" s="55"/>
      <c r="AK48" s="55"/>
      <c r="AL48" s="56"/>
      <c r="AM48" s="54"/>
      <c r="AN48" s="55"/>
      <c r="AO48" s="55"/>
      <c r="AP48" s="56"/>
      <c r="AQ48" s="36" t="s">
        <v>593</v>
      </c>
      <c r="AR48" s="37"/>
      <c r="AS48" s="37"/>
      <c r="AT48" s="38"/>
      <c r="AU48" s="54"/>
      <c r="AV48" s="55"/>
      <c r="AW48" s="55"/>
      <c r="AX48" s="56"/>
      <c r="AY48" s="36" t="s">
        <v>593</v>
      </c>
      <c r="AZ48" s="37"/>
      <c r="BA48" s="37"/>
      <c r="BB48" s="38"/>
      <c r="BC48" s="54"/>
      <c r="BD48" s="55"/>
      <c r="BE48" s="55"/>
      <c r="BF48" s="56"/>
      <c r="BG48" s="69" t="e">
        <f t="shared" si="0"/>
        <v>#REF!</v>
      </c>
      <c r="BH48" s="70"/>
    </row>
    <row r="49" spans="1:60" ht="20.100000000000001" customHeight="1">
      <c r="A49" s="80" t="s">
        <v>200</v>
      </c>
      <c r="B49" s="81"/>
      <c r="C49" s="82" t="s">
        <v>319</v>
      </c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161" t="s">
        <v>320</v>
      </c>
      <c r="AD49" s="162"/>
      <c r="AE49" s="54" t="e">
        <f>IF(VLOOKUP(AC49,'02'!$AC$8:$BH$274,3,FALSE)+VLOOKUP(AC49,#REF!,3,FALSE)+VLOOKUP(AC49,#REF!,3,FALSE)=0,"",VLOOKUP(AC49,'02'!$AC$8:$BH$274,3,FALSE)+VLOOKUP(AC49,#REF!,3,FALSE)+VLOOKUP(AC49,#REF!,3,FALSE))</f>
        <v>#REF!</v>
      </c>
      <c r="AF49" s="55"/>
      <c r="AG49" s="55"/>
      <c r="AH49" s="56"/>
      <c r="AI49" s="54" t="e">
        <f>IF(VLOOKUP(AC49,'02'!$AC$8:$BH$274,7,FALSE)+VLOOKUP(AC49,#REF!,15,FALSE)+VLOOKUP(AC49,#REF!,7,FALSE)=0,"",VLOOKUP(AC49,'02'!$AC$8:$BH$274,7,FALSE)+VLOOKUP(AC49,#REF!,15,FALSE)+VLOOKUP(AC49,#REF!,7,FALSE))</f>
        <v>#REF!</v>
      </c>
      <c r="AJ49" s="55"/>
      <c r="AK49" s="55"/>
      <c r="AL49" s="56"/>
      <c r="AM49" s="54"/>
      <c r="AN49" s="55"/>
      <c r="AO49" s="55"/>
      <c r="AP49" s="56"/>
      <c r="AQ49" s="36" t="s">
        <v>593</v>
      </c>
      <c r="AR49" s="37"/>
      <c r="AS49" s="37"/>
      <c r="AT49" s="38"/>
      <c r="AU49" s="54"/>
      <c r="AV49" s="55"/>
      <c r="AW49" s="55"/>
      <c r="AX49" s="56"/>
      <c r="AY49" s="36" t="s">
        <v>593</v>
      </c>
      <c r="AZ49" s="37"/>
      <c r="BA49" s="37"/>
      <c r="BB49" s="38"/>
      <c r="BC49" s="54"/>
      <c r="BD49" s="55"/>
      <c r="BE49" s="55"/>
      <c r="BF49" s="56"/>
      <c r="BG49" s="69" t="e">
        <f t="shared" si="0"/>
        <v>#REF!</v>
      </c>
      <c r="BH49" s="70"/>
    </row>
    <row r="50" spans="1:60" ht="20.100000000000001" customHeight="1">
      <c r="A50" s="80" t="s">
        <v>201</v>
      </c>
      <c r="B50" s="81"/>
      <c r="C50" s="82" t="s">
        <v>321</v>
      </c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161" t="s">
        <v>322</v>
      </c>
      <c r="AD50" s="162"/>
      <c r="AE50" s="54" t="e">
        <f>IF(VLOOKUP(AC50,'02'!$AC$8:$BH$274,3,FALSE)+VLOOKUP(AC50,#REF!,3,FALSE)+VLOOKUP(AC50,#REF!,3,FALSE)=0,"",VLOOKUP(AC50,'02'!$AC$8:$BH$274,3,FALSE)+VLOOKUP(AC50,#REF!,3,FALSE)+VLOOKUP(AC50,#REF!,3,FALSE))</f>
        <v>#REF!</v>
      </c>
      <c r="AF50" s="55"/>
      <c r="AG50" s="55"/>
      <c r="AH50" s="56"/>
      <c r="AI50" s="54" t="e">
        <f>IF(VLOOKUP(AC50,'02'!$AC$8:$BH$274,7,FALSE)+VLOOKUP(AC50,#REF!,15,FALSE)+VLOOKUP(AC50,#REF!,7,FALSE)=0,"",VLOOKUP(AC50,'02'!$AC$8:$BH$274,7,FALSE)+VLOOKUP(AC50,#REF!,15,FALSE)+VLOOKUP(AC50,#REF!,7,FALSE))</f>
        <v>#REF!</v>
      </c>
      <c r="AJ50" s="55"/>
      <c r="AK50" s="55"/>
      <c r="AL50" s="56"/>
      <c r="AM50" s="54"/>
      <c r="AN50" s="55"/>
      <c r="AO50" s="55"/>
      <c r="AP50" s="56"/>
      <c r="AQ50" s="36" t="s">
        <v>593</v>
      </c>
      <c r="AR50" s="37"/>
      <c r="AS50" s="37"/>
      <c r="AT50" s="38"/>
      <c r="AU50" s="54"/>
      <c r="AV50" s="55"/>
      <c r="AW50" s="55"/>
      <c r="AX50" s="56"/>
      <c r="AY50" s="36" t="s">
        <v>593</v>
      </c>
      <c r="AZ50" s="37"/>
      <c r="BA50" s="37"/>
      <c r="BB50" s="38"/>
      <c r="BC50" s="54"/>
      <c r="BD50" s="55"/>
      <c r="BE50" s="55"/>
      <c r="BF50" s="56"/>
      <c r="BG50" s="69" t="e">
        <f t="shared" si="0"/>
        <v>#REF!</v>
      </c>
      <c r="BH50" s="70"/>
    </row>
    <row r="51" spans="1:60" s="3" customFormat="1" ht="20.100000000000001" customHeight="1">
      <c r="A51" s="89" t="s">
        <v>202</v>
      </c>
      <c r="B51" s="90"/>
      <c r="C51" s="99" t="s">
        <v>323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1"/>
      <c r="AC51" s="159" t="s">
        <v>324</v>
      </c>
      <c r="AD51" s="160"/>
      <c r="AE51" s="29" t="e">
        <f>SUM(AE41:AH50)</f>
        <v>#REF!</v>
      </c>
      <c r="AF51" s="30"/>
      <c r="AG51" s="30"/>
      <c r="AH51" s="31"/>
      <c r="AI51" s="29" t="e">
        <f t="shared" ref="AI51" si="25">SUM(AI41:AL50)</f>
        <v>#REF!</v>
      </c>
      <c r="AJ51" s="30"/>
      <c r="AK51" s="30"/>
      <c r="AL51" s="31"/>
      <c r="AM51" s="29">
        <f t="shared" ref="AM51" si="26">SUM(AM41:AP50)</f>
        <v>0</v>
      </c>
      <c r="AN51" s="30"/>
      <c r="AO51" s="30"/>
      <c r="AP51" s="31"/>
      <c r="AQ51" s="39" t="s">
        <v>593</v>
      </c>
      <c r="AR51" s="40"/>
      <c r="AS51" s="40"/>
      <c r="AT51" s="41"/>
      <c r="AU51" s="29">
        <f t="shared" ref="AU51" si="27">SUM(AU41:AX50)</f>
        <v>0</v>
      </c>
      <c r="AV51" s="30"/>
      <c r="AW51" s="30"/>
      <c r="AX51" s="31"/>
      <c r="AY51" s="39" t="s">
        <v>593</v>
      </c>
      <c r="AZ51" s="40"/>
      <c r="BA51" s="40"/>
      <c r="BB51" s="41"/>
      <c r="BC51" s="29">
        <f t="shared" ref="BC51" si="28">SUM(BC41:BF50)</f>
        <v>0</v>
      </c>
      <c r="BD51" s="30"/>
      <c r="BE51" s="30"/>
      <c r="BF51" s="31"/>
      <c r="BG51" s="87" t="e">
        <f t="shared" si="0"/>
        <v>#REF!</v>
      </c>
      <c r="BH51" s="88"/>
    </row>
    <row r="52" spans="1:60" ht="20.100000000000001" customHeight="1">
      <c r="A52" s="80" t="s">
        <v>203</v>
      </c>
      <c r="B52" s="81"/>
      <c r="C52" s="82" t="s">
        <v>325</v>
      </c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4"/>
      <c r="AC52" s="161" t="s">
        <v>326</v>
      </c>
      <c r="AD52" s="162"/>
      <c r="AE52" s="54" t="e">
        <f>IF(VLOOKUP(AC52,'02'!$AC$8:$BH$274,3,FALSE)+VLOOKUP(AC52,#REF!,3,FALSE)+VLOOKUP(AC52,#REF!,3,FALSE)=0,"",VLOOKUP(AC52,'02'!$AC$8:$BH$274,3,FALSE)+VLOOKUP(AC52,#REF!,3,FALSE)+VLOOKUP(AC52,#REF!,3,FALSE))</f>
        <v>#REF!</v>
      </c>
      <c r="AF52" s="55"/>
      <c r="AG52" s="55"/>
      <c r="AH52" s="56"/>
      <c r="AI52" s="54" t="e">
        <f>IF(VLOOKUP(AC52,'02'!$AC$8:$BH$274,7,FALSE)+VLOOKUP(AC52,#REF!,15,FALSE)+VLOOKUP(AC52,#REF!,7,FALSE)=0,"",VLOOKUP(AC52,'02'!$AC$8:$BH$274,7,FALSE)+VLOOKUP(AC52,#REF!,15,FALSE)+VLOOKUP(AC52,#REF!,7,FALSE))</f>
        <v>#REF!</v>
      </c>
      <c r="AJ52" s="55"/>
      <c r="AK52" s="55"/>
      <c r="AL52" s="56"/>
      <c r="AM52" s="54"/>
      <c r="AN52" s="55"/>
      <c r="AO52" s="55"/>
      <c r="AP52" s="56"/>
      <c r="AQ52" s="36" t="s">
        <v>593</v>
      </c>
      <c r="AR52" s="37"/>
      <c r="AS52" s="37"/>
      <c r="AT52" s="38"/>
      <c r="AU52" s="54"/>
      <c r="AV52" s="55"/>
      <c r="AW52" s="55"/>
      <c r="AX52" s="56"/>
      <c r="AY52" s="36" t="s">
        <v>593</v>
      </c>
      <c r="AZ52" s="37"/>
      <c r="BA52" s="37"/>
      <c r="BB52" s="38"/>
      <c r="BC52" s="54"/>
      <c r="BD52" s="55"/>
      <c r="BE52" s="55"/>
      <c r="BF52" s="56"/>
      <c r="BG52" s="69" t="e">
        <f t="shared" si="0"/>
        <v>#REF!</v>
      </c>
      <c r="BH52" s="70"/>
    </row>
    <row r="53" spans="1:60" ht="20.100000000000001" customHeight="1">
      <c r="A53" s="80" t="s">
        <v>204</v>
      </c>
      <c r="B53" s="81"/>
      <c r="C53" s="82" t="s">
        <v>327</v>
      </c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4"/>
      <c r="AC53" s="161" t="s">
        <v>328</v>
      </c>
      <c r="AD53" s="162"/>
      <c r="AE53" s="54" t="e">
        <f>IF(VLOOKUP(AC53,'02'!$AC$8:$BH$274,3,FALSE)+VLOOKUP(AC53,#REF!,3,FALSE)+VLOOKUP(AC53,#REF!,3,FALSE)=0,"",VLOOKUP(AC53,'02'!$AC$8:$BH$274,3,FALSE)+VLOOKUP(AC53,#REF!,3,FALSE)+VLOOKUP(AC53,#REF!,3,FALSE))</f>
        <v>#REF!</v>
      </c>
      <c r="AF53" s="55"/>
      <c r="AG53" s="55"/>
      <c r="AH53" s="56"/>
      <c r="AI53" s="54" t="e">
        <f>IF(VLOOKUP(AC53,'02'!$AC$8:$BH$274,7,FALSE)+VLOOKUP(AC53,#REF!,15,FALSE)+VLOOKUP(AC53,#REF!,7,FALSE)=0,"",VLOOKUP(AC53,'02'!$AC$8:$BH$274,7,FALSE)+VLOOKUP(AC53,#REF!,15,FALSE)+VLOOKUP(AC53,#REF!,7,FALSE))</f>
        <v>#REF!</v>
      </c>
      <c r="AJ53" s="55"/>
      <c r="AK53" s="55"/>
      <c r="AL53" s="56"/>
      <c r="AM53" s="54"/>
      <c r="AN53" s="55"/>
      <c r="AO53" s="55"/>
      <c r="AP53" s="56"/>
      <c r="AQ53" s="36" t="s">
        <v>593</v>
      </c>
      <c r="AR53" s="37"/>
      <c r="AS53" s="37"/>
      <c r="AT53" s="38"/>
      <c r="AU53" s="54"/>
      <c r="AV53" s="55"/>
      <c r="AW53" s="55"/>
      <c r="AX53" s="56"/>
      <c r="AY53" s="36" t="s">
        <v>593</v>
      </c>
      <c r="AZ53" s="37"/>
      <c r="BA53" s="37"/>
      <c r="BB53" s="38"/>
      <c r="BC53" s="54"/>
      <c r="BD53" s="55"/>
      <c r="BE53" s="55"/>
      <c r="BF53" s="56"/>
      <c r="BG53" s="69" t="e">
        <f t="shared" si="0"/>
        <v>#REF!</v>
      </c>
      <c r="BH53" s="70"/>
    </row>
    <row r="54" spans="1:60" ht="20.100000000000001" customHeight="1">
      <c r="A54" s="80" t="s">
        <v>205</v>
      </c>
      <c r="B54" s="81"/>
      <c r="C54" s="82" t="s">
        <v>329</v>
      </c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4"/>
      <c r="AC54" s="161" t="s">
        <v>330</v>
      </c>
      <c r="AD54" s="162"/>
      <c r="AE54" s="54" t="e">
        <f>IF(VLOOKUP(AC54,'02'!$AC$8:$BH$274,3,FALSE)+VLOOKUP(AC54,#REF!,3,FALSE)+VLOOKUP(AC54,#REF!,3,FALSE)=0,"",VLOOKUP(AC54,'02'!$AC$8:$BH$274,3,FALSE)+VLOOKUP(AC54,#REF!,3,FALSE)+VLOOKUP(AC54,#REF!,3,FALSE))</f>
        <v>#REF!</v>
      </c>
      <c r="AF54" s="55"/>
      <c r="AG54" s="55"/>
      <c r="AH54" s="56"/>
      <c r="AI54" s="54" t="e">
        <f>IF(VLOOKUP(AC54,'02'!$AC$8:$BH$274,7,FALSE)+VLOOKUP(AC54,#REF!,15,FALSE)+VLOOKUP(AC54,#REF!,7,FALSE)=0,"",VLOOKUP(AC54,'02'!$AC$8:$BH$274,7,FALSE)+VLOOKUP(AC54,#REF!,15,FALSE)+VLOOKUP(AC54,#REF!,7,FALSE))</f>
        <v>#REF!</v>
      </c>
      <c r="AJ54" s="55"/>
      <c r="AK54" s="55"/>
      <c r="AL54" s="56"/>
      <c r="AM54" s="54"/>
      <c r="AN54" s="55"/>
      <c r="AO54" s="55"/>
      <c r="AP54" s="56"/>
      <c r="AQ54" s="36" t="s">
        <v>593</v>
      </c>
      <c r="AR54" s="37"/>
      <c r="AS54" s="37"/>
      <c r="AT54" s="38"/>
      <c r="AU54" s="54"/>
      <c r="AV54" s="55"/>
      <c r="AW54" s="55"/>
      <c r="AX54" s="56"/>
      <c r="AY54" s="36" t="s">
        <v>593</v>
      </c>
      <c r="AZ54" s="37"/>
      <c r="BA54" s="37"/>
      <c r="BB54" s="38"/>
      <c r="BC54" s="54"/>
      <c r="BD54" s="55"/>
      <c r="BE54" s="55"/>
      <c r="BF54" s="56"/>
      <c r="BG54" s="69" t="e">
        <f t="shared" si="0"/>
        <v>#REF!</v>
      </c>
      <c r="BH54" s="70"/>
    </row>
    <row r="55" spans="1:60" ht="20.100000000000001" customHeight="1">
      <c r="A55" s="80" t="s">
        <v>206</v>
      </c>
      <c r="B55" s="81"/>
      <c r="C55" s="82" t="s">
        <v>331</v>
      </c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4"/>
      <c r="AC55" s="161" t="s">
        <v>332</v>
      </c>
      <c r="AD55" s="162"/>
      <c r="AE55" s="54" t="e">
        <f>IF(VLOOKUP(AC55,'02'!$AC$8:$BH$274,3,FALSE)+VLOOKUP(AC55,#REF!,3,FALSE)+VLOOKUP(AC55,#REF!,3,FALSE)=0,"",VLOOKUP(AC55,'02'!$AC$8:$BH$274,3,FALSE)+VLOOKUP(AC55,#REF!,3,FALSE)+VLOOKUP(AC55,#REF!,3,FALSE))</f>
        <v>#REF!</v>
      </c>
      <c r="AF55" s="55"/>
      <c r="AG55" s="55"/>
      <c r="AH55" s="56"/>
      <c r="AI55" s="54" t="e">
        <f>IF(VLOOKUP(AC55,'02'!$AC$8:$BH$274,7,FALSE)+VLOOKUP(AC55,#REF!,15,FALSE)+VLOOKUP(AC55,#REF!,7,FALSE)=0,"",VLOOKUP(AC55,'02'!$AC$8:$BH$274,7,FALSE)+VLOOKUP(AC55,#REF!,15,FALSE)+VLOOKUP(AC55,#REF!,7,FALSE))</f>
        <v>#REF!</v>
      </c>
      <c r="AJ55" s="55"/>
      <c r="AK55" s="55"/>
      <c r="AL55" s="56"/>
      <c r="AM55" s="54"/>
      <c r="AN55" s="55"/>
      <c r="AO55" s="55"/>
      <c r="AP55" s="56"/>
      <c r="AQ55" s="36" t="s">
        <v>593</v>
      </c>
      <c r="AR55" s="37"/>
      <c r="AS55" s="37"/>
      <c r="AT55" s="38"/>
      <c r="AU55" s="54"/>
      <c r="AV55" s="55"/>
      <c r="AW55" s="55"/>
      <c r="AX55" s="56"/>
      <c r="AY55" s="36" t="s">
        <v>593</v>
      </c>
      <c r="AZ55" s="37"/>
      <c r="BA55" s="37"/>
      <c r="BB55" s="38"/>
      <c r="BC55" s="54"/>
      <c r="BD55" s="55"/>
      <c r="BE55" s="55"/>
      <c r="BF55" s="56"/>
      <c r="BG55" s="69" t="e">
        <f t="shared" si="0"/>
        <v>#REF!</v>
      </c>
      <c r="BH55" s="70"/>
    </row>
    <row r="56" spans="1:60" ht="20.100000000000001" customHeight="1">
      <c r="A56" s="80" t="s">
        <v>207</v>
      </c>
      <c r="B56" s="81"/>
      <c r="C56" s="82" t="s">
        <v>333</v>
      </c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4"/>
      <c r="AC56" s="161" t="s">
        <v>334</v>
      </c>
      <c r="AD56" s="162"/>
      <c r="AE56" s="54" t="e">
        <f>IF(VLOOKUP(AC56,'02'!$AC$8:$BH$274,3,FALSE)+VLOOKUP(AC56,#REF!,3,FALSE)+VLOOKUP(AC56,#REF!,3,FALSE)=0,"",VLOOKUP(AC56,'02'!$AC$8:$BH$274,3,FALSE)+VLOOKUP(AC56,#REF!,3,FALSE)+VLOOKUP(AC56,#REF!,3,FALSE))</f>
        <v>#REF!</v>
      </c>
      <c r="AF56" s="55"/>
      <c r="AG56" s="55"/>
      <c r="AH56" s="56"/>
      <c r="AI56" s="54" t="e">
        <f>IF(VLOOKUP(AC56,'02'!$AC$8:$BH$274,7,FALSE)+VLOOKUP(AC56,#REF!,15,FALSE)+VLOOKUP(AC56,#REF!,7,FALSE)=0,"",VLOOKUP(AC56,'02'!$AC$8:$BH$274,7,FALSE)+VLOOKUP(AC56,#REF!,15,FALSE)+VLOOKUP(AC56,#REF!,7,FALSE))</f>
        <v>#REF!</v>
      </c>
      <c r="AJ56" s="55"/>
      <c r="AK56" s="55"/>
      <c r="AL56" s="56"/>
      <c r="AM56" s="54"/>
      <c r="AN56" s="55"/>
      <c r="AO56" s="55"/>
      <c r="AP56" s="56"/>
      <c r="AQ56" s="36" t="s">
        <v>593</v>
      </c>
      <c r="AR56" s="37"/>
      <c r="AS56" s="37"/>
      <c r="AT56" s="38"/>
      <c r="AU56" s="54"/>
      <c r="AV56" s="55"/>
      <c r="AW56" s="55"/>
      <c r="AX56" s="56"/>
      <c r="AY56" s="36" t="s">
        <v>593</v>
      </c>
      <c r="AZ56" s="37"/>
      <c r="BA56" s="37"/>
      <c r="BB56" s="38"/>
      <c r="BC56" s="54"/>
      <c r="BD56" s="55"/>
      <c r="BE56" s="55"/>
      <c r="BF56" s="56"/>
      <c r="BG56" s="69" t="e">
        <f t="shared" si="0"/>
        <v>#REF!</v>
      </c>
      <c r="BH56" s="70"/>
    </row>
    <row r="57" spans="1:60" s="3" customFormat="1" ht="20.100000000000001" customHeight="1">
      <c r="A57" s="89" t="s">
        <v>208</v>
      </c>
      <c r="B57" s="90"/>
      <c r="C57" s="131" t="s">
        <v>335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3"/>
      <c r="AC57" s="159" t="s">
        <v>336</v>
      </c>
      <c r="AD57" s="160"/>
      <c r="AE57" s="29" t="e">
        <f>SUM(AE52:AH56)</f>
        <v>#REF!</v>
      </c>
      <c r="AF57" s="30"/>
      <c r="AG57" s="30"/>
      <c r="AH57" s="31"/>
      <c r="AI57" s="29" t="e">
        <f t="shared" ref="AI57" si="29">SUM(AI52:AL56)</f>
        <v>#REF!</v>
      </c>
      <c r="AJ57" s="30"/>
      <c r="AK57" s="30"/>
      <c r="AL57" s="31"/>
      <c r="AM57" s="29">
        <f t="shared" ref="AM57" si="30">SUM(AM52:AP56)</f>
        <v>0</v>
      </c>
      <c r="AN57" s="30"/>
      <c r="AO57" s="30"/>
      <c r="AP57" s="31"/>
      <c r="AQ57" s="39" t="s">
        <v>593</v>
      </c>
      <c r="AR57" s="40"/>
      <c r="AS57" s="40"/>
      <c r="AT57" s="41"/>
      <c r="AU57" s="29">
        <f t="shared" ref="AU57" si="31">SUM(AU52:AX56)</f>
        <v>0</v>
      </c>
      <c r="AV57" s="30"/>
      <c r="AW57" s="30"/>
      <c r="AX57" s="31"/>
      <c r="AY57" s="39" t="s">
        <v>593</v>
      </c>
      <c r="AZ57" s="40"/>
      <c r="BA57" s="40"/>
      <c r="BB57" s="41"/>
      <c r="BC57" s="29">
        <f t="shared" ref="BC57" si="32">SUM(BC52:BF56)</f>
        <v>0</v>
      </c>
      <c r="BD57" s="30"/>
      <c r="BE57" s="30"/>
      <c r="BF57" s="31"/>
      <c r="BG57" s="87" t="e">
        <f>IF(AI57&gt;0,BC57/AI57,"n.é.")</f>
        <v>#REF!</v>
      </c>
      <c r="BH57" s="88"/>
    </row>
    <row r="58" spans="1:60" ht="20.100000000000001" customHeight="1">
      <c r="A58" s="80" t="s">
        <v>209</v>
      </c>
      <c r="B58" s="81"/>
      <c r="C58" s="82" t="s">
        <v>453</v>
      </c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4"/>
      <c r="AC58" s="161" t="s">
        <v>337</v>
      </c>
      <c r="AD58" s="162"/>
      <c r="AE58" s="54" t="e">
        <f>IF(VLOOKUP(AC58,'02'!$AC$8:$BH$274,3,FALSE)+VLOOKUP(AC58,#REF!,3,FALSE)+VLOOKUP(AC58,#REF!,3,FALSE)=0,"",VLOOKUP(AC58,'02'!$AC$8:$BH$274,3,FALSE)+VLOOKUP(AC58,#REF!,3,FALSE)+VLOOKUP(AC58,#REF!,3,FALSE))</f>
        <v>#REF!</v>
      </c>
      <c r="AF58" s="55"/>
      <c r="AG58" s="55"/>
      <c r="AH58" s="56"/>
      <c r="AI58" s="54" t="e">
        <f>IF(VLOOKUP(AC58,'02'!$AC$8:$BH$274,7,FALSE)+VLOOKUP(AC58,#REF!,15,FALSE)+VLOOKUP(AC58,#REF!,7,FALSE)=0,"",VLOOKUP(AC58,'02'!$AC$8:$BH$274,7,FALSE)+VLOOKUP(AC58,#REF!,15,FALSE)+VLOOKUP(AC58,#REF!,7,FALSE))</f>
        <v>#REF!</v>
      </c>
      <c r="AJ58" s="55"/>
      <c r="AK58" s="55"/>
      <c r="AL58" s="56"/>
      <c r="AM58" s="54"/>
      <c r="AN58" s="55"/>
      <c r="AO58" s="55"/>
      <c r="AP58" s="56"/>
      <c r="AQ58" s="36" t="s">
        <v>593</v>
      </c>
      <c r="AR58" s="37"/>
      <c r="AS58" s="37"/>
      <c r="AT58" s="38"/>
      <c r="AU58" s="54"/>
      <c r="AV58" s="55"/>
      <c r="AW58" s="55"/>
      <c r="AX58" s="56"/>
      <c r="AY58" s="36" t="s">
        <v>593</v>
      </c>
      <c r="AZ58" s="37"/>
      <c r="BA58" s="37"/>
      <c r="BB58" s="38"/>
      <c r="BC58" s="54"/>
      <c r="BD58" s="55"/>
      <c r="BE58" s="55"/>
      <c r="BF58" s="56"/>
      <c r="BG58" s="69" t="e">
        <f t="shared" si="0"/>
        <v>#REF!</v>
      </c>
      <c r="BH58" s="70"/>
    </row>
    <row r="59" spans="1:60" ht="20.100000000000001" customHeight="1">
      <c r="A59" s="80" t="s">
        <v>210</v>
      </c>
      <c r="B59" s="81"/>
      <c r="C59" s="143" t="s">
        <v>454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3"/>
      <c r="AC59" s="161" t="s">
        <v>338</v>
      </c>
      <c r="AD59" s="162"/>
      <c r="AE59" s="54" t="e">
        <f>IF(VLOOKUP(AC59,'02'!$AC$8:$BH$274,3,FALSE)+VLOOKUP(AC59,#REF!,3,FALSE)+VLOOKUP(AC59,#REF!,3,FALSE)=0,"",VLOOKUP(AC59,'02'!$AC$8:$BH$274,3,FALSE)+VLOOKUP(AC59,#REF!,3,FALSE)+VLOOKUP(AC59,#REF!,3,FALSE))</f>
        <v>#REF!</v>
      </c>
      <c r="AF59" s="55"/>
      <c r="AG59" s="55"/>
      <c r="AH59" s="56"/>
      <c r="AI59" s="54" t="e">
        <f>IF(VLOOKUP(AC59,'02'!$AC$8:$BH$274,7,FALSE)+VLOOKUP(AC59,#REF!,15,FALSE)+VLOOKUP(AC59,#REF!,7,FALSE)=0,"",VLOOKUP(AC59,'02'!$AC$8:$BH$274,7,FALSE)+VLOOKUP(AC59,#REF!,15,FALSE)+VLOOKUP(AC59,#REF!,7,FALSE))</f>
        <v>#REF!</v>
      </c>
      <c r="AJ59" s="55"/>
      <c r="AK59" s="55"/>
      <c r="AL59" s="56"/>
      <c r="AM59" s="54"/>
      <c r="AN59" s="55"/>
      <c r="AO59" s="55"/>
      <c r="AP59" s="56"/>
      <c r="AQ59" s="36" t="s">
        <v>593</v>
      </c>
      <c r="AR59" s="37"/>
      <c r="AS59" s="37"/>
      <c r="AT59" s="38"/>
      <c r="AU59" s="54"/>
      <c r="AV59" s="55"/>
      <c r="AW59" s="55"/>
      <c r="AX59" s="56"/>
      <c r="AY59" s="36" t="s">
        <v>593</v>
      </c>
      <c r="AZ59" s="37"/>
      <c r="BA59" s="37"/>
      <c r="BB59" s="38"/>
      <c r="BC59" s="54"/>
      <c r="BD59" s="55"/>
      <c r="BE59" s="55"/>
      <c r="BF59" s="56"/>
      <c r="BG59" s="69" t="e">
        <f t="shared" si="0"/>
        <v>#REF!</v>
      </c>
      <c r="BH59" s="70"/>
    </row>
    <row r="60" spans="1:60" ht="20.100000000000001" customHeight="1">
      <c r="A60" s="80" t="s">
        <v>211</v>
      </c>
      <c r="B60" s="81"/>
      <c r="C60" s="82" t="s">
        <v>339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4"/>
      <c r="AC60" s="161" t="s">
        <v>340</v>
      </c>
      <c r="AD60" s="162"/>
      <c r="AE60" s="54" t="e">
        <f>IF(VLOOKUP(AC60,'02'!$AC$8:$BH$274,3,FALSE)+VLOOKUP(AC60,#REF!,3,FALSE)+VLOOKUP(AC60,#REF!,3,FALSE)=0,"",VLOOKUP(AC60,'02'!$AC$8:$BH$274,3,FALSE)+VLOOKUP(AC60,#REF!,3,FALSE)+VLOOKUP(AC60,#REF!,3,FALSE))</f>
        <v>#REF!</v>
      </c>
      <c r="AF60" s="55"/>
      <c r="AG60" s="55"/>
      <c r="AH60" s="56"/>
      <c r="AI60" s="54" t="e">
        <f>IF(VLOOKUP(AC60,'02'!$AC$8:$BH$274,7,FALSE)+VLOOKUP(AC60,#REF!,15,FALSE)+VLOOKUP(AC60,#REF!,7,FALSE)=0,"",VLOOKUP(AC60,'02'!$AC$8:$BH$274,7,FALSE)+VLOOKUP(AC60,#REF!,15,FALSE)+VLOOKUP(AC60,#REF!,7,FALSE))</f>
        <v>#REF!</v>
      </c>
      <c r="AJ60" s="55"/>
      <c r="AK60" s="55"/>
      <c r="AL60" s="56"/>
      <c r="AM60" s="54"/>
      <c r="AN60" s="55"/>
      <c r="AO60" s="55"/>
      <c r="AP60" s="56"/>
      <c r="AQ60" s="36" t="s">
        <v>593</v>
      </c>
      <c r="AR60" s="37"/>
      <c r="AS60" s="37"/>
      <c r="AT60" s="38"/>
      <c r="AU60" s="54"/>
      <c r="AV60" s="55"/>
      <c r="AW60" s="55"/>
      <c r="AX60" s="56"/>
      <c r="AY60" s="36" t="s">
        <v>593</v>
      </c>
      <c r="AZ60" s="37"/>
      <c r="BA60" s="37"/>
      <c r="BB60" s="38"/>
      <c r="BC60" s="54"/>
      <c r="BD60" s="55"/>
      <c r="BE60" s="55"/>
      <c r="BF60" s="56"/>
      <c r="BG60" s="69" t="e">
        <f t="shared" si="0"/>
        <v>#REF!</v>
      </c>
      <c r="BH60" s="70"/>
    </row>
    <row r="61" spans="1:60" s="3" customFormat="1" ht="20.100000000000001" customHeight="1">
      <c r="A61" s="89" t="s">
        <v>212</v>
      </c>
      <c r="B61" s="90"/>
      <c r="C61" s="131" t="s">
        <v>341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3"/>
      <c r="AC61" s="159" t="s">
        <v>342</v>
      </c>
      <c r="AD61" s="160"/>
      <c r="AE61" s="29" t="e">
        <f>SUM(AE58:AH60)</f>
        <v>#REF!</v>
      </c>
      <c r="AF61" s="30"/>
      <c r="AG61" s="30"/>
      <c r="AH61" s="31"/>
      <c r="AI61" s="29" t="e">
        <f t="shared" ref="AI61" si="33">SUM(AI58:AL60)</f>
        <v>#REF!</v>
      </c>
      <c r="AJ61" s="30"/>
      <c r="AK61" s="30"/>
      <c r="AL61" s="31"/>
      <c r="AM61" s="29">
        <f t="shared" ref="AM61" si="34">SUM(AM58:AP60)</f>
        <v>0</v>
      </c>
      <c r="AN61" s="30"/>
      <c r="AO61" s="30"/>
      <c r="AP61" s="31"/>
      <c r="AQ61" s="39" t="s">
        <v>593</v>
      </c>
      <c r="AR61" s="40"/>
      <c r="AS61" s="40"/>
      <c r="AT61" s="41"/>
      <c r="AU61" s="29">
        <f t="shared" ref="AU61" si="35">SUM(AU58:AX60)</f>
        <v>0</v>
      </c>
      <c r="AV61" s="30"/>
      <c r="AW61" s="30"/>
      <c r="AX61" s="31"/>
      <c r="AY61" s="39" t="s">
        <v>593</v>
      </c>
      <c r="AZ61" s="40"/>
      <c r="BA61" s="40"/>
      <c r="BB61" s="41"/>
      <c r="BC61" s="29">
        <f t="shared" ref="BC61" si="36">SUM(BC58:BF60)</f>
        <v>0</v>
      </c>
      <c r="BD61" s="30"/>
      <c r="BE61" s="30"/>
      <c r="BF61" s="31"/>
      <c r="BG61" s="87" t="e">
        <f t="shared" si="0"/>
        <v>#REF!</v>
      </c>
      <c r="BH61" s="88"/>
    </row>
    <row r="62" spans="1:60" ht="20.100000000000001" customHeight="1">
      <c r="A62" s="80" t="s">
        <v>213</v>
      </c>
      <c r="B62" s="81"/>
      <c r="C62" s="82" t="s">
        <v>455</v>
      </c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4"/>
      <c r="AC62" s="161" t="s">
        <v>343</v>
      </c>
      <c r="AD62" s="162"/>
      <c r="AE62" s="54" t="e">
        <f>IF(VLOOKUP(AC62,'02'!$AC$8:$BH$274,3,FALSE)+VLOOKUP(AC62,#REF!,3,FALSE)+VLOOKUP(AC62,#REF!,3,FALSE)=0,"",VLOOKUP(AC62,'02'!$AC$8:$BH$274,3,FALSE)+VLOOKUP(AC62,#REF!,3,FALSE)+VLOOKUP(AC62,#REF!,3,FALSE))</f>
        <v>#REF!</v>
      </c>
      <c r="AF62" s="55"/>
      <c r="AG62" s="55"/>
      <c r="AH62" s="56"/>
      <c r="AI62" s="54" t="e">
        <f>IF(VLOOKUP(AC62,'02'!$AC$8:$BH$274,7,FALSE)+VLOOKUP(AC62,#REF!,15,FALSE)+VLOOKUP(AC62,#REF!,7,FALSE)=0,"",VLOOKUP(AC62,'02'!$AC$8:$BH$274,7,FALSE)+VLOOKUP(AC62,#REF!,15,FALSE)+VLOOKUP(AC62,#REF!,7,FALSE))</f>
        <v>#REF!</v>
      </c>
      <c r="AJ62" s="55"/>
      <c r="AK62" s="55"/>
      <c r="AL62" s="56"/>
      <c r="AM62" s="54"/>
      <c r="AN62" s="55"/>
      <c r="AO62" s="55"/>
      <c r="AP62" s="56"/>
      <c r="AQ62" s="36" t="s">
        <v>593</v>
      </c>
      <c r="AR62" s="37"/>
      <c r="AS62" s="37"/>
      <c r="AT62" s="38"/>
      <c r="AU62" s="54"/>
      <c r="AV62" s="55"/>
      <c r="AW62" s="55"/>
      <c r="AX62" s="56"/>
      <c r="AY62" s="36" t="s">
        <v>593</v>
      </c>
      <c r="AZ62" s="37"/>
      <c r="BA62" s="37"/>
      <c r="BB62" s="38"/>
      <c r="BC62" s="54"/>
      <c r="BD62" s="55"/>
      <c r="BE62" s="55"/>
      <c r="BF62" s="56"/>
      <c r="BG62" s="69" t="e">
        <f t="shared" si="0"/>
        <v>#REF!</v>
      </c>
      <c r="BH62" s="70"/>
    </row>
    <row r="63" spans="1:60" ht="20.100000000000001" customHeight="1">
      <c r="A63" s="80" t="s">
        <v>214</v>
      </c>
      <c r="B63" s="81"/>
      <c r="C63" s="143" t="s">
        <v>456</v>
      </c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3"/>
      <c r="AC63" s="161" t="s">
        <v>344</v>
      </c>
      <c r="AD63" s="162"/>
      <c r="AE63" s="54" t="e">
        <f>IF(VLOOKUP(AC63,'02'!$AC$8:$BH$274,3,FALSE)+VLOOKUP(AC63,#REF!,3,FALSE)+VLOOKUP(AC63,#REF!,3,FALSE)=0,"",VLOOKUP(AC63,'02'!$AC$8:$BH$274,3,FALSE)+VLOOKUP(AC63,#REF!,3,FALSE)+VLOOKUP(AC63,#REF!,3,FALSE))</f>
        <v>#REF!</v>
      </c>
      <c r="AF63" s="55"/>
      <c r="AG63" s="55"/>
      <c r="AH63" s="56"/>
      <c r="AI63" s="54" t="e">
        <f>IF(VLOOKUP(AC63,'02'!$AC$8:$BH$274,7,FALSE)+VLOOKUP(AC63,#REF!,15,FALSE)+VLOOKUP(AC63,#REF!,7,FALSE)=0,"",VLOOKUP(AC63,'02'!$AC$8:$BH$274,7,FALSE)+VLOOKUP(AC63,#REF!,15,FALSE)+VLOOKUP(AC63,#REF!,7,FALSE))</f>
        <v>#REF!</v>
      </c>
      <c r="AJ63" s="55"/>
      <c r="AK63" s="55"/>
      <c r="AL63" s="56"/>
      <c r="AM63" s="54"/>
      <c r="AN63" s="55"/>
      <c r="AO63" s="55"/>
      <c r="AP63" s="56"/>
      <c r="AQ63" s="36" t="s">
        <v>593</v>
      </c>
      <c r="AR63" s="37"/>
      <c r="AS63" s="37"/>
      <c r="AT63" s="38"/>
      <c r="AU63" s="54"/>
      <c r="AV63" s="55"/>
      <c r="AW63" s="55"/>
      <c r="AX63" s="56"/>
      <c r="AY63" s="36" t="s">
        <v>593</v>
      </c>
      <c r="AZ63" s="37"/>
      <c r="BA63" s="37"/>
      <c r="BB63" s="38"/>
      <c r="BC63" s="54"/>
      <c r="BD63" s="55"/>
      <c r="BE63" s="55"/>
      <c r="BF63" s="56"/>
      <c r="BG63" s="69" t="e">
        <f t="shared" si="0"/>
        <v>#REF!</v>
      </c>
      <c r="BH63" s="70"/>
    </row>
    <row r="64" spans="1:60" ht="20.100000000000001" customHeight="1">
      <c r="A64" s="80" t="s">
        <v>215</v>
      </c>
      <c r="B64" s="81"/>
      <c r="C64" s="82" t="s">
        <v>345</v>
      </c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4"/>
      <c r="AC64" s="161" t="s">
        <v>346</v>
      </c>
      <c r="AD64" s="162"/>
      <c r="AE64" s="54" t="e">
        <f>IF(VLOOKUP(AC64,'02'!$AC$8:$BH$274,3,FALSE)+VLOOKUP(AC64,#REF!,3,FALSE)+VLOOKUP(AC64,#REF!,3,FALSE)=0,"",VLOOKUP(AC64,'02'!$AC$8:$BH$274,3,FALSE)+VLOOKUP(AC64,#REF!,3,FALSE)+VLOOKUP(AC64,#REF!,3,FALSE))</f>
        <v>#REF!</v>
      </c>
      <c r="AF64" s="55"/>
      <c r="AG64" s="55"/>
      <c r="AH64" s="56"/>
      <c r="AI64" s="54" t="e">
        <f>IF(VLOOKUP(AC64,'02'!$AC$8:$BH$274,7,FALSE)+VLOOKUP(AC64,#REF!,15,FALSE)+VLOOKUP(AC64,#REF!,7,FALSE)=0,"",VLOOKUP(AC64,'02'!$AC$8:$BH$274,7,FALSE)+VLOOKUP(AC64,#REF!,15,FALSE)+VLOOKUP(AC64,#REF!,7,FALSE))</f>
        <v>#REF!</v>
      </c>
      <c r="AJ64" s="55"/>
      <c r="AK64" s="55"/>
      <c r="AL64" s="56"/>
      <c r="AM64" s="54"/>
      <c r="AN64" s="55"/>
      <c r="AO64" s="55"/>
      <c r="AP64" s="56"/>
      <c r="AQ64" s="36" t="s">
        <v>593</v>
      </c>
      <c r="AR64" s="37"/>
      <c r="AS64" s="37"/>
      <c r="AT64" s="38"/>
      <c r="AU64" s="54"/>
      <c r="AV64" s="55"/>
      <c r="AW64" s="55"/>
      <c r="AX64" s="56"/>
      <c r="AY64" s="36" t="s">
        <v>593</v>
      </c>
      <c r="AZ64" s="37"/>
      <c r="BA64" s="37"/>
      <c r="BB64" s="38"/>
      <c r="BC64" s="54"/>
      <c r="BD64" s="55"/>
      <c r="BE64" s="55"/>
      <c r="BF64" s="56"/>
      <c r="BG64" s="69" t="e">
        <f t="shared" si="0"/>
        <v>#REF!</v>
      </c>
      <c r="BH64" s="70"/>
    </row>
    <row r="65" spans="1:60" s="3" customFormat="1" ht="20.100000000000001" customHeight="1">
      <c r="A65" s="89" t="s">
        <v>216</v>
      </c>
      <c r="B65" s="90"/>
      <c r="C65" s="131" t="s">
        <v>347</v>
      </c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3"/>
      <c r="AC65" s="159" t="s">
        <v>348</v>
      </c>
      <c r="AD65" s="160"/>
      <c r="AE65" s="29" t="e">
        <f>SUM(AE62:AH64)</f>
        <v>#REF!</v>
      </c>
      <c r="AF65" s="30"/>
      <c r="AG65" s="30"/>
      <c r="AH65" s="31"/>
      <c r="AI65" s="29" t="e">
        <f t="shared" ref="AI65" si="37">SUM(AI62:AL64)</f>
        <v>#REF!</v>
      </c>
      <c r="AJ65" s="30"/>
      <c r="AK65" s="30"/>
      <c r="AL65" s="31"/>
      <c r="AM65" s="29">
        <f t="shared" ref="AM65" si="38">SUM(AM62:AP64)</f>
        <v>0</v>
      </c>
      <c r="AN65" s="30"/>
      <c r="AO65" s="30"/>
      <c r="AP65" s="31"/>
      <c r="AQ65" s="39" t="s">
        <v>593</v>
      </c>
      <c r="AR65" s="40"/>
      <c r="AS65" s="40"/>
      <c r="AT65" s="41"/>
      <c r="AU65" s="29">
        <f t="shared" ref="AU65" si="39">SUM(AU62:AX64)</f>
        <v>0</v>
      </c>
      <c r="AV65" s="30"/>
      <c r="AW65" s="30"/>
      <c r="AX65" s="31"/>
      <c r="AY65" s="39" t="s">
        <v>593</v>
      </c>
      <c r="AZ65" s="40"/>
      <c r="BA65" s="40"/>
      <c r="BB65" s="41"/>
      <c r="BC65" s="29">
        <f t="shared" ref="BC65" si="40">SUM(BC62:BF64)</f>
        <v>0</v>
      </c>
      <c r="BD65" s="30"/>
      <c r="BE65" s="30"/>
      <c r="BF65" s="31"/>
      <c r="BG65" s="87" t="e">
        <f t="shared" si="0"/>
        <v>#REF!</v>
      </c>
      <c r="BH65" s="88"/>
    </row>
    <row r="66" spans="1:60" s="15" customFormat="1" ht="20.100000000000001" customHeight="1">
      <c r="A66" s="71" t="s">
        <v>217</v>
      </c>
      <c r="B66" s="72"/>
      <c r="C66" s="154" t="s">
        <v>349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6"/>
      <c r="AC66" s="157" t="s">
        <v>350</v>
      </c>
      <c r="AD66" s="158"/>
      <c r="AE66" s="22" t="e">
        <f>AE20+AE26+AE40+AE51+AE57+AE61+AE65</f>
        <v>#REF!</v>
      </c>
      <c r="AF66" s="23"/>
      <c r="AG66" s="23"/>
      <c r="AH66" s="24"/>
      <c r="AI66" s="22" t="e">
        <f t="shared" ref="AI66" si="41">AI20+AI26+AI40+AI51+AI57+AI61+AI65</f>
        <v>#REF!</v>
      </c>
      <c r="AJ66" s="23"/>
      <c r="AK66" s="23"/>
      <c r="AL66" s="24"/>
      <c r="AM66" s="22">
        <f t="shared" ref="AM66" si="42">AM20+AM26+AM40+AM51+AM57+AM61+AM65</f>
        <v>0</v>
      </c>
      <c r="AN66" s="23"/>
      <c r="AO66" s="23"/>
      <c r="AP66" s="24"/>
      <c r="AQ66" s="42" t="s">
        <v>593</v>
      </c>
      <c r="AR66" s="43"/>
      <c r="AS66" s="43"/>
      <c r="AT66" s="44"/>
      <c r="AU66" s="22">
        <f t="shared" ref="AU66" si="43">AU20+AU26+AU40+AU51+AU57+AU61+AU65</f>
        <v>0</v>
      </c>
      <c r="AV66" s="23"/>
      <c r="AW66" s="23"/>
      <c r="AX66" s="24"/>
      <c r="AY66" s="42" t="s">
        <v>593</v>
      </c>
      <c r="AZ66" s="43"/>
      <c r="BA66" s="43"/>
      <c r="BB66" s="44"/>
      <c r="BC66" s="22">
        <f t="shared" ref="BC66" si="44">BC20+BC26+BC40+BC51+BC57+BC61+BC65</f>
        <v>0</v>
      </c>
      <c r="BD66" s="23"/>
      <c r="BE66" s="23"/>
      <c r="BF66" s="24"/>
      <c r="BG66" s="78" t="e">
        <f t="shared" si="0"/>
        <v>#REF!</v>
      </c>
      <c r="BH66" s="79"/>
    </row>
    <row r="67" spans="1:60" ht="20.100000000000001" customHeight="1">
      <c r="A67" s="80" t="s">
        <v>218</v>
      </c>
      <c r="B67" s="81"/>
      <c r="C67" s="96" t="s">
        <v>351</v>
      </c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8"/>
      <c r="AC67" s="85" t="s">
        <v>352</v>
      </c>
      <c r="AD67" s="86"/>
      <c r="AE67" s="54" t="e">
        <f>IF(VLOOKUP(AC67,'02'!$AC$8:$BH$274,3,FALSE)+VLOOKUP(AC67,#REF!,3,FALSE)+VLOOKUP(AC67,#REF!,3,FALSE)=0,"",VLOOKUP(AC67,'02'!$AC$8:$BH$274,3,FALSE)+VLOOKUP(AC67,#REF!,3,FALSE)+VLOOKUP(AC67,#REF!,3,FALSE))</f>
        <v>#REF!</v>
      </c>
      <c r="AF67" s="55"/>
      <c r="AG67" s="55"/>
      <c r="AH67" s="56"/>
      <c r="AI67" s="54" t="e">
        <f>IF(VLOOKUP(AC67,'02'!$AC$8:$BH$274,7,FALSE)+VLOOKUP(AC67,#REF!,15,FALSE)+VLOOKUP(AC67,#REF!,7,FALSE)=0,"",VLOOKUP(AC67,'02'!$AC$8:$BH$274,7,FALSE)+VLOOKUP(AC67,#REF!,15,FALSE)+VLOOKUP(AC67,#REF!,7,FALSE))</f>
        <v>#REF!</v>
      </c>
      <c r="AJ67" s="55"/>
      <c r="AK67" s="55"/>
      <c r="AL67" s="56"/>
      <c r="AM67" s="54"/>
      <c r="AN67" s="55"/>
      <c r="AO67" s="55"/>
      <c r="AP67" s="56"/>
      <c r="AQ67" s="36" t="s">
        <v>593</v>
      </c>
      <c r="AR67" s="37"/>
      <c r="AS67" s="37"/>
      <c r="AT67" s="38"/>
      <c r="AU67" s="54"/>
      <c r="AV67" s="55"/>
      <c r="AW67" s="55"/>
      <c r="AX67" s="56"/>
      <c r="AY67" s="36" t="s">
        <v>593</v>
      </c>
      <c r="AZ67" s="37"/>
      <c r="BA67" s="37"/>
      <c r="BB67" s="38"/>
      <c r="BC67" s="54"/>
      <c r="BD67" s="55"/>
      <c r="BE67" s="55"/>
      <c r="BF67" s="56"/>
      <c r="BG67" s="69" t="e">
        <f t="shared" si="0"/>
        <v>#REF!</v>
      </c>
      <c r="BH67" s="70"/>
    </row>
    <row r="68" spans="1:60" ht="20.100000000000001" customHeight="1">
      <c r="A68" s="80" t="s">
        <v>219</v>
      </c>
      <c r="B68" s="81"/>
      <c r="C68" s="82" t="s">
        <v>353</v>
      </c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4"/>
      <c r="AC68" s="85" t="s">
        <v>354</v>
      </c>
      <c r="AD68" s="86"/>
      <c r="AE68" s="54" t="e">
        <f>IF(VLOOKUP(AC68,'02'!$AC$8:$BH$274,3,FALSE)+VLOOKUP(AC68,#REF!,3,FALSE)+VLOOKUP(AC68,#REF!,3,FALSE)=0,"",VLOOKUP(AC68,'02'!$AC$8:$BH$274,3,FALSE)+VLOOKUP(AC68,#REF!,3,FALSE)+VLOOKUP(AC68,#REF!,3,FALSE))</f>
        <v>#REF!</v>
      </c>
      <c r="AF68" s="55"/>
      <c r="AG68" s="55"/>
      <c r="AH68" s="56"/>
      <c r="AI68" s="54" t="e">
        <f>IF(VLOOKUP(AC68,'02'!$AC$8:$BH$274,7,FALSE)+VLOOKUP(AC68,#REF!,15,FALSE)+VLOOKUP(AC68,#REF!,7,FALSE)=0,"",VLOOKUP(AC68,'02'!$AC$8:$BH$274,7,FALSE)+VLOOKUP(AC68,#REF!,15,FALSE)+VLOOKUP(AC68,#REF!,7,FALSE))</f>
        <v>#REF!</v>
      </c>
      <c r="AJ68" s="55"/>
      <c r="AK68" s="55"/>
      <c r="AL68" s="56"/>
      <c r="AM68" s="54"/>
      <c r="AN68" s="55"/>
      <c r="AO68" s="55"/>
      <c r="AP68" s="56"/>
      <c r="AQ68" s="36" t="s">
        <v>593</v>
      </c>
      <c r="AR68" s="37"/>
      <c r="AS68" s="37"/>
      <c r="AT68" s="38"/>
      <c r="AU68" s="54"/>
      <c r="AV68" s="55"/>
      <c r="AW68" s="55"/>
      <c r="AX68" s="56"/>
      <c r="AY68" s="36" t="s">
        <v>593</v>
      </c>
      <c r="AZ68" s="37"/>
      <c r="BA68" s="37"/>
      <c r="BB68" s="38"/>
      <c r="BC68" s="54"/>
      <c r="BD68" s="55"/>
      <c r="BE68" s="55"/>
      <c r="BF68" s="56"/>
      <c r="BG68" s="69" t="e">
        <f t="shared" si="0"/>
        <v>#REF!</v>
      </c>
      <c r="BH68" s="70"/>
    </row>
    <row r="69" spans="1:60" ht="20.100000000000001" customHeight="1">
      <c r="A69" s="80" t="s">
        <v>220</v>
      </c>
      <c r="B69" s="81"/>
      <c r="C69" s="96" t="s">
        <v>355</v>
      </c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8"/>
      <c r="AC69" s="85" t="s">
        <v>356</v>
      </c>
      <c r="AD69" s="86"/>
      <c r="AE69" s="54" t="e">
        <f>IF(VLOOKUP(AC69,'02'!$AC$8:$BH$274,3,FALSE)+VLOOKUP(AC69,#REF!,3,FALSE)+VLOOKUP(AC69,#REF!,3,FALSE)=0,"",VLOOKUP(AC69,'02'!$AC$8:$BH$274,3,FALSE)+VLOOKUP(AC69,#REF!,3,FALSE)+VLOOKUP(AC69,#REF!,3,FALSE))</f>
        <v>#REF!</v>
      </c>
      <c r="AF69" s="55"/>
      <c r="AG69" s="55"/>
      <c r="AH69" s="56"/>
      <c r="AI69" s="54" t="e">
        <f>IF(VLOOKUP(AC69,'02'!$AC$8:$BH$274,7,FALSE)+VLOOKUP(AC69,#REF!,15,FALSE)+VLOOKUP(AC69,#REF!,7,FALSE)=0,"",VLOOKUP(AC69,'02'!$AC$8:$BH$274,7,FALSE)+VLOOKUP(AC69,#REF!,15,FALSE)+VLOOKUP(AC69,#REF!,7,FALSE))</f>
        <v>#REF!</v>
      </c>
      <c r="AJ69" s="55"/>
      <c r="AK69" s="55"/>
      <c r="AL69" s="56"/>
      <c r="AM69" s="54"/>
      <c r="AN69" s="55"/>
      <c r="AO69" s="55"/>
      <c r="AP69" s="56"/>
      <c r="AQ69" s="36" t="s">
        <v>593</v>
      </c>
      <c r="AR69" s="37"/>
      <c r="AS69" s="37"/>
      <c r="AT69" s="38"/>
      <c r="AU69" s="54"/>
      <c r="AV69" s="55"/>
      <c r="AW69" s="55"/>
      <c r="AX69" s="56"/>
      <c r="AY69" s="36" t="s">
        <v>593</v>
      </c>
      <c r="AZ69" s="37"/>
      <c r="BA69" s="37"/>
      <c r="BB69" s="38"/>
      <c r="BC69" s="54"/>
      <c r="BD69" s="55"/>
      <c r="BE69" s="55"/>
      <c r="BF69" s="56"/>
      <c r="BG69" s="69" t="e">
        <f t="shared" si="0"/>
        <v>#REF!</v>
      </c>
      <c r="BH69" s="70"/>
    </row>
    <row r="70" spans="1:60" s="3" customFormat="1" ht="20.100000000000001" customHeight="1">
      <c r="A70" s="89" t="s">
        <v>221</v>
      </c>
      <c r="B70" s="90"/>
      <c r="C70" s="99" t="s">
        <v>457</v>
      </c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1"/>
      <c r="AC70" s="94" t="s">
        <v>357</v>
      </c>
      <c r="AD70" s="95"/>
      <c r="AE70" s="29" t="e">
        <f>SUM(AE67:AH69)</f>
        <v>#REF!</v>
      </c>
      <c r="AF70" s="30"/>
      <c r="AG70" s="30"/>
      <c r="AH70" s="31"/>
      <c r="AI70" s="29" t="e">
        <f t="shared" ref="AI70" si="45">SUM(AI67:AL69)</f>
        <v>#REF!</v>
      </c>
      <c r="AJ70" s="30"/>
      <c r="AK70" s="30"/>
      <c r="AL70" s="31"/>
      <c r="AM70" s="29">
        <f t="shared" ref="AM70" si="46">SUM(AM67:AP69)</f>
        <v>0</v>
      </c>
      <c r="AN70" s="30"/>
      <c r="AO70" s="30"/>
      <c r="AP70" s="31"/>
      <c r="AQ70" s="39" t="s">
        <v>593</v>
      </c>
      <c r="AR70" s="40"/>
      <c r="AS70" s="40"/>
      <c r="AT70" s="41"/>
      <c r="AU70" s="29">
        <f t="shared" ref="AU70" si="47">SUM(AU67:AX69)</f>
        <v>0</v>
      </c>
      <c r="AV70" s="30"/>
      <c r="AW70" s="30"/>
      <c r="AX70" s="31"/>
      <c r="AY70" s="39" t="s">
        <v>593</v>
      </c>
      <c r="AZ70" s="40"/>
      <c r="BA70" s="40"/>
      <c r="BB70" s="41"/>
      <c r="BC70" s="29">
        <f t="shared" ref="BC70" si="48">SUM(BC67:BF69)</f>
        <v>0</v>
      </c>
      <c r="BD70" s="30"/>
      <c r="BE70" s="30"/>
      <c r="BF70" s="31"/>
      <c r="BG70" s="87" t="e">
        <f>IF(AI70&gt;0,BC70/AI70,"n.é.")</f>
        <v>#REF!</v>
      </c>
      <c r="BH70" s="88"/>
    </row>
    <row r="71" spans="1:60" ht="20.100000000000001" customHeight="1">
      <c r="A71" s="80" t="s">
        <v>222</v>
      </c>
      <c r="B71" s="81"/>
      <c r="C71" s="82" t="s">
        <v>358</v>
      </c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4"/>
      <c r="AC71" s="85" t="s">
        <v>359</v>
      </c>
      <c r="AD71" s="86"/>
      <c r="AE71" s="54" t="e">
        <f>IF(VLOOKUP(AC71,'02'!$AC$8:$BH$274,3,FALSE)+VLOOKUP(AC71,#REF!,3,FALSE)+VLOOKUP(AC71,#REF!,3,FALSE)=0,"",VLOOKUP(AC71,'02'!$AC$8:$BH$274,3,FALSE)+VLOOKUP(AC71,#REF!,3,FALSE)+VLOOKUP(AC71,#REF!,3,FALSE))</f>
        <v>#REF!</v>
      </c>
      <c r="AF71" s="55"/>
      <c r="AG71" s="55"/>
      <c r="AH71" s="56"/>
      <c r="AI71" s="54" t="e">
        <f>IF(VLOOKUP(AC71,'02'!$AC$8:$BH$274,7,FALSE)+VLOOKUP(AC71,#REF!,15,FALSE)+VLOOKUP(AC71,#REF!,7,FALSE)=0,"",VLOOKUP(AC71,'02'!$AC$8:$BH$274,7,FALSE)+VLOOKUP(AC71,#REF!,15,FALSE)+VLOOKUP(AC71,#REF!,7,FALSE))</f>
        <v>#REF!</v>
      </c>
      <c r="AJ71" s="55"/>
      <c r="AK71" s="55"/>
      <c r="AL71" s="56"/>
      <c r="AM71" s="54"/>
      <c r="AN71" s="55"/>
      <c r="AO71" s="55"/>
      <c r="AP71" s="56"/>
      <c r="AQ71" s="36" t="s">
        <v>593</v>
      </c>
      <c r="AR71" s="37"/>
      <c r="AS71" s="37"/>
      <c r="AT71" s="38"/>
      <c r="AU71" s="54"/>
      <c r="AV71" s="55"/>
      <c r="AW71" s="55"/>
      <c r="AX71" s="56"/>
      <c r="AY71" s="36" t="s">
        <v>593</v>
      </c>
      <c r="AZ71" s="37"/>
      <c r="BA71" s="37"/>
      <c r="BB71" s="38"/>
      <c r="BC71" s="54"/>
      <c r="BD71" s="55"/>
      <c r="BE71" s="55"/>
      <c r="BF71" s="56"/>
      <c r="BG71" s="69" t="e">
        <f t="shared" si="0"/>
        <v>#REF!</v>
      </c>
      <c r="BH71" s="70"/>
    </row>
    <row r="72" spans="1:60" ht="20.100000000000001" customHeight="1">
      <c r="A72" s="80" t="s">
        <v>223</v>
      </c>
      <c r="B72" s="81"/>
      <c r="C72" s="96" t="s">
        <v>360</v>
      </c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8"/>
      <c r="AC72" s="85" t="s">
        <v>361</v>
      </c>
      <c r="AD72" s="86"/>
      <c r="AE72" s="54" t="e">
        <f>IF(VLOOKUP(AC72,'02'!$AC$8:$BH$274,3,FALSE)+VLOOKUP(AC72,#REF!,3,FALSE)+VLOOKUP(AC72,#REF!,3,FALSE)=0,"",VLOOKUP(AC72,'02'!$AC$8:$BH$274,3,FALSE)+VLOOKUP(AC72,#REF!,3,FALSE)+VLOOKUP(AC72,#REF!,3,FALSE))</f>
        <v>#REF!</v>
      </c>
      <c r="AF72" s="55"/>
      <c r="AG72" s="55"/>
      <c r="AH72" s="56"/>
      <c r="AI72" s="54" t="e">
        <f>IF(VLOOKUP(AC72,'02'!$AC$8:$BH$274,7,FALSE)+VLOOKUP(AC72,#REF!,15,FALSE)+VLOOKUP(AC72,#REF!,7,FALSE)=0,"",VLOOKUP(AC72,'02'!$AC$8:$BH$274,7,FALSE)+VLOOKUP(AC72,#REF!,15,FALSE)+VLOOKUP(AC72,#REF!,7,FALSE))</f>
        <v>#REF!</v>
      </c>
      <c r="AJ72" s="55"/>
      <c r="AK72" s="55"/>
      <c r="AL72" s="56"/>
      <c r="AM72" s="54"/>
      <c r="AN72" s="55"/>
      <c r="AO72" s="55"/>
      <c r="AP72" s="56"/>
      <c r="AQ72" s="36" t="s">
        <v>593</v>
      </c>
      <c r="AR72" s="37"/>
      <c r="AS72" s="37"/>
      <c r="AT72" s="38"/>
      <c r="AU72" s="54"/>
      <c r="AV72" s="55"/>
      <c r="AW72" s="55"/>
      <c r="AX72" s="56"/>
      <c r="AY72" s="36" t="s">
        <v>593</v>
      </c>
      <c r="AZ72" s="37"/>
      <c r="BA72" s="37"/>
      <c r="BB72" s="38"/>
      <c r="BC72" s="54"/>
      <c r="BD72" s="55"/>
      <c r="BE72" s="55"/>
      <c r="BF72" s="56"/>
      <c r="BG72" s="69" t="e">
        <f t="shared" si="0"/>
        <v>#REF!</v>
      </c>
      <c r="BH72" s="70"/>
    </row>
    <row r="73" spans="1:60" ht="20.100000000000001" customHeight="1">
      <c r="A73" s="80" t="s">
        <v>224</v>
      </c>
      <c r="B73" s="81"/>
      <c r="C73" s="82" t="s">
        <v>362</v>
      </c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4"/>
      <c r="AC73" s="85" t="s">
        <v>363</v>
      </c>
      <c r="AD73" s="86"/>
      <c r="AE73" s="54" t="e">
        <f>IF(VLOOKUP(AC73,'02'!$AC$8:$BH$274,3,FALSE)+VLOOKUP(AC73,#REF!,3,FALSE)+VLOOKUP(AC73,#REF!,3,FALSE)=0,"",VLOOKUP(AC73,'02'!$AC$8:$BH$274,3,FALSE)+VLOOKUP(AC73,#REF!,3,FALSE)+VLOOKUP(AC73,#REF!,3,FALSE))</f>
        <v>#REF!</v>
      </c>
      <c r="AF73" s="55"/>
      <c r="AG73" s="55"/>
      <c r="AH73" s="56"/>
      <c r="AI73" s="54" t="e">
        <f>IF(VLOOKUP(AC73,'02'!$AC$8:$BH$274,7,FALSE)+VLOOKUP(AC73,#REF!,15,FALSE)+VLOOKUP(AC73,#REF!,7,FALSE)=0,"",VLOOKUP(AC73,'02'!$AC$8:$BH$274,7,FALSE)+VLOOKUP(AC73,#REF!,15,FALSE)+VLOOKUP(AC73,#REF!,7,FALSE))</f>
        <v>#REF!</v>
      </c>
      <c r="AJ73" s="55"/>
      <c r="AK73" s="55"/>
      <c r="AL73" s="56"/>
      <c r="AM73" s="54"/>
      <c r="AN73" s="55"/>
      <c r="AO73" s="55"/>
      <c r="AP73" s="56"/>
      <c r="AQ73" s="36" t="s">
        <v>593</v>
      </c>
      <c r="AR73" s="37"/>
      <c r="AS73" s="37"/>
      <c r="AT73" s="38"/>
      <c r="AU73" s="54"/>
      <c r="AV73" s="55"/>
      <c r="AW73" s="55"/>
      <c r="AX73" s="56"/>
      <c r="AY73" s="36" t="s">
        <v>593</v>
      </c>
      <c r="AZ73" s="37"/>
      <c r="BA73" s="37"/>
      <c r="BB73" s="38"/>
      <c r="BC73" s="54"/>
      <c r="BD73" s="55"/>
      <c r="BE73" s="55"/>
      <c r="BF73" s="56"/>
      <c r="BG73" s="69" t="e">
        <f t="shared" ref="BG73:BG136" si="49">IF(AI73&lt;&gt;"",BC73/AI73,"n.é.")</f>
        <v>#REF!</v>
      </c>
      <c r="BH73" s="70"/>
    </row>
    <row r="74" spans="1:60" ht="20.100000000000001" customHeight="1">
      <c r="A74" s="80" t="s">
        <v>225</v>
      </c>
      <c r="B74" s="81"/>
      <c r="C74" s="96" t="s">
        <v>364</v>
      </c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8"/>
      <c r="AC74" s="85" t="s">
        <v>365</v>
      </c>
      <c r="AD74" s="86"/>
      <c r="AE74" s="54" t="e">
        <f>IF(VLOOKUP(AC74,'02'!$AC$8:$BH$274,3,FALSE)+VLOOKUP(AC74,#REF!,3,FALSE)+VLOOKUP(AC74,#REF!,3,FALSE)=0,"",VLOOKUP(AC74,'02'!$AC$8:$BH$274,3,FALSE)+VLOOKUP(AC74,#REF!,3,FALSE)+VLOOKUP(AC74,#REF!,3,FALSE))</f>
        <v>#REF!</v>
      </c>
      <c r="AF74" s="55"/>
      <c r="AG74" s="55"/>
      <c r="AH74" s="56"/>
      <c r="AI74" s="54" t="e">
        <f>IF(VLOOKUP(AC74,'02'!$AC$8:$BH$274,7,FALSE)+VLOOKUP(AC74,#REF!,15,FALSE)+VLOOKUP(AC74,#REF!,7,FALSE)=0,"",VLOOKUP(AC74,'02'!$AC$8:$BH$274,7,FALSE)+VLOOKUP(AC74,#REF!,15,FALSE)+VLOOKUP(AC74,#REF!,7,FALSE))</f>
        <v>#REF!</v>
      </c>
      <c r="AJ74" s="55"/>
      <c r="AK74" s="55"/>
      <c r="AL74" s="56"/>
      <c r="AM74" s="54"/>
      <c r="AN74" s="55"/>
      <c r="AO74" s="55"/>
      <c r="AP74" s="56"/>
      <c r="AQ74" s="36" t="s">
        <v>593</v>
      </c>
      <c r="AR74" s="37"/>
      <c r="AS74" s="37"/>
      <c r="AT74" s="38"/>
      <c r="AU74" s="54"/>
      <c r="AV74" s="55"/>
      <c r="AW74" s="55"/>
      <c r="AX74" s="56"/>
      <c r="AY74" s="36" t="s">
        <v>593</v>
      </c>
      <c r="AZ74" s="37"/>
      <c r="BA74" s="37"/>
      <c r="BB74" s="38"/>
      <c r="BC74" s="54"/>
      <c r="BD74" s="55"/>
      <c r="BE74" s="55"/>
      <c r="BF74" s="56"/>
      <c r="BG74" s="69" t="e">
        <f t="shared" si="49"/>
        <v>#REF!</v>
      </c>
      <c r="BH74" s="70"/>
    </row>
    <row r="75" spans="1:60" s="3" customFormat="1" ht="20.100000000000001" customHeight="1">
      <c r="A75" s="89" t="s">
        <v>226</v>
      </c>
      <c r="B75" s="90"/>
      <c r="C75" s="91" t="s">
        <v>458</v>
      </c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3"/>
      <c r="AC75" s="94" t="s">
        <v>366</v>
      </c>
      <c r="AD75" s="95"/>
      <c r="AE75" s="29" t="e">
        <f>SUM(AE71:AH74)</f>
        <v>#REF!</v>
      </c>
      <c r="AF75" s="30"/>
      <c r="AG75" s="30"/>
      <c r="AH75" s="31"/>
      <c r="AI75" s="29" t="e">
        <f t="shared" ref="AI75" si="50">SUM(AI71:AL74)</f>
        <v>#REF!</v>
      </c>
      <c r="AJ75" s="30"/>
      <c r="AK75" s="30"/>
      <c r="AL75" s="31"/>
      <c r="AM75" s="29">
        <f t="shared" ref="AM75" si="51">SUM(AM71:AP74)</f>
        <v>0</v>
      </c>
      <c r="AN75" s="30"/>
      <c r="AO75" s="30"/>
      <c r="AP75" s="31"/>
      <c r="AQ75" s="39" t="s">
        <v>593</v>
      </c>
      <c r="AR75" s="40"/>
      <c r="AS75" s="40"/>
      <c r="AT75" s="41"/>
      <c r="AU75" s="29">
        <f t="shared" ref="AU75" si="52">SUM(AU71:AX74)</f>
        <v>0</v>
      </c>
      <c r="AV75" s="30"/>
      <c r="AW75" s="30"/>
      <c r="AX75" s="31"/>
      <c r="AY75" s="39" t="s">
        <v>593</v>
      </c>
      <c r="AZ75" s="40"/>
      <c r="BA75" s="40"/>
      <c r="BB75" s="41"/>
      <c r="BC75" s="29">
        <f t="shared" ref="BC75" si="53">SUM(BC71:BF74)</f>
        <v>0</v>
      </c>
      <c r="BD75" s="30"/>
      <c r="BE75" s="30"/>
      <c r="BF75" s="31"/>
      <c r="BG75" s="87" t="e">
        <f>IF(AI75&gt;0,BC75/AI75,"n.é.")</f>
        <v>#REF!</v>
      </c>
      <c r="BH75" s="88"/>
    </row>
    <row r="76" spans="1:60" ht="20.100000000000001" customHeight="1">
      <c r="A76" s="80" t="s">
        <v>227</v>
      </c>
      <c r="B76" s="81"/>
      <c r="C76" s="143" t="s">
        <v>367</v>
      </c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3"/>
      <c r="AC76" s="85" t="s">
        <v>368</v>
      </c>
      <c r="AD76" s="86"/>
      <c r="AE76" s="54" t="e">
        <f>IF(VLOOKUP(AC76,'02'!$AC$8:$BH$274,3,FALSE)+VLOOKUP(AC76,#REF!,3,FALSE)+VLOOKUP(AC76,#REF!,3,FALSE)=0,"",VLOOKUP(AC76,'02'!$AC$8:$BH$274,3,FALSE)+VLOOKUP(AC76,#REF!,3,FALSE)+VLOOKUP(AC76,#REF!,3,FALSE))</f>
        <v>#REF!</v>
      </c>
      <c r="AF76" s="55"/>
      <c r="AG76" s="55"/>
      <c r="AH76" s="56"/>
      <c r="AI76" s="54" t="e">
        <f>IF(VLOOKUP(AC76,'02'!$AC$8:$BH$274,7,FALSE)+VLOOKUP(AC76,#REF!,15,FALSE)+VLOOKUP(AC76,#REF!,7,FALSE)=0,"",VLOOKUP(AC76,'02'!$AC$8:$BH$274,7,FALSE)+VLOOKUP(AC76,#REF!,15,FALSE)+VLOOKUP(AC76,#REF!,7,FALSE))</f>
        <v>#REF!</v>
      </c>
      <c r="AJ76" s="55"/>
      <c r="AK76" s="55"/>
      <c r="AL76" s="56"/>
      <c r="AM76" s="54"/>
      <c r="AN76" s="55"/>
      <c r="AO76" s="55"/>
      <c r="AP76" s="56"/>
      <c r="AQ76" s="36" t="s">
        <v>593</v>
      </c>
      <c r="AR76" s="37"/>
      <c r="AS76" s="37"/>
      <c r="AT76" s="38"/>
      <c r="AU76" s="54"/>
      <c r="AV76" s="55"/>
      <c r="AW76" s="55"/>
      <c r="AX76" s="56"/>
      <c r="AY76" s="36" t="s">
        <v>593</v>
      </c>
      <c r="AZ76" s="37"/>
      <c r="BA76" s="37"/>
      <c r="BB76" s="38"/>
      <c r="BC76" s="54"/>
      <c r="BD76" s="55"/>
      <c r="BE76" s="55"/>
      <c r="BF76" s="56"/>
      <c r="BG76" s="69" t="e">
        <f t="shared" si="49"/>
        <v>#REF!</v>
      </c>
      <c r="BH76" s="70"/>
    </row>
    <row r="77" spans="1:60" ht="20.100000000000001" customHeight="1">
      <c r="A77" s="80" t="s">
        <v>228</v>
      </c>
      <c r="B77" s="81"/>
      <c r="C77" s="143" t="s">
        <v>369</v>
      </c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3"/>
      <c r="AC77" s="85" t="s">
        <v>370</v>
      </c>
      <c r="AD77" s="86"/>
      <c r="AE77" s="54" t="e">
        <f>IF(VLOOKUP(AC77,'02'!$AC$8:$BH$274,3,FALSE)+VLOOKUP(AC77,#REF!,3,FALSE)+VLOOKUP(AC77,#REF!,3,FALSE)=0,"",VLOOKUP(AC77,'02'!$AC$8:$BH$274,3,FALSE)+VLOOKUP(AC77,#REF!,3,FALSE)+VLOOKUP(AC77,#REF!,3,FALSE))</f>
        <v>#REF!</v>
      </c>
      <c r="AF77" s="55"/>
      <c r="AG77" s="55"/>
      <c r="AH77" s="56"/>
      <c r="AI77" s="54" t="e">
        <f>IF(VLOOKUP(AC77,'02'!$AC$8:$BH$274,7,FALSE)+VLOOKUP(AC77,#REF!,15,FALSE)+VLOOKUP(AC77,#REF!,7,FALSE)=0,"",VLOOKUP(AC77,'02'!$AC$8:$BH$274,7,FALSE)+VLOOKUP(AC77,#REF!,15,FALSE)+VLOOKUP(AC77,#REF!,7,FALSE))</f>
        <v>#REF!</v>
      </c>
      <c r="AJ77" s="55"/>
      <c r="AK77" s="55"/>
      <c r="AL77" s="56"/>
      <c r="AM77" s="54"/>
      <c r="AN77" s="55"/>
      <c r="AO77" s="55"/>
      <c r="AP77" s="56"/>
      <c r="AQ77" s="36" t="s">
        <v>593</v>
      </c>
      <c r="AR77" s="37"/>
      <c r="AS77" s="37"/>
      <c r="AT77" s="38"/>
      <c r="AU77" s="54"/>
      <c r="AV77" s="55"/>
      <c r="AW77" s="55"/>
      <c r="AX77" s="56"/>
      <c r="AY77" s="36" t="s">
        <v>593</v>
      </c>
      <c r="AZ77" s="37"/>
      <c r="BA77" s="37"/>
      <c r="BB77" s="38"/>
      <c r="BC77" s="54"/>
      <c r="BD77" s="55"/>
      <c r="BE77" s="55"/>
      <c r="BF77" s="56"/>
      <c r="BG77" s="69" t="e">
        <f t="shared" si="49"/>
        <v>#REF!</v>
      </c>
      <c r="BH77" s="70"/>
    </row>
    <row r="78" spans="1:60" s="3" customFormat="1" ht="20.100000000000001" customHeight="1">
      <c r="A78" s="89" t="s">
        <v>229</v>
      </c>
      <c r="B78" s="90"/>
      <c r="C78" s="131" t="s">
        <v>459</v>
      </c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3"/>
      <c r="AC78" s="94" t="s">
        <v>371</v>
      </c>
      <c r="AD78" s="95"/>
      <c r="AE78" s="29" t="e">
        <f>SUM(AE76:AH77)</f>
        <v>#REF!</v>
      </c>
      <c r="AF78" s="30"/>
      <c r="AG78" s="30"/>
      <c r="AH78" s="31"/>
      <c r="AI78" s="29" t="e">
        <f t="shared" ref="AI78" si="54">SUM(AI76:AL77)</f>
        <v>#REF!</v>
      </c>
      <c r="AJ78" s="30"/>
      <c r="AK78" s="30"/>
      <c r="AL78" s="31"/>
      <c r="AM78" s="29">
        <f t="shared" ref="AM78" si="55">SUM(AM76:AP77)</f>
        <v>0</v>
      </c>
      <c r="AN78" s="30"/>
      <c r="AO78" s="30"/>
      <c r="AP78" s="31"/>
      <c r="AQ78" s="39" t="s">
        <v>593</v>
      </c>
      <c r="AR78" s="40"/>
      <c r="AS78" s="40"/>
      <c r="AT78" s="41"/>
      <c r="AU78" s="29">
        <f t="shared" ref="AU78" si="56">SUM(AU76:AX77)</f>
        <v>0</v>
      </c>
      <c r="AV78" s="30"/>
      <c r="AW78" s="30"/>
      <c r="AX78" s="31"/>
      <c r="AY78" s="39" t="s">
        <v>593</v>
      </c>
      <c r="AZ78" s="40"/>
      <c r="BA78" s="40"/>
      <c r="BB78" s="41"/>
      <c r="BC78" s="29">
        <f t="shared" ref="BC78" si="57">SUM(BC76:BF77)</f>
        <v>0</v>
      </c>
      <c r="BD78" s="30"/>
      <c r="BE78" s="30"/>
      <c r="BF78" s="31"/>
      <c r="BG78" s="87" t="e">
        <f t="shared" si="49"/>
        <v>#REF!</v>
      </c>
      <c r="BH78" s="88"/>
    </row>
    <row r="79" spans="1:60" ht="20.100000000000001" customHeight="1">
      <c r="A79" s="80" t="s">
        <v>230</v>
      </c>
      <c r="B79" s="81"/>
      <c r="C79" s="96" t="s">
        <v>372</v>
      </c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8"/>
      <c r="AC79" s="85" t="s">
        <v>373</v>
      </c>
      <c r="AD79" s="86"/>
      <c r="AE79" s="54" t="e">
        <f>IF(VLOOKUP(AC79,'02'!$AC$8:$BH$274,3,FALSE)+VLOOKUP(AC79,#REF!,3,FALSE)+VLOOKUP(AC79,#REF!,3,FALSE)=0,"",VLOOKUP(AC79,'02'!$AC$8:$BH$274,3,FALSE)+VLOOKUP(AC79,#REF!,3,FALSE)+VLOOKUP(AC79,#REF!,3,FALSE))</f>
        <v>#REF!</v>
      </c>
      <c r="AF79" s="55"/>
      <c r="AG79" s="55"/>
      <c r="AH79" s="56"/>
      <c r="AI79" s="54" t="e">
        <f>IF(VLOOKUP(AC79,'02'!$AC$8:$BH$274,7,FALSE)+VLOOKUP(AC79,#REF!,15,FALSE)+VLOOKUP(AC79,#REF!,7,FALSE)=0,"",VLOOKUP(AC79,'02'!$AC$8:$BH$274,7,FALSE)+VLOOKUP(AC79,#REF!,15,FALSE)+VLOOKUP(AC79,#REF!,7,FALSE))</f>
        <v>#REF!</v>
      </c>
      <c r="AJ79" s="55"/>
      <c r="AK79" s="55"/>
      <c r="AL79" s="56"/>
      <c r="AM79" s="54"/>
      <c r="AN79" s="55"/>
      <c r="AO79" s="55"/>
      <c r="AP79" s="56"/>
      <c r="AQ79" s="36" t="s">
        <v>593</v>
      </c>
      <c r="AR79" s="37"/>
      <c r="AS79" s="37"/>
      <c r="AT79" s="38"/>
      <c r="AU79" s="54"/>
      <c r="AV79" s="55"/>
      <c r="AW79" s="55"/>
      <c r="AX79" s="56"/>
      <c r="AY79" s="36" t="s">
        <v>593</v>
      </c>
      <c r="AZ79" s="37"/>
      <c r="BA79" s="37"/>
      <c r="BB79" s="38"/>
      <c r="BC79" s="54"/>
      <c r="BD79" s="55"/>
      <c r="BE79" s="55"/>
      <c r="BF79" s="56"/>
      <c r="BG79" s="69" t="e">
        <f t="shared" si="49"/>
        <v>#REF!</v>
      </c>
      <c r="BH79" s="70"/>
    </row>
    <row r="80" spans="1:60" ht="20.100000000000001" customHeight="1">
      <c r="A80" s="80" t="s">
        <v>231</v>
      </c>
      <c r="B80" s="81"/>
      <c r="C80" s="96" t="s">
        <v>374</v>
      </c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8"/>
      <c r="AC80" s="85" t="s">
        <v>375</v>
      </c>
      <c r="AD80" s="86"/>
      <c r="AE80" s="54" t="e">
        <f>IF(VLOOKUP(AC80,'02'!$AC$8:$BH$274,3,FALSE)+VLOOKUP(AC80,#REF!,3,FALSE)+VLOOKUP(AC80,#REF!,3,FALSE)=0,"",VLOOKUP(AC80,'02'!$AC$8:$BH$274,3,FALSE)+VLOOKUP(AC80,#REF!,3,FALSE)+VLOOKUP(AC80,#REF!,3,FALSE))</f>
        <v>#REF!</v>
      </c>
      <c r="AF80" s="55"/>
      <c r="AG80" s="55"/>
      <c r="AH80" s="56"/>
      <c r="AI80" s="54" t="e">
        <f>IF(VLOOKUP(AC80,'02'!$AC$8:$BH$274,7,FALSE)+VLOOKUP(AC80,#REF!,15,FALSE)+VLOOKUP(AC80,#REF!,7,FALSE)=0,"",VLOOKUP(AC80,'02'!$AC$8:$BH$274,7,FALSE)+VLOOKUP(AC80,#REF!,15,FALSE)+VLOOKUP(AC80,#REF!,7,FALSE))</f>
        <v>#REF!</v>
      </c>
      <c r="AJ80" s="55"/>
      <c r="AK80" s="55"/>
      <c r="AL80" s="56"/>
      <c r="AM80" s="54"/>
      <c r="AN80" s="55"/>
      <c r="AO80" s="55"/>
      <c r="AP80" s="56"/>
      <c r="AQ80" s="36" t="s">
        <v>593</v>
      </c>
      <c r="AR80" s="37"/>
      <c r="AS80" s="37"/>
      <c r="AT80" s="38"/>
      <c r="AU80" s="54"/>
      <c r="AV80" s="55"/>
      <c r="AW80" s="55"/>
      <c r="AX80" s="56"/>
      <c r="AY80" s="36" t="s">
        <v>593</v>
      </c>
      <c r="AZ80" s="37"/>
      <c r="BA80" s="37"/>
      <c r="BB80" s="38"/>
      <c r="BC80" s="54"/>
      <c r="BD80" s="55"/>
      <c r="BE80" s="55"/>
      <c r="BF80" s="56"/>
      <c r="BG80" s="69" t="e">
        <f t="shared" si="49"/>
        <v>#REF!</v>
      </c>
      <c r="BH80" s="70"/>
    </row>
    <row r="81" spans="1:60" ht="20.100000000000001" customHeight="1">
      <c r="A81" s="80" t="s">
        <v>232</v>
      </c>
      <c r="B81" s="81"/>
      <c r="C81" s="96" t="s">
        <v>376</v>
      </c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8"/>
      <c r="AC81" s="85" t="s">
        <v>377</v>
      </c>
      <c r="AD81" s="86"/>
      <c r="AE81" s="54" t="e">
        <f>-VLOOKUP(AC194,'02'!$AC$8:$BH$274,3,FALSE)+VLOOKUP(AC81,#REF!,3,FALSE)+VLOOKUP(AC81,#REF!,3,FALSE)</f>
        <v>#REF!</v>
      </c>
      <c r="AF81" s="55"/>
      <c r="AG81" s="55"/>
      <c r="AH81" s="56"/>
      <c r="AI81" s="54" t="e">
        <f>-VLOOKUP(AC194,'02'!$AC$8:$BH$274,7,FALSE)+VLOOKUP(AC81,#REF!,15,FALSE)+VLOOKUP(AC81,#REF!,7,FALSE)</f>
        <v>#REF!</v>
      </c>
      <c r="AJ81" s="55"/>
      <c r="AK81" s="55"/>
      <c r="AL81" s="56"/>
      <c r="AM81" s="54"/>
      <c r="AN81" s="55"/>
      <c r="AO81" s="55"/>
      <c r="AP81" s="56"/>
      <c r="AQ81" s="36" t="s">
        <v>593</v>
      </c>
      <c r="AR81" s="37"/>
      <c r="AS81" s="37"/>
      <c r="AT81" s="38"/>
      <c r="AU81" s="54"/>
      <c r="AV81" s="55"/>
      <c r="AW81" s="55"/>
      <c r="AX81" s="56"/>
      <c r="AY81" s="36" t="s">
        <v>593</v>
      </c>
      <c r="AZ81" s="37"/>
      <c r="BA81" s="37"/>
      <c r="BB81" s="38"/>
      <c r="BC81" s="54"/>
      <c r="BD81" s="55"/>
      <c r="BE81" s="55"/>
      <c r="BF81" s="56"/>
      <c r="BG81" s="69" t="e">
        <f>IF(AI81&gt;0,BC81/AI81,"n.é.")</f>
        <v>#REF!</v>
      </c>
      <c r="BH81" s="70"/>
    </row>
    <row r="82" spans="1:60" ht="20.100000000000001" customHeight="1">
      <c r="A82" s="80" t="s">
        <v>233</v>
      </c>
      <c r="B82" s="81"/>
      <c r="C82" s="96" t="s">
        <v>378</v>
      </c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8"/>
      <c r="AC82" s="85" t="s">
        <v>379</v>
      </c>
      <c r="AD82" s="86"/>
      <c r="AE82" s="54" t="e">
        <f>IF(VLOOKUP(AC82,'02'!$AC$8:$BH$274,3,FALSE)+VLOOKUP(AC82,#REF!,3,FALSE)+VLOOKUP(AC82,#REF!,3,FALSE)=0,"",VLOOKUP(AC82,'02'!$AC$8:$BH$274,3,FALSE)+VLOOKUP(AC82,#REF!,3,FALSE)+VLOOKUP(AC82,#REF!,3,FALSE))</f>
        <v>#REF!</v>
      </c>
      <c r="AF82" s="55"/>
      <c r="AG82" s="55"/>
      <c r="AH82" s="56"/>
      <c r="AI82" s="54" t="e">
        <f>IF(VLOOKUP(AC82,'02'!$AC$8:$BH$274,7,FALSE)+VLOOKUP(AC82,#REF!,15,FALSE)+VLOOKUP(AC82,#REF!,7,FALSE)=0,"",VLOOKUP(AC82,'02'!$AC$8:$BH$274,7,FALSE)+VLOOKUP(AC82,#REF!,15,FALSE)+VLOOKUP(AC82,#REF!,7,FALSE))</f>
        <v>#REF!</v>
      </c>
      <c r="AJ82" s="55"/>
      <c r="AK82" s="55"/>
      <c r="AL82" s="56"/>
      <c r="AM82" s="54"/>
      <c r="AN82" s="55"/>
      <c r="AO82" s="55"/>
      <c r="AP82" s="56"/>
      <c r="AQ82" s="36" t="s">
        <v>593</v>
      </c>
      <c r="AR82" s="37"/>
      <c r="AS82" s="37"/>
      <c r="AT82" s="38"/>
      <c r="AU82" s="54"/>
      <c r="AV82" s="55"/>
      <c r="AW82" s="55"/>
      <c r="AX82" s="56"/>
      <c r="AY82" s="36" t="s">
        <v>593</v>
      </c>
      <c r="AZ82" s="37"/>
      <c r="BA82" s="37"/>
      <c r="BB82" s="38"/>
      <c r="BC82" s="54"/>
      <c r="BD82" s="55"/>
      <c r="BE82" s="55"/>
      <c r="BF82" s="56"/>
      <c r="BG82" s="69" t="e">
        <f t="shared" si="49"/>
        <v>#REF!</v>
      </c>
      <c r="BH82" s="70"/>
    </row>
    <row r="83" spans="1:60" ht="20.100000000000001" customHeight="1">
      <c r="A83" s="80" t="s">
        <v>234</v>
      </c>
      <c r="B83" s="81"/>
      <c r="C83" s="82" t="s">
        <v>380</v>
      </c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4"/>
      <c r="AC83" s="85" t="s">
        <v>381</v>
      </c>
      <c r="AD83" s="86"/>
      <c r="AE83" s="54" t="e">
        <f>IF(VLOOKUP(AC83,'02'!$AC$8:$BH$274,3,FALSE)+VLOOKUP(AC83,#REF!,3,FALSE)+VLOOKUP(AC83,#REF!,3,FALSE)=0,"",VLOOKUP(AC83,'02'!$AC$8:$BH$274,3,FALSE)+VLOOKUP(AC83,#REF!,3,FALSE)+VLOOKUP(AC83,#REF!,3,FALSE))</f>
        <v>#REF!</v>
      </c>
      <c r="AF83" s="55"/>
      <c r="AG83" s="55"/>
      <c r="AH83" s="56"/>
      <c r="AI83" s="54" t="e">
        <f>IF(VLOOKUP(AC83,'02'!$AC$8:$BH$274,7,FALSE)+VLOOKUP(AC83,#REF!,15,FALSE)+VLOOKUP(AC83,#REF!,7,FALSE)=0,"",VLOOKUP(AC83,'02'!$AC$8:$BH$274,7,FALSE)+VLOOKUP(AC83,#REF!,15,FALSE)+VLOOKUP(AC83,#REF!,7,FALSE))</f>
        <v>#REF!</v>
      </c>
      <c r="AJ83" s="55"/>
      <c r="AK83" s="55"/>
      <c r="AL83" s="56"/>
      <c r="AM83" s="54"/>
      <c r="AN83" s="55"/>
      <c r="AO83" s="55"/>
      <c r="AP83" s="56"/>
      <c r="AQ83" s="36" t="s">
        <v>593</v>
      </c>
      <c r="AR83" s="37"/>
      <c r="AS83" s="37"/>
      <c r="AT83" s="38"/>
      <c r="AU83" s="54"/>
      <c r="AV83" s="55"/>
      <c r="AW83" s="55"/>
      <c r="AX83" s="56"/>
      <c r="AY83" s="36" t="s">
        <v>593</v>
      </c>
      <c r="AZ83" s="37"/>
      <c r="BA83" s="37"/>
      <c r="BB83" s="38"/>
      <c r="BC83" s="54"/>
      <c r="BD83" s="55"/>
      <c r="BE83" s="55"/>
      <c r="BF83" s="56"/>
      <c r="BG83" s="69" t="e">
        <f t="shared" si="49"/>
        <v>#REF!</v>
      </c>
      <c r="BH83" s="70"/>
    </row>
    <row r="84" spans="1:60" s="3" customFormat="1" ht="20.100000000000001" customHeight="1">
      <c r="A84" s="89" t="s">
        <v>235</v>
      </c>
      <c r="B84" s="90"/>
      <c r="C84" s="99" t="s">
        <v>460</v>
      </c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1"/>
      <c r="AC84" s="94" t="s">
        <v>382</v>
      </c>
      <c r="AD84" s="95"/>
      <c r="AE84" s="29" t="e">
        <f>AE70+AE75+SUM(AE78:AH83)</f>
        <v>#REF!</v>
      </c>
      <c r="AF84" s="30"/>
      <c r="AG84" s="30"/>
      <c r="AH84" s="31"/>
      <c r="AI84" s="29" t="e">
        <f t="shared" ref="AI84" si="58">AI70+AI75+SUM(AI78:AL83)</f>
        <v>#REF!</v>
      </c>
      <c r="AJ84" s="30"/>
      <c r="AK84" s="30"/>
      <c r="AL84" s="31"/>
      <c r="AM84" s="29">
        <f t="shared" ref="AM84" si="59">AM70+AM75+SUM(AM78:AP83)</f>
        <v>0</v>
      </c>
      <c r="AN84" s="30"/>
      <c r="AO84" s="30"/>
      <c r="AP84" s="31"/>
      <c r="AQ84" s="39" t="s">
        <v>593</v>
      </c>
      <c r="AR84" s="40"/>
      <c r="AS84" s="40"/>
      <c r="AT84" s="41"/>
      <c r="AU84" s="29">
        <f t="shared" ref="AU84" si="60">AU70+AU75+SUM(AU78:AX83)</f>
        <v>0</v>
      </c>
      <c r="AV84" s="30"/>
      <c r="AW84" s="30"/>
      <c r="AX84" s="31"/>
      <c r="AY84" s="39" t="s">
        <v>593</v>
      </c>
      <c r="AZ84" s="40"/>
      <c r="BA84" s="40"/>
      <c r="BB84" s="41"/>
      <c r="BC84" s="29">
        <f t="shared" ref="BC84" si="61">BC70+BC75+SUM(BC78:BF83)</f>
        <v>0</v>
      </c>
      <c r="BD84" s="30"/>
      <c r="BE84" s="30"/>
      <c r="BF84" s="31"/>
      <c r="BG84" s="87" t="e">
        <f t="shared" si="49"/>
        <v>#REF!</v>
      </c>
      <c r="BH84" s="88"/>
    </row>
    <row r="85" spans="1:60" ht="20.100000000000001" customHeight="1">
      <c r="A85" s="80" t="s">
        <v>236</v>
      </c>
      <c r="B85" s="81"/>
      <c r="C85" s="82" t="s">
        <v>383</v>
      </c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4"/>
      <c r="AC85" s="85" t="s">
        <v>384</v>
      </c>
      <c r="AD85" s="86"/>
      <c r="AE85" s="54" t="e">
        <f>IF(VLOOKUP(AC85,'02'!$AC$8:$BH$274,3,FALSE)+VLOOKUP(AC85,#REF!,3,FALSE)+VLOOKUP(AC85,#REF!,3,FALSE)=0,"",VLOOKUP(AC85,'02'!$AC$8:$BH$274,3,FALSE)+VLOOKUP(AC85,#REF!,3,FALSE)+VLOOKUP(AC85,#REF!,3,FALSE))</f>
        <v>#REF!</v>
      </c>
      <c r="AF85" s="55"/>
      <c r="AG85" s="55"/>
      <c r="AH85" s="56"/>
      <c r="AI85" s="54" t="e">
        <f>IF(VLOOKUP(AC85,'02'!$AC$8:$BH$274,7,FALSE)+VLOOKUP(AC85,#REF!,15,FALSE)+VLOOKUP(AC85,#REF!,7,FALSE)=0,"",VLOOKUP(AC85,'02'!$AC$8:$BH$274,7,FALSE)+VLOOKUP(AC85,#REF!,15,FALSE)+VLOOKUP(AC85,#REF!,7,FALSE))</f>
        <v>#REF!</v>
      </c>
      <c r="AJ85" s="55"/>
      <c r="AK85" s="55"/>
      <c r="AL85" s="56"/>
      <c r="AM85" s="54"/>
      <c r="AN85" s="55"/>
      <c r="AO85" s="55"/>
      <c r="AP85" s="56"/>
      <c r="AQ85" s="36" t="s">
        <v>593</v>
      </c>
      <c r="AR85" s="37"/>
      <c r="AS85" s="37"/>
      <c r="AT85" s="38"/>
      <c r="AU85" s="54"/>
      <c r="AV85" s="55"/>
      <c r="AW85" s="55"/>
      <c r="AX85" s="56"/>
      <c r="AY85" s="36" t="s">
        <v>593</v>
      </c>
      <c r="AZ85" s="37"/>
      <c r="BA85" s="37"/>
      <c r="BB85" s="38"/>
      <c r="BC85" s="54"/>
      <c r="BD85" s="55"/>
      <c r="BE85" s="55"/>
      <c r="BF85" s="56"/>
      <c r="BG85" s="69" t="e">
        <f t="shared" si="49"/>
        <v>#REF!</v>
      </c>
      <c r="BH85" s="70"/>
    </row>
    <row r="86" spans="1:60" ht="20.100000000000001" customHeight="1">
      <c r="A86" s="80" t="s">
        <v>237</v>
      </c>
      <c r="B86" s="81"/>
      <c r="C86" s="82" t="s">
        <v>385</v>
      </c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4"/>
      <c r="AC86" s="85" t="s">
        <v>386</v>
      </c>
      <c r="AD86" s="86"/>
      <c r="AE86" s="54" t="e">
        <f>IF(VLOOKUP(AC86,'02'!$AC$8:$BH$274,3,FALSE)+VLOOKUP(AC86,#REF!,3,FALSE)+VLOOKUP(AC86,#REF!,3,FALSE)=0,"",VLOOKUP(AC86,'02'!$AC$8:$BH$274,3,FALSE)+VLOOKUP(AC86,#REF!,3,FALSE)+VLOOKUP(AC86,#REF!,3,FALSE))</f>
        <v>#REF!</v>
      </c>
      <c r="AF86" s="55"/>
      <c r="AG86" s="55"/>
      <c r="AH86" s="56"/>
      <c r="AI86" s="54" t="e">
        <f>IF(VLOOKUP(AC86,'02'!$AC$8:$BH$274,7,FALSE)+VLOOKUP(AC86,#REF!,15,FALSE)+VLOOKUP(AC86,#REF!,7,FALSE)=0,"",VLOOKUP(AC86,'02'!$AC$8:$BH$274,7,FALSE)+VLOOKUP(AC86,#REF!,15,FALSE)+VLOOKUP(AC86,#REF!,7,FALSE))</f>
        <v>#REF!</v>
      </c>
      <c r="AJ86" s="55"/>
      <c r="AK86" s="55"/>
      <c r="AL86" s="56"/>
      <c r="AM86" s="54"/>
      <c r="AN86" s="55"/>
      <c r="AO86" s="55"/>
      <c r="AP86" s="56"/>
      <c r="AQ86" s="36" t="s">
        <v>593</v>
      </c>
      <c r="AR86" s="37"/>
      <c r="AS86" s="37"/>
      <c r="AT86" s="38"/>
      <c r="AU86" s="54"/>
      <c r="AV86" s="55"/>
      <c r="AW86" s="55"/>
      <c r="AX86" s="56"/>
      <c r="AY86" s="36" t="s">
        <v>593</v>
      </c>
      <c r="AZ86" s="37"/>
      <c r="BA86" s="37"/>
      <c r="BB86" s="38"/>
      <c r="BC86" s="54"/>
      <c r="BD86" s="55"/>
      <c r="BE86" s="55"/>
      <c r="BF86" s="56"/>
      <c r="BG86" s="69" t="e">
        <f t="shared" si="49"/>
        <v>#REF!</v>
      </c>
      <c r="BH86" s="70"/>
    </row>
    <row r="87" spans="1:60" ht="20.100000000000001" customHeight="1">
      <c r="A87" s="80" t="s">
        <v>238</v>
      </c>
      <c r="B87" s="81"/>
      <c r="C87" s="96" t="s">
        <v>387</v>
      </c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8"/>
      <c r="AC87" s="85" t="s">
        <v>388</v>
      </c>
      <c r="AD87" s="86"/>
      <c r="AE87" s="54" t="e">
        <f>IF(VLOOKUP(AC87,'02'!$AC$8:$BH$274,3,FALSE)+VLOOKUP(AC87,#REF!,3,FALSE)+VLOOKUP(AC87,#REF!,3,FALSE)=0,"",VLOOKUP(AC87,'02'!$AC$8:$BH$274,3,FALSE)+VLOOKUP(AC87,#REF!,3,FALSE)+VLOOKUP(AC87,#REF!,3,FALSE))</f>
        <v>#REF!</v>
      </c>
      <c r="AF87" s="55"/>
      <c r="AG87" s="55"/>
      <c r="AH87" s="56"/>
      <c r="AI87" s="54" t="e">
        <f>IF(VLOOKUP(AC87,'02'!$AC$8:$BH$274,7,FALSE)+VLOOKUP(AC87,#REF!,15,FALSE)+VLOOKUP(AC87,#REF!,7,FALSE)=0,"",VLOOKUP(AC87,'02'!$AC$8:$BH$274,7,FALSE)+VLOOKUP(AC87,#REF!,15,FALSE)+VLOOKUP(AC87,#REF!,7,FALSE))</f>
        <v>#REF!</v>
      </c>
      <c r="AJ87" s="55"/>
      <c r="AK87" s="55"/>
      <c r="AL87" s="56"/>
      <c r="AM87" s="54"/>
      <c r="AN87" s="55"/>
      <c r="AO87" s="55"/>
      <c r="AP87" s="56"/>
      <c r="AQ87" s="36" t="s">
        <v>593</v>
      </c>
      <c r="AR87" s="37"/>
      <c r="AS87" s="37"/>
      <c r="AT87" s="38"/>
      <c r="AU87" s="54"/>
      <c r="AV87" s="55"/>
      <c r="AW87" s="55"/>
      <c r="AX87" s="56"/>
      <c r="AY87" s="36" t="s">
        <v>593</v>
      </c>
      <c r="AZ87" s="37"/>
      <c r="BA87" s="37"/>
      <c r="BB87" s="38"/>
      <c r="BC87" s="54"/>
      <c r="BD87" s="55"/>
      <c r="BE87" s="55"/>
      <c r="BF87" s="56"/>
      <c r="BG87" s="69" t="e">
        <f t="shared" si="49"/>
        <v>#REF!</v>
      </c>
      <c r="BH87" s="70"/>
    </row>
    <row r="88" spans="1:60" ht="20.100000000000001" customHeight="1">
      <c r="A88" s="80" t="s">
        <v>239</v>
      </c>
      <c r="B88" s="81"/>
      <c r="C88" s="96" t="s">
        <v>389</v>
      </c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8"/>
      <c r="AC88" s="85" t="s">
        <v>390</v>
      </c>
      <c r="AD88" s="86"/>
      <c r="AE88" s="54" t="e">
        <f>IF(VLOOKUP(AC88,'02'!$AC$8:$BH$274,3,FALSE)+VLOOKUP(AC88,#REF!,3,FALSE)+VLOOKUP(AC88,#REF!,3,FALSE)=0,"",VLOOKUP(AC88,'02'!$AC$8:$BH$274,3,FALSE)+VLOOKUP(AC88,#REF!,3,FALSE)+VLOOKUP(AC88,#REF!,3,FALSE))</f>
        <v>#REF!</v>
      </c>
      <c r="AF88" s="55"/>
      <c r="AG88" s="55"/>
      <c r="AH88" s="56"/>
      <c r="AI88" s="54" t="e">
        <f>IF(VLOOKUP(AC88,'02'!$AC$8:$BH$274,7,FALSE)+VLOOKUP(AC88,#REF!,15,FALSE)+VLOOKUP(AC88,#REF!,7,FALSE)=0,"",VLOOKUP(AC88,'02'!$AC$8:$BH$274,7,FALSE)+VLOOKUP(AC88,#REF!,15,FALSE)+VLOOKUP(AC88,#REF!,7,FALSE))</f>
        <v>#REF!</v>
      </c>
      <c r="AJ88" s="55"/>
      <c r="AK88" s="55"/>
      <c r="AL88" s="56"/>
      <c r="AM88" s="54"/>
      <c r="AN88" s="55"/>
      <c r="AO88" s="55"/>
      <c r="AP88" s="56"/>
      <c r="AQ88" s="36" t="s">
        <v>593</v>
      </c>
      <c r="AR88" s="37"/>
      <c r="AS88" s="37"/>
      <c r="AT88" s="38"/>
      <c r="AU88" s="54"/>
      <c r="AV88" s="55"/>
      <c r="AW88" s="55"/>
      <c r="AX88" s="56"/>
      <c r="AY88" s="36" t="s">
        <v>593</v>
      </c>
      <c r="AZ88" s="37"/>
      <c r="BA88" s="37"/>
      <c r="BB88" s="38"/>
      <c r="BC88" s="54"/>
      <c r="BD88" s="55"/>
      <c r="BE88" s="55"/>
      <c r="BF88" s="56"/>
      <c r="BG88" s="69" t="e">
        <f t="shared" si="49"/>
        <v>#REF!</v>
      </c>
      <c r="BH88" s="70"/>
    </row>
    <row r="89" spans="1:60" s="3" customFormat="1" ht="20.100000000000001" customHeight="1">
      <c r="A89" s="89" t="s">
        <v>240</v>
      </c>
      <c r="B89" s="90"/>
      <c r="C89" s="91" t="s">
        <v>461</v>
      </c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3"/>
      <c r="AC89" s="94" t="s">
        <v>391</v>
      </c>
      <c r="AD89" s="95"/>
      <c r="AE89" s="29" t="e">
        <f>SUM(AE85:AH88)</f>
        <v>#REF!</v>
      </c>
      <c r="AF89" s="30"/>
      <c r="AG89" s="30"/>
      <c r="AH89" s="31"/>
      <c r="AI89" s="29" t="e">
        <f t="shared" ref="AI89" si="62">SUM(AI85:AL88)</f>
        <v>#REF!</v>
      </c>
      <c r="AJ89" s="30"/>
      <c r="AK89" s="30"/>
      <c r="AL89" s="31"/>
      <c r="AM89" s="29">
        <f t="shared" ref="AM89" si="63">SUM(AM85:AP88)</f>
        <v>0</v>
      </c>
      <c r="AN89" s="30"/>
      <c r="AO89" s="30"/>
      <c r="AP89" s="31"/>
      <c r="AQ89" s="39" t="s">
        <v>593</v>
      </c>
      <c r="AR89" s="40"/>
      <c r="AS89" s="40"/>
      <c r="AT89" s="41"/>
      <c r="AU89" s="29">
        <f t="shared" ref="AU89" si="64">SUM(AU85:AX88)</f>
        <v>0</v>
      </c>
      <c r="AV89" s="30"/>
      <c r="AW89" s="30"/>
      <c r="AX89" s="31"/>
      <c r="AY89" s="39" t="s">
        <v>593</v>
      </c>
      <c r="AZ89" s="40"/>
      <c r="BA89" s="40"/>
      <c r="BB89" s="41"/>
      <c r="BC89" s="29">
        <f t="shared" ref="BC89" si="65">SUM(BC85:BF88)</f>
        <v>0</v>
      </c>
      <c r="BD89" s="30"/>
      <c r="BE89" s="30"/>
      <c r="BF89" s="31"/>
      <c r="BG89" s="87" t="e">
        <f>IF(AI89&gt;0,BC89/AI89,"n.é.")</f>
        <v>#REF!</v>
      </c>
      <c r="BH89" s="88"/>
    </row>
    <row r="90" spans="1:60" ht="20.100000000000001" customHeight="1">
      <c r="A90" s="80" t="s">
        <v>241</v>
      </c>
      <c r="B90" s="81"/>
      <c r="C90" s="82" t="s">
        <v>392</v>
      </c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4"/>
      <c r="AC90" s="85" t="s">
        <v>393</v>
      </c>
      <c r="AD90" s="86"/>
      <c r="AE90" s="54"/>
      <c r="AF90" s="55"/>
      <c r="AG90" s="55"/>
      <c r="AH90" s="56"/>
      <c r="AI90" s="54"/>
      <c r="AJ90" s="55"/>
      <c r="AK90" s="55"/>
      <c r="AL90" s="56"/>
      <c r="AM90" s="54"/>
      <c r="AN90" s="55"/>
      <c r="AO90" s="55"/>
      <c r="AP90" s="56"/>
      <c r="AQ90" s="36" t="s">
        <v>593</v>
      </c>
      <c r="AR90" s="37"/>
      <c r="AS90" s="37"/>
      <c r="AT90" s="38"/>
      <c r="AU90" s="54"/>
      <c r="AV90" s="55"/>
      <c r="AW90" s="55"/>
      <c r="AX90" s="56"/>
      <c r="AY90" s="36" t="s">
        <v>593</v>
      </c>
      <c r="AZ90" s="37"/>
      <c r="BA90" s="37"/>
      <c r="BB90" s="38"/>
      <c r="BC90" s="54"/>
      <c r="BD90" s="55"/>
      <c r="BE90" s="55"/>
      <c r="BF90" s="56"/>
      <c r="BG90" s="69" t="str">
        <f t="shared" si="49"/>
        <v>n.é.</v>
      </c>
      <c r="BH90" s="70"/>
    </row>
    <row r="91" spans="1:60" s="15" customFormat="1" ht="20.100000000000001" customHeight="1">
      <c r="A91" s="71" t="s">
        <v>242</v>
      </c>
      <c r="B91" s="72"/>
      <c r="C91" s="73" t="s">
        <v>462</v>
      </c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5"/>
      <c r="AC91" s="76" t="s">
        <v>394</v>
      </c>
      <c r="AD91" s="77"/>
      <c r="AE91" s="22" t="e">
        <f>AE84+AE89+AE90</f>
        <v>#REF!</v>
      </c>
      <c r="AF91" s="23"/>
      <c r="AG91" s="23"/>
      <c r="AH91" s="24"/>
      <c r="AI91" s="22" t="e">
        <f t="shared" ref="AI91" si="66">AI84+AI89+AI90</f>
        <v>#REF!</v>
      </c>
      <c r="AJ91" s="23"/>
      <c r="AK91" s="23"/>
      <c r="AL91" s="24"/>
      <c r="AM91" s="22">
        <f t="shared" ref="AM91" si="67">AM84+AM89+AM90</f>
        <v>0</v>
      </c>
      <c r="AN91" s="23"/>
      <c r="AO91" s="23"/>
      <c r="AP91" s="24"/>
      <c r="AQ91" s="42" t="s">
        <v>593</v>
      </c>
      <c r="AR91" s="43"/>
      <c r="AS91" s="43"/>
      <c r="AT91" s="44"/>
      <c r="AU91" s="22">
        <f t="shared" ref="AU91" si="68">AU84+AU89+AU90</f>
        <v>0</v>
      </c>
      <c r="AV91" s="23"/>
      <c r="AW91" s="23"/>
      <c r="AX91" s="24"/>
      <c r="AY91" s="42" t="s">
        <v>593</v>
      </c>
      <c r="AZ91" s="43"/>
      <c r="BA91" s="43"/>
      <c r="BB91" s="44"/>
      <c r="BC91" s="22">
        <f t="shared" ref="BC91" si="69">BC84+BC89+BC90</f>
        <v>0</v>
      </c>
      <c r="BD91" s="23"/>
      <c r="BE91" s="23"/>
      <c r="BF91" s="24"/>
      <c r="BG91" s="78" t="e">
        <f t="shared" si="49"/>
        <v>#REF!</v>
      </c>
      <c r="BH91" s="79"/>
    </row>
    <row r="92" spans="1:60" s="16" customFormat="1" ht="20.100000000000001" customHeight="1">
      <c r="A92" s="62">
        <v>85</v>
      </c>
      <c r="B92" s="63"/>
      <c r="C92" s="12" t="s">
        <v>467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4"/>
      <c r="AC92" s="5"/>
      <c r="AD92" s="6"/>
      <c r="AE92" s="17" t="e">
        <f>AE66+AE91</f>
        <v>#REF!</v>
      </c>
      <c r="AF92" s="18"/>
      <c r="AG92" s="18"/>
      <c r="AH92" s="19"/>
      <c r="AI92" s="17" t="e">
        <f t="shared" ref="AI92" si="70">AI66+AI91</f>
        <v>#REF!</v>
      </c>
      <c r="AJ92" s="18"/>
      <c r="AK92" s="18"/>
      <c r="AL92" s="19"/>
      <c r="AM92" s="17">
        <f t="shared" ref="AM92" si="71">AM66+AM91</f>
        <v>0</v>
      </c>
      <c r="AN92" s="18"/>
      <c r="AO92" s="18"/>
      <c r="AP92" s="19"/>
      <c r="AQ92" s="45" t="s">
        <v>593</v>
      </c>
      <c r="AR92" s="46"/>
      <c r="AS92" s="46"/>
      <c r="AT92" s="47"/>
      <c r="AU92" s="17">
        <f t="shared" ref="AU92" si="72">AU66+AU91</f>
        <v>0</v>
      </c>
      <c r="AV92" s="18"/>
      <c r="AW92" s="18"/>
      <c r="AX92" s="19"/>
      <c r="AY92" s="45" t="s">
        <v>593</v>
      </c>
      <c r="AZ92" s="46"/>
      <c r="BA92" s="46"/>
      <c r="BB92" s="47"/>
      <c r="BC92" s="17">
        <f t="shared" ref="BC92" si="73">BC66+BC91</f>
        <v>0</v>
      </c>
      <c r="BD92" s="18"/>
      <c r="BE92" s="18"/>
      <c r="BF92" s="19"/>
      <c r="BG92" s="20" t="e">
        <f t="shared" si="49"/>
        <v>#REF!</v>
      </c>
      <c r="BH92" s="21"/>
    </row>
    <row r="93" spans="1:60" ht="20.100000000000001" customHeight="1">
      <c r="A93" s="80">
        <v>86</v>
      </c>
      <c r="B93" s="81"/>
      <c r="C93" s="147" t="s">
        <v>20</v>
      </c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9"/>
      <c r="AC93" s="150" t="s">
        <v>51</v>
      </c>
      <c r="AD93" s="151"/>
      <c r="AE93" s="54" t="e">
        <f>IF(VLOOKUP(AC93,'02'!$AC$8:$BH$274,3,FALSE)+VLOOKUP(AC93,#REF!,3,FALSE)+VLOOKUP(AC93,#REF!,3,FALSE)=0,"",VLOOKUP(AC93,'02'!$AC$8:$BH$274,3,FALSE)+VLOOKUP(AC93,#REF!,3,FALSE)+VLOOKUP(AC93,#REF!,3,FALSE))</f>
        <v>#REF!</v>
      </c>
      <c r="AF93" s="55"/>
      <c r="AG93" s="55"/>
      <c r="AH93" s="56"/>
      <c r="AI93" s="54" t="e">
        <f>IF(VLOOKUP(AC93,'02'!$AC$8:$BH$274,7,FALSE)+VLOOKUP(AC93,#REF!,15,FALSE)+VLOOKUP(AC93,#REF!,7,FALSE)=0,"",VLOOKUP(AC93,'02'!$AC$8:$BH$274,7,FALSE)+VLOOKUP(AC93,#REF!,15,FALSE)+VLOOKUP(AC93,#REF!,7,FALSE))</f>
        <v>#REF!</v>
      </c>
      <c r="AJ93" s="55"/>
      <c r="AK93" s="55"/>
      <c r="AL93" s="56"/>
      <c r="AM93" s="33"/>
      <c r="AN93" s="34"/>
      <c r="AO93" s="34"/>
      <c r="AP93" s="35"/>
      <c r="AQ93" s="33"/>
      <c r="AR93" s="34"/>
      <c r="AS93" s="34"/>
      <c r="AT93" s="35"/>
      <c r="AU93" s="33"/>
      <c r="AV93" s="34"/>
      <c r="AW93" s="34"/>
      <c r="AX93" s="35"/>
      <c r="AY93" s="33"/>
      <c r="AZ93" s="34"/>
      <c r="BA93" s="34"/>
      <c r="BB93" s="35"/>
      <c r="BC93" s="33"/>
      <c r="BD93" s="34"/>
      <c r="BE93" s="34"/>
      <c r="BF93" s="35"/>
      <c r="BG93" s="107" t="e">
        <f t="shared" si="49"/>
        <v>#REF!</v>
      </c>
      <c r="BH93" s="108"/>
    </row>
    <row r="94" spans="1:60" ht="20.100000000000001" customHeight="1">
      <c r="A94" s="80">
        <v>87</v>
      </c>
      <c r="B94" s="81"/>
      <c r="C94" s="147" t="s">
        <v>47</v>
      </c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9"/>
      <c r="AC94" s="111" t="s">
        <v>50</v>
      </c>
      <c r="AD94" s="112"/>
      <c r="AE94" s="54" t="e">
        <f>IF(VLOOKUP(AC94,'02'!$AC$8:$BH$274,3,FALSE)+VLOOKUP(AC94,#REF!,3,FALSE)+VLOOKUP(AC94,#REF!,3,FALSE)=0,"",VLOOKUP(AC94,'02'!$AC$8:$BH$274,3,FALSE)+VLOOKUP(AC94,#REF!,3,FALSE)+VLOOKUP(AC94,#REF!,3,FALSE))</f>
        <v>#REF!</v>
      </c>
      <c r="AF94" s="55"/>
      <c r="AG94" s="55"/>
      <c r="AH94" s="56"/>
      <c r="AI94" s="33" t="e">
        <f>IF(VLOOKUP(AC94,'02'!$AC$8:$BH$274,7,FALSE)+VLOOKUP(AC94,#REF!,15,FALSE)+VLOOKUP(AC94,#REF!,7,FALSE)=0,"",VLOOKUP(AC94,'02'!$AC$8:$BH$274,7,FALSE)+VLOOKUP(AC94,#REF!,15,FALSE)+VLOOKUP(AC94,#REF!,7,FALSE))</f>
        <v>#REF!</v>
      </c>
      <c r="AJ94" s="34"/>
      <c r="AK94" s="34"/>
      <c r="AL94" s="35"/>
      <c r="AM94" s="33"/>
      <c r="AN94" s="34"/>
      <c r="AO94" s="34"/>
      <c r="AP94" s="35"/>
      <c r="AQ94" s="33"/>
      <c r="AR94" s="34"/>
      <c r="AS94" s="34"/>
      <c r="AT94" s="35"/>
      <c r="AU94" s="33"/>
      <c r="AV94" s="34"/>
      <c r="AW94" s="34"/>
      <c r="AX94" s="35"/>
      <c r="AY94" s="33"/>
      <c r="AZ94" s="34"/>
      <c r="BA94" s="34"/>
      <c r="BB94" s="35"/>
      <c r="BC94" s="33"/>
      <c r="BD94" s="34"/>
      <c r="BE94" s="34"/>
      <c r="BF94" s="35"/>
      <c r="BG94" s="107" t="e">
        <f t="shared" si="49"/>
        <v>#REF!</v>
      </c>
      <c r="BH94" s="108"/>
    </row>
    <row r="95" spans="1:60" ht="20.100000000000001" customHeight="1">
      <c r="A95" s="80">
        <v>88</v>
      </c>
      <c r="B95" s="81"/>
      <c r="C95" s="147" t="s">
        <v>46</v>
      </c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9"/>
      <c r="AC95" s="111" t="s">
        <v>49</v>
      </c>
      <c r="AD95" s="112"/>
      <c r="AE95" s="54" t="e">
        <f>IF(VLOOKUP(AC95,'02'!$AC$8:$BH$274,3,FALSE)+VLOOKUP(AC95,#REF!,3,FALSE)+VLOOKUP(AC95,#REF!,3,FALSE)=0,"",VLOOKUP(AC95,'02'!$AC$8:$BH$274,3,FALSE)+VLOOKUP(AC95,#REF!,3,FALSE)+VLOOKUP(AC95,#REF!,3,FALSE))</f>
        <v>#REF!</v>
      </c>
      <c r="AF95" s="55"/>
      <c r="AG95" s="55"/>
      <c r="AH95" s="56"/>
      <c r="AI95" s="33" t="e">
        <f>IF(VLOOKUP(AC95,'02'!$AC$8:$BH$274,7,FALSE)+VLOOKUP(AC95,#REF!,15,FALSE)+VLOOKUP(AC95,#REF!,7,FALSE)=0,"",VLOOKUP(AC95,'02'!$AC$8:$BH$274,7,FALSE)+VLOOKUP(AC95,#REF!,15,FALSE)+VLOOKUP(AC95,#REF!,7,FALSE))</f>
        <v>#REF!</v>
      </c>
      <c r="AJ95" s="34"/>
      <c r="AK95" s="34"/>
      <c r="AL95" s="35"/>
      <c r="AM95" s="33"/>
      <c r="AN95" s="34"/>
      <c r="AO95" s="34"/>
      <c r="AP95" s="35"/>
      <c r="AQ95" s="33"/>
      <c r="AR95" s="34"/>
      <c r="AS95" s="34"/>
      <c r="AT95" s="35"/>
      <c r="AU95" s="33"/>
      <c r="AV95" s="34"/>
      <c r="AW95" s="34"/>
      <c r="AX95" s="35"/>
      <c r="AY95" s="33"/>
      <c r="AZ95" s="34"/>
      <c r="BA95" s="34"/>
      <c r="BB95" s="35"/>
      <c r="BC95" s="33"/>
      <c r="BD95" s="34"/>
      <c r="BE95" s="34"/>
      <c r="BF95" s="35"/>
      <c r="BG95" s="107" t="e">
        <f t="shared" si="49"/>
        <v>#REF!</v>
      </c>
      <c r="BH95" s="108"/>
    </row>
    <row r="96" spans="1:60" ht="20.100000000000001" customHeight="1">
      <c r="A96" s="80">
        <v>89</v>
      </c>
      <c r="B96" s="81"/>
      <c r="C96" s="144" t="s">
        <v>19</v>
      </c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6"/>
      <c r="AC96" s="111" t="s">
        <v>48</v>
      </c>
      <c r="AD96" s="112"/>
      <c r="AE96" s="54" t="e">
        <f>IF(VLOOKUP(AC96,'02'!$AC$8:$BH$274,3,FALSE)+VLOOKUP(AC96,#REF!,3,FALSE)+VLOOKUP(AC96,#REF!,3,FALSE)=0,"",VLOOKUP(AC96,'02'!$AC$8:$BH$274,3,FALSE)+VLOOKUP(AC96,#REF!,3,FALSE)+VLOOKUP(AC96,#REF!,3,FALSE))</f>
        <v>#REF!</v>
      </c>
      <c r="AF96" s="55"/>
      <c r="AG96" s="55"/>
      <c r="AH96" s="56"/>
      <c r="AI96" s="33" t="e">
        <f>IF(VLOOKUP(AC96,'02'!$AC$8:$BH$274,7,FALSE)+VLOOKUP(AC96,#REF!,15,FALSE)+VLOOKUP(AC96,#REF!,7,FALSE)=0,"",VLOOKUP(AC96,'02'!$AC$8:$BH$274,7,FALSE)+VLOOKUP(AC96,#REF!,15,FALSE)+VLOOKUP(AC96,#REF!,7,FALSE))</f>
        <v>#REF!</v>
      </c>
      <c r="AJ96" s="34"/>
      <c r="AK96" s="34"/>
      <c r="AL96" s="35"/>
      <c r="AM96" s="33"/>
      <c r="AN96" s="34"/>
      <c r="AO96" s="34"/>
      <c r="AP96" s="35"/>
      <c r="AQ96" s="33"/>
      <c r="AR96" s="34"/>
      <c r="AS96" s="34"/>
      <c r="AT96" s="35"/>
      <c r="AU96" s="33"/>
      <c r="AV96" s="34"/>
      <c r="AW96" s="34"/>
      <c r="AX96" s="35"/>
      <c r="AY96" s="33"/>
      <c r="AZ96" s="34"/>
      <c r="BA96" s="34"/>
      <c r="BB96" s="35"/>
      <c r="BC96" s="33"/>
      <c r="BD96" s="34"/>
      <c r="BE96" s="34"/>
      <c r="BF96" s="35"/>
      <c r="BG96" s="107" t="e">
        <f t="shared" si="49"/>
        <v>#REF!</v>
      </c>
      <c r="BH96" s="108"/>
    </row>
    <row r="97" spans="1:60" ht="20.100000000000001" customHeight="1">
      <c r="A97" s="80">
        <v>90</v>
      </c>
      <c r="B97" s="81"/>
      <c r="C97" s="144" t="s">
        <v>16</v>
      </c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6"/>
      <c r="AC97" s="111" t="s">
        <v>45</v>
      </c>
      <c r="AD97" s="112"/>
      <c r="AE97" s="54" t="e">
        <f>IF(VLOOKUP(AC97,'02'!$AC$8:$BH$274,3,FALSE)+VLOOKUP(AC97,#REF!,3,FALSE)+VLOOKUP(AC97,#REF!,3,FALSE)=0,"",VLOOKUP(AC97,'02'!$AC$8:$BH$274,3,FALSE)+VLOOKUP(AC97,#REF!,3,FALSE)+VLOOKUP(AC97,#REF!,3,FALSE))</f>
        <v>#REF!</v>
      </c>
      <c r="AF97" s="55"/>
      <c r="AG97" s="55"/>
      <c r="AH97" s="56"/>
      <c r="AI97" s="33" t="e">
        <f>IF(VLOOKUP(AC97,'02'!$AC$8:$BH$274,7,FALSE)+VLOOKUP(AC97,#REF!,15,FALSE)+VLOOKUP(AC97,#REF!,7,FALSE)=0,"",VLOOKUP(AC97,'02'!$AC$8:$BH$274,7,FALSE)+VLOOKUP(AC97,#REF!,15,FALSE)+VLOOKUP(AC97,#REF!,7,FALSE))</f>
        <v>#REF!</v>
      </c>
      <c r="AJ97" s="34"/>
      <c r="AK97" s="34"/>
      <c r="AL97" s="35"/>
      <c r="AM97" s="33"/>
      <c r="AN97" s="34"/>
      <c r="AO97" s="34"/>
      <c r="AP97" s="35"/>
      <c r="AQ97" s="33"/>
      <c r="AR97" s="34"/>
      <c r="AS97" s="34"/>
      <c r="AT97" s="35"/>
      <c r="AU97" s="33"/>
      <c r="AV97" s="34"/>
      <c r="AW97" s="34"/>
      <c r="AX97" s="35"/>
      <c r="AY97" s="33"/>
      <c r="AZ97" s="34"/>
      <c r="BA97" s="34"/>
      <c r="BB97" s="35"/>
      <c r="BC97" s="33"/>
      <c r="BD97" s="34"/>
      <c r="BE97" s="34"/>
      <c r="BF97" s="35"/>
      <c r="BG97" s="107" t="e">
        <f t="shared" si="49"/>
        <v>#REF!</v>
      </c>
      <c r="BH97" s="108"/>
    </row>
    <row r="98" spans="1:60" ht="20.100000000000001" customHeight="1">
      <c r="A98" s="80">
        <v>91</v>
      </c>
      <c r="B98" s="81"/>
      <c r="C98" s="144" t="s">
        <v>17</v>
      </c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6"/>
      <c r="AC98" s="111" t="s">
        <v>44</v>
      </c>
      <c r="AD98" s="112"/>
      <c r="AE98" s="54" t="e">
        <f>IF(VLOOKUP(AC98,'02'!$AC$8:$BH$274,3,FALSE)+VLOOKUP(AC98,#REF!,3,FALSE)+VLOOKUP(AC98,#REF!,3,FALSE)=0,"",VLOOKUP(AC98,'02'!$AC$8:$BH$274,3,FALSE)+VLOOKUP(AC98,#REF!,3,FALSE)+VLOOKUP(AC98,#REF!,3,FALSE))</f>
        <v>#REF!</v>
      </c>
      <c r="AF98" s="55"/>
      <c r="AG98" s="55"/>
      <c r="AH98" s="56"/>
      <c r="AI98" s="33" t="e">
        <f>IF(VLOOKUP(AC98,'02'!$AC$8:$BH$274,7,FALSE)+VLOOKUP(AC98,#REF!,15,FALSE)+VLOOKUP(AC98,#REF!,7,FALSE)=0,"",VLOOKUP(AC98,'02'!$AC$8:$BH$274,7,FALSE)+VLOOKUP(AC98,#REF!,15,FALSE)+VLOOKUP(AC98,#REF!,7,FALSE))</f>
        <v>#REF!</v>
      </c>
      <c r="AJ98" s="34"/>
      <c r="AK98" s="34"/>
      <c r="AL98" s="35"/>
      <c r="AM98" s="33"/>
      <c r="AN98" s="34"/>
      <c r="AO98" s="34"/>
      <c r="AP98" s="35"/>
      <c r="AQ98" s="33"/>
      <c r="AR98" s="34"/>
      <c r="AS98" s="34"/>
      <c r="AT98" s="35"/>
      <c r="AU98" s="33"/>
      <c r="AV98" s="34"/>
      <c r="AW98" s="34"/>
      <c r="AX98" s="35"/>
      <c r="AY98" s="33"/>
      <c r="AZ98" s="34"/>
      <c r="BA98" s="34"/>
      <c r="BB98" s="35"/>
      <c r="BC98" s="33"/>
      <c r="BD98" s="34"/>
      <c r="BE98" s="34"/>
      <c r="BF98" s="35"/>
      <c r="BG98" s="107" t="e">
        <f t="shared" si="49"/>
        <v>#REF!</v>
      </c>
      <c r="BH98" s="108"/>
    </row>
    <row r="99" spans="1:60" ht="20.100000000000001" customHeight="1">
      <c r="A99" s="80">
        <v>92</v>
      </c>
      <c r="B99" s="81"/>
      <c r="C99" s="144" t="s">
        <v>21</v>
      </c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6"/>
      <c r="AC99" s="111" t="s">
        <v>43</v>
      </c>
      <c r="AD99" s="112"/>
      <c r="AE99" s="54" t="e">
        <f>IF(VLOOKUP(AC99,'02'!$AC$8:$BH$274,3,FALSE)+VLOOKUP(AC99,#REF!,3,FALSE)+VLOOKUP(AC99,#REF!,3,FALSE)=0,"",VLOOKUP(AC99,'02'!$AC$8:$BH$274,3,FALSE)+VLOOKUP(AC99,#REF!,3,FALSE)+VLOOKUP(AC99,#REF!,3,FALSE))</f>
        <v>#REF!</v>
      </c>
      <c r="AF99" s="55"/>
      <c r="AG99" s="55"/>
      <c r="AH99" s="56"/>
      <c r="AI99" s="33" t="e">
        <f>IF(VLOOKUP(AC99,'02'!$AC$8:$BH$274,7,FALSE)+VLOOKUP(AC99,#REF!,15,FALSE)+VLOOKUP(AC99,#REF!,7,FALSE)=0,"",VLOOKUP(AC99,'02'!$AC$8:$BH$274,7,FALSE)+VLOOKUP(AC99,#REF!,15,FALSE)+VLOOKUP(AC99,#REF!,7,FALSE))</f>
        <v>#REF!</v>
      </c>
      <c r="AJ99" s="34"/>
      <c r="AK99" s="34"/>
      <c r="AL99" s="35"/>
      <c r="AM99" s="33"/>
      <c r="AN99" s="34"/>
      <c r="AO99" s="34"/>
      <c r="AP99" s="35"/>
      <c r="AQ99" s="33"/>
      <c r="AR99" s="34"/>
      <c r="AS99" s="34"/>
      <c r="AT99" s="35"/>
      <c r="AU99" s="33"/>
      <c r="AV99" s="34"/>
      <c r="AW99" s="34"/>
      <c r="AX99" s="35"/>
      <c r="AY99" s="33"/>
      <c r="AZ99" s="34"/>
      <c r="BA99" s="34"/>
      <c r="BB99" s="35"/>
      <c r="BC99" s="33"/>
      <c r="BD99" s="34"/>
      <c r="BE99" s="34"/>
      <c r="BF99" s="35"/>
      <c r="BG99" s="107" t="e">
        <f t="shared" si="49"/>
        <v>#REF!</v>
      </c>
      <c r="BH99" s="108"/>
    </row>
    <row r="100" spans="1:60" ht="20.100000000000001" customHeight="1">
      <c r="A100" s="80">
        <v>93</v>
      </c>
      <c r="B100" s="81"/>
      <c r="C100" s="144" t="s">
        <v>41</v>
      </c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6"/>
      <c r="AC100" s="111" t="s">
        <v>42</v>
      </c>
      <c r="AD100" s="112"/>
      <c r="AE100" s="54" t="e">
        <f>IF(VLOOKUP(AC100,'02'!$AC$8:$BH$274,3,FALSE)+VLOOKUP(AC100,#REF!,3,FALSE)+VLOOKUP(AC100,#REF!,3,FALSE)=0,"",VLOOKUP(AC100,'02'!$AC$8:$BH$274,3,FALSE)+VLOOKUP(AC100,#REF!,3,FALSE)+VLOOKUP(AC100,#REF!,3,FALSE))</f>
        <v>#REF!</v>
      </c>
      <c r="AF100" s="55"/>
      <c r="AG100" s="55"/>
      <c r="AH100" s="56"/>
      <c r="AI100" s="33" t="e">
        <f>IF(VLOOKUP(AC100,'02'!$AC$8:$BH$274,7,FALSE)+VLOOKUP(AC100,#REF!,15,FALSE)+VLOOKUP(AC100,#REF!,7,FALSE)=0,"",VLOOKUP(AC100,'02'!$AC$8:$BH$274,7,FALSE)+VLOOKUP(AC100,#REF!,15,FALSE)+VLOOKUP(AC100,#REF!,7,FALSE))</f>
        <v>#REF!</v>
      </c>
      <c r="AJ100" s="34"/>
      <c r="AK100" s="34"/>
      <c r="AL100" s="35"/>
      <c r="AM100" s="33"/>
      <c r="AN100" s="34"/>
      <c r="AO100" s="34"/>
      <c r="AP100" s="35"/>
      <c r="AQ100" s="33"/>
      <c r="AR100" s="34"/>
      <c r="AS100" s="34"/>
      <c r="AT100" s="35"/>
      <c r="AU100" s="33"/>
      <c r="AV100" s="34"/>
      <c r="AW100" s="34"/>
      <c r="AX100" s="35"/>
      <c r="AY100" s="33"/>
      <c r="AZ100" s="34"/>
      <c r="BA100" s="34"/>
      <c r="BB100" s="35"/>
      <c r="BC100" s="33"/>
      <c r="BD100" s="34"/>
      <c r="BE100" s="34"/>
      <c r="BF100" s="35"/>
      <c r="BG100" s="107" t="e">
        <f t="shared" si="49"/>
        <v>#REF!</v>
      </c>
      <c r="BH100" s="108"/>
    </row>
    <row r="101" spans="1:60" ht="20.100000000000001" customHeight="1">
      <c r="A101" s="80">
        <v>94</v>
      </c>
      <c r="B101" s="81"/>
      <c r="C101" s="134" t="s">
        <v>18</v>
      </c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6"/>
      <c r="AC101" s="111" t="s">
        <v>40</v>
      </c>
      <c r="AD101" s="112"/>
      <c r="AE101" s="54" t="e">
        <f>IF(VLOOKUP(AC101,'02'!$AC$8:$BH$274,3,FALSE)+VLOOKUP(AC101,#REF!,3,FALSE)+VLOOKUP(AC101,#REF!,3,FALSE)=0,"",VLOOKUP(AC101,'02'!$AC$8:$BH$274,3,FALSE)+VLOOKUP(AC101,#REF!,3,FALSE)+VLOOKUP(AC101,#REF!,3,FALSE))</f>
        <v>#REF!</v>
      </c>
      <c r="AF101" s="55"/>
      <c r="AG101" s="55"/>
      <c r="AH101" s="56"/>
      <c r="AI101" s="33" t="e">
        <f>IF(VLOOKUP(AC101,'02'!$AC$8:$BH$274,7,FALSE)+VLOOKUP(AC101,#REF!,15,FALSE)+VLOOKUP(AC101,#REF!,7,FALSE)=0,"",VLOOKUP(AC101,'02'!$AC$8:$BH$274,7,FALSE)+VLOOKUP(AC101,#REF!,15,FALSE)+VLOOKUP(AC101,#REF!,7,FALSE))</f>
        <v>#REF!</v>
      </c>
      <c r="AJ101" s="34"/>
      <c r="AK101" s="34"/>
      <c r="AL101" s="35"/>
      <c r="AM101" s="33"/>
      <c r="AN101" s="34"/>
      <c r="AO101" s="34"/>
      <c r="AP101" s="35"/>
      <c r="AQ101" s="33"/>
      <c r="AR101" s="34"/>
      <c r="AS101" s="34"/>
      <c r="AT101" s="35"/>
      <c r="AU101" s="33"/>
      <c r="AV101" s="34"/>
      <c r="AW101" s="34"/>
      <c r="AX101" s="35"/>
      <c r="AY101" s="33"/>
      <c r="AZ101" s="34"/>
      <c r="BA101" s="34"/>
      <c r="BB101" s="35"/>
      <c r="BC101" s="33"/>
      <c r="BD101" s="34"/>
      <c r="BE101" s="34"/>
      <c r="BF101" s="35"/>
      <c r="BG101" s="107" t="e">
        <f t="shared" si="49"/>
        <v>#REF!</v>
      </c>
      <c r="BH101" s="108"/>
    </row>
    <row r="102" spans="1:60" ht="20.100000000000001" customHeight="1">
      <c r="A102" s="80">
        <v>95</v>
      </c>
      <c r="B102" s="81"/>
      <c r="C102" s="134" t="s">
        <v>37</v>
      </c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6"/>
      <c r="AC102" s="111" t="s">
        <v>39</v>
      </c>
      <c r="AD102" s="112"/>
      <c r="AE102" s="54" t="e">
        <f>IF(VLOOKUP(AC102,'02'!$AC$8:$BH$274,3,FALSE)+VLOOKUP(AC102,#REF!,3,FALSE)+VLOOKUP(AC102,#REF!,3,FALSE)=0,"",VLOOKUP(AC102,'02'!$AC$8:$BH$274,3,FALSE)+VLOOKUP(AC102,#REF!,3,FALSE)+VLOOKUP(AC102,#REF!,3,FALSE))</f>
        <v>#REF!</v>
      </c>
      <c r="AF102" s="55"/>
      <c r="AG102" s="55"/>
      <c r="AH102" s="56"/>
      <c r="AI102" s="33" t="e">
        <f>IF(VLOOKUP(AC102,'02'!$AC$8:$BH$274,7,FALSE)+VLOOKUP(AC102,#REF!,15,FALSE)+VLOOKUP(AC102,#REF!,7,FALSE)=0,"",VLOOKUP(AC102,'02'!$AC$8:$BH$274,7,FALSE)+VLOOKUP(AC102,#REF!,15,FALSE)+VLOOKUP(AC102,#REF!,7,FALSE))</f>
        <v>#REF!</v>
      </c>
      <c r="AJ102" s="34"/>
      <c r="AK102" s="34"/>
      <c r="AL102" s="35"/>
      <c r="AM102" s="33"/>
      <c r="AN102" s="34"/>
      <c r="AO102" s="34"/>
      <c r="AP102" s="35"/>
      <c r="AQ102" s="33"/>
      <c r="AR102" s="34"/>
      <c r="AS102" s="34"/>
      <c r="AT102" s="35"/>
      <c r="AU102" s="33"/>
      <c r="AV102" s="34"/>
      <c r="AW102" s="34"/>
      <c r="AX102" s="35"/>
      <c r="AY102" s="33"/>
      <c r="AZ102" s="34"/>
      <c r="BA102" s="34"/>
      <c r="BB102" s="35"/>
      <c r="BC102" s="33"/>
      <c r="BD102" s="34"/>
      <c r="BE102" s="34"/>
      <c r="BF102" s="35"/>
      <c r="BG102" s="107" t="e">
        <f t="shared" si="49"/>
        <v>#REF!</v>
      </c>
      <c r="BH102" s="108"/>
    </row>
    <row r="103" spans="1:60" ht="20.100000000000001" customHeight="1">
      <c r="A103" s="80">
        <v>96</v>
      </c>
      <c r="B103" s="81"/>
      <c r="C103" s="134" t="s">
        <v>36</v>
      </c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6"/>
      <c r="AC103" s="111" t="s">
        <v>38</v>
      </c>
      <c r="AD103" s="112"/>
      <c r="AE103" s="54" t="e">
        <f>IF(VLOOKUP(AC103,'02'!$AC$8:$BH$274,3,FALSE)+VLOOKUP(AC103,#REF!,3,FALSE)+VLOOKUP(AC103,#REF!,3,FALSE)=0,"",VLOOKUP(AC103,'02'!$AC$8:$BH$274,3,FALSE)+VLOOKUP(AC103,#REF!,3,FALSE)+VLOOKUP(AC103,#REF!,3,FALSE))</f>
        <v>#REF!</v>
      </c>
      <c r="AF103" s="55"/>
      <c r="AG103" s="55"/>
      <c r="AH103" s="56"/>
      <c r="AI103" s="33" t="e">
        <f>IF(VLOOKUP(AC103,'02'!$AC$8:$BH$274,7,FALSE)+VLOOKUP(AC103,#REF!,15,FALSE)+VLOOKUP(AC103,#REF!,7,FALSE)=0,"",VLOOKUP(AC103,'02'!$AC$8:$BH$274,7,FALSE)+VLOOKUP(AC103,#REF!,15,FALSE)+VLOOKUP(AC103,#REF!,7,FALSE))</f>
        <v>#REF!</v>
      </c>
      <c r="AJ103" s="34"/>
      <c r="AK103" s="34"/>
      <c r="AL103" s="35"/>
      <c r="AM103" s="33"/>
      <c r="AN103" s="34"/>
      <c r="AO103" s="34"/>
      <c r="AP103" s="35"/>
      <c r="AQ103" s="33"/>
      <c r="AR103" s="34"/>
      <c r="AS103" s="34"/>
      <c r="AT103" s="35"/>
      <c r="AU103" s="33"/>
      <c r="AV103" s="34"/>
      <c r="AW103" s="34"/>
      <c r="AX103" s="35"/>
      <c r="AY103" s="33"/>
      <c r="AZ103" s="34"/>
      <c r="BA103" s="34"/>
      <c r="BB103" s="35"/>
      <c r="BC103" s="33"/>
      <c r="BD103" s="34"/>
      <c r="BE103" s="34"/>
      <c r="BF103" s="35"/>
      <c r="BG103" s="107" t="e">
        <f t="shared" si="49"/>
        <v>#REF!</v>
      </c>
      <c r="BH103" s="108"/>
    </row>
    <row r="104" spans="1:60" s="2" customFormat="1" ht="20.100000000000001" customHeight="1">
      <c r="A104" s="80">
        <v>97</v>
      </c>
      <c r="B104" s="81"/>
      <c r="C104" s="134" t="s">
        <v>35</v>
      </c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6"/>
      <c r="AC104" s="111" t="s">
        <v>34</v>
      </c>
      <c r="AD104" s="112"/>
      <c r="AE104" s="54" t="e">
        <f>IF(VLOOKUP(AC104,'02'!$AC$8:$BH$274,3,FALSE)+VLOOKUP(AC104,#REF!,3,FALSE)+VLOOKUP(AC104,#REF!,3,FALSE)=0,"",VLOOKUP(AC104,'02'!$AC$8:$BH$274,3,FALSE)+VLOOKUP(AC104,#REF!,3,FALSE)+VLOOKUP(AC104,#REF!,3,FALSE))</f>
        <v>#REF!</v>
      </c>
      <c r="AF104" s="55"/>
      <c r="AG104" s="55"/>
      <c r="AH104" s="56"/>
      <c r="AI104" s="33" t="e">
        <f>IF(VLOOKUP(AC104,'02'!$AC$8:$BH$274,7,FALSE)+VLOOKUP(AC104,#REF!,15,FALSE)+VLOOKUP(AC104,#REF!,7,FALSE)=0,"",VLOOKUP(AC104,'02'!$AC$8:$BH$274,7,FALSE)+VLOOKUP(AC104,#REF!,15,FALSE)+VLOOKUP(AC104,#REF!,7,FALSE))</f>
        <v>#REF!</v>
      </c>
      <c r="AJ104" s="34"/>
      <c r="AK104" s="34"/>
      <c r="AL104" s="35"/>
      <c r="AM104" s="33"/>
      <c r="AN104" s="34"/>
      <c r="AO104" s="34"/>
      <c r="AP104" s="35"/>
      <c r="AQ104" s="33"/>
      <c r="AR104" s="34"/>
      <c r="AS104" s="34"/>
      <c r="AT104" s="35"/>
      <c r="AU104" s="33"/>
      <c r="AV104" s="34"/>
      <c r="AW104" s="34"/>
      <c r="AX104" s="35"/>
      <c r="AY104" s="33"/>
      <c r="AZ104" s="34"/>
      <c r="BA104" s="34"/>
      <c r="BB104" s="35"/>
      <c r="BC104" s="33"/>
      <c r="BD104" s="34"/>
      <c r="BE104" s="34"/>
      <c r="BF104" s="35"/>
      <c r="BG104" s="107" t="e">
        <f t="shared" si="49"/>
        <v>#REF!</v>
      </c>
      <c r="BH104" s="108"/>
    </row>
    <row r="105" spans="1:60" s="2" customFormat="1" ht="20.100000000000001" customHeight="1">
      <c r="A105" s="80">
        <v>98</v>
      </c>
      <c r="B105" s="81"/>
      <c r="C105" s="134" t="s">
        <v>25</v>
      </c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6"/>
      <c r="AC105" s="111" t="s">
        <v>33</v>
      </c>
      <c r="AD105" s="112"/>
      <c r="AE105" s="54" t="e">
        <f>IF(VLOOKUP(AC105,'02'!$AC$8:$BH$274,3,FALSE)+VLOOKUP(AC105,#REF!,3,FALSE)+VLOOKUP(AC105,#REF!,3,FALSE)=0,"",VLOOKUP(AC105,'02'!$AC$8:$BH$274,3,FALSE)+VLOOKUP(AC105,#REF!,3,FALSE)+VLOOKUP(AC105,#REF!,3,FALSE))</f>
        <v>#REF!</v>
      </c>
      <c r="AF105" s="55"/>
      <c r="AG105" s="55"/>
      <c r="AH105" s="56"/>
      <c r="AI105" s="33" t="e">
        <f>IF(VLOOKUP(AC105,'02'!$AC$8:$BH$274,7,FALSE)+VLOOKUP(AC105,#REF!,15,FALSE)+VLOOKUP(AC105,#REF!,7,FALSE)=0,"",VLOOKUP(AC105,'02'!$AC$8:$BH$274,7,FALSE)+VLOOKUP(AC105,#REF!,15,FALSE)+VLOOKUP(AC105,#REF!,7,FALSE))</f>
        <v>#REF!</v>
      </c>
      <c r="AJ105" s="34"/>
      <c r="AK105" s="34"/>
      <c r="AL105" s="35"/>
      <c r="AM105" s="33"/>
      <c r="AN105" s="34"/>
      <c r="AO105" s="34"/>
      <c r="AP105" s="35"/>
      <c r="AQ105" s="33"/>
      <c r="AR105" s="34"/>
      <c r="AS105" s="34"/>
      <c r="AT105" s="35"/>
      <c r="AU105" s="33"/>
      <c r="AV105" s="34"/>
      <c r="AW105" s="34"/>
      <c r="AX105" s="35"/>
      <c r="AY105" s="33"/>
      <c r="AZ105" s="34"/>
      <c r="BA105" s="34"/>
      <c r="BB105" s="35"/>
      <c r="BC105" s="33"/>
      <c r="BD105" s="34"/>
      <c r="BE105" s="34"/>
      <c r="BF105" s="35"/>
      <c r="BG105" s="107" t="e">
        <f t="shared" si="49"/>
        <v>#REF!</v>
      </c>
      <c r="BH105" s="108"/>
    </row>
    <row r="106" spans="1:60" s="11" customFormat="1" ht="20.100000000000001" customHeight="1">
      <c r="A106" s="89">
        <v>99</v>
      </c>
      <c r="B106" s="90"/>
      <c r="C106" s="140" t="s">
        <v>470</v>
      </c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2"/>
      <c r="AC106" s="109" t="s">
        <v>27</v>
      </c>
      <c r="AD106" s="110"/>
      <c r="AE106" s="29" t="e">
        <f>SUM(AE93:AH105)</f>
        <v>#REF!</v>
      </c>
      <c r="AF106" s="30"/>
      <c r="AG106" s="30"/>
      <c r="AH106" s="31"/>
      <c r="AI106" s="29" t="e">
        <f t="shared" ref="AI106" si="74">SUM(AI93:AL105)</f>
        <v>#REF!</v>
      </c>
      <c r="AJ106" s="30"/>
      <c r="AK106" s="30"/>
      <c r="AL106" s="31"/>
      <c r="AM106" s="29">
        <f t="shared" ref="AM106" si="75">SUM(AM93:AP105)</f>
        <v>0</v>
      </c>
      <c r="AN106" s="30"/>
      <c r="AO106" s="30"/>
      <c r="AP106" s="31"/>
      <c r="AQ106" s="29">
        <f t="shared" ref="AQ106" si="76">SUM(AQ93:AT105)</f>
        <v>0</v>
      </c>
      <c r="AR106" s="30"/>
      <c r="AS106" s="30"/>
      <c r="AT106" s="31"/>
      <c r="AU106" s="29">
        <f t="shared" ref="AU106" si="77">SUM(AU93:AX105)</f>
        <v>0</v>
      </c>
      <c r="AV106" s="30"/>
      <c r="AW106" s="30"/>
      <c r="AX106" s="31"/>
      <c r="AY106" s="29">
        <f t="shared" ref="AY106" si="78">SUM(AY93:BB105)</f>
        <v>0</v>
      </c>
      <c r="AZ106" s="30"/>
      <c r="BA106" s="30"/>
      <c r="BB106" s="31"/>
      <c r="BC106" s="29">
        <f t="shared" ref="BC106" si="79">SUM(BC93:BF105)</f>
        <v>0</v>
      </c>
      <c r="BD106" s="30"/>
      <c r="BE106" s="30"/>
      <c r="BF106" s="31"/>
      <c r="BG106" s="87" t="e">
        <f t="shared" si="49"/>
        <v>#REF!</v>
      </c>
      <c r="BH106" s="88"/>
    </row>
    <row r="107" spans="1:60" ht="20.100000000000001" customHeight="1">
      <c r="A107" s="80">
        <v>100</v>
      </c>
      <c r="B107" s="81"/>
      <c r="C107" s="134" t="s">
        <v>22</v>
      </c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6"/>
      <c r="AC107" s="111" t="s">
        <v>28</v>
      </c>
      <c r="AD107" s="112"/>
      <c r="AE107" s="54" t="e">
        <f>IF(VLOOKUP(AC107,'02'!$AC$8:$BH$274,3,FALSE)+VLOOKUP(AC107,#REF!,3,FALSE)+VLOOKUP(AC107,#REF!,3,FALSE)=0,"",VLOOKUP(AC107,'02'!$AC$8:$BH$274,3,FALSE)+VLOOKUP(AC107,#REF!,3,FALSE)+VLOOKUP(AC107,#REF!,3,FALSE))</f>
        <v>#REF!</v>
      </c>
      <c r="AF107" s="55"/>
      <c r="AG107" s="55"/>
      <c r="AH107" s="56"/>
      <c r="AI107" s="33" t="e">
        <f>IF(VLOOKUP(AC107,'02'!$AC$8:$BH$274,7,FALSE)+VLOOKUP(AC107,#REF!,15,FALSE)+VLOOKUP(AC107,#REF!,7,FALSE)=0,"",VLOOKUP(AC107,'02'!$AC$8:$BH$274,7,FALSE)+VLOOKUP(AC107,#REF!,15,FALSE)+VLOOKUP(AC107,#REF!,7,FALSE))</f>
        <v>#REF!</v>
      </c>
      <c r="AJ107" s="34"/>
      <c r="AK107" s="34"/>
      <c r="AL107" s="35"/>
      <c r="AM107" s="33"/>
      <c r="AN107" s="34"/>
      <c r="AO107" s="34"/>
      <c r="AP107" s="35"/>
      <c r="AQ107" s="33"/>
      <c r="AR107" s="34"/>
      <c r="AS107" s="34"/>
      <c r="AT107" s="35"/>
      <c r="AU107" s="33"/>
      <c r="AV107" s="34"/>
      <c r="AW107" s="34"/>
      <c r="AX107" s="35"/>
      <c r="AY107" s="33"/>
      <c r="AZ107" s="34"/>
      <c r="BA107" s="34"/>
      <c r="BB107" s="35"/>
      <c r="BC107" s="33"/>
      <c r="BD107" s="34"/>
      <c r="BE107" s="34"/>
      <c r="BF107" s="35"/>
      <c r="BG107" s="107" t="e">
        <f t="shared" si="49"/>
        <v>#REF!</v>
      </c>
      <c r="BH107" s="108"/>
    </row>
    <row r="108" spans="1:60" ht="20.100000000000001" customHeight="1">
      <c r="A108" s="80">
        <v>101</v>
      </c>
      <c r="B108" s="81"/>
      <c r="C108" s="143" t="s">
        <v>446</v>
      </c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6"/>
      <c r="AC108" s="111" t="s">
        <v>29</v>
      </c>
      <c r="AD108" s="112"/>
      <c r="AE108" s="54" t="e">
        <f>IF(VLOOKUP(AC108,'02'!$AC$8:$BH$274,3,FALSE)+VLOOKUP(AC108,#REF!,3,FALSE)+VLOOKUP(AC108,#REF!,3,FALSE)=0,"",VLOOKUP(AC108,'02'!$AC$8:$BH$274,3,FALSE)+VLOOKUP(AC108,#REF!,3,FALSE)+VLOOKUP(AC108,#REF!,3,FALSE))</f>
        <v>#REF!</v>
      </c>
      <c r="AF108" s="55"/>
      <c r="AG108" s="55"/>
      <c r="AH108" s="56"/>
      <c r="AI108" s="33" t="e">
        <f>IF(VLOOKUP(AC108,'02'!$AC$8:$BH$274,7,FALSE)+VLOOKUP(AC108,#REF!,15,FALSE)+VLOOKUP(AC108,#REF!,7,FALSE)=0,"",VLOOKUP(AC108,'02'!$AC$8:$BH$274,7,FALSE)+VLOOKUP(AC108,#REF!,15,FALSE)+VLOOKUP(AC108,#REF!,7,FALSE))</f>
        <v>#REF!</v>
      </c>
      <c r="AJ108" s="34"/>
      <c r="AK108" s="34"/>
      <c r="AL108" s="35"/>
      <c r="AM108" s="33"/>
      <c r="AN108" s="34"/>
      <c r="AO108" s="34"/>
      <c r="AP108" s="35"/>
      <c r="AQ108" s="33"/>
      <c r="AR108" s="34"/>
      <c r="AS108" s="34"/>
      <c r="AT108" s="35"/>
      <c r="AU108" s="33"/>
      <c r="AV108" s="34"/>
      <c r="AW108" s="34"/>
      <c r="AX108" s="35"/>
      <c r="AY108" s="33"/>
      <c r="AZ108" s="34"/>
      <c r="BA108" s="34"/>
      <c r="BB108" s="35"/>
      <c r="BC108" s="33"/>
      <c r="BD108" s="34"/>
      <c r="BE108" s="34"/>
      <c r="BF108" s="35"/>
      <c r="BG108" s="107" t="e">
        <f t="shared" si="49"/>
        <v>#REF!</v>
      </c>
      <c r="BH108" s="108"/>
    </row>
    <row r="109" spans="1:60" ht="20.100000000000001" customHeight="1">
      <c r="A109" s="80">
        <v>102</v>
      </c>
      <c r="B109" s="81"/>
      <c r="C109" s="116" t="s">
        <v>23</v>
      </c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8"/>
      <c r="AC109" s="111" t="s">
        <v>30</v>
      </c>
      <c r="AD109" s="112"/>
      <c r="AE109" s="54" t="e">
        <f>IF(VLOOKUP(AC109,'02'!$AC$8:$BH$274,3,FALSE)+VLOOKUP(AC109,#REF!,3,FALSE)+VLOOKUP(AC109,#REF!,3,FALSE)=0,"",VLOOKUP(AC109,'02'!$AC$8:$BH$274,3,FALSE)+VLOOKUP(AC109,#REF!,3,FALSE)+VLOOKUP(AC109,#REF!,3,FALSE))</f>
        <v>#REF!</v>
      </c>
      <c r="AF109" s="55"/>
      <c r="AG109" s="55"/>
      <c r="AH109" s="56"/>
      <c r="AI109" s="33" t="e">
        <f>IF(VLOOKUP(AC109,'02'!$AC$8:$BH$274,7,FALSE)+VLOOKUP(AC109,#REF!,15,FALSE)+VLOOKUP(AC109,#REF!,7,FALSE)=0,"",VLOOKUP(AC109,'02'!$AC$8:$BH$274,7,FALSE)+VLOOKUP(AC109,#REF!,15,FALSE)+VLOOKUP(AC109,#REF!,7,FALSE))</f>
        <v>#REF!</v>
      </c>
      <c r="AJ109" s="34"/>
      <c r="AK109" s="34"/>
      <c r="AL109" s="35"/>
      <c r="AM109" s="33"/>
      <c r="AN109" s="34"/>
      <c r="AO109" s="34"/>
      <c r="AP109" s="35"/>
      <c r="AQ109" s="33"/>
      <c r="AR109" s="34"/>
      <c r="AS109" s="34"/>
      <c r="AT109" s="35"/>
      <c r="AU109" s="33"/>
      <c r="AV109" s="34"/>
      <c r="AW109" s="34"/>
      <c r="AX109" s="35"/>
      <c r="AY109" s="33"/>
      <c r="AZ109" s="34"/>
      <c r="BA109" s="34"/>
      <c r="BB109" s="35"/>
      <c r="BC109" s="33"/>
      <c r="BD109" s="34"/>
      <c r="BE109" s="34"/>
      <c r="BF109" s="35"/>
      <c r="BG109" s="107" t="e">
        <f t="shared" si="49"/>
        <v>#REF!</v>
      </c>
      <c r="BH109" s="108"/>
    </row>
    <row r="110" spans="1:60" s="3" customFormat="1" ht="20.100000000000001" customHeight="1">
      <c r="A110" s="89">
        <v>103</v>
      </c>
      <c r="B110" s="90"/>
      <c r="C110" s="131" t="s">
        <v>471</v>
      </c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3"/>
      <c r="AC110" s="109" t="s">
        <v>31</v>
      </c>
      <c r="AD110" s="110"/>
      <c r="AE110" s="29" t="e">
        <f>SUM(AE107:AH109)</f>
        <v>#REF!</v>
      </c>
      <c r="AF110" s="30"/>
      <c r="AG110" s="30"/>
      <c r="AH110" s="31"/>
      <c r="AI110" s="29" t="e">
        <f t="shared" ref="AI110" si="80">SUM(AI107:AL109)</f>
        <v>#REF!</v>
      </c>
      <c r="AJ110" s="30"/>
      <c r="AK110" s="30"/>
      <c r="AL110" s="31"/>
      <c r="AM110" s="29">
        <f t="shared" ref="AM110" si="81">SUM(AM107:AP109)</f>
        <v>0</v>
      </c>
      <c r="AN110" s="30"/>
      <c r="AO110" s="30"/>
      <c r="AP110" s="31"/>
      <c r="AQ110" s="29">
        <f t="shared" ref="AQ110" si="82">SUM(AQ107:AT109)</f>
        <v>0</v>
      </c>
      <c r="AR110" s="30"/>
      <c r="AS110" s="30"/>
      <c r="AT110" s="31"/>
      <c r="AU110" s="29">
        <f t="shared" ref="AU110" si="83">SUM(AU107:AX109)</f>
        <v>0</v>
      </c>
      <c r="AV110" s="30"/>
      <c r="AW110" s="30"/>
      <c r="AX110" s="31"/>
      <c r="AY110" s="29">
        <f t="shared" ref="AY110" si="84">SUM(AY107:BB109)</f>
        <v>0</v>
      </c>
      <c r="AZ110" s="30"/>
      <c r="BA110" s="30"/>
      <c r="BB110" s="31"/>
      <c r="BC110" s="29">
        <f t="shared" ref="BC110" si="85">SUM(BC107:BF109)</f>
        <v>0</v>
      </c>
      <c r="BD110" s="30"/>
      <c r="BE110" s="30"/>
      <c r="BF110" s="31"/>
      <c r="BG110" s="87" t="e">
        <f t="shared" si="49"/>
        <v>#REF!</v>
      </c>
      <c r="BH110" s="88"/>
    </row>
    <row r="111" spans="1:60" s="3" customFormat="1" ht="20.100000000000001" customHeight="1">
      <c r="A111" s="89">
        <v>104</v>
      </c>
      <c r="B111" s="90"/>
      <c r="C111" s="140" t="s">
        <v>472</v>
      </c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2"/>
      <c r="AC111" s="109" t="s">
        <v>32</v>
      </c>
      <c r="AD111" s="110"/>
      <c r="AE111" s="29" t="e">
        <f>AE106+AE110</f>
        <v>#REF!</v>
      </c>
      <c r="AF111" s="30"/>
      <c r="AG111" s="30"/>
      <c r="AH111" s="31"/>
      <c r="AI111" s="29" t="e">
        <f t="shared" ref="AI111" si="86">AI106+AI110</f>
        <v>#REF!</v>
      </c>
      <c r="AJ111" s="30"/>
      <c r="AK111" s="30"/>
      <c r="AL111" s="31"/>
      <c r="AM111" s="29">
        <f t="shared" ref="AM111" si="87">AM106+AM110</f>
        <v>0</v>
      </c>
      <c r="AN111" s="30"/>
      <c r="AO111" s="30"/>
      <c r="AP111" s="31"/>
      <c r="AQ111" s="29">
        <f t="shared" ref="AQ111" si="88">AQ106+AQ110</f>
        <v>0</v>
      </c>
      <c r="AR111" s="30"/>
      <c r="AS111" s="30"/>
      <c r="AT111" s="31"/>
      <c r="AU111" s="29">
        <f t="shared" ref="AU111" si="89">AU106+AU110</f>
        <v>0</v>
      </c>
      <c r="AV111" s="30"/>
      <c r="AW111" s="30"/>
      <c r="AX111" s="31"/>
      <c r="AY111" s="29">
        <f t="shared" ref="AY111" si="90">AY106+AY110</f>
        <v>0</v>
      </c>
      <c r="AZ111" s="30"/>
      <c r="BA111" s="30"/>
      <c r="BB111" s="31"/>
      <c r="BC111" s="29">
        <f t="shared" ref="BC111" si="91">BC106+BC110</f>
        <v>0</v>
      </c>
      <c r="BD111" s="30"/>
      <c r="BE111" s="30"/>
      <c r="BF111" s="31"/>
      <c r="BG111" s="87" t="e">
        <f t="shared" si="49"/>
        <v>#REF!</v>
      </c>
      <c r="BH111" s="88"/>
    </row>
    <row r="112" spans="1:60" s="3" customFormat="1" ht="20.100000000000001" customHeight="1">
      <c r="A112" s="89">
        <v>105</v>
      </c>
      <c r="B112" s="90"/>
      <c r="C112" s="131" t="s">
        <v>24</v>
      </c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3"/>
      <c r="AC112" s="109" t="s">
        <v>52</v>
      </c>
      <c r="AD112" s="110"/>
      <c r="AE112" s="29" t="e">
        <f>IF(VLOOKUP(AC112,'02'!$AC$8:$BH$274,3,FALSE)+VLOOKUP(AC112,#REF!,3,FALSE)+VLOOKUP(AC112,#REF!,3,FALSE)=0,"",VLOOKUP(AC112,'02'!$AC$8:$BH$274,3,FALSE)+VLOOKUP(AC112,#REF!,3,FALSE)+VLOOKUP(AC112,#REF!,3,FALSE))</f>
        <v>#REF!</v>
      </c>
      <c r="AF112" s="30"/>
      <c r="AG112" s="30"/>
      <c r="AH112" s="31"/>
      <c r="AI112" s="29" t="e">
        <f>IF(VLOOKUP(AC112,'02'!$AC$8:$BH$274,7,FALSE)+VLOOKUP(AC112,#REF!,15,FALSE)+VLOOKUP(AC112,#REF!,7,FALSE)=0,"",VLOOKUP(AC112,'02'!$AC$8:$BH$274,7,FALSE)+VLOOKUP(AC112,#REF!,15,FALSE)+VLOOKUP(AC112,#REF!,7,FALSE))</f>
        <v>#REF!</v>
      </c>
      <c r="AJ112" s="30"/>
      <c r="AK112" s="30"/>
      <c r="AL112" s="31"/>
      <c r="AM112" s="29">
        <v>0</v>
      </c>
      <c r="AN112" s="30"/>
      <c r="AO112" s="30"/>
      <c r="AP112" s="31"/>
      <c r="AQ112" s="29">
        <v>0</v>
      </c>
      <c r="AR112" s="30"/>
      <c r="AS112" s="30"/>
      <c r="AT112" s="31"/>
      <c r="AU112" s="29">
        <v>0</v>
      </c>
      <c r="AV112" s="30"/>
      <c r="AW112" s="30"/>
      <c r="AX112" s="31"/>
      <c r="AY112" s="29">
        <v>0</v>
      </c>
      <c r="AZ112" s="30"/>
      <c r="BA112" s="30"/>
      <c r="BB112" s="31"/>
      <c r="BC112" s="29">
        <v>0</v>
      </c>
      <c r="BD112" s="30"/>
      <c r="BE112" s="30"/>
      <c r="BF112" s="31"/>
      <c r="BG112" s="87" t="e">
        <f t="shared" si="49"/>
        <v>#REF!</v>
      </c>
      <c r="BH112" s="88"/>
    </row>
    <row r="113" spans="1:60" ht="20.100000000000001" customHeight="1">
      <c r="A113" s="80">
        <v>106</v>
      </c>
      <c r="B113" s="81"/>
      <c r="C113" s="134" t="s">
        <v>63</v>
      </c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6"/>
      <c r="AC113" s="111" t="s">
        <v>82</v>
      </c>
      <c r="AD113" s="112"/>
      <c r="AE113" s="54" t="e">
        <f>IF(VLOOKUP(AC113,'02'!$AC$8:$BH$274,3,FALSE)+VLOOKUP(AC113,#REF!,3,FALSE)+VLOOKUP(AC113,#REF!,3,FALSE)=0,"",VLOOKUP(AC113,'02'!$AC$8:$BH$274,3,FALSE)+VLOOKUP(AC113,#REF!,3,FALSE)+VLOOKUP(AC113,#REF!,3,FALSE))</f>
        <v>#REF!</v>
      </c>
      <c r="AF113" s="55"/>
      <c r="AG113" s="55"/>
      <c r="AH113" s="56"/>
      <c r="AI113" s="33" t="e">
        <f>IF(VLOOKUP(AC113,'02'!$AC$8:$BH$274,7,FALSE)+VLOOKUP(AC113,#REF!,15,FALSE)+VLOOKUP(AC113,#REF!,7,FALSE)=0,"",VLOOKUP(AC113,'02'!$AC$8:$BH$274,7,FALSE)+VLOOKUP(AC113,#REF!,15,FALSE)+VLOOKUP(AC113,#REF!,7,FALSE))</f>
        <v>#REF!</v>
      </c>
      <c r="AJ113" s="34"/>
      <c r="AK113" s="34"/>
      <c r="AL113" s="35"/>
      <c r="AM113" s="33"/>
      <c r="AN113" s="34"/>
      <c r="AO113" s="34"/>
      <c r="AP113" s="35"/>
      <c r="AQ113" s="33"/>
      <c r="AR113" s="34"/>
      <c r="AS113" s="34"/>
      <c r="AT113" s="35"/>
      <c r="AU113" s="33"/>
      <c r="AV113" s="34"/>
      <c r="AW113" s="34"/>
      <c r="AX113" s="35"/>
      <c r="AY113" s="33"/>
      <c r="AZ113" s="34"/>
      <c r="BA113" s="34"/>
      <c r="BB113" s="35"/>
      <c r="BC113" s="33"/>
      <c r="BD113" s="34"/>
      <c r="BE113" s="34"/>
      <c r="BF113" s="35"/>
      <c r="BG113" s="107" t="e">
        <f t="shared" si="49"/>
        <v>#REF!</v>
      </c>
      <c r="BH113" s="108"/>
    </row>
    <row r="114" spans="1:60" ht="20.100000000000001" customHeight="1">
      <c r="A114" s="80">
        <v>107</v>
      </c>
      <c r="B114" s="81"/>
      <c r="C114" s="134" t="s">
        <v>64</v>
      </c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6"/>
      <c r="AC114" s="111" t="s">
        <v>83</v>
      </c>
      <c r="AD114" s="112"/>
      <c r="AE114" s="54" t="e">
        <f>IF(VLOOKUP(AC114,'02'!$AC$8:$BH$274,3,FALSE)+VLOOKUP(AC114,#REF!,3,FALSE)+VLOOKUP(AC114,#REF!,3,FALSE)=0,"",VLOOKUP(AC114,'02'!$AC$8:$BH$274,3,FALSE)+VLOOKUP(AC114,#REF!,3,FALSE)+VLOOKUP(AC114,#REF!,3,FALSE))</f>
        <v>#REF!</v>
      </c>
      <c r="AF114" s="55"/>
      <c r="AG114" s="55"/>
      <c r="AH114" s="56"/>
      <c r="AI114" s="33" t="e">
        <f>IF(VLOOKUP(AC114,'02'!$AC$8:$BH$274,7,FALSE)+VLOOKUP(AC114,#REF!,15,FALSE)+VLOOKUP(AC114,#REF!,7,FALSE)=0,"",VLOOKUP(AC114,'02'!$AC$8:$BH$274,7,FALSE)+VLOOKUP(AC114,#REF!,15,FALSE)+VLOOKUP(AC114,#REF!,7,FALSE))</f>
        <v>#REF!</v>
      </c>
      <c r="AJ114" s="34"/>
      <c r="AK114" s="34"/>
      <c r="AL114" s="35"/>
      <c r="AM114" s="33"/>
      <c r="AN114" s="34"/>
      <c r="AO114" s="34"/>
      <c r="AP114" s="35"/>
      <c r="AQ114" s="33"/>
      <c r="AR114" s="34"/>
      <c r="AS114" s="34"/>
      <c r="AT114" s="35"/>
      <c r="AU114" s="33"/>
      <c r="AV114" s="34"/>
      <c r="AW114" s="34"/>
      <c r="AX114" s="35"/>
      <c r="AY114" s="33"/>
      <c r="AZ114" s="34"/>
      <c r="BA114" s="34"/>
      <c r="BB114" s="35"/>
      <c r="BC114" s="33"/>
      <c r="BD114" s="34"/>
      <c r="BE114" s="34"/>
      <c r="BF114" s="35"/>
      <c r="BG114" s="107" t="e">
        <f t="shared" si="49"/>
        <v>#REF!</v>
      </c>
      <c r="BH114" s="108"/>
    </row>
    <row r="115" spans="1:60" ht="20.100000000000001" customHeight="1">
      <c r="A115" s="80">
        <v>108</v>
      </c>
      <c r="B115" s="81"/>
      <c r="C115" s="134" t="s">
        <v>65</v>
      </c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6"/>
      <c r="AC115" s="111" t="s">
        <v>84</v>
      </c>
      <c r="AD115" s="112"/>
      <c r="AE115" s="54" t="e">
        <f>IF(VLOOKUP(AC115,'02'!$AC$8:$BH$274,3,FALSE)+VLOOKUP(AC115,#REF!,3,FALSE)+VLOOKUP(AC115,#REF!,3,FALSE)=0,"",VLOOKUP(AC115,'02'!$AC$8:$BH$274,3,FALSE)+VLOOKUP(AC115,#REF!,3,FALSE)+VLOOKUP(AC115,#REF!,3,FALSE))</f>
        <v>#REF!</v>
      </c>
      <c r="AF115" s="55"/>
      <c r="AG115" s="55"/>
      <c r="AH115" s="56"/>
      <c r="AI115" s="33" t="e">
        <f>IF(VLOOKUP(AC115,'02'!$AC$8:$BH$274,7,FALSE)+VLOOKUP(AC115,#REF!,15,FALSE)+VLOOKUP(AC115,#REF!,7,FALSE)=0,"",VLOOKUP(AC115,'02'!$AC$8:$BH$274,7,FALSE)+VLOOKUP(AC115,#REF!,15,FALSE)+VLOOKUP(AC115,#REF!,7,FALSE))</f>
        <v>#REF!</v>
      </c>
      <c r="AJ115" s="34"/>
      <c r="AK115" s="34"/>
      <c r="AL115" s="35"/>
      <c r="AM115" s="33"/>
      <c r="AN115" s="34"/>
      <c r="AO115" s="34"/>
      <c r="AP115" s="35"/>
      <c r="AQ115" s="33"/>
      <c r="AR115" s="34"/>
      <c r="AS115" s="34"/>
      <c r="AT115" s="35"/>
      <c r="AU115" s="33"/>
      <c r="AV115" s="34"/>
      <c r="AW115" s="34"/>
      <c r="AX115" s="35"/>
      <c r="AY115" s="33"/>
      <c r="AZ115" s="34"/>
      <c r="BA115" s="34"/>
      <c r="BB115" s="35"/>
      <c r="BC115" s="33"/>
      <c r="BD115" s="34"/>
      <c r="BE115" s="34"/>
      <c r="BF115" s="35"/>
      <c r="BG115" s="107" t="e">
        <f t="shared" si="49"/>
        <v>#REF!</v>
      </c>
      <c r="BH115" s="108"/>
    </row>
    <row r="116" spans="1:60" s="3" customFormat="1" ht="20.100000000000001" customHeight="1">
      <c r="A116" s="89">
        <v>109</v>
      </c>
      <c r="B116" s="90"/>
      <c r="C116" s="131" t="s">
        <v>473</v>
      </c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3"/>
      <c r="AC116" s="109" t="s">
        <v>92</v>
      </c>
      <c r="AD116" s="110"/>
      <c r="AE116" s="29" t="e">
        <f>SUM(AE113:AH115)</f>
        <v>#REF!</v>
      </c>
      <c r="AF116" s="30"/>
      <c r="AG116" s="30"/>
      <c r="AH116" s="31"/>
      <c r="AI116" s="29" t="e">
        <f t="shared" ref="AI116" si="92">SUM(AI113:AL115)</f>
        <v>#REF!</v>
      </c>
      <c r="AJ116" s="30"/>
      <c r="AK116" s="30"/>
      <c r="AL116" s="31"/>
      <c r="AM116" s="29">
        <f t="shared" ref="AM116" si="93">SUM(AM113:AP115)</f>
        <v>0</v>
      </c>
      <c r="AN116" s="30"/>
      <c r="AO116" s="30"/>
      <c r="AP116" s="31"/>
      <c r="AQ116" s="29">
        <f t="shared" ref="AQ116" si="94">SUM(AQ113:AT115)</f>
        <v>0</v>
      </c>
      <c r="AR116" s="30"/>
      <c r="AS116" s="30"/>
      <c r="AT116" s="31"/>
      <c r="AU116" s="29">
        <f t="shared" ref="AU116" si="95">SUM(AU113:AX115)</f>
        <v>0</v>
      </c>
      <c r="AV116" s="30"/>
      <c r="AW116" s="30"/>
      <c r="AX116" s="31"/>
      <c r="AY116" s="29">
        <f t="shared" ref="AY116" si="96">SUM(AY113:BB115)</f>
        <v>0</v>
      </c>
      <c r="AZ116" s="30"/>
      <c r="BA116" s="30"/>
      <c r="BB116" s="31"/>
      <c r="BC116" s="29">
        <f t="shared" ref="BC116" si="97">SUM(BC113:BF115)</f>
        <v>0</v>
      </c>
      <c r="BD116" s="30"/>
      <c r="BE116" s="30"/>
      <c r="BF116" s="31"/>
      <c r="BG116" s="87" t="e">
        <f t="shared" si="49"/>
        <v>#REF!</v>
      </c>
      <c r="BH116" s="88"/>
    </row>
    <row r="117" spans="1:60" ht="20.100000000000001" customHeight="1">
      <c r="A117" s="80">
        <v>110</v>
      </c>
      <c r="B117" s="81"/>
      <c r="C117" s="134" t="s">
        <v>66</v>
      </c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6"/>
      <c r="AC117" s="111" t="s">
        <v>85</v>
      </c>
      <c r="AD117" s="112"/>
      <c r="AE117" s="54" t="e">
        <f>IF(VLOOKUP(AC117,'02'!$AC$8:$BH$274,3,FALSE)+VLOOKUP(AC117,#REF!,3,FALSE)+VLOOKUP(AC117,#REF!,3,FALSE)=0,"",VLOOKUP(AC117,'02'!$AC$8:$BH$274,3,FALSE)+VLOOKUP(AC117,#REF!,3,FALSE)+VLOOKUP(AC117,#REF!,3,FALSE))</f>
        <v>#REF!</v>
      </c>
      <c r="AF117" s="55"/>
      <c r="AG117" s="55"/>
      <c r="AH117" s="56"/>
      <c r="AI117" s="33" t="e">
        <f>IF(VLOOKUP(AC117,'02'!$AC$8:$BH$274,7,FALSE)+VLOOKUP(AC117,#REF!,15,FALSE)+VLOOKUP(AC117,#REF!,7,FALSE)=0,"",VLOOKUP(AC117,'02'!$AC$8:$BH$274,7,FALSE)+VLOOKUP(AC117,#REF!,15,FALSE)+VLOOKUP(AC117,#REF!,7,FALSE))</f>
        <v>#REF!</v>
      </c>
      <c r="AJ117" s="34"/>
      <c r="AK117" s="34"/>
      <c r="AL117" s="35"/>
      <c r="AM117" s="33"/>
      <c r="AN117" s="34"/>
      <c r="AO117" s="34"/>
      <c r="AP117" s="35"/>
      <c r="AQ117" s="33"/>
      <c r="AR117" s="34"/>
      <c r="AS117" s="34"/>
      <c r="AT117" s="35"/>
      <c r="AU117" s="33"/>
      <c r="AV117" s="34"/>
      <c r="AW117" s="34"/>
      <c r="AX117" s="35"/>
      <c r="AY117" s="33"/>
      <c r="AZ117" s="34"/>
      <c r="BA117" s="34"/>
      <c r="BB117" s="35"/>
      <c r="BC117" s="33"/>
      <c r="BD117" s="34"/>
      <c r="BE117" s="34"/>
      <c r="BF117" s="35"/>
      <c r="BG117" s="107" t="e">
        <f t="shared" si="49"/>
        <v>#REF!</v>
      </c>
      <c r="BH117" s="108"/>
    </row>
    <row r="118" spans="1:60" ht="20.100000000000001" customHeight="1">
      <c r="A118" s="80">
        <v>111</v>
      </c>
      <c r="B118" s="81"/>
      <c r="C118" s="134" t="s">
        <v>67</v>
      </c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6"/>
      <c r="AC118" s="111" t="s">
        <v>86</v>
      </c>
      <c r="AD118" s="112"/>
      <c r="AE118" s="54" t="e">
        <f>IF(VLOOKUP(AC118,'02'!$AC$8:$BH$274,3,FALSE)+VLOOKUP(AC118,#REF!,3,FALSE)+VLOOKUP(AC118,#REF!,3,FALSE)=0,"",VLOOKUP(AC118,'02'!$AC$8:$BH$274,3,FALSE)+VLOOKUP(AC118,#REF!,3,FALSE)+VLOOKUP(AC118,#REF!,3,FALSE))</f>
        <v>#REF!</v>
      </c>
      <c r="AF118" s="55"/>
      <c r="AG118" s="55"/>
      <c r="AH118" s="56"/>
      <c r="AI118" s="33" t="e">
        <f>IF(VLOOKUP(AC118,'02'!$AC$8:$BH$274,7,FALSE)+VLOOKUP(AC118,#REF!,15,FALSE)+VLOOKUP(AC118,#REF!,7,FALSE)=0,"",VLOOKUP(AC118,'02'!$AC$8:$BH$274,7,FALSE)+VLOOKUP(AC118,#REF!,15,FALSE)+VLOOKUP(AC118,#REF!,7,FALSE))</f>
        <v>#REF!</v>
      </c>
      <c r="AJ118" s="34"/>
      <c r="AK118" s="34"/>
      <c r="AL118" s="35"/>
      <c r="AM118" s="33"/>
      <c r="AN118" s="34"/>
      <c r="AO118" s="34"/>
      <c r="AP118" s="35"/>
      <c r="AQ118" s="33"/>
      <c r="AR118" s="34"/>
      <c r="AS118" s="34"/>
      <c r="AT118" s="35"/>
      <c r="AU118" s="33"/>
      <c r="AV118" s="34"/>
      <c r="AW118" s="34"/>
      <c r="AX118" s="35"/>
      <c r="AY118" s="33"/>
      <c r="AZ118" s="34"/>
      <c r="BA118" s="34"/>
      <c r="BB118" s="35"/>
      <c r="BC118" s="33"/>
      <c r="BD118" s="34"/>
      <c r="BE118" s="34"/>
      <c r="BF118" s="35"/>
      <c r="BG118" s="107" t="e">
        <f t="shared" si="49"/>
        <v>#REF!</v>
      </c>
      <c r="BH118" s="108"/>
    </row>
    <row r="119" spans="1:60" s="3" customFormat="1" ht="20.100000000000001" customHeight="1">
      <c r="A119" s="89">
        <v>112</v>
      </c>
      <c r="B119" s="90"/>
      <c r="C119" s="131" t="s">
        <v>474</v>
      </c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3"/>
      <c r="AC119" s="109" t="s">
        <v>93</v>
      </c>
      <c r="AD119" s="110"/>
      <c r="AE119" s="29" t="e">
        <f>SUM(AE117:AH118)</f>
        <v>#REF!</v>
      </c>
      <c r="AF119" s="30"/>
      <c r="AG119" s="30"/>
      <c r="AH119" s="31"/>
      <c r="AI119" s="29" t="e">
        <f t="shared" ref="AI119" si="98">SUM(AI117:AL118)</f>
        <v>#REF!</v>
      </c>
      <c r="AJ119" s="30"/>
      <c r="AK119" s="30"/>
      <c r="AL119" s="31"/>
      <c r="AM119" s="29">
        <f t="shared" ref="AM119" si="99">SUM(AM117:AP118)</f>
        <v>0</v>
      </c>
      <c r="AN119" s="30"/>
      <c r="AO119" s="30"/>
      <c r="AP119" s="31"/>
      <c r="AQ119" s="29">
        <f t="shared" ref="AQ119" si="100">SUM(AQ117:AT118)</f>
        <v>0</v>
      </c>
      <c r="AR119" s="30"/>
      <c r="AS119" s="30"/>
      <c r="AT119" s="31"/>
      <c r="AU119" s="29">
        <f t="shared" ref="AU119" si="101">SUM(AU117:AX118)</f>
        <v>0</v>
      </c>
      <c r="AV119" s="30"/>
      <c r="AW119" s="30"/>
      <c r="AX119" s="31"/>
      <c r="AY119" s="29">
        <f t="shared" ref="AY119" si="102">SUM(AY117:BB118)</f>
        <v>0</v>
      </c>
      <c r="AZ119" s="30"/>
      <c r="BA119" s="30"/>
      <c r="BB119" s="31"/>
      <c r="BC119" s="29">
        <f t="shared" ref="BC119" si="103">SUM(BC117:BF118)</f>
        <v>0</v>
      </c>
      <c r="BD119" s="30"/>
      <c r="BE119" s="30"/>
      <c r="BF119" s="31"/>
      <c r="BG119" s="87" t="e">
        <f t="shared" si="49"/>
        <v>#REF!</v>
      </c>
      <c r="BH119" s="88"/>
    </row>
    <row r="120" spans="1:60" ht="20.100000000000001" customHeight="1">
      <c r="A120" s="80">
        <v>113</v>
      </c>
      <c r="B120" s="81"/>
      <c r="C120" s="134" t="s">
        <v>68</v>
      </c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6"/>
      <c r="AC120" s="111" t="s">
        <v>87</v>
      </c>
      <c r="AD120" s="112"/>
      <c r="AE120" s="54" t="e">
        <f>IF(VLOOKUP(AC120,'02'!$AC$8:$BH$274,3,FALSE)+VLOOKUP(AC120,#REF!,3,FALSE)+VLOOKUP(AC120,#REF!,3,FALSE)=0,"",VLOOKUP(AC120,'02'!$AC$8:$BH$274,3,FALSE)+VLOOKUP(AC120,#REF!,3,FALSE)+VLOOKUP(AC120,#REF!,3,FALSE))</f>
        <v>#REF!</v>
      </c>
      <c r="AF120" s="55"/>
      <c r="AG120" s="55"/>
      <c r="AH120" s="56"/>
      <c r="AI120" s="33" t="e">
        <f>IF(VLOOKUP(AC120,'02'!$AC$8:$BH$274,7,FALSE)+VLOOKUP(AC120,#REF!,15,FALSE)+VLOOKUP(AC120,#REF!,7,FALSE)=0,"",VLOOKUP(AC120,'02'!$AC$8:$BH$274,7,FALSE)+VLOOKUP(AC120,#REF!,15,FALSE)+VLOOKUP(AC120,#REF!,7,FALSE))</f>
        <v>#REF!</v>
      </c>
      <c r="AJ120" s="34"/>
      <c r="AK120" s="34"/>
      <c r="AL120" s="35"/>
      <c r="AM120" s="33"/>
      <c r="AN120" s="34"/>
      <c r="AO120" s="34"/>
      <c r="AP120" s="35"/>
      <c r="AQ120" s="33"/>
      <c r="AR120" s="34"/>
      <c r="AS120" s="34"/>
      <c r="AT120" s="35"/>
      <c r="AU120" s="33"/>
      <c r="AV120" s="34"/>
      <c r="AW120" s="34"/>
      <c r="AX120" s="35"/>
      <c r="AY120" s="33"/>
      <c r="AZ120" s="34"/>
      <c r="BA120" s="34"/>
      <c r="BB120" s="35"/>
      <c r="BC120" s="33"/>
      <c r="BD120" s="34"/>
      <c r="BE120" s="34"/>
      <c r="BF120" s="35"/>
      <c r="BG120" s="107" t="e">
        <f t="shared" si="49"/>
        <v>#REF!</v>
      </c>
      <c r="BH120" s="108"/>
    </row>
    <row r="121" spans="1:60" ht="20.100000000000001" customHeight="1">
      <c r="A121" s="80">
        <v>114</v>
      </c>
      <c r="B121" s="81"/>
      <c r="C121" s="134" t="s">
        <v>69</v>
      </c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6"/>
      <c r="AC121" s="111" t="s">
        <v>88</v>
      </c>
      <c r="AD121" s="112"/>
      <c r="AE121" s="54" t="e">
        <f>IF(VLOOKUP(AC121,'02'!$AC$8:$BH$274,3,FALSE)+VLOOKUP(AC121,#REF!,3,FALSE)+VLOOKUP(AC121,#REF!,3,FALSE)=0,"",VLOOKUP(AC121,'02'!$AC$8:$BH$274,3,FALSE)+VLOOKUP(AC121,#REF!,3,FALSE)+VLOOKUP(AC121,#REF!,3,FALSE))</f>
        <v>#REF!</v>
      </c>
      <c r="AF121" s="55"/>
      <c r="AG121" s="55"/>
      <c r="AH121" s="56"/>
      <c r="AI121" s="33" t="e">
        <f>IF(VLOOKUP(AC121,'02'!$AC$8:$BH$274,7,FALSE)+VLOOKUP(AC121,#REF!,15,FALSE)+VLOOKUP(AC121,#REF!,7,FALSE)=0,"",VLOOKUP(AC121,'02'!$AC$8:$BH$274,7,FALSE)+VLOOKUP(AC121,#REF!,15,FALSE)+VLOOKUP(AC121,#REF!,7,FALSE))</f>
        <v>#REF!</v>
      </c>
      <c r="AJ121" s="34"/>
      <c r="AK121" s="34"/>
      <c r="AL121" s="35"/>
      <c r="AM121" s="33"/>
      <c r="AN121" s="34"/>
      <c r="AO121" s="34"/>
      <c r="AP121" s="35"/>
      <c r="AQ121" s="33"/>
      <c r="AR121" s="34"/>
      <c r="AS121" s="34"/>
      <c r="AT121" s="35"/>
      <c r="AU121" s="33"/>
      <c r="AV121" s="34"/>
      <c r="AW121" s="34"/>
      <c r="AX121" s="35"/>
      <c r="AY121" s="33"/>
      <c r="AZ121" s="34"/>
      <c r="BA121" s="34"/>
      <c r="BB121" s="35"/>
      <c r="BC121" s="33"/>
      <c r="BD121" s="34"/>
      <c r="BE121" s="34"/>
      <c r="BF121" s="35"/>
      <c r="BG121" s="107" t="e">
        <f t="shared" si="49"/>
        <v>#REF!</v>
      </c>
      <c r="BH121" s="108"/>
    </row>
    <row r="122" spans="1:60" ht="20.100000000000001" customHeight="1">
      <c r="A122" s="80">
        <v>115</v>
      </c>
      <c r="B122" s="81"/>
      <c r="C122" s="134" t="s">
        <v>70</v>
      </c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6"/>
      <c r="AC122" s="111" t="s">
        <v>89</v>
      </c>
      <c r="AD122" s="112"/>
      <c r="AE122" s="54" t="e">
        <f>IF(VLOOKUP(AC122,'02'!$AC$8:$BH$274,3,FALSE)+VLOOKUP(AC122,#REF!,3,FALSE)+VLOOKUP(AC122,#REF!,3,FALSE)=0,"",VLOOKUP(AC122,'02'!$AC$8:$BH$274,3,FALSE)+VLOOKUP(AC122,#REF!,3,FALSE)+VLOOKUP(AC122,#REF!,3,FALSE))</f>
        <v>#REF!</v>
      </c>
      <c r="AF122" s="55"/>
      <c r="AG122" s="55"/>
      <c r="AH122" s="56"/>
      <c r="AI122" s="33" t="e">
        <f>IF(VLOOKUP(AC122,'02'!$AC$8:$BH$274,7,FALSE)+VLOOKUP(AC122,#REF!,15,FALSE)+VLOOKUP(AC122,#REF!,7,FALSE)=0,"",VLOOKUP(AC122,'02'!$AC$8:$BH$274,7,FALSE)+VLOOKUP(AC122,#REF!,15,FALSE)+VLOOKUP(AC122,#REF!,7,FALSE))</f>
        <v>#REF!</v>
      </c>
      <c r="AJ122" s="34"/>
      <c r="AK122" s="34"/>
      <c r="AL122" s="35"/>
      <c r="AM122" s="33"/>
      <c r="AN122" s="34"/>
      <c r="AO122" s="34"/>
      <c r="AP122" s="35"/>
      <c r="AQ122" s="33"/>
      <c r="AR122" s="34"/>
      <c r="AS122" s="34"/>
      <c r="AT122" s="35"/>
      <c r="AU122" s="33"/>
      <c r="AV122" s="34"/>
      <c r="AW122" s="34"/>
      <c r="AX122" s="35"/>
      <c r="AY122" s="33"/>
      <c r="AZ122" s="34"/>
      <c r="BA122" s="34"/>
      <c r="BB122" s="35"/>
      <c r="BC122" s="33"/>
      <c r="BD122" s="34"/>
      <c r="BE122" s="34"/>
      <c r="BF122" s="35"/>
      <c r="BG122" s="107" t="e">
        <f t="shared" si="49"/>
        <v>#REF!</v>
      </c>
      <c r="BH122" s="108"/>
    </row>
    <row r="123" spans="1:60" ht="20.100000000000001" customHeight="1">
      <c r="A123" s="80">
        <v>116</v>
      </c>
      <c r="B123" s="81"/>
      <c r="C123" s="134" t="s">
        <v>71</v>
      </c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6"/>
      <c r="AC123" s="111" t="s">
        <v>90</v>
      </c>
      <c r="AD123" s="112"/>
      <c r="AE123" s="54" t="e">
        <f>IF(VLOOKUP(AC123,'02'!$AC$8:$BH$274,3,FALSE)+VLOOKUP(AC123,#REF!,3,FALSE)+VLOOKUP(AC123,#REF!,3,FALSE)=0,"",VLOOKUP(AC123,'02'!$AC$8:$BH$274,3,FALSE)+VLOOKUP(AC123,#REF!,3,FALSE)+VLOOKUP(AC123,#REF!,3,FALSE))</f>
        <v>#REF!</v>
      </c>
      <c r="AF123" s="55"/>
      <c r="AG123" s="55"/>
      <c r="AH123" s="56"/>
      <c r="AI123" s="33" t="e">
        <f>IF(VLOOKUP(AC123,'02'!$AC$8:$BH$274,7,FALSE)+VLOOKUP(AC123,#REF!,15,FALSE)+VLOOKUP(AC123,#REF!,7,FALSE)=0,"",VLOOKUP(AC123,'02'!$AC$8:$BH$274,7,FALSE)+VLOOKUP(AC123,#REF!,15,FALSE)+VLOOKUP(AC123,#REF!,7,FALSE))</f>
        <v>#REF!</v>
      </c>
      <c r="AJ123" s="34"/>
      <c r="AK123" s="34"/>
      <c r="AL123" s="35"/>
      <c r="AM123" s="33"/>
      <c r="AN123" s="34"/>
      <c r="AO123" s="34"/>
      <c r="AP123" s="35"/>
      <c r="AQ123" s="33"/>
      <c r="AR123" s="34"/>
      <c r="AS123" s="34"/>
      <c r="AT123" s="35"/>
      <c r="AU123" s="33"/>
      <c r="AV123" s="34"/>
      <c r="AW123" s="34"/>
      <c r="AX123" s="35"/>
      <c r="AY123" s="33"/>
      <c r="AZ123" s="34"/>
      <c r="BA123" s="34"/>
      <c r="BB123" s="35"/>
      <c r="BC123" s="33"/>
      <c r="BD123" s="34"/>
      <c r="BE123" s="34"/>
      <c r="BF123" s="35"/>
      <c r="BG123" s="107" t="e">
        <f t="shared" si="49"/>
        <v>#REF!</v>
      </c>
      <c r="BH123" s="108"/>
    </row>
    <row r="124" spans="1:60" ht="20.100000000000001" customHeight="1">
      <c r="A124" s="80">
        <v>117</v>
      </c>
      <c r="B124" s="81"/>
      <c r="C124" s="137" t="s">
        <v>72</v>
      </c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9"/>
      <c r="AC124" s="111" t="s">
        <v>91</v>
      </c>
      <c r="AD124" s="112"/>
      <c r="AE124" s="54" t="e">
        <f>IF(VLOOKUP(AC124,'02'!$AC$8:$BH$274,3,FALSE)+VLOOKUP(AC124,#REF!,3,FALSE)+VLOOKUP(AC124,#REF!,3,FALSE)=0,"",VLOOKUP(AC124,'02'!$AC$8:$BH$274,3,FALSE)+VLOOKUP(AC124,#REF!,3,FALSE)+VLOOKUP(AC124,#REF!,3,FALSE))</f>
        <v>#REF!</v>
      </c>
      <c r="AF124" s="55"/>
      <c r="AG124" s="55"/>
      <c r="AH124" s="56"/>
      <c r="AI124" s="33" t="e">
        <f>IF(VLOOKUP(AC124,'02'!$AC$8:$BH$274,7,FALSE)+VLOOKUP(AC124,#REF!,15,FALSE)+VLOOKUP(AC124,#REF!,7,FALSE)=0,"",VLOOKUP(AC124,'02'!$AC$8:$BH$274,7,FALSE)+VLOOKUP(AC124,#REF!,15,FALSE)+VLOOKUP(AC124,#REF!,7,FALSE))</f>
        <v>#REF!</v>
      </c>
      <c r="AJ124" s="34"/>
      <c r="AK124" s="34"/>
      <c r="AL124" s="35"/>
      <c r="AM124" s="33"/>
      <c r="AN124" s="34"/>
      <c r="AO124" s="34"/>
      <c r="AP124" s="35"/>
      <c r="AQ124" s="33"/>
      <c r="AR124" s="34"/>
      <c r="AS124" s="34"/>
      <c r="AT124" s="35"/>
      <c r="AU124" s="33"/>
      <c r="AV124" s="34"/>
      <c r="AW124" s="34"/>
      <c r="AX124" s="35"/>
      <c r="AY124" s="33"/>
      <c r="AZ124" s="34"/>
      <c r="BA124" s="34"/>
      <c r="BB124" s="35"/>
      <c r="BC124" s="33"/>
      <c r="BD124" s="34"/>
      <c r="BE124" s="34"/>
      <c r="BF124" s="35"/>
      <c r="BG124" s="107" t="e">
        <f t="shared" si="49"/>
        <v>#REF!</v>
      </c>
      <c r="BH124" s="108"/>
    </row>
    <row r="125" spans="1:60" ht="20.100000000000001" customHeight="1">
      <c r="A125" s="80">
        <v>118</v>
      </c>
      <c r="B125" s="81"/>
      <c r="C125" s="116" t="s">
        <v>73</v>
      </c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8"/>
      <c r="AC125" s="111" t="s">
        <v>94</v>
      </c>
      <c r="AD125" s="112"/>
      <c r="AE125" s="54" t="e">
        <f>IF(VLOOKUP(AC125,'02'!$AC$8:$BH$274,3,FALSE)+VLOOKUP(AC125,#REF!,3,FALSE)+VLOOKUP(AC125,#REF!,3,FALSE)=0,"",VLOOKUP(AC125,'02'!$AC$8:$BH$274,3,FALSE)+VLOOKUP(AC125,#REF!,3,FALSE)+VLOOKUP(AC125,#REF!,3,FALSE))</f>
        <v>#REF!</v>
      </c>
      <c r="AF125" s="55"/>
      <c r="AG125" s="55"/>
      <c r="AH125" s="56"/>
      <c r="AI125" s="33" t="e">
        <f>IF(VLOOKUP(AC125,'02'!$AC$8:$BH$274,7,FALSE)+VLOOKUP(AC125,#REF!,15,FALSE)+VLOOKUP(AC125,#REF!,7,FALSE)=0,"",VLOOKUP(AC125,'02'!$AC$8:$BH$274,7,FALSE)+VLOOKUP(AC125,#REF!,15,FALSE)+VLOOKUP(AC125,#REF!,7,FALSE))</f>
        <v>#REF!</v>
      </c>
      <c r="AJ125" s="34"/>
      <c r="AK125" s="34"/>
      <c r="AL125" s="35"/>
      <c r="AM125" s="33"/>
      <c r="AN125" s="34"/>
      <c r="AO125" s="34"/>
      <c r="AP125" s="35"/>
      <c r="AQ125" s="33"/>
      <c r="AR125" s="34"/>
      <c r="AS125" s="34"/>
      <c r="AT125" s="35"/>
      <c r="AU125" s="33"/>
      <c r="AV125" s="34"/>
      <c r="AW125" s="34"/>
      <c r="AX125" s="35"/>
      <c r="AY125" s="33"/>
      <c r="AZ125" s="34"/>
      <c r="BA125" s="34"/>
      <c r="BB125" s="35"/>
      <c r="BC125" s="33"/>
      <c r="BD125" s="34"/>
      <c r="BE125" s="34"/>
      <c r="BF125" s="35"/>
      <c r="BG125" s="107" t="e">
        <f t="shared" si="49"/>
        <v>#REF!</v>
      </c>
      <c r="BH125" s="108"/>
    </row>
    <row r="126" spans="1:60" ht="20.100000000000001" customHeight="1">
      <c r="A126" s="80">
        <v>119</v>
      </c>
      <c r="B126" s="81"/>
      <c r="C126" s="134" t="s">
        <v>74</v>
      </c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6"/>
      <c r="AC126" s="111" t="s">
        <v>95</v>
      </c>
      <c r="AD126" s="112"/>
      <c r="AE126" s="54" t="e">
        <f>IF(VLOOKUP(AC126,'02'!$AC$8:$BH$274,3,FALSE)+VLOOKUP(AC126,#REF!,3,FALSE)+VLOOKUP(AC126,#REF!,3,FALSE)=0,"",VLOOKUP(AC126,'02'!$AC$8:$BH$274,3,FALSE)+VLOOKUP(AC126,#REF!,3,FALSE)+VLOOKUP(AC126,#REF!,3,FALSE))</f>
        <v>#REF!</v>
      </c>
      <c r="AF126" s="55"/>
      <c r="AG126" s="55"/>
      <c r="AH126" s="56"/>
      <c r="AI126" s="33" t="e">
        <f>IF(VLOOKUP(AC126,'02'!$AC$8:$BH$274,7,FALSE)+VLOOKUP(AC126,#REF!,15,FALSE)+VLOOKUP(AC126,#REF!,7,FALSE)=0,"",VLOOKUP(AC126,'02'!$AC$8:$BH$274,7,FALSE)+VLOOKUP(AC126,#REF!,15,FALSE)+VLOOKUP(AC126,#REF!,7,FALSE))</f>
        <v>#REF!</v>
      </c>
      <c r="AJ126" s="34"/>
      <c r="AK126" s="34"/>
      <c r="AL126" s="35"/>
      <c r="AM126" s="33"/>
      <c r="AN126" s="34"/>
      <c r="AO126" s="34"/>
      <c r="AP126" s="35"/>
      <c r="AQ126" s="33"/>
      <c r="AR126" s="34"/>
      <c r="AS126" s="34"/>
      <c r="AT126" s="35"/>
      <c r="AU126" s="33"/>
      <c r="AV126" s="34"/>
      <c r="AW126" s="34"/>
      <c r="AX126" s="35"/>
      <c r="AY126" s="33"/>
      <c r="AZ126" s="34"/>
      <c r="BA126" s="34"/>
      <c r="BB126" s="35"/>
      <c r="BC126" s="33"/>
      <c r="BD126" s="34"/>
      <c r="BE126" s="34"/>
      <c r="BF126" s="35"/>
      <c r="BG126" s="107" t="e">
        <f t="shared" si="49"/>
        <v>#REF!</v>
      </c>
      <c r="BH126" s="108"/>
    </row>
    <row r="127" spans="1:60" s="3" customFormat="1" ht="20.100000000000001" customHeight="1">
      <c r="A127" s="89">
        <v>120</v>
      </c>
      <c r="B127" s="90"/>
      <c r="C127" s="131" t="s">
        <v>475</v>
      </c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3"/>
      <c r="AC127" s="109" t="s">
        <v>96</v>
      </c>
      <c r="AD127" s="110"/>
      <c r="AE127" s="29" t="e">
        <f>SUM(AE120:AH126)</f>
        <v>#REF!</v>
      </c>
      <c r="AF127" s="30"/>
      <c r="AG127" s="30"/>
      <c r="AH127" s="31"/>
      <c r="AI127" s="29" t="e">
        <f t="shared" ref="AI127" si="104">SUM(AI120:AL126)</f>
        <v>#REF!</v>
      </c>
      <c r="AJ127" s="30"/>
      <c r="AK127" s="30"/>
      <c r="AL127" s="31"/>
      <c r="AM127" s="29">
        <f t="shared" ref="AM127" si="105">SUM(AM120:AP126)</f>
        <v>0</v>
      </c>
      <c r="AN127" s="30"/>
      <c r="AO127" s="30"/>
      <c r="AP127" s="31"/>
      <c r="AQ127" s="29">
        <f t="shared" ref="AQ127" si="106">SUM(AQ120:AT126)</f>
        <v>0</v>
      </c>
      <c r="AR127" s="30"/>
      <c r="AS127" s="30"/>
      <c r="AT127" s="31"/>
      <c r="AU127" s="29">
        <f t="shared" ref="AU127" si="107">SUM(AU120:AX126)</f>
        <v>0</v>
      </c>
      <c r="AV127" s="30"/>
      <c r="AW127" s="30"/>
      <c r="AX127" s="31"/>
      <c r="AY127" s="29">
        <f t="shared" ref="AY127" si="108">SUM(AY120:BB126)</f>
        <v>0</v>
      </c>
      <c r="AZ127" s="30"/>
      <c r="BA127" s="30"/>
      <c r="BB127" s="31"/>
      <c r="BC127" s="29">
        <f t="shared" ref="BC127" si="109">SUM(BC120:BF126)</f>
        <v>0</v>
      </c>
      <c r="BD127" s="30"/>
      <c r="BE127" s="30"/>
      <c r="BF127" s="31"/>
      <c r="BG127" s="87" t="e">
        <f t="shared" si="49"/>
        <v>#REF!</v>
      </c>
      <c r="BH127" s="88"/>
    </row>
    <row r="128" spans="1:60" ht="20.100000000000001" customHeight="1">
      <c r="A128" s="80">
        <v>121</v>
      </c>
      <c r="B128" s="81"/>
      <c r="C128" s="134" t="s">
        <v>75</v>
      </c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6"/>
      <c r="AC128" s="111" t="s">
        <v>97</v>
      </c>
      <c r="AD128" s="112"/>
      <c r="AE128" s="54" t="e">
        <f>IF(VLOOKUP(AC128,'02'!$AC$8:$BH$274,3,FALSE)+VLOOKUP(AC128,#REF!,3,FALSE)+VLOOKUP(AC128,#REF!,3,FALSE)=0,"",VLOOKUP(AC128,'02'!$AC$8:$BH$274,3,FALSE)+VLOOKUP(AC128,#REF!,3,FALSE)+VLOOKUP(AC128,#REF!,3,FALSE))</f>
        <v>#REF!</v>
      </c>
      <c r="AF128" s="55"/>
      <c r="AG128" s="55"/>
      <c r="AH128" s="56"/>
      <c r="AI128" s="33" t="e">
        <f>IF(VLOOKUP(AC128,'02'!$AC$8:$BH$274,7,FALSE)+VLOOKUP(AC128,#REF!,15,FALSE)+VLOOKUP(AC128,#REF!,7,FALSE)=0,"",VLOOKUP(AC128,'02'!$AC$8:$BH$274,7,FALSE)+VLOOKUP(AC128,#REF!,15,FALSE)+VLOOKUP(AC128,#REF!,7,FALSE))</f>
        <v>#REF!</v>
      </c>
      <c r="AJ128" s="34"/>
      <c r="AK128" s="34"/>
      <c r="AL128" s="35"/>
      <c r="AM128" s="33"/>
      <c r="AN128" s="34"/>
      <c r="AO128" s="34"/>
      <c r="AP128" s="35"/>
      <c r="AQ128" s="33"/>
      <c r="AR128" s="34"/>
      <c r="AS128" s="34"/>
      <c r="AT128" s="35"/>
      <c r="AU128" s="33"/>
      <c r="AV128" s="34"/>
      <c r="AW128" s="34"/>
      <c r="AX128" s="35"/>
      <c r="AY128" s="33"/>
      <c r="AZ128" s="34"/>
      <c r="BA128" s="34"/>
      <c r="BB128" s="35"/>
      <c r="BC128" s="33"/>
      <c r="BD128" s="34"/>
      <c r="BE128" s="34"/>
      <c r="BF128" s="35"/>
      <c r="BG128" s="107" t="e">
        <f t="shared" si="49"/>
        <v>#REF!</v>
      </c>
      <c r="BH128" s="108"/>
    </row>
    <row r="129" spans="1:60" ht="20.100000000000001" customHeight="1">
      <c r="A129" s="80">
        <v>122</v>
      </c>
      <c r="B129" s="81"/>
      <c r="C129" s="134" t="s">
        <v>76</v>
      </c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  <c r="AB129" s="136"/>
      <c r="AC129" s="111" t="s">
        <v>98</v>
      </c>
      <c r="AD129" s="112"/>
      <c r="AE129" s="54" t="e">
        <f>IF(VLOOKUP(AC129,'02'!$AC$8:$BH$274,3,FALSE)+VLOOKUP(AC129,#REF!,3,FALSE)+VLOOKUP(AC129,#REF!,3,FALSE)=0,"",VLOOKUP(AC129,'02'!$AC$8:$BH$274,3,FALSE)+VLOOKUP(AC129,#REF!,3,FALSE)+VLOOKUP(AC129,#REF!,3,FALSE))</f>
        <v>#REF!</v>
      </c>
      <c r="AF129" s="55"/>
      <c r="AG129" s="55"/>
      <c r="AH129" s="56"/>
      <c r="AI129" s="33" t="e">
        <f>IF(VLOOKUP(AC129,'02'!$AC$8:$BH$274,7,FALSE)+VLOOKUP(AC129,#REF!,15,FALSE)+VLOOKUP(AC129,#REF!,7,FALSE)=0,"",VLOOKUP(AC129,'02'!$AC$8:$BH$274,7,FALSE)+VLOOKUP(AC129,#REF!,15,FALSE)+VLOOKUP(AC129,#REF!,7,FALSE))</f>
        <v>#REF!</v>
      </c>
      <c r="AJ129" s="34"/>
      <c r="AK129" s="34"/>
      <c r="AL129" s="35"/>
      <c r="AM129" s="33"/>
      <c r="AN129" s="34"/>
      <c r="AO129" s="34"/>
      <c r="AP129" s="35"/>
      <c r="AQ129" s="33"/>
      <c r="AR129" s="34"/>
      <c r="AS129" s="34"/>
      <c r="AT129" s="35"/>
      <c r="AU129" s="33"/>
      <c r="AV129" s="34"/>
      <c r="AW129" s="34"/>
      <c r="AX129" s="35"/>
      <c r="AY129" s="33"/>
      <c r="AZ129" s="34"/>
      <c r="BA129" s="34"/>
      <c r="BB129" s="35"/>
      <c r="BC129" s="33"/>
      <c r="BD129" s="34"/>
      <c r="BE129" s="34"/>
      <c r="BF129" s="35"/>
      <c r="BG129" s="107" t="e">
        <f t="shared" si="49"/>
        <v>#REF!</v>
      </c>
      <c r="BH129" s="108"/>
    </row>
    <row r="130" spans="1:60" s="3" customFormat="1" ht="20.100000000000001" customHeight="1">
      <c r="A130" s="89">
        <v>123</v>
      </c>
      <c r="B130" s="90"/>
      <c r="C130" s="131" t="s">
        <v>476</v>
      </c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  <c r="AB130" s="133"/>
      <c r="AC130" s="109" t="s">
        <v>99</v>
      </c>
      <c r="AD130" s="110"/>
      <c r="AE130" s="29" t="e">
        <f>SUM(AE128:AH129)</f>
        <v>#REF!</v>
      </c>
      <c r="AF130" s="30"/>
      <c r="AG130" s="30"/>
      <c r="AH130" s="31"/>
      <c r="AI130" s="29" t="e">
        <f t="shared" ref="AI130" si="110">SUM(AI128:AL129)</f>
        <v>#REF!</v>
      </c>
      <c r="AJ130" s="30"/>
      <c r="AK130" s="30"/>
      <c r="AL130" s="31"/>
      <c r="AM130" s="29">
        <f t="shared" ref="AM130" si="111">SUM(AM128:AP129)</f>
        <v>0</v>
      </c>
      <c r="AN130" s="30"/>
      <c r="AO130" s="30"/>
      <c r="AP130" s="31"/>
      <c r="AQ130" s="29">
        <f t="shared" ref="AQ130" si="112">SUM(AQ128:AT129)</f>
        <v>0</v>
      </c>
      <c r="AR130" s="30"/>
      <c r="AS130" s="30"/>
      <c r="AT130" s="31"/>
      <c r="AU130" s="29">
        <f t="shared" ref="AU130" si="113">SUM(AU128:AX129)</f>
        <v>0</v>
      </c>
      <c r="AV130" s="30"/>
      <c r="AW130" s="30"/>
      <c r="AX130" s="31"/>
      <c r="AY130" s="29">
        <f t="shared" ref="AY130" si="114">SUM(AY128:BB129)</f>
        <v>0</v>
      </c>
      <c r="AZ130" s="30"/>
      <c r="BA130" s="30"/>
      <c r="BB130" s="31"/>
      <c r="BC130" s="29">
        <f t="shared" ref="BC130" si="115">SUM(BC128:BF129)</f>
        <v>0</v>
      </c>
      <c r="BD130" s="30"/>
      <c r="BE130" s="30"/>
      <c r="BF130" s="31"/>
      <c r="BG130" s="87" t="e">
        <f t="shared" si="49"/>
        <v>#REF!</v>
      </c>
      <c r="BH130" s="88"/>
    </row>
    <row r="131" spans="1:60" ht="20.100000000000001" customHeight="1">
      <c r="A131" s="80">
        <v>124</v>
      </c>
      <c r="B131" s="81"/>
      <c r="C131" s="134" t="s">
        <v>77</v>
      </c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  <c r="AA131" s="135"/>
      <c r="AB131" s="136"/>
      <c r="AC131" s="111" t="s">
        <v>100</v>
      </c>
      <c r="AD131" s="112"/>
      <c r="AE131" s="54" t="e">
        <f>IF(VLOOKUP(AC131,'02'!$AC$8:$BH$274,3,FALSE)+VLOOKUP(AC131,#REF!,3,FALSE)+VLOOKUP(AC131,#REF!,3,FALSE)=0,"",VLOOKUP(AC131,'02'!$AC$8:$BH$274,3,FALSE)+VLOOKUP(AC131,#REF!,3,FALSE)+VLOOKUP(AC131,#REF!,3,FALSE))</f>
        <v>#REF!</v>
      </c>
      <c r="AF131" s="55"/>
      <c r="AG131" s="55"/>
      <c r="AH131" s="56"/>
      <c r="AI131" s="33" t="e">
        <f>IF(VLOOKUP(AC131,'02'!$AC$8:$BH$274,7,FALSE)+VLOOKUP(AC131,#REF!,15,FALSE)+VLOOKUP(AC131,#REF!,7,FALSE)=0,"",VLOOKUP(AC131,'02'!$AC$8:$BH$274,7,FALSE)+VLOOKUP(AC131,#REF!,15,FALSE)+VLOOKUP(AC131,#REF!,7,FALSE))</f>
        <v>#REF!</v>
      </c>
      <c r="AJ131" s="34"/>
      <c r="AK131" s="34"/>
      <c r="AL131" s="35"/>
      <c r="AM131" s="33"/>
      <c r="AN131" s="34"/>
      <c r="AO131" s="34"/>
      <c r="AP131" s="35"/>
      <c r="AQ131" s="33"/>
      <c r="AR131" s="34"/>
      <c r="AS131" s="34"/>
      <c r="AT131" s="35"/>
      <c r="AU131" s="33"/>
      <c r="AV131" s="34"/>
      <c r="AW131" s="34"/>
      <c r="AX131" s="35"/>
      <c r="AY131" s="33"/>
      <c r="AZ131" s="34"/>
      <c r="BA131" s="34"/>
      <c r="BB131" s="35"/>
      <c r="BC131" s="33"/>
      <c r="BD131" s="34"/>
      <c r="BE131" s="34"/>
      <c r="BF131" s="35"/>
      <c r="BG131" s="107" t="e">
        <f t="shared" si="49"/>
        <v>#REF!</v>
      </c>
      <c r="BH131" s="108"/>
    </row>
    <row r="132" spans="1:60" ht="20.100000000000001" customHeight="1">
      <c r="A132" s="80">
        <v>125</v>
      </c>
      <c r="B132" s="81"/>
      <c r="C132" s="134" t="s">
        <v>78</v>
      </c>
      <c r="D132" s="135"/>
      <c r="E132" s="135"/>
      <c r="F132" s="135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35"/>
      <c r="AA132" s="135"/>
      <c r="AB132" s="136"/>
      <c r="AC132" s="111" t="s">
        <v>101</v>
      </c>
      <c r="AD132" s="112"/>
      <c r="AE132" s="54" t="e">
        <f>IF(VLOOKUP(AC132,'02'!$AC$8:$BH$274,3,FALSE)+VLOOKUP(AC132,#REF!,3,FALSE)+VLOOKUP(AC132,#REF!,3,FALSE)=0,"",VLOOKUP(AC132,'02'!$AC$8:$BH$274,3,FALSE)+VLOOKUP(AC132,#REF!,3,FALSE)+VLOOKUP(AC132,#REF!,3,FALSE))</f>
        <v>#REF!</v>
      </c>
      <c r="AF132" s="55"/>
      <c r="AG132" s="55"/>
      <c r="AH132" s="56"/>
      <c r="AI132" s="33" t="e">
        <f>IF(VLOOKUP(AC132,'02'!$AC$8:$BH$274,7,FALSE)+VLOOKUP(AC132,#REF!,15,FALSE)+VLOOKUP(AC132,#REF!,7,FALSE)=0,"",VLOOKUP(AC132,'02'!$AC$8:$BH$274,7,FALSE)+VLOOKUP(AC132,#REF!,15,FALSE)+VLOOKUP(AC132,#REF!,7,FALSE))</f>
        <v>#REF!</v>
      </c>
      <c r="AJ132" s="34"/>
      <c r="AK132" s="34"/>
      <c r="AL132" s="35"/>
      <c r="AM132" s="33"/>
      <c r="AN132" s="34"/>
      <c r="AO132" s="34"/>
      <c r="AP132" s="35"/>
      <c r="AQ132" s="33"/>
      <c r="AR132" s="34"/>
      <c r="AS132" s="34"/>
      <c r="AT132" s="35"/>
      <c r="AU132" s="33"/>
      <c r="AV132" s="34"/>
      <c r="AW132" s="34"/>
      <c r="AX132" s="35"/>
      <c r="AY132" s="33"/>
      <c r="AZ132" s="34"/>
      <c r="BA132" s="34"/>
      <c r="BB132" s="35"/>
      <c r="BC132" s="33"/>
      <c r="BD132" s="34"/>
      <c r="BE132" s="34"/>
      <c r="BF132" s="35"/>
      <c r="BG132" s="107" t="e">
        <f t="shared" si="49"/>
        <v>#REF!</v>
      </c>
      <c r="BH132" s="108"/>
    </row>
    <row r="133" spans="1:60" ht="20.100000000000001" customHeight="1">
      <c r="A133" s="80">
        <v>126</v>
      </c>
      <c r="B133" s="81"/>
      <c r="C133" s="134" t="s">
        <v>79</v>
      </c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  <c r="AA133" s="135"/>
      <c r="AB133" s="136"/>
      <c r="AC133" s="111" t="s">
        <v>102</v>
      </c>
      <c r="AD133" s="112"/>
      <c r="AE133" s="54" t="e">
        <f>IF(VLOOKUP(AC133,'02'!$AC$8:$BH$274,3,FALSE)+VLOOKUP(AC133,#REF!,3,FALSE)+VLOOKUP(AC133,#REF!,3,FALSE)=0,"",VLOOKUP(AC133,'02'!$AC$8:$BH$274,3,FALSE)+VLOOKUP(AC133,#REF!,3,FALSE)+VLOOKUP(AC133,#REF!,3,FALSE))</f>
        <v>#REF!</v>
      </c>
      <c r="AF133" s="55"/>
      <c r="AG133" s="55"/>
      <c r="AH133" s="56"/>
      <c r="AI133" s="33" t="e">
        <f>IF(VLOOKUP(AC133,'02'!$AC$8:$BH$274,7,FALSE)+VLOOKUP(AC133,#REF!,15,FALSE)+VLOOKUP(AC133,#REF!,7,FALSE)=0,"",VLOOKUP(AC133,'02'!$AC$8:$BH$274,7,FALSE)+VLOOKUP(AC133,#REF!,15,FALSE)+VLOOKUP(AC133,#REF!,7,FALSE))</f>
        <v>#REF!</v>
      </c>
      <c r="AJ133" s="34"/>
      <c r="AK133" s="34"/>
      <c r="AL133" s="35"/>
      <c r="AM133" s="33"/>
      <c r="AN133" s="34"/>
      <c r="AO133" s="34"/>
      <c r="AP133" s="35"/>
      <c r="AQ133" s="33"/>
      <c r="AR133" s="34"/>
      <c r="AS133" s="34"/>
      <c r="AT133" s="35"/>
      <c r="AU133" s="33"/>
      <c r="AV133" s="34"/>
      <c r="AW133" s="34"/>
      <c r="AX133" s="35"/>
      <c r="AY133" s="33"/>
      <c r="AZ133" s="34"/>
      <c r="BA133" s="34"/>
      <c r="BB133" s="35"/>
      <c r="BC133" s="33"/>
      <c r="BD133" s="34"/>
      <c r="BE133" s="34"/>
      <c r="BF133" s="35"/>
      <c r="BG133" s="107" t="e">
        <f t="shared" si="49"/>
        <v>#REF!</v>
      </c>
      <c r="BH133" s="108"/>
    </row>
    <row r="134" spans="1:60" ht="20.100000000000001" customHeight="1">
      <c r="A134" s="80">
        <v>127</v>
      </c>
      <c r="B134" s="81"/>
      <c r="C134" s="134" t="s">
        <v>80</v>
      </c>
      <c r="D134" s="135"/>
      <c r="E134" s="135"/>
      <c r="F134" s="135"/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  <c r="AA134" s="135"/>
      <c r="AB134" s="136"/>
      <c r="AC134" s="111" t="s">
        <v>103</v>
      </c>
      <c r="AD134" s="112"/>
      <c r="AE134" s="54" t="e">
        <f>IF(VLOOKUP(AC134,'02'!$AC$8:$BH$274,3,FALSE)+VLOOKUP(AC134,#REF!,3,FALSE)+VLOOKUP(AC134,#REF!,3,FALSE)=0,"",VLOOKUP(AC134,'02'!$AC$8:$BH$274,3,FALSE)+VLOOKUP(AC134,#REF!,3,FALSE)+VLOOKUP(AC134,#REF!,3,FALSE))</f>
        <v>#REF!</v>
      </c>
      <c r="AF134" s="55"/>
      <c r="AG134" s="55"/>
      <c r="AH134" s="56"/>
      <c r="AI134" s="33" t="e">
        <f>IF(VLOOKUP(AC134,'02'!$AC$8:$BH$274,7,FALSE)+VLOOKUP(AC134,#REF!,15,FALSE)+VLOOKUP(AC134,#REF!,7,FALSE)=0,"",VLOOKUP(AC134,'02'!$AC$8:$BH$274,7,FALSE)+VLOOKUP(AC134,#REF!,15,FALSE)+VLOOKUP(AC134,#REF!,7,FALSE))</f>
        <v>#REF!</v>
      </c>
      <c r="AJ134" s="34"/>
      <c r="AK134" s="34"/>
      <c r="AL134" s="35"/>
      <c r="AM134" s="33"/>
      <c r="AN134" s="34"/>
      <c r="AO134" s="34"/>
      <c r="AP134" s="35"/>
      <c r="AQ134" s="33"/>
      <c r="AR134" s="34"/>
      <c r="AS134" s="34"/>
      <c r="AT134" s="35"/>
      <c r="AU134" s="33"/>
      <c r="AV134" s="34"/>
      <c r="AW134" s="34"/>
      <c r="AX134" s="35"/>
      <c r="AY134" s="33"/>
      <c r="AZ134" s="34"/>
      <c r="BA134" s="34"/>
      <c r="BB134" s="35"/>
      <c r="BC134" s="33"/>
      <c r="BD134" s="34"/>
      <c r="BE134" s="34"/>
      <c r="BF134" s="35"/>
      <c r="BG134" s="107" t="e">
        <f t="shared" si="49"/>
        <v>#REF!</v>
      </c>
      <c r="BH134" s="108"/>
    </row>
    <row r="135" spans="1:60" ht="20.100000000000001" customHeight="1">
      <c r="A135" s="80">
        <v>128</v>
      </c>
      <c r="B135" s="81"/>
      <c r="C135" s="134" t="s">
        <v>81</v>
      </c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6"/>
      <c r="AC135" s="111" t="s">
        <v>104</v>
      </c>
      <c r="AD135" s="112"/>
      <c r="AE135" s="54" t="e">
        <f>IF(VLOOKUP(AC135,'02'!$AC$8:$BH$274,3,FALSE)+VLOOKUP(AC135,#REF!,3,FALSE)+VLOOKUP(AC135,#REF!,3,FALSE)=0,"",VLOOKUP(AC135,'02'!$AC$8:$BH$274,3,FALSE)+VLOOKUP(AC135,#REF!,3,FALSE)+VLOOKUP(AC135,#REF!,3,FALSE))</f>
        <v>#REF!</v>
      </c>
      <c r="AF135" s="55"/>
      <c r="AG135" s="55"/>
      <c r="AH135" s="56"/>
      <c r="AI135" s="33" t="e">
        <f>IF(VLOOKUP(AC135,'02'!$AC$8:$BH$274,7,FALSE)+VLOOKUP(AC135,#REF!,15,FALSE)+VLOOKUP(AC135,#REF!,7,FALSE)=0,"",VLOOKUP(AC135,'02'!$AC$8:$BH$274,7,FALSE)+VLOOKUP(AC135,#REF!,15,FALSE)+VLOOKUP(AC135,#REF!,7,FALSE))</f>
        <v>#REF!</v>
      </c>
      <c r="AJ135" s="34"/>
      <c r="AK135" s="34"/>
      <c r="AL135" s="35"/>
      <c r="AM135" s="33"/>
      <c r="AN135" s="34"/>
      <c r="AO135" s="34"/>
      <c r="AP135" s="35"/>
      <c r="AQ135" s="33"/>
      <c r="AR135" s="34"/>
      <c r="AS135" s="34"/>
      <c r="AT135" s="35"/>
      <c r="AU135" s="33"/>
      <c r="AV135" s="34"/>
      <c r="AW135" s="34"/>
      <c r="AX135" s="35"/>
      <c r="AY135" s="33"/>
      <c r="AZ135" s="34"/>
      <c r="BA135" s="34"/>
      <c r="BB135" s="35"/>
      <c r="BC135" s="33"/>
      <c r="BD135" s="34"/>
      <c r="BE135" s="34"/>
      <c r="BF135" s="35"/>
      <c r="BG135" s="107" t="e">
        <f t="shared" si="49"/>
        <v>#REF!</v>
      </c>
      <c r="BH135" s="108"/>
    </row>
    <row r="136" spans="1:60" s="3" customFormat="1" ht="20.100000000000001" customHeight="1">
      <c r="A136" s="89">
        <v>129</v>
      </c>
      <c r="B136" s="90"/>
      <c r="C136" s="131" t="s">
        <v>477</v>
      </c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  <c r="AB136" s="133"/>
      <c r="AC136" s="109" t="s">
        <v>105</v>
      </c>
      <c r="AD136" s="110"/>
      <c r="AE136" s="29" t="e">
        <f>SUM(AE131:AH135)</f>
        <v>#REF!</v>
      </c>
      <c r="AF136" s="30"/>
      <c r="AG136" s="30"/>
      <c r="AH136" s="31"/>
      <c r="AI136" s="29" t="e">
        <f t="shared" ref="AI136" si="116">SUM(AI131:AL135)</f>
        <v>#REF!</v>
      </c>
      <c r="AJ136" s="30"/>
      <c r="AK136" s="30"/>
      <c r="AL136" s="31"/>
      <c r="AM136" s="29">
        <f t="shared" ref="AM136" si="117">SUM(AM131:AP135)</f>
        <v>0</v>
      </c>
      <c r="AN136" s="30"/>
      <c r="AO136" s="30"/>
      <c r="AP136" s="31"/>
      <c r="AQ136" s="29">
        <f t="shared" ref="AQ136" si="118">SUM(AQ131:AT135)</f>
        <v>0</v>
      </c>
      <c r="AR136" s="30"/>
      <c r="AS136" s="30"/>
      <c r="AT136" s="31"/>
      <c r="AU136" s="29">
        <f t="shared" ref="AU136" si="119">SUM(AU131:AX135)</f>
        <v>0</v>
      </c>
      <c r="AV136" s="30"/>
      <c r="AW136" s="30"/>
      <c r="AX136" s="31"/>
      <c r="AY136" s="29">
        <f t="shared" ref="AY136" si="120">SUM(AY131:BB135)</f>
        <v>0</v>
      </c>
      <c r="AZ136" s="30"/>
      <c r="BA136" s="30"/>
      <c r="BB136" s="31"/>
      <c r="BC136" s="29">
        <f t="shared" ref="BC136" si="121">SUM(BC131:BF135)</f>
        <v>0</v>
      </c>
      <c r="BD136" s="30"/>
      <c r="BE136" s="30"/>
      <c r="BF136" s="31"/>
      <c r="BG136" s="87" t="e">
        <f t="shared" si="49"/>
        <v>#REF!</v>
      </c>
      <c r="BH136" s="88"/>
    </row>
    <row r="137" spans="1:60" s="3" customFormat="1" ht="20.100000000000001" customHeight="1">
      <c r="A137" s="89">
        <v>130</v>
      </c>
      <c r="B137" s="90"/>
      <c r="C137" s="131" t="s">
        <v>586</v>
      </c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3"/>
      <c r="AC137" s="109" t="s">
        <v>57</v>
      </c>
      <c r="AD137" s="110"/>
      <c r="AE137" s="29" t="e">
        <f>AE116+AE119+AE127+AE130+AE136</f>
        <v>#REF!</v>
      </c>
      <c r="AF137" s="30"/>
      <c r="AG137" s="30"/>
      <c r="AH137" s="31"/>
      <c r="AI137" s="29" t="e">
        <f t="shared" ref="AI137" si="122">AI116+AI119+AI127+AI130+AI136</f>
        <v>#REF!</v>
      </c>
      <c r="AJ137" s="30"/>
      <c r="AK137" s="30"/>
      <c r="AL137" s="31"/>
      <c r="AM137" s="29">
        <f t="shared" ref="AM137" si="123">AM116+AM119+AM127+AM130+AM136</f>
        <v>0</v>
      </c>
      <c r="AN137" s="30"/>
      <c r="AO137" s="30"/>
      <c r="AP137" s="31"/>
      <c r="AQ137" s="29">
        <f t="shared" ref="AQ137" si="124">AQ116+AQ119+AQ127+AQ130+AQ136</f>
        <v>0</v>
      </c>
      <c r="AR137" s="30"/>
      <c r="AS137" s="30"/>
      <c r="AT137" s="31"/>
      <c r="AU137" s="29">
        <f t="shared" ref="AU137" si="125">AU116+AU119+AU127+AU130+AU136</f>
        <v>0</v>
      </c>
      <c r="AV137" s="30"/>
      <c r="AW137" s="30"/>
      <c r="AX137" s="31"/>
      <c r="AY137" s="29">
        <f t="shared" ref="AY137" si="126">AY116+AY119+AY127+AY130+AY136</f>
        <v>0</v>
      </c>
      <c r="AZ137" s="30"/>
      <c r="BA137" s="30"/>
      <c r="BB137" s="31"/>
      <c r="BC137" s="29">
        <f t="shared" ref="BC137" si="127">BC116+BC119+BC127+BC130+BC136</f>
        <v>0</v>
      </c>
      <c r="BD137" s="30"/>
      <c r="BE137" s="30"/>
      <c r="BF137" s="31"/>
      <c r="BG137" s="87" t="e">
        <f t="shared" ref="BG137:BG200" si="128">IF(AI137&lt;&gt;"",BC137/AI137,"n.é.")</f>
        <v>#REF!</v>
      </c>
      <c r="BH137" s="88"/>
    </row>
    <row r="138" spans="1:60" ht="20.100000000000001" customHeight="1">
      <c r="A138" s="80">
        <v>131</v>
      </c>
      <c r="B138" s="81"/>
      <c r="C138" s="82" t="s">
        <v>108</v>
      </c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4"/>
      <c r="AC138" s="111" t="s">
        <v>116</v>
      </c>
      <c r="AD138" s="112"/>
      <c r="AE138" s="54" t="e">
        <f>IF(VLOOKUP(AC138,'02'!$AC$8:$BH$274,3,FALSE)+VLOOKUP(AC138,#REF!,3,FALSE)+VLOOKUP(AC138,#REF!,3,FALSE)=0,"",VLOOKUP(AC138,'02'!$AC$8:$BH$274,3,FALSE)+VLOOKUP(AC138,#REF!,3,FALSE)+VLOOKUP(AC138,#REF!,3,FALSE))</f>
        <v>#REF!</v>
      </c>
      <c r="AF138" s="55"/>
      <c r="AG138" s="55"/>
      <c r="AH138" s="56"/>
      <c r="AI138" s="33" t="e">
        <f>IF(VLOOKUP(AC138,'02'!$AC$8:$BH$274,7,FALSE)+VLOOKUP(AC138,#REF!,15,FALSE)+VLOOKUP(AC138,#REF!,7,FALSE)=0,"",VLOOKUP(AC138,'02'!$AC$8:$BH$274,7,FALSE)+VLOOKUP(AC138,#REF!,15,FALSE)+VLOOKUP(AC138,#REF!,7,FALSE))</f>
        <v>#REF!</v>
      </c>
      <c r="AJ138" s="34"/>
      <c r="AK138" s="34"/>
      <c r="AL138" s="35"/>
      <c r="AM138" s="33"/>
      <c r="AN138" s="34"/>
      <c r="AO138" s="34"/>
      <c r="AP138" s="35"/>
      <c r="AQ138" s="33"/>
      <c r="AR138" s="34"/>
      <c r="AS138" s="34"/>
      <c r="AT138" s="35"/>
      <c r="AU138" s="33"/>
      <c r="AV138" s="34"/>
      <c r="AW138" s="34"/>
      <c r="AX138" s="35"/>
      <c r="AY138" s="33"/>
      <c r="AZ138" s="34"/>
      <c r="BA138" s="34"/>
      <c r="BB138" s="35"/>
      <c r="BC138" s="33"/>
      <c r="BD138" s="34"/>
      <c r="BE138" s="34"/>
      <c r="BF138" s="35"/>
      <c r="BG138" s="107" t="e">
        <f t="shared" si="128"/>
        <v>#REF!</v>
      </c>
      <c r="BH138" s="108"/>
    </row>
    <row r="139" spans="1:60" ht="20.100000000000001" customHeight="1">
      <c r="A139" s="80">
        <v>132</v>
      </c>
      <c r="B139" s="81"/>
      <c r="C139" s="82" t="s">
        <v>109</v>
      </c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4"/>
      <c r="AC139" s="111" t="s">
        <v>117</v>
      </c>
      <c r="AD139" s="112"/>
      <c r="AE139" s="54" t="e">
        <f>IF(VLOOKUP(AC139,'02'!$AC$8:$BH$274,3,FALSE)+VLOOKUP(AC139,#REF!,3,FALSE)+VLOOKUP(AC139,#REF!,3,FALSE)=0,"",VLOOKUP(AC139,'02'!$AC$8:$BH$274,3,FALSE)+VLOOKUP(AC139,#REF!,3,FALSE)+VLOOKUP(AC139,#REF!,3,FALSE))</f>
        <v>#REF!</v>
      </c>
      <c r="AF139" s="55"/>
      <c r="AG139" s="55"/>
      <c r="AH139" s="56"/>
      <c r="AI139" s="33" t="e">
        <f>IF(VLOOKUP(AC139,'02'!$AC$8:$BH$274,7,FALSE)+VLOOKUP(AC139,#REF!,15,FALSE)+VLOOKUP(AC139,#REF!,7,FALSE)=0,"",VLOOKUP(AC139,'02'!$AC$8:$BH$274,7,FALSE)+VLOOKUP(AC139,#REF!,15,FALSE)+VLOOKUP(AC139,#REF!,7,FALSE))</f>
        <v>#REF!</v>
      </c>
      <c r="AJ139" s="34"/>
      <c r="AK139" s="34"/>
      <c r="AL139" s="35"/>
      <c r="AM139" s="33"/>
      <c r="AN139" s="34"/>
      <c r="AO139" s="34"/>
      <c r="AP139" s="35"/>
      <c r="AQ139" s="33"/>
      <c r="AR139" s="34"/>
      <c r="AS139" s="34"/>
      <c r="AT139" s="35"/>
      <c r="AU139" s="33"/>
      <c r="AV139" s="34"/>
      <c r="AW139" s="34"/>
      <c r="AX139" s="35"/>
      <c r="AY139" s="33"/>
      <c r="AZ139" s="34"/>
      <c r="BA139" s="34"/>
      <c r="BB139" s="35"/>
      <c r="BC139" s="33"/>
      <c r="BD139" s="34"/>
      <c r="BE139" s="34"/>
      <c r="BF139" s="35"/>
      <c r="BG139" s="107" t="e">
        <f t="shared" si="128"/>
        <v>#REF!</v>
      </c>
      <c r="BH139" s="108"/>
    </row>
    <row r="140" spans="1:60" ht="20.100000000000001" customHeight="1">
      <c r="A140" s="80">
        <v>133</v>
      </c>
      <c r="B140" s="81"/>
      <c r="C140" s="128" t="s">
        <v>110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30"/>
      <c r="AC140" s="111" t="s">
        <v>118</v>
      </c>
      <c r="AD140" s="112"/>
      <c r="AE140" s="54" t="e">
        <f>IF(VLOOKUP(AC140,'02'!$AC$8:$BH$274,3,FALSE)+VLOOKUP(AC140,#REF!,3,FALSE)+VLOOKUP(AC140,#REF!,3,FALSE)=0,"",VLOOKUP(AC140,'02'!$AC$8:$BH$274,3,FALSE)+VLOOKUP(AC140,#REF!,3,FALSE)+VLOOKUP(AC140,#REF!,3,FALSE))</f>
        <v>#REF!</v>
      </c>
      <c r="AF140" s="55"/>
      <c r="AG140" s="55"/>
      <c r="AH140" s="56"/>
      <c r="AI140" s="33" t="e">
        <f>IF(VLOOKUP(AC140,'02'!$AC$8:$BH$274,7,FALSE)+VLOOKUP(AC140,#REF!,15,FALSE)+VLOOKUP(AC140,#REF!,7,FALSE)=0,"",VLOOKUP(AC140,'02'!$AC$8:$BH$274,7,FALSE)+VLOOKUP(AC140,#REF!,15,FALSE)+VLOOKUP(AC140,#REF!,7,FALSE))</f>
        <v>#REF!</v>
      </c>
      <c r="AJ140" s="34"/>
      <c r="AK140" s="34"/>
      <c r="AL140" s="35"/>
      <c r="AM140" s="33"/>
      <c r="AN140" s="34"/>
      <c r="AO140" s="34"/>
      <c r="AP140" s="35"/>
      <c r="AQ140" s="33"/>
      <c r="AR140" s="34"/>
      <c r="AS140" s="34"/>
      <c r="AT140" s="35"/>
      <c r="AU140" s="33"/>
      <c r="AV140" s="34"/>
      <c r="AW140" s="34"/>
      <c r="AX140" s="35"/>
      <c r="AY140" s="33"/>
      <c r="AZ140" s="34"/>
      <c r="BA140" s="34"/>
      <c r="BB140" s="35"/>
      <c r="BC140" s="33"/>
      <c r="BD140" s="34"/>
      <c r="BE140" s="34"/>
      <c r="BF140" s="35"/>
      <c r="BG140" s="107" t="e">
        <f t="shared" si="128"/>
        <v>#REF!</v>
      </c>
      <c r="BH140" s="108"/>
    </row>
    <row r="141" spans="1:60" ht="20.100000000000001" customHeight="1">
      <c r="A141" s="80">
        <v>134</v>
      </c>
      <c r="B141" s="81"/>
      <c r="C141" s="128" t="s">
        <v>111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30"/>
      <c r="AC141" s="111" t="s">
        <v>119</v>
      </c>
      <c r="AD141" s="112"/>
      <c r="AE141" s="54" t="e">
        <f>IF(VLOOKUP(AC141,'02'!$AC$8:$BH$274,3,FALSE)+VLOOKUP(AC141,#REF!,3,FALSE)+VLOOKUP(AC141,#REF!,3,FALSE)=0,"",VLOOKUP(AC141,'02'!$AC$8:$BH$274,3,FALSE)+VLOOKUP(AC141,#REF!,3,FALSE)+VLOOKUP(AC141,#REF!,3,FALSE))</f>
        <v>#REF!</v>
      </c>
      <c r="AF141" s="55"/>
      <c r="AG141" s="55"/>
      <c r="AH141" s="56"/>
      <c r="AI141" s="33" t="e">
        <f>IF(VLOOKUP(AC141,'02'!$AC$8:$BH$274,7,FALSE)+VLOOKUP(AC141,#REF!,15,FALSE)+VLOOKUP(AC141,#REF!,7,FALSE)=0,"",VLOOKUP(AC141,'02'!$AC$8:$BH$274,7,FALSE)+VLOOKUP(AC141,#REF!,15,FALSE)+VLOOKUP(AC141,#REF!,7,FALSE))</f>
        <v>#REF!</v>
      </c>
      <c r="AJ141" s="34"/>
      <c r="AK141" s="34"/>
      <c r="AL141" s="35"/>
      <c r="AM141" s="33"/>
      <c r="AN141" s="34"/>
      <c r="AO141" s="34"/>
      <c r="AP141" s="35"/>
      <c r="AQ141" s="33"/>
      <c r="AR141" s="34"/>
      <c r="AS141" s="34"/>
      <c r="AT141" s="35"/>
      <c r="AU141" s="33"/>
      <c r="AV141" s="34"/>
      <c r="AW141" s="34"/>
      <c r="AX141" s="35"/>
      <c r="AY141" s="33"/>
      <c r="AZ141" s="34"/>
      <c r="BA141" s="34"/>
      <c r="BB141" s="35"/>
      <c r="BC141" s="33"/>
      <c r="BD141" s="34"/>
      <c r="BE141" s="34"/>
      <c r="BF141" s="35"/>
      <c r="BG141" s="107" t="e">
        <f t="shared" si="128"/>
        <v>#REF!</v>
      </c>
      <c r="BH141" s="108"/>
    </row>
    <row r="142" spans="1:60" ht="20.100000000000001" customHeight="1">
      <c r="A142" s="80">
        <v>135</v>
      </c>
      <c r="B142" s="81"/>
      <c r="C142" s="128" t="s">
        <v>112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  <c r="AB142" s="130"/>
      <c r="AC142" s="111" t="s">
        <v>120</v>
      </c>
      <c r="AD142" s="112"/>
      <c r="AE142" s="54" t="e">
        <f>IF(VLOOKUP(AC142,'02'!$AC$8:$BH$274,3,FALSE)+VLOOKUP(AC142,#REF!,3,FALSE)+VLOOKUP(AC142,#REF!,3,FALSE)=0,"",VLOOKUP(AC142,'02'!$AC$8:$BH$274,3,FALSE)+VLOOKUP(AC142,#REF!,3,FALSE)+VLOOKUP(AC142,#REF!,3,FALSE))</f>
        <v>#REF!</v>
      </c>
      <c r="AF142" s="55"/>
      <c r="AG142" s="55"/>
      <c r="AH142" s="56"/>
      <c r="AI142" s="33" t="e">
        <f>IF(VLOOKUP(AC142,'02'!$AC$8:$BH$274,7,FALSE)+VLOOKUP(AC142,#REF!,15,FALSE)+VLOOKUP(AC142,#REF!,7,FALSE)=0,"",VLOOKUP(AC142,'02'!$AC$8:$BH$274,7,FALSE)+VLOOKUP(AC142,#REF!,15,FALSE)+VLOOKUP(AC142,#REF!,7,FALSE))</f>
        <v>#REF!</v>
      </c>
      <c r="AJ142" s="34"/>
      <c r="AK142" s="34"/>
      <c r="AL142" s="35"/>
      <c r="AM142" s="33"/>
      <c r="AN142" s="34"/>
      <c r="AO142" s="34"/>
      <c r="AP142" s="35"/>
      <c r="AQ142" s="33"/>
      <c r="AR142" s="34"/>
      <c r="AS142" s="34"/>
      <c r="AT142" s="35"/>
      <c r="AU142" s="33"/>
      <c r="AV142" s="34"/>
      <c r="AW142" s="34"/>
      <c r="AX142" s="35"/>
      <c r="AY142" s="33"/>
      <c r="AZ142" s="34"/>
      <c r="BA142" s="34"/>
      <c r="BB142" s="35"/>
      <c r="BC142" s="33"/>
      <c r="BD142" s="34"/>
      <c r="BE142" s="34"/>
      <c r="BF142" s="35"/>
      <c r="BG142" s="107" t="e">
        <f t="shared" si="128"/>
        <v>#REF!</v>
      </c>
      <c r="BH142" s="108"/>
    </row>
    <row r="143" spans="1:60" ht="20.100000000000001" customHeight="1">
      <c r="A143" s="80">
        <v>136</v>
      </c>
      <c r="B143" s="81"/>
      <c r="C143" s="82" t="s">
        <v>113</v>
      </c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4"/>
      <c r="AC143" s="111" t="s">
        <v>121</v>
      </c>
      <c r="AD143" s="112"/>
      <c r="AE143" s="54" t="e">
        <f>IF(VLOOKUP(AC143,'02'!$AC$8:$BH$274,3,FALSE)+VLOOKUP(AC143,#REF!,3,FALSE)+VLOOKUP(AC143,#REF!,3,FALSE)=0,"",VLOOKUP(AC143,'02'!$AC$8:$BH$274,3,FALSE)+VLOOKUP(AC143,#REF!,3,FALSE)+VLOOKUP(AC143,#REF!,3,FALSE))</f>
        <v>#REF!</v>
      </c>
      <c r="AF143" s="55"/>
      <c r="AG143" s="55"/>
      <c r="AH143" s="56"/>
      <c r="AI143" s="33" t="e">
        <f>IF(VLOOKUP(AC143,'02'!$AC$8:$BH$274,7,FALSE)+VLOOKUP(AC143,#REF!,15,FALSE)+VLOOKUP(AC143,#REF!,7,FALSE)=0,"",VLOOKUP(AC143,'02'!$AC$8:$BH$274,7,FALSE)+VLOOKUP(AC143,#REF!,15,FALSE)+VLOOKUP(AC143,#REF!,7,FALSE))</f>
        <v>#REF!</v>
      </c>
      <c r="AJ143" s="34"/>
      <c r="AK143" s="34"/>
      <c r="AL143" s="35"/>
      <c r="AM143" s="33"/>
      <c r="AN143" s="34"/>
      <c r="AO143" s="34"/>
      <c r="AP143" s="35"/>
      <c r="AQ143" s="33"/>
      <c r="AR143" s="34"/>
      <c r="AS143" s="34"/>
      <c r="AT143" s="35"/>
      <c r="AU143" s="33"/>
      <c r="AV143" s="34"/>
      <c r="AW143" s="34"/>
      <c r="AX143" s="35"/>
      <c r="AY143" s="33"/>
      <c r="AZ143" s="34"/>
      <c r="BA143" s="34"/>
      <c r="BB143" s="35"/>
      <c r="BC143" s="33"/>
      <c r="BD143" s="34"/>
      <c r="BE143" s="34"/>
      <c r="BF143" s="35"/>
      <c r="BG143" s="107" t="e">
        <f t="shared" si="128"/>
        <v>#REF!</v>
      </c>
      <c r="BH143" s="108"/>
    </row>
    <row r="144" spans="1:60" ht="20.100000000000001" customHeight="1">
      <c r="A144" s="80">
        <v>137</v>
      </c>
      <c r="B144" s="81"/>
      <c r="C144" s="82" t="s">
        <v>114</v>
      </c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4"/>
      <c r="AC144" s="111" t="s">
        <v>122</v>
      </c>
      <c r="AD144" s="112"/>
      <c r="AE144" s="54" t="e">
        <f>IF(VLOOKUP(AC144,'02'!$AC$8:$BH$274,3,FALSE)+VLOOKUP(AC144,#REF!,3,FALSE)+VLOOKUP(AC144,#REF!,3,FALSE)=0,"",VLOOKUP(AC144,'02'!$AC$8:$BH$274,3,FALSE)+VLOOKUP(AC144,#REF!,3,FALSE)+VLOOKUP(AC144,#REF!,3,FALSE))</f>
        <v>#REF!</v>
      </c>
      <c r="AF144" s="55"/>
      <c r="AG144" s="55"/>
      <c r="AH144" s="56"/>
      <c r="AI144" s="33" t="e">
        <f>IF(VLOOKUP(AC144,'02'!$AC$8:$BH$274,7,FALSE)+VLOOKUP(AC144,#REF!,15,FALSE)+VLOOKUP(AC144,#REF!,7,FALSE)=0,"",VLOOKUP(AC144,'02'!$AC$8:$BH$274,7,FALSE)+VLOOKUP(AC144,#REF!,15,FALSE)+VLOOKUP(AC144,#REF!,7,FALSE))</f>
        <v>#REF!</v>
      </c>
      <c r="AJ144" s="34"/>
      <c r="AK144" s="34"/>
      <c r="AL144" s="35"/>
      <c r="AM144" s="33"/>
      <c r="AN144" s="34"/>
      <c r="AO144" s="34"/>
      <c r="AP144" s="35"/>
      <c r="AQ144" s="33"/>
      <c r="AR144" s="34"/>
      <c r="AS144" s="34"/>
      <c r="AT144" s="35"/>
      <c r="AU144" s="33"/>
      <c r="AV144" s="34"/>
      <c r="AW144" s="34"/>
      <c r="AX144" s="35"/>
      <c r="AY144" s="33"/>
      <c r="AZ144" s="34"/>
      <c r="BA144" s="34"/>
      <c r="BB144" s="35"/>
      <c r="BC144" s="33"/>
      <c r="BD144" s="34"/>
      <c r="BE144" s="34"/>
      <c r="BF144" s="35"/>
      <c r="BG144" s="107" t="e">
        <f t="shared" si="128"/>
        <v>#REF!</v>
      </c>
      <c r="BH144" s="108"/>
    </row>
    <row r="145" spans="1:60" ht="20.100000000000001" customHeight="1">
      <c r="A145" s="80">
        <v>138</v>
      </c>
      <c r="B145" s="81"/>
      <c r="C145" s="82" t="s">
        <v>115</v>
      </c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4"/>
      <c r="AC145" s="111" t="s">
        <v>123</v>
      </c>
      <c r="AD145" s="112"/>
      <c r="AE145" s="54" t="e">
        <f>IF(VLOOKUP(AC145,'02'!$AC$8:$BH$274,3,FALSE)+VLOOKUP(AC145,#REF!,3,FALSE)+VLOOKUP(AC145,#REF!,3,FALSE)=0,"",VLOOKUP(AC145,'02'!$AC$8:$BH$274,3,FALSE)+VLOOKUP(AC145,#REF!,3,FALSE)+VLOOKUP(AC145,#REF!,3,FALSE))</f>
        <v>#REF!</v>
      </c>
      <c r="AF145" s="55"/>
      <c r="AG145" s="55"/>
      <c r="AH145" s="56"/>
      <c r="AI145" s="33" t="e">
        <f>IF(VLOOKUP(AC145,'02'!$AC$8:$BH$274,7,FALSE)+VLOOKUP(AC145,#REF!,15,FALSE)+VLOOKUP(AC145,#REF!,7,FALSE)=0,"",VLOOKUP(AC145,'02'!$AC$8:$BH$274,7,FALSE)+VLOOKUP(AC145,#REF!,15,FALSE)+VLOOKUP(AC145,#REF!,7,FALSE))</f>
        <v>#REF!</v>
      </c>
      <c r="AJ145" s="34"/>
      <c r="AK145" s="34"/>
      <c r="AL145" s="35"/>
      <c r="AM145" s="33"/>
      <c r="AN145" s="34"/>
      <c r="AO145" s="34"/>
      <c r="AP145" s="35"/>
      <c r="AQ145" s="33"/>
      <c r="AR145" s="34"/>
      <c r="AS145" s="34"/>
      <c r="AT145" s="35"/>
      <c r="AU145" s="33"/>
      <c r="AV145" s="34"/>
      <c r="AW145" s="34"/>
      <c r="AX145" s="35"/>
      <c r="AY145" s="33"/>
      <c r="AZ145" s="34"/>
      <c r="BA145" s="34"/>
      <c r="BB145" s="35"/>
      <c r="BC145" s="33"/>
      <c r="BD145" s="34"/>
      <c r="BE145" s="34"/>
      <c r="BF145" s="35"/>
      <c r="BG145" s="107" t="e">
        <f t="shared" si="128"/>
        <v>#REF!</v>
      </c>
      <c r="BH145" s="108"/>
    </row>
    <row r="146" spans="1:60" s="3" customFormat="1" ht="20.100000000000001" customHeight="1">
      <c r="A146" s="89">
        <v>139</v>
      </c>
      <c r="B146" s="90"/>
      <c r="C146" s="99" t="s">
        <v>478</v>
      </c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1"/>
      <c r="AC146" s="109" t="s">
        <v>58</v>
      </c>
      <c r="AD146" s="110"/>
      <c r="AE146" s="29" t="e">
        <f>SUM(AE138:AH145)</f>
        <v>#REF!</v>
      </c>
      <c r="AF146" s="30"/>
      <c r="AG146" s="30"/>
      <c r="AH146" s="31"/>
      <c r="AI146" s="29" t="e">
        <f t="shared" ref="AI146" si="129">SUM(AI138:AL145)</f>
        <v>#REF!</v>
      </c>
      <c r="AJ146" s="30"/>
      <c r="AK146" s="30"/>
      <c r="AL146" s="31"/>
      <c r="AM146" s="29">
        <f t="shared" ref="AM146" si="130">SUM(AM138:AP145)</f>
        <v>0</v>
      </c>
      <c r="AN146" s="30"/>
      <c r="AO146" s="30"/>
      <c r="AP146" s="31"/>
      <c r="AQ146" s="29">
        <f t="shared" ref="AQ146" si="131">SUM(AQ138:AT145)</f>
        <v>0</v>
      </c>
      <c r="AR146" s="30"/>
      <c r="AS146" s="30"/>
      <c r="AT146" s="31"/>
      <c r="AU146" s="29">
        <f t="shared" ref="AU146" si="132">SUM(AU138:AX145)</f>
        <v>0</v>
      </c>
      <c r="AV146" s="30"/>
      <c r="AW146" s="30"/>
      <c r="AX146" s="31"/>
      <c r="AY146" s="29">
        <f t="shared" ref="AY146" si="133">SUM(AY138:BB145)</f>
        <v>0</v>
      </c>
      <c r="AZ146" s="30"/>
      <c r="BA146" s="30"/>
      <c r="BB146" s="31"/>
      <c r="BC146" s="29">
        <f t="shared" ref="BC146" si="134">SUM(BC138:BF145)</f>
        <v>0</v>
      </c>
      <c r="BD146" s="30"/>
      <c r="BE146" s="30"/>
      <c r="BF146" s="31"/>
      <c r="BG146" s="87" t="e">
        <f t="shared" si="128"/>
        <v>#REF!</v>
      </c>
      <c r="BH146" s="88"/>
    </row>
    <row r="147" spans="1:60" ht="20.100000000000001" customHeight="1">
      <c r="A147" s="80">
        <v>140</v>
      </c>
      <c r="B147" s="81"/>
      <c r="C147" s="125" t="s">
        <v>143</v>
      </c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7"/>
      <c r="AC147" s="111" t="s">
        <v>131</v>
      </c>
      <c r="AD147" s="112"/>
      <c r="AE147" s="54" t="e">
        <f>IF(VLOOKUP(AC147,'02'!$AC$8:$BH$274,3,FALSE)+VLOOKUP(AC147,#REF!,3,FALSE)+VLOOKUP(AC147,#REF!,3,FALSE)=0,"",VLOOKUP(AC147,'02'!$AC$8:$BH$274,3,FALSE)+VLOOKUP(AC147,#REF!,3,FALSE)+VLOOKUP(AC147,#REF!,3,FALSE))</f>
        <v>#REF!</v>
      </c>
      <c r="AF147" s="55"/>
      <c r="AG147" s="55"/>
      <c r="AH147" s="56"/>
      <c r="AI147" s="33" t="e">
        <f>IF(VLOOKUP(AC147,'02'!$AC$8:$BH$274,7,FALSE)+VLOOKUP(AC147,#REF!,15,FALSE)+VLOOKUP(AC147,#REF!,7,FALSE)=0,"",VLOOKUP(AC147,'02'!$AC$8:$BH$274,7,FALSE)+VLOOKUP(AC147,#REF!,15,FALSE)+VLOOKUP(AC147,#REF!,7,FALSE))</f>
        <v>#REF!</v>
      </c>
      <c r="AJ147" s="34"/>
      <c r="AK147" s="34"/>
      <c r="AL147" s="35"/>
      <c r="AM147" s="33"/>
      <c r="AN147" s="34"/>
      <c r="AO147" s="34"/>
      <c r="AP147" s="35"/>
      <c r="AQ147" s="33"/>
      <c r="AR147" s="34"/>
      <c r="AS147" s="34"/>
      <c r="AT147" s="35"/>
      <c r="AU147" s="33"/>
      <c r="AV147" s="34"/>
      <c r="AW147" s="34"/>
      <c r="AX147" s="35"/>
      <c r="AY147" s="33"/>
      <c r="AZ147" s="34"/>
      <c r="BA147" s="34"/>
      <c r="BB147" s="35"/>
      <c r="BC147" s="33"/>
      <c r="BD147" s="34"/>
      <c r="BE147" s="34"/>
      <c r="BF147" s="35"/>
      <c r="BG147" s="107" t="e">
        <f t="shared" si="128"/>
        <v>#REF!</v>
      </c>
      <c r="BH147" s="108"/>
    </row>
    <row r="148" spans="1:60" ht="20.100000000000001" customHeight="1">
      <c r="A148" s="80">
        <v>141</v>
      </c>
      <c r="B148" s="81"/>
      <c r="C148" s="125" t="s">
        <v>144</v>
      </c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7"/>
      <c r="AC148" s="111" t="s">
        <v>132</v>
      </c>
      <c r="AD148" s="112"/>
      <c r="AE148" s="54" t="e">
        <f>IF(VLOOKUP(AC148,'02'!$AC$8:$BH$274,3,FALSE)+VLOOKUP(AC148,#REF!,3,FALSE)+VLOOKUP(AC148,#REF!,3,FALSE)=0,"",VLOOKUP(AC148,'02'!$AC$8:$BH$274,3,FALSE)+VLOOKUP(AC148,#REF!,3,FALSE)+VLOOKUP(AC148,#REF!,3,FALSE))</f>
        <v>#REF!</v>
      </c>
      <c r="AF148" s="55"/>
      <c r="AG148" s="55"/>
      <c r="AH148" s="56"/>
      <c r="AI148" s="33" t="e">
        <f>IF(VLOOKUP(AC148,'02'!$AC$8:$BH$274,7,FALSE)+VLOOKUP(AC148,#REF!,15,FALSE)+VLOOKUP(AC148,#REF!,7,FALSE)=0,"",VLOOKUP(AC148,'02'!$AC$8:$BH$274,7,FALSE)+VLOOKUP(AC148,#REF!,15,FALSE)+VLOOKUP(AC148,#REF!,7,FALSE))</f>
        <v>#REF!</v>
      </c>
      <c r="AJ148" s="34"/>
      <c r="AK148" s="34"/>
      <c r="AL148" s="35"/>
      <c r="AM148" s="33"/>
      <c r="AN148" s="34"/>
      <c r="AO148" s="34"/>
      <c r="AP148" s="35"/>
      <c r="AQ148" s="33"/>
      <c r="AR148" s="34"/>
      <c r="AS148" s="34"/>
      <c r="AT148" s="35"/>
      <c r="AU148" s="33"/>
      <c r="AV148" s="34"/>
      <c r="AW148" s="34"/>
      <c r="AX148" s="35"/>
      <c r="AY148" s="33"/>
      <c r="AZ148" s="34"/>
      <c r="BA148" s="34"/>
      <c r="BB148" s="35"/>
      <c r="BC148" s="33"/>
      <c r="BD148" s="34"/>
      <c r="BE148" s="34"/>
      <c r="BF148" s="35"/>
      <c r="BG148" s="107" t="e">
        <f t="shared" si="128"/>
        <v>#REF!</v>
      </c>
      <c r="BH148" s="108"/>
    </row>
    <row r="149" spans="1:60" ht="20.100000000000001" customHeight="1">
      <c r="A149" s="80">
        <v>142</v>
      </c>
      <c r="B149" s="81"/>
      <c r="C149" s="125" t="s">
        <v>445</v>
      </c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7"/>
      <c r="AC149" s="111" t="s">
        <v>133</v>
      </c>
      <c r="AD149" s="112"/>
      <c r="AE149" s="54" t="e">
        <f>IF(VLOOKUP(AC149,'02'!$AC$8:$BH$274,3,FALSE)+VLOOKUP(AC149,#REF!,3,FALSE)+VLOOKUP(AC149,#REF!,3,FALSE)=0,"",VLOOKUP(AC149,'02'!$AC$8:$BH$274,3,FALSE)+VLOOKUP(AC149,#REF!,3,FALSE)+VLOOKUP(AC149,#REF!,3,FALSE))</f>
        <v>#REF!</v>
      </c>
      <c r="AF149" s="55"/>
      <c r="AG149" s="55"/>
      <c r="AH149" s="56"/>
      <c r="AI149" s="33" t="e">
        <f>IF(VLOOKUP(AC149,'02'!$AC$8:$BH$274,7,FALSE)+VLOOKUP(AC149,#REF!,15,FALSE)+VLOOKUP(AC149,#REF!,7,FALSE)=0,"",VLOOKUP(AC149,'02'!$AC$8:$BH$274,7,FALSE)+VLOOKUP(AC149,#REF!,15,FALSE)+VLOOKUP(AC149,#REF!,7,FALSE))</f>
        <v>#REF!</v>
      </c>
      <c r="AJ149" s="34"/>
      <c r="AK149" s="34"/>
      <c r="AL149" s="35"/>
      <c r="AM149" s="33"/>
      <c r="AN149" s="34"/>
      <c r="AO149" s="34"/>
      <c r="AP149" s="35"/>
      <c r="AQ149" s="33"/>
      <c r="AR149" s="34"/>
      <c r="AS149" s="34"/>
      <c r="AT149" s="35"/>
      <c r="AU149" s="33"/>
      <c r="AV149" s="34"/>
      <c r="AW149" s="34"/>
      <c r="AX149" s="35"/>
      <c r="AY149" s="33"/>
      <c r="AZ149" s="34"/>
      <c r="BA149" s="34"/>
      <c r="BB149" s="35"/>
      <c r="BC149" s="33"/>
      <c r="BD149" s="34"/>
      <c r="BE149" s="34"/>
      <c r="BF149" s="35"/>
      <c r="BG149" s="107" t="e">
        <f t="shared" si="128"/>
        <v>#REF!</v>
      </c>
      <c r="BH149" s="108"/>
    </row>
    <row r="150" spans="1:60" ht="20.100000000000001" customHeight="1">
      <c r="A150" s="80">
        <v>143</v>
      </c>
      <c r="B150" s="81"/>
      <c r="C150" s="125" t="s">
        <v>444</v>
      </c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7"/>
      <c r="AC150" s="111" t="s">
        <v>134</v>
      </c>
      <c r="AD150" s="112"/>
      <c r="AE150" s="54" t="e">
        <f>IF(VLOOKUP(AC150,'02'!$AC$8:$BH$274,3,FALSE)+VLOOKUP(AC150,#REF!,3,FALSE)+VLOOKUP(AC150,#REF!,3,FALSE)=0,"",VLOOKUP(AC150,'02'!$AC$8:$BH$274,3,FALSE)+VLOOKUP(AC150,#REF!,3,FALSE)+VLOOKUP(AC150,#REF!,3,FALSE))</f>
        <v>#REF!</v>
      </c>
      <c r="AF150" s="55"/>
      <c r="AG150" s="55"/>
      <c r="AH150" s="56"/>
      <c r="AI150" s="33" t="e">
        <f>IF(VLOOKUP(AC150,'02'!$AC$8:$BH$274,7,FALSE)+VLOOKUP(AC150,#REF!,15,FALSE)+VLOOKUP(AC150,#REF!,7,FALSE)=0,"",VLOOKUP(AC150,'02'!$AC$8:$BH$274,7,FALSE)+VLOOKUP(AC150,#REF!,15,FALSE)+VLOOKUP(AC150,#REF!,7,FALSE))</f>
        <v>#REF!</v>
      </c>
      <c r="AJ150" s="34"/>
      <c r="AK150" s="34"/>
      <c r="AL150" s="35"/>
      <c r="AM150" s="33"/>
      <c r="AN150" s="34"/>
      <c r="AO150" s="34"/>
      <c r="AP150" s="35"/>
      <c r="AQ150" s="33"/>
      <c r="AR150" s="34"/>
      <c r="AS150" s="34"/>
      <c r="AT150" s="35"/>
      <c r="AU150" s="33"/>
      <c r="AV150" s="34"/>
      <c r="AW150" s="34"/>
      <c r="AX150" s="35"/>
      <c r="AY150" s="33"/>
      <c r="AZ150" s="34"/>
      <c r="BA150" s="34"/>
      <c r="BB150" s="35"/>
      <c r="BC150" s="33"/>
      <c r="BD150" s="34"/>
      <c r="BE150" s="34"/>
      <c r="BF150" s="35"/>
      <c r="BG150" s="107" t="e">
        <f t="shared" si="128"/>
        <v>#REF!</v>
      </c>
      <c r="BH150" s="108"/>
    </row>
    <row r="151" spans="1:60" ht="20.100000000000001" customHeight="1">
      <c r="A151" s="80">
        <v>144</v>
      </c>
      <c r="B151" s="81"/>
      <c r="C151" s="125" t="s">
        <v>443</v>
      </c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7"/>
      <c r="AC151" s="111" t="s">
        <v>135</v>
      </c>
      <c r="AD151" s="112"/>
      <c r="AE151" s="54" t="e">
        <f>IF(VLOOKUP(AC151,'02'!$AC$8:$BH$274,3,FALSE)+VLOOKUP(AC151,#REF!,3,FALSE)+VLOOKUP(AC151,#REF!,3,FALSE)=0,"",VLOOKUP(AC151,'02'!$AC$8:$BH$274,3,FALSE)+VLOOKUP(AC151,#REF!,3,FALSE)+VLOOKUP(AC151,#REF!,3,FALSE))</f>
        <v>#REF!</v>
      </c>
      <c r="AF151" s="55"/>
      <c r="AG151" s="55"/>
      <c r="AH151" s="56"/>
      <c r="AI151" s="33" t="e">
        <f>IF(VLOOKUP(AC151,'02'!$AC$8:$BH$274,7,FALSE)+VLOOKUP(AC151,#REF!,15,FALSE)+VLOOKUP(AC151,#REF!,7,FALSE)=0,"",VLOOKUP(AC151,'02'!$AC$8:$BH$274,7,FALSE)+VLOOKUP(AC151,#REF!,15,FALSE)+VLOOKUP(AC151,#REF!,7,FALSE))</f>
        <v>#REF!</v>
      </c>
      <c r="AJ151" s="34"/>
      <c r="AK151" s="34"/>
      <c r="AL151" s="35"/>
      <c r="AM151" s="33"/>
      <c r="AN151" s="34"/>
      <c r="AO151" s="34"/>
      <c r="AP151" s="35"/>
      <c r="AQ151" s="33"/>
      <c r="AR151" s="34"/>
      <c r="AS151" s="34"/>
      <c r="AT151" s="35"/>
      <c r="AU151" s="33"/>
      <c r="AV151" s="34"/>
      <c r="AW151" s="34"/>
      <c r="AX151" s="35"/>
      <c r="AY151" s="33"/>
      <c r="AZ151" s="34"/>
      <c r="BA151" s="34"/>
      <c r="BB151" s="35"/>
      <c r="BC151" s="33"/>
      <c r="BD151" s="34"/>
      <c r="BE151" s="34"/>
      <c r="BF151" s="35"/>
      <c r="BG151" s="107" t="e">
        <f t="shared" si="128"/>
        <v>#REF!</v>
      </c>
      <c r="BH151" s="108"/>
    </row>
    <row r="152" spans="1:60" ht="20.100000000000001" customHeight="1">
      <c r="A152" s="80">
        <v>145</v>
      </c>
      <c r="B152" s="81"/>
      <c r="C152" s="125" t="s">
        <v>145</v>
      </c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7"/>
      <c r="AC152" s="111" t="s">
        <v>136</v>
      </c>
      <c r="AD152" s="112"/>
      <c r="AE152" s="54" t="e">
        <f>IF(VLOOKUP(AC152,'02'!$AC$8:$BH$274,3,FALSE)+VLOOKUP(AC152,#REF!,3,FALSE)+VLOOKUP(AC152,#REF!,3,FALSE)=0,"",VLOOKUP(AC152,'02'!$AC$8:$BH$274,3,FALSE)+VLOOKUP(AC152,#REF!,3,FALSE)+VLOOKUP(AC152,#REF!,3,FALSE))</f>
        <v>#REF!</v>
      </c>
      <c r="AF152" s="55"/>
      <c r="AG152" s="55"/>
      <c r="AH152" s="56"/>
      <c r="AI152" s="33" t="e">
        <f>IF(VLOOKUP(AC152,'02'!$AC$8:$BH$274,7,FALSE)+VLOOKUP(AC152,#REF!,15,FALSE)+VLOOKUP(AC152,#REF!,7,FALSE)=0,"",VLOOKUP(AC152,'02'!$AC$8:$BH$274,7,FALSE)+VLOOKUP(AC152,#REF!,15,FALSE)+VLOOKUP(AC152,#REF!,7,FALSE))</f>
        <v>#REF!</v>
      </c>
      <c r="AJ152" s="34"/>
      <c r="AK152" s="34"/>
      <c r="AL152" s="35"/>
      <c r="AM152" s="33"/>
      <c r="AN152" s="34"/>
      <c r="AO152" s="34"/>
      <c r="AP152" s="35"/>
      <c r="AQ152" s="33"/>
      <c r="AR152" s="34"/>
      <c r="AS152" s="34"/>
      <c r="AT152" s="35"/>
      <c r="AU152" s="33"/>
      <c r="AV152" s="34"/>
      <c r="AW152" s="34"/>
      <c r="AX152" s="35"/>
      <c r="AY152" s="33"/>
      <c r="AZ152" s="34"/>
      <c r="BA152" s="34"/>
      <c r="BB152" s="35"/>
      <c r="BC152" s="33"/>
      <c r="BD152" s="34"/>
      <c r="BE152" s="34"/>
      <c r="BF152" s="35"/>
      <c r="BG152" s="107" t="e">
        <f t="shared" si="128"/>
        <v>#REF!</v>
      </c>
      <c r="BH152" s="108"/>
    </row>
    <row r="153" spans="1:60" ht="20.100000000000001" customHeight="1">
      <c r="A153" s="80">
        <v>146</v>
      </c>
      <c r="B153" s="81"/>
      <c r="C153" s="125" t="s">
        <v>442</v>
      </c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7"/>
      <c r="AC153" s="111" t="s">
        <v>137</v>
      </c>
      <c r="AD153" s="112"/>
      <c r="AE153" s="54" t="e">
        <f>IF(VLOOKUP(AC153,'02'!$AC$8:$BH$274,3,FALSE)+VLOOKUP(AC153,#REF!,3,FALSE)+VLOOKUP(AC153,#REF!,3,FALSE)=0,"",VLOOKUP(AC153,'02'!$AC$8:$BH$274,3,FALSE)+VLOOKUP(AC153,#REF!,3,FALSE)+VLOOKUP(AC153,#REF!,3,FALSE))</f>
        <v>#REF!</v>
      </c>
      <c r="AF153" s="55"/>
      <c r="AG153" s="55"/>
      <c r="AH153" s="56"/>
      <c r="AI153" s="33" t="e">
        <f>IF(VLOOKUP(AC153,'02'!$AC$8:$BH$274,7,FALSE)+VLOOKUP(AC153,#REF!,15,FALSE)+VLOOKUP(AC153,#REF!,7,FALSE)=0,"",VLOOKUP(AC153,'02'!$AC$8:$BH$274,7,FALSE)+VLOOKUP(AC153,#REF!,15,FALSE)+VLOOKUP(AC153,#REF!,7,FALSE))</f>
        <v>#REF!</v>
      </c>
      <c r="AJ153" s="34"/>
      <c r="AK153" s="34"/>
      <c r="AL153" s="35"/>
      <c r="AM153" s="33"/>
      <c r="AN153" s="34"/>
      <c r="AO153" s="34"/>
      <c r="AP153" s="35"/>
      <c r="AQ153" s="33"/>
      <c r="AR153" s="34"/>
      <c r="AS153" s="34"/>
      <c r="AT153" s="35"/>
      <c r="AU153" s="33"/>
      <c r="AV153" s="34"/>
      <c r="AW153" s="34"/>
      <c r="AX153" s="35"/>
      <c r="AY153" s="33"/>
      <c r="AZ153" s="34"/>
      <c r="BA153" s="34"/>
      <c r="BB153" s="35"/>
      <c r="BC153" s="33"/>
      <c r="BD153" s="34"/>
      <c r="BE153" s="34"/>
      <c r="BF153" s="35"/>
      <c r="BG153" s="107" t="e">
        <f t="shared" si="128"/>
        <v>#REF!</v>
      </c>
      <c r="BH153" s="108"/>
    </row>
    <row r="154" spans="1:60" ht="20.100000000000001" customHeight="1">
      <c r="A154" s="80">
        <v>147</v>
      </c>
      <c r="B154" s="81"/>
      <c r="C154" s="125" t="s">
        <v>441</v>
      </c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7"/>
      <c r="AC154" s="111" t="s">
        <v>138</v>
      </c>
      <c r="AD154" s="112"/>
      <c r="AE154" s="54" t="e">
        <f>IF(VLOOKUP(AC154,'02'!$AC$8:$BH$274,3,FALSE)+VLOOKUP(AC154,#REF!,3,FALSE)+VLOOKUP(AC154,#REF!,3,FALSE)=0,"",VLOOKUP(AC154,'02'!$AC$8:$BH$274,3,FALSE)+VLOOKUP(AC154,#REF!,3,FALSE)+VLOOKUP(AC154,#REF!,3,FALSE))</f>
        <v>#REF!</v>
      </c>
      <c r="AF154" s="55"/>
      <c r="AG154" s="55"/>
      <c r="AH154" s="56"/>
      <c r="AI154" s="33" t="e">
        <f>IF(VLOOKUP(AC154,'02'!$AC$8:$BH$274,7,FALSE)+VLOOKUP(AC154,#REF!,15,FALSE)+VLOOKUP(AC154,#REF!,7,FALSE)=0,"",VLOOKUP(AC154,'02'!$AC$8:$BH$274,7,FALSE)+VLOOKUP(AC154,#REF!,15,FALSE)+VLOOKUP(AC154,#REF!,7,FALSE))</f>
        <v>#REF!</v>
      </c>
      <c r="AJ154" s="34"/>
      <c r="AK154" s="34"/>
      <c r="AL154" s="35"/>
      <c r="AM154" s="33"/>
      <c r="AN154" s="34"/>
      <c r="AO154" s="34"/>
      <c r="AP154" s="35"/>
      <c r="AQ154" s="33"/>
      <c r="AR154" s="34"/>
      <c r="AS154" s="34"/>
      <c r="AT154" s="35"/>
      <c r="AU154" s="33"/>
      <c r="AV154" s="34"/>
      <c r="AW154" s="34"/>
      <c r="AX154" s="35"/>
      <c r="AY154" s="33"/>
      <c r="AZ154" s="34"/>
      <c r="BA154" s="34"/>
      <c r="BB154" s="35"/>
      <c r="BC154" s="33"/>
      <c r="BD154" s="34"/>
      <c r="BE154" s="34"/>
      <c r="BF154" s="35"/>
      <c r="BG154" s="107" t="e">
        <f t="shared" si="128"/>
        <v>#REF!</v>
      </c>
      <c r="BH154" s="108"/>
    </row>
    <row r="155" spans="1:60" ht="20.100000000000001" customHeight="1">
      <c r="A155" s="80">
        <v>148</v>
      </c>
      <c r="B155" s="81"/>
      <c r="C155" s="125" t="s">
        <v>146</v>
      </c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7"/>
      <c r="AC155" s="111" t="s">
        <v>139</v>
      </c>
      <c r="AD155" s="112"/>
      <c r="AE155" s="54" t="e">
        <f>IF(VLOOKUP(AC155,'02'!$AC$8:$BH$274,3,FALSE)+VLOOKUP(AC155,#REF!,3,FALSE)+VLOOKUP(AC155,#REF!,3,FALSE)=0,"",VLOOKUP(AC155,'02'!$AC$8:$BH$274,3,FALSE)+VLOOKUP(AC155,#REF!,3,FALSE)+VLOOKUP(AC155,#REF!,3,FALSE))</f>
        <v>#REF!</v>
      </c>
      <c r="AF155" s="55"/>
      <c r="AG155" s="55"/>
      <c r="AH155" s="56"/>
      <c r="AI155" s="33" t="e">
        <f>IF(VLOOKUP(AC155,'02'!$AC$8:$BH$274,7,FALSE)+VLOOKUP(AC155,#REF!,15,FALSE)+VLOOKUP(AC155,#REF!,7,FALSE)=0,"",VLOOKUP(AC155,'02'!$AC$8:$BH$274,7,FALSE)+VLOOKUP(AC155,#REF!,15,FALSE)+VLOOKUP(AC155,#REF!,7,FALSE))</f>
        <v>#REF!</v>
      </c>
      <c r="AJ155" s="34"/>
      <c r="AK155" s="34"/>
      <c r="AL155" s="35"/>
      <c r="AM155" s="33"/>
      <c r="AN155" s="34"/>
      <c r="AO155" s="34"/>
      <c r="AP155" s="35"/>
      <c r="AQ155" s="33"/>
      <c r="AR155" s="34"/>
      <c r="AS155" s="34"/>
      <c r="AT155" s="35"/>
      <c r="AU155" s="33"/>
      <c r="AV155" s="34"/>
      <c r="AW155" s="34"/>
      <c r="AX155" s="35"/>
      <c r="AY155" s="33"/>
      <c r="AZ155" s="34"/>
      <c r="BA155" s="34"/>
      <c r="BB155" s="35"/>
      <c r="BC155" s="33"/>
      <c r="BD155" s="34"/>
      <c r="BE155" s="34"/>
      <c r="BF155" s="35"/>
      <c r="BG155" s="107" t="e">
        <f t="shared" si="128"/>
        <v>#REF!</v>
      </c>
      <c r="BH155" s="108"/>
    </row>
    <row r="156" spans="1:60" ht="20.100000000000001" customHeight="1">
      <c r="A156" s="80">
        <v>149</v>
      </c>
      <c r="B156" s="81"/>
      <c r="C156" s="122" t="s">
        <v>147</v>
      </c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4"/>
      <c r="AC156" s="111" t="s">
        <v>140</v>
      </c>
      <c r="AD156" s="112"/>
      <c r="AE156" s="54" t="e">
        <f>IF(VLOOKUP(AC156,'02'!$AC$8:$BH$274,3,FALSE)+VLOOKUP(AC156,#REF!,3,FALSE)+VLOOKUP(AC156,#REF!,3,FALSE)=0,"",VLOOKUP(AC156,'02'!$AC$8:$BH$274,3,FALSE)+VLOOKUP(AC156,#REF!,3,FALSE)+VLOOKUP(AC156,#REF!,3,FALSE))</f>
        <v>#REF!</v>
      </c>
      <c r="AF156" s="55"/>
      <c r="AG156" s="55"/>
      <c r="AH156" s="56"/>
      <c r="AI156" s="33" t="e">
        <f>IF(VLOOKUP(AC156,'02'!$AC$8:$BH$274,7,FALSE)+VLOOKUP(AC156,#REF!,15,FALSE)+VLOOKUP(AC156,#REF!,7,FALSE)=0,"",VLOOKUP(AC156,'02'!$AC$8:$BH$274,7,FALSE)+VLOOKUP(AC156,#REF!,15,FALSE)+VLOOKUP(AC156,#REF!,7,FALSE))</f>
        <v>#REF!</v>
      </c>
      <c r="AJ156" s="34"/>
      <c r="AK156" s="34"/>
      <c r="AL156" s="35"/>
      <c r="AM156" s="33"/>
      <c r="AN156" s="34"/>
      <c r="AO156" s="34"/>
      <c r="AP156" s="35"/>
      <c r="AQ156" s="33"/>
      <c r="AR156" s="34"/>
      <c r="AS156" s="34"/>
      <c r="AT156" s="35"/>
      <c r="AU156" s="33"/>
      <c r="AV156" s="34"/>
      <c r="AW156" s="34"/>
      <c r="AX156" s="35"/>
      <c r="AY156" s="33"/>
      <c r="AZ156" s="34"/>
      <c r="BA156" s="34"/>
      <c r="BB156" s="35"/>
      <c r="BC156" s="33"/>
      <c r="BD156" s="34"/>
      <c r="BE156" s="34"/>
      <c r="BF156" s="35"/>
      <c r="BG156" s="107" t="e">
        <f t="shared" si="128"/>
        <v>#REF!</v>
      </c>
      <c r="BH156" s="108"/>
    </row>
    <row r="157" spans="1:60" ht="20.100000000000001" customHeight="1">
      <c r="A157" s="80">
        <v>150</v>
      </c>
      <c r="B157" s="81"/>
      <c r="C157" s="125" t="s">
        <v>148</v>
      </c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7"/>
      <c r="AC157" s="111" t="s">
        <v>141</v>
      </c>
      <c r="AD157" s="112"/>
      <c r="AE157" s="54" t="e">
        <f>IF(VLOOKUP(AC157,'02'!$AC$8:$BH$274,3,FALSE)+VLOOKUP(AC157,#REF!,3,FALSE)+VLOOKUP(AC157,#REF!,3,FALSE)=0,"",VLOOKUP(AC157,'02'!$AC$8:$BH$274,3,FALSE)+VLOOKUP(AC157,#REF!,3,FALSE)+VLOOKUP(AC157,#REF!,3,FALSE))</f>
        <v>#REF!</v>
      </c>
      <c r="AF157" s="55"/>
      <c r="AG157" s="55"/>
      <c r="AH157" s="56"/>
      <c r="AI157" s="33" t="e">
        <f>IF(VLOOKUP(AC157,'02'!$AC$8:$BH$274,7,FALSE)+VLOOKUP(AC157,#REF!,15,FALSE)+VLOOKUP(AC157,#REF!,7,FALSE)=0,"",VLOOKUP(AC157,'02'!$AC$8:$BH$274,7,FALSE)+VLOOKUP(AC157,#REF!,15,FALSE)+VLOOKUP(AC157,#REF!,7,FALSE))</f>
        <v>#REF!</v>
      </c>
      <c r="AJ157" s="34"/>
      <c r="AK157" s="34"/>
      <c r="AL157" s="35"/>
      <c r="AM157" s="33"/>
      <c r="AN157" s="34"/>
      <c r="AO157" s="34"/>
      <c r="AP157" s="35"/>
      <c r="AQ157" s="33"/>
      <c r="AR157" s="34"/>
      <c r="AS157" s="34"/>
      <c r="AT157" s="35"/>
      <c r="AU157" s="33"/>
      <c r="AV157" s="34"/>
      <c r="AW157" s="34"/>
      <c r="AX157" s="35"/>
      <c r="AY157" s="33"/>
      <c r="AZ157" s="34"/>
      <c r="BA157" s="34"/>
      <c r="BB157" s="35"/>
      <c r="BC157" s="33"/>
      <c r="BD157" s="34"/>
      <c r="BE157" s="34"/>
      <c r="BF157" s="35"/>
      <c r="BG157" s="107" t="e">
        <f t="shared" si="128"/>
        <v>#REF!</v>
      </c>
      <c r="BH157" s="108"/>
    </row>
    <row r="158" spans="1:60" ht="20.100000000000001" customHeight="1">
      <c r="A158" s="80">
        <v>151</v>
      </c>
      <c r="B158" s="81"/>
      <c r="C158" s="122" t="s">
        <v>149</v>
      </c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4"/>
      <c r="AC158" s="111" t="s">
        <v>142</v>
      </c>
      <c r="AD158" s="112"/>
      <c r="AE158" s="54" t="e">
        <f>IF(VLOOKUP(AC158,'02'!$AC$8:$BH$274,3,FALSE)+VLOOKUP(AC158,#REF!,3,FALSE)+VLOOKUP(AC158,#REF!,3,FALSE)=0,"",VLOOKUP(AC158,'02'!$AC$8:$BH$274,3,FALSE)+VLOOKUP(AC158,#REF!,3,FALSE)+VLOOKUP(AC158,#REF!,3,FALSE))</f>
        <v>#REF!</v>
      </c>
      <c r="AF158" s="55"/>
      <c r="AG158" s="55"/>
      <c r="AH158" s="56"/>
      <c r="AI158" s="33" t="e">
        <f>IF(VLOOKUP(AC158,'02'!$AC$8:$BH$274,7,FALSE)+VLOOKUP(AC158,#REF!,15,FALSE)+VLOOKUP(AC158,#REF!,7,FALSE)=0,"",VLOOKUP(AC158,'02'!$AC$8:$BH$274,7,FALSE)+VLOOKUP(AC158,#REF!,15,FALSE)+VLOOKUP(AC158,#REF!,7,FALSE))</f>
        <v>#REF!</v>
      </c>
      <c r="AJ158" s="34"/>
      <c r="AK158" s="34"/>
      <c r="AL158" s="35"/>
      <c r="AM158" s="33"/>
      <c r="AN158" s="34"/>
      <c r="AO158" s="34"/>
      <c r="AP158" s="35"/>
      <c r="AQ158" s="33"/>
      <c r="AR158" s="34"/>
      <c r="AS158" s="34"/>
      <c r="AT158" s="35"/>
      <c r="AU158" s="33"/>
      <c r="AV158" s="34"/>
      <c r="AW158" s="34"/>
      <c r="AX158" s="35"/>
      <c r="AY158" s="33"/>
      <c r="AZ158" s="34"/>
      <c r="BA158" s="34"/>
      <c r="BB158" s="35"/>
      <c r="BC158" s="33"/>
      <c r="BD158" s="34"/>
      <c r="BE158" s="34"/>
      <c r="BF158" s="35"/>
      <c r="BG158" s="107" t="e">
        <f t="shared" si="128"/>
        <v>#REF!</v>
      </c>
      <c r="BH158" s="108"/>
    </row>
    <row r="159" spans="1:60" s="3" customFormat="1" ht="20.100000000000001" customHeight="1">
      <c r="A159" s="89">
        <v>152</v>
      </c>
      <c r="B159" s="90"/>
      <c r="C159" s="99" t="s">
        <v>479</v>
      </c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1"/>
      <c r="AC159" s="109" t="s">
        <v>59</v>
      </c>
      <c r="AD159" s="110"/>
      <c r="AE159" s="29" t="e">
        <f>SUM(AE147:AH158)</f>
        <v>#REF!</v>
      </c>
      <c r="AF159" s="30"/>
      <c r="AG159" s="30"/>
      <c r="AH159" s="31"/>
      <c r="AI159" s="29" t="e">
        <f t="shared" ref="AI159" si="135">SUM(AI147:AL158)</f>
        <v>#REF!</v>
      </c>
      <c r="AJ159" s="30"/>
      <c r="AK159" s="30"/>
      <c r="AL159" s="31"/>
      <c r="AM159" s="29">
        <f t="shared" ref="AM159" si="136">SUM(AM147:AP158)</f>
        <v>0</v>
      </c>
      <c r="AN159" s="30"/>
      <c r="AO159" s="30"/>
      <c r="AP159" s="31"/>
      <c r="AQ159" s="29">
        <f t="shared" ref="AQ159" si="137">SUM(AQ147:AT158)</f>
        <v>0</v>
      </c>
      <c r="AR159" s="30"/>
      <c r="AS159" s="30"/>
      <c r="AT159" s="31"/>
      <c r="AU159" s="29">
        <f t="shared" ref="AU159" si="138">SUM(AU147:AX158)</f>
        <v>0</v>
      </c>
      <c r="AV159" s="30"/>
      <c r="AW159" s="30"/>
      <c r="AX159" s="31"/>
      <c r="AY159" s="29">
        <f t="shared" ref="AY159" si="139">SUM(AY147:BB158)</f>
        <v>0</v>
      </c>
      <c r="AZ159" s="30"/>
      <c r="BA159" s="30"/>
      <c r="BB159" s="31"/>
      <c r="BC159" s="29">
        <f t="shared" ref="BC159" si="140">SUM(BC147:BF158)</f>
        <v>0</v>
      </c>
      <c r="BD159" s="30"/>
      <c r="BE159" s="30"/>
      <c r="BF159" s="31"/>
      <c r="BG159" s="87" t="e">
        <f t="shared" si="128"/>
        <v>#REF!</v>
      </c>
      <c r="BH159" s="88"/>
    </row>
    <row r="160" spans="1:60" ht="20.100000000000001" customHeight="1">
      <c r="A160" s="80">
        <v>153</v>
      </c>
      <c r="B160" s="81"/>
      <c r="C160" s="119" t="s">
        <v>150</v>
      </c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1"/>
      <c r="AC160" s="111" t="s">
        <v>124</v>
      </c>
      <c r="AD160" s="112"/>
      <c r="AE160" s="54" t="e">
        <f>IF(VLOOKUP(AC160,'02'!$AC$8:$BH$274,3,FALSE)+VLOOKUP(AC160,#REF!,3,FALSE)+VLOOKUP(AC160,#REF!,3,FALSE)=0,"",VLOOKUP(AC160,'02'!$AC$8:$BH$274,3,FALSE)+VLOOKUP(AC160,#REF!,3,FALSE)+VLOOKUP(AC160,#REF!,3,FALSE))</f>
        <v>#REF!</v>
      </c>
      <c r="AF160" s="55"/>
      <c r="AG160" s="55"/>
      <c r="AH160" s="56"/>
      <c r="AI160" s="33" t="e">
        <f>IF(VLOOKUP(AC160,'02'!$AC$8:$BH$274,7,FALSE)+VLOOKUP(AC160,#REF!,15,FALSE)+VLOOKUP(AC160,#REF!,7,FALSE)=0,"",VLOOKUP(AC160,'02'!$AC$8:$BH$274,7,FALSE)+VLOOKUP(AC160,#REF!,15,FALSE)+VLOOKUP(AC160,#REF!,7,FALSE))</f>
        <v>#REF!</v>
      </c>
      <c r="AJ160" s="34"/>
      <c r="AK160" s="34"/>
      <c r="AL160" s="35"/>
      <c r="AM160" s="33"/>
      <c r="AN160" s="34"/>
      <c r="AO160" s="34"/>
      <c r="AP160" s="35"/>
      <c r="AQ160" s="33"/>
      <c r="AR160" s="34"/>
      <c r="AS160" s="34"/>
      <c r="AT160" s="35"/>
      <c r="AU160" s="33"/>
      <c r="AV160" s="34"/>
      <c r="AW160" s="34"/>
      <c r="AX160" s="35"/>
      <c r="AY160" s="33"/>
      <c r="AZ160" s="34"/>
      <c r="BA160" s="34"/>
      <c r="BB160" s="35"/>
      <c r="BC160" s="33"/>
      <c r="BD160" s="34"/>
      <c r="BE160" s="34"/>
      <c r="BF160" s="35"/>
      <c r="BG160" s="107" t="e">
        <f t="shared" si="128"/>
        <v>#REF!</v>
      </c>
      <c r="BH160" s="108"/>
    </row>
    <row r="161" spans="1:60" ht="20.100000000000001" customHeight="1">
      <c r="A161" s="80">
        <v>154</v>
      </c>
      <c r="B161" s="81"/>
      <c r="C161" s="119" t="s">
        <v>151</v>
      </c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1"/>
      <c r="AC161" s="111" t="s">
        <v>125</v>
      </c>
      <c r="AD161" s="112"/>
      <c r="AE161" s="54" t="e">
        <f>IF(VLOOKUP(AC161,'02'!$AC$8:$BH$274,3,FALSE)+VLOOKUP(AC161,#REF!,3,FALSE)+VLOOKUP(AC161,#REF!,3,FALSE)=0,"",VLOOKUP(AC161,'02'!$AC$8:$BH$274,3,FALSE)+VLOOKUP(AC161,#REF!,3,FALSE)+VLOOKUP(AC161,#REF!,3,FALSE))</f>
        <v>#REF!</v>
      </c>
      <c r="AF161" s="55"/>
      <c r="AG161" s="55"/>
      <c r="AH161" s="56"/>
      <c r="AI161" s="33" t="e">
        <f>IF(VLOOKUP(AC161,'02'!$AC$8:$BH$274,7,FALSE)+VLOOKUP(AC161,#REF!,15,FALSE)+VLOOKUP(AC161,#REF!,7,FALSE)=0,"",VLOOKUP(AC161,'02'!$AC$8:$BH$274,7,FALSE)+VLOOKUP(AC161,#REF!,15,FALSE)+VLOOKUP(AC161,#REF!,7,FALSE))</f>
        <v>#REF!</v>
      </c>
      <c r="AJ161" s="34"/>
      <c r="AK161" s="34"/>
      <c r="AL161" s="35"/>
      <c r="AM161" s="33"/>
      <c r="AN161" s="34"/>
      <c r="AO161" s="34"/>
      <c r="AP161" s="35"/>
      <c r="AQ161" s="33"/>
      <c r="AR161" s="34"/>
      <c r="AS161" s="34"/>
      <c r="AT161" s="35"/>
      <c r="AU161" s="33"/>
      <c r="AV161" s="34"/>
      <c r="AW161" s="34"/>
      <c r="AX161" s="35"/>
      <c r="AY161" s="33"/>
      <c r="AZ161" s="34"/>
      <c r="BA161" s="34"/>
      <c r="BB161" s="35"/>
      <c r="BC161" s="33"/>
      <c r="BD161" s="34"/>
      <c r="BE161" s="34"/>
      <c r="BF161" s="35"/>
      <c r="BG161" s="107" t="e">
        <f t="shared" si="128"/>
        <v>#REF!</v>
      </c>
      <c r="BH161" s="108"/>
    </row>
    <row r="162" spans="1:60" ht="20.100000000000001" customHeight="1">
      <c r="A162" s="80">
        <v>155</v>
      </c>
      <c r="B162" s="81"/>
      <c r="C162" s="119" t="s">
        <v>152</v>
      </c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1"/>
      <c r="AC162" s="111" t="s">
        <v>126</v>
      </c>
      <c r="AD162" s="112"/>
      <c r="AE162" s="54" t="e">
        <f>IF(VLOOKUP(AC162,'02'!$AC$8:$BH$274,3,FALSE)+VLOOKUP(AC162,#REF!,3,FALSE)+VLOOKUP(AC162,#REF!,3,FALSE)=0,"",VLOOKUP(AC162,'02'!$AC$8:$BH$274,3,FALSE)+VLOOKUP(AC162,#REF!,3,FALSE)+VLOOKUP(AC162,#REF!,3,FALSE))</f>
        <v>#REF!</v>
      </c>
      <c r="AF162" s="55"/>
      <c r="AG162" s="55"/>
      <c r="AH162" s="56"/>
      <c r="AI162" s="33" t="e">
        <f>IF(VLOOKUP(AC162,'02'!$AC$8:$BH$274,7,FALSE)+VLOOKUP(AC162,#REF!,15,FALSE)+VLOOKUP(AC162,#REF!,7,FALSE)=0,"",VLOOKUP(AC162,'02'!$AC$8:$BH$274,7,FALSE)+VLOOKUP(AC162,#REF!,15,FALSE)+VLOOKUP(AC162,#REF!,7,FALSE))</f>
        <v>#REF!</v>
      </c>
      <c r="AJ162" s="34"/>
      <c r="AK162" s="34"/>
      <c r="AL162" s="35"/>
      <c r="AM162" s="33"/>
      <c r="AN162" s="34"/>
      <c r="AO162" s="34"/>
      <c r="AP162" s="35"/>
      <c r="AQ162" s="33"/>
      <c r="AR162" s="34"/>
      <c r="AS162" s="34"/>
      <c r="AT162" s="35"/>
      <c r="AU162" s="33"/>
      <c r="AV162" s="34"/>
      <c r="AW162" s="34"/>
      <c r="AX162" s="35"/>
      <c r="AY162" s="33"/>
      <c r="AZ162" s="34"/>
      <c r="BA162" s="34"/>
      <c r="BB162" s="35"/>
      <c r="BC162" s="33"/>
      <c r="BD162" s="34"/>
      <c r="BE162" s="34"/>
      <c r="BF162" s="35"/>
      <c r="BG162" s="107" t="e">
        <f t="shared" si="128"/>
        <v>#REF!</v>
      </c>
      <c r="BH162" s="108"/>
    </row>
    <row r="163" spans="1:60" ht="20.100000000000001" customHeight="1">
      <c r="A163" s="80">
        <v>156</v>
      </c>
      <c r="B163" s="81"/>
      <c r="C163" s="119" t="s">
        <v>153</v>
      </c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1"/>
      <c r="AC163" s="111" t="s">
        <v>127</v>
      </c>
      <c r="AD163" s="112"/>
      <c r="AE163" s="54" t="e">
        <f>IF(VLOOKUP(AC163,'02'!$AC$8:$BH$274,3,FALSE)+VLOOKUP(AC163,#REF!,3,FALSE)+VLOOKUP(AC163,#REF!,3,FALSE)=0,"",VLOOKUP(AC163,'02'!$AC$8:$BH$274,3,FALSE)+VLOOKUP(AC163,#REF!,3,FALSE)+VLOOKUP(AC163,#REF!,3,FALSE))</f>
        <v>#REF!</v>
      </c>
      <c r="AF163" s="55"/>
      <c r="AG163" s="55"/>
      <c r="AH163" s="56"/>
      <c r="AI163" s="33" t="e">
        <f>IF(VLOOKUP(AC163,'02'!$AC$8:$BH$274,7,FALSE)+VLOOKUP(AC163,#REF!,15,FALSE)+VLOOKUP(AC163,#REF!,7,FALSE)=0,"",VLOOKUP(AC163,'02'!$AC$8:$BH$274,7,FALSE)+VLOOKUP(AC163,#REF!,15,FALSE)+VLOOKUP(AC163,#REF!,7,FALSE))</f>
        <v>#REF!</v>
      </c>
      <c r="AJ163" s="34"/>
      <c r="AK163" s="34"/>
      <c r="AL163" s="35"/>
      <c r="AM163" s="33"/>
      <c r="AN163" s="34"/>
      <c r="AO163" s="34"/>
      <c r="AP163" s="35"/>
      <c r="AQ163" s="33"/>
      <c r="AR163" s="34"/>
      <c r="AS163" s="34"/>
      <c r="AT163" s="35"/>
      <c r="AU163" s="33"/>
      <c r="AV163" s="34"/>
      <c r="AW163" s="34"/>
      <c r="AX163" s="35"/>
      <c r="AY163" s="33"/>
      <c r="AZ163" s="34"/>
      <c r="BA163" s="34"/>
      <c r="BB163" s="35"/>
      <c r="BC163" s="33"/>
      <c r="BD163" s="34"/>
      <c r="BE163" s="34"/>
      <c r="BF163" s="35"/>
      <c r="BG163" s="107" t="e">
        <f t="shared" si="128"/>
        <v>#REF!</v>
      </c>
      <c r="BH163" s="108"/>
    </row>
    <row r="164" spans="1:60" ht="20.100000000000001" customHeight="1">
      <c r="A164" s="80">
        <v>157</v>
      </c>
      <c r="B164" s="81"/>
      <c r="C164" s="116" t="s">
        <v>154</v>
      </c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  <c r="AA164" s="117"/>
      <c r="AB164" s="118"/>
      <c r="AC164" s="111" t="s">
        <v>128</v>
      </c>
      <c r="AD164" s="112"/>
      <c r="AE164" s="54" t="e">
        <f>IF(VLOOKUP(AC164,'02'!$AC$8:$BH$274,3,FALSE)+VLOOKUP(AC164,#REF!,3,FALSE)+VLOOKUP(AC164,#REF!,3,FALSE)=0,"",VLOOKUP(AC164,'02'!$AC$8:$BH$274,3,FALSE)+VLOOKUP(AC164,#REF!,3,FALSE)+VLOOKUP(AC164,#REF!,3,FALSE))</f>
        <v>#REF!</v>
      </c>
      <c r="AF164" s="55"/>
      <c r="AG164" s="55"/>
      <c r="AH164" s="56"/>
      <c r="AI164" s="33" t="e">
        <f>IF(VLOOKUP(AC164,'02'!$AC$8:$BH$274,7,FALSE)+VLOOKUP(AC164,#REF!,15,FALSE)+VLOOKUP(AC164,#REF!,7,FALSE)=0,"",VLOOKUP(AC164,'02'!$AC$8:$BH$274,7,FALSE)+VLOOKUP(AC164,#REF!,15,FALSE)+VLOOKUP(AC164,#REF!,7,FALSE))</f>
        <v>#REF!</v>
      </c>
      <c r="AJ164" s="34"/>
      <c r="AK164" s="34"/>
      <c r="AL164" s="35"/>
      <c r="AM164" s="33"/>
      <c r="AN164" s="34"/>
      <c r="AO164" s="34"/>
      <c r="AP164" s="35"/>
      <c r="AQ164" s="33"/>
      <c r="AR164" s="34"/>
      <c r="AS164" s="34"/>
      <c r="AT164" s="35"/>
      <c r="AU164" s="33"/>
      <c r="AV164" s="34"/>
      <c r="AW164" s="34"/>
      <c r="AX164" s="35"/>
      <c r="AY164" s="33"/>
      <c r="AZ164" s="34"/>
      <c r="BA164" s="34"/>
      <c r="BB164" s="35"/>
      <c r="BC164" s="33"/>
      <c r="BD164" s="34"/>
      <c r="BE164" s="34"/>
      <c r="BF164" s="35"/>
      <c r="BG164" s="107" t="e">
        <f t="shared" si="128"/>
        <v>#REF!</v>
      </c>
      <c r="BH164" s="108"/>
    </row>
    <row r="165" spans="1:60" ht="20.100000000000001" customHeight="1">
      <c r="A165" s="80">
        <v>158</v>
      </c>
      <c r="B165" s="81"/>
      <c r="C165" s="116" t="s">
        <v>155</v>
      </c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8"/>
      <c r="AC165" s="111" t="s">
        <v>129</v>
      </c>
      <c r="AD165" s="112"/>
      <c r="AE165" s="54" t="e">
        <f>IF(VLOOKUP(AC165,'02'!$AC$8:$BH$274,3,FALSE)+VLOOKUP(AC165,#REF!,3,FALSE)+VLOOKUP(AC165,#REF!,3,FALSE)=0,"",VLOOKUP(AC165,'02'!$AC$8:$BH$274,3,FALSE)+VLOOKUP(AC165,#REF!,3,FALSE)+VLOOKUP(AC165,#REF!,3,FALSE))</f>
        <v>#REF!</v>
      </c>
      <c r="AF165" s="55"/>
      <c r="AG165" s="55"/>
      <c r="AH165" s="56"/>
      <c r="AI165" s="33" t="e">
        <f>IF(VLOOKUP(AC165,'02'!$AC$8:$BH$274,7,FALSE)+VLOOKUP(AC165,#REF!,15,FALSE)+VLOOKUP(AC165,#REF!,7,FALSE)=0,"",VLOOKUP(AC165,'02'!$AC$8:$BH$274,7,FALSE)+VLOOKUP(AC165,#REF!,15,FALSE)+VLOOKUP(AC165,#REF!,7,FALSE))</f>
        <v>#REF!</v>
      </c>
      <c r="AJ165" s="34"/>
      <c r="AK165" s="34"/>
      <c r="AL165" s="35"/>
      <c r="AM165" s="33"/>
      <c r="AN165" s="34"/>
      <c r="AO165" s="34"/>
      <c r="AP165" s="35"/>
      <c r="AQ165" s="33"/>
      <c r="AR165" s="34"/>
      <c r="AS165" s="34"/>
      <c r="AT165" s="35"/>
      <c r="AU165" s="33"/>
      <c r="AV165" s="34"/>
      <c r="AW165" s="34"/>
      <c r="AX165" s="35"/>
      <c r="AY165" s="33"/>
      <c r="AZ165" s="34"/>
      <c r="BA165" s="34"/>
      <c r="BB165" s="35"/>
      <c r="BC165" s="33"/>
      <c r="BD165" s="34"/>
      <c r="BE165" s="34"/>
      <c r="BF165" s="35"/>
      <c r="BG165" s="107" t="e">
        <f t="shared" si="128"/>
        <v>#REF!</v>
      </c>
      <c r="BH165" s="108"/>
    </row>
    <row r="166" spans="1:60" ht="20.100000000000001" customHeight="1">
      <c r="A166" s="80">
        <v>159</v>
      </c>
      <c r="B166" s="81"/>
      <c r="C166" s="116" t="s">
        <v>156</v>
      </c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8"/>
      <c r="AC166" s="111" t="s">
        <v>130</v>
      </c>
      <c r="AD166" s="112"/>
      <c r="AE166" s="54" t="e">
        <f>IF(VLOOKUP(AC166,'02'!$AC$8:$BH$274,3,FALSE)+VLOOKUP(AC166,#REF!,3,FALSE)+VLOOKUP(AC166,#REF!,3,FALSE)=0,"",VLOOKUP(AC166,'02'!$AC$8:$BH$274,3,FALSE)+VLOOKUP(AC166,#REF!,3,FALSE)+VLOOKUP(AC166,#REF!,3,FALSE))</f>
        <v>#REF!</v>
      </c>
      <c r="AF166" s="55"/>
      <c r="AG166" s="55"/>
      <c r="AH166" s="56"/>
      <c r="AI166" s="33" t="e">
        <f>IF(VLOOKUP(AC166,'02'!$AC$8:$BH$274,7,FALSE)+VLOOKUP(AC166,#REF!,15,FALSE)+VLOOKUP(AC166,#REF!,7,FALSE)=0,"",VLOOKUP(AC166,'02'!$AC$8:$BH$274,7,FALSE)+VLOOKUP(AC166,#REF!,15,FALSE)+VLOOKUP(AC166,#REF!,7,FALSE))</f>
        <v>#REF!</v>
      </c>
      <c r="AJ166" s="34"/>
      <c r="AK166" s="34"/>
      <c r="AL166" s="35"/>
      <c r="AM166" s="33"/>
      <c r="AN166" s="34"/>
      <c r="AO166" s="34"/>
      <c r="AP166" s="35"/>
      <c r="AQ166" s="33"/>
      <c r="AR166" s="34"/>
      <c r="AS166" s="34"/>
      <c r="AT166" s="35"/>
      <c r="AU166" s="33"/>
      <c r="AV166" s="34"/>
      <c r="AW166" s="34"/>
      <c r="AX166" s="35"/>
      <c r="AY166" s="33"/>
      <c r="AZ166" s="34"/>
      <c r="BA166" s="34"/>
      <c r="BB166" s="35"/>
      <c r="BC166" s="33"/>
      <c r="BD166" s="34"/>
      <c r="BE166" s="34"/>
      <c r="BF166" s="35"/>
      <c r="BG166" s="107" t="e">
        <f t="shared" si="128"/>
        <v>#REF!</v>
      </c>
      <c r="BH166" s="108"/>
    </row>
    <row r="167" spans="1:60" s="3" customFormat="1" ht="20.100000000000001" customHeight="1">
      <c r="A167" s="89">
        <v>160</v>
      </c>
      <c r="B167" s="90"/>
      <c r="C167" s="113" t="s">
        <v>480</v>
      </c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5"/>
      <c r="AC167" s="109" t="s">
        <v>60</v>
      </c>
      <c r="AD167" s="110"/>
      <c r="AE167" s="29" t="e">
        <f>SUM(AE160:AH166)</f>
        <v>#REF!</v>
      </c>
      <c r="AF167" s="30"/>
      <c r="AG167" s="30"/>
      <c r="AH167" s="31"/>
      <c r="AI167" s="29" t="e">
        <f t="shared" ref="AI167" si="141">SUM(AI160:AL166)</f>
        <v>#REF!</v>
      </c>
      <c r="AJ167" s="30"/>
      <c r="AK167" s="30"/>
      <c r="AL167" s="31"/>
      <c r="AM167" s="29">
        <f t="shared" ref="AM167" si="142">SUM(AM160:AP166)</f>
        <v>0</v>
      </c>
      <c r="AN167" s="30"/>
      <c r="AO167" s="30"/>
      <c r="AP167" s="31"/>
      <c r="AQ167" s="29">
        <f t="shared" ref="AQ167" si="143">SUM(AQ160:AT166)</f>
        <v>0</v>
      </c>
      <c r="AR167" s="30"/>
      <c r="AS167" s="30"/>
      <c r="AT167" s="31"/>
      <c r="AU167" s="29">
        <f t="shared" ref="AU167" si="144">SUM(AU160:AX166)</f>
        <v>0</v>
      </c>
      <c r="AV167" s="30"/>
      <c r="AW167" s="30"/>
      <c r="AX167" s="31"/>
      <c r="AY167" s="29">
        <f t="shared" ref="AY167" si="145">SUM(AY160:BB166)</f>
        <v>0</v>
      </c>
      <c r="AZ167" s="30"/>
      <c r="BA167" s="30"/>
      <c r="BB167" s="31"/>
      <c r="BC167" s="29">
        <f t="shared" ref="BC167" si="146">SUM(BC160:BF166)</f>
        <v>0</v>
      </c>
      <c r="BD167" s="30"/>
      <c r="BE167" s="30"/>
      <c r="BF167" s="31"/>
      <c r="BG167" s="87" t="e">
        <f t="shared" si="128"/>
        <v>#REF!</v>
      </c>
      <c r="BH167" s="88"/>
    </row>
    <row r="168" spans="1:60" ht="20.100000000000001" customHeight="1">
      <c r="A168" s="80">
        <v>161</v>
      </c>
      <c r="B168" s="81"/>
      <c r="C168" s="82" t="s">
        <v>169</v>
      </c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4"/>
      <c r="AC168" s="111" t="s">
        <v>157</v>
      </c>
      <c r="AD168" s="112"/>
      <c r="AE168" s="54" t="e">
        <f>IF(VLOOKUP(AC168,'02'!$AC$8:$BH$274,3,FALSE)+VLOOKUP(AC168,#REF!,3,FALSE)+VLOOKUP(AC168,#REF!,3,FALSE)=0,"",VLOOKUP(AC168,'02'!$AC$8:$BH$274,3,FALSE)+VLOOKUP(AC168,#REF!,3,FALSE)+VLOOKUP(AC168,#REF!,3,FALSE))</f>
        <v>#REF!</v>
      </c>
      <c r="AF168" s="55"/>
      <c r="AG168" s="55"/>
      <c r="AH168" s="56"/>
      <c r="AI168" s="33" t="e">
        <f>IF(VLOOKUP(AC168,'02'!$AC$8:$BH$274,7,FALSE)+VLOOKUP(AC168,#REF!,15,FALSE)+VLOOKUP(AC168,#REF!,7,FALSE)=0,"",VLOOKUP(AC168,'02'!$AC$8:$BH$274,7,FALSE)+VLOOKUP(AC168,#REF!,15,FALSE)+VLOOKUP(AC168,#REF!,7,FALSE))</f>
        <v>#REF!</v>
      </c>
      <c r="AJ168" s="34"/>
      <c r="AK168" s="34"/>
      <c r="AL168" s="35"/>
      <c r="AM168" s="33"/>
      <c r="AN168" s="34"/>
      <c r="AO168" s="34"/>
      <c r="AP168" s="35"/>
      <c r="AQ168" s="33"/>
      <c r="AR168" s="34"/>
      <c r="AS168" s="34"/>
      <c r="AT168" s="35"/>
      <c r="AU168" s="33"/>
      <c r="AV168" s="34"/>
      <c r="AW168" s="34"/>
      <c r="AX168" s="35"/>
      <c r="AY168" s="33"/>
      <c r="AZ168" s="34"/>
      <c r="BA168" s="34"/>
      <c r="BB168" s="35"/>
      <c r="BC168" s="33"/>
      <c r="BD168" s="34"/>
      <c r="BE168" s="34"/>
      <c r="BF168" s="35"/>
      <c r="BG168" s="107" t="e">
        <f t="shared" si="128"/>
        <v>#REF!</v>
      </c>
      <c r="BH168" s="108"/>
    </row>
    <row r="169" spans="1:60" ht="20.100000000000001" customHeight="1">
      <c r="A169" s="80">
        <v>162</v>
      </c>
      <c r="B169" s="81"/>
      <c r="C169" s="82" t="s">
        <v>170</v>
      </c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4"/>
      <c r="AC169" s="111" t="s">
        <v>158</v>
      </c>
      <c r="AD169" s="112"/>
      <c r="AE169" s="54" t="e">
        <f>IF(VLOOKUP(AC169,'02'!$AC$8:$BH$274,3,FALSE)+VLOOKUP(AC169,#REF!,3,FALSE)+VLOOKUP(AC169,#REF!,3,FALSE)=0,"",VLOOKUP(AC169,'02'!$AC$8:$BH$274,3,FALSE)+VLOOKUP(AC169,#REF!,3,FALSE)+VLOOKUP(AC169,#REF!,3,FALSE))</f>
        <v>#REF!</v>
      </c>
      <c r="AF169" s="55"/>
      <c r="AG169" s="55"/>
      <c r="AH169" s="56"/>
      <c r="AI169" s="33" t="e">
        <f>IF(VLOOKUP(AC169,'02'!$AC$8:$BH$274,7,FALSE)+VLOOKUP(AC169,#REF!,15,FALSE)+VLOOKUP(AC169,#REF!,7,FALSE)=0,"",VLOOKUP(AC169,'02'!$AC$8:$BH$274,7,FALSE)+VLOOKUP(AC169,#REF!,15,FALSE)+VLOOKUP(AC169,#REF!,7,FALSE))</f>
        <v>#REF!</v>
      </c>
      <c r="AJ169" s="34"/>
      <c r="AK169" s="34"/>
      <c r="AL169" s="35"/>
      <c r="AM169" s="33"/>
      <c r="AN169" s="34"/>
      <c r="AO169" s="34"/>
      <c r="AP169" s="35"/>
      <c r="AQ169" s="33"/>
      <c r="AR169" s="34"/>
      <c r="AS169" s="34"/>
      <c r="AT169" s="35"/>
      <c r="AU169" s="33"/>
      <c r="AV169" s="34"/>
      <c r="AW169" s="34"/>
      <c r="AX169" s="35"/>
      <c r="AY169" s="33"/>
      <c r="AZ169" s="34"/>
      <c r="BA169" s="34"/>
      <c r="BB169" s="35"/>
      <c r="BC169" s="33"/>
      <c r="BD169" s="34"/>
      <c r="BE169" s="34"/>
      <c r="BF169" s="35"/>
      <c r="BG169" s="107" t="e">
        <f t="shared" si="128"/>
        <v>#REF!</v>
      </c>
      <c r="BH169" s="108"/>
    </row>
    <row r="170" spans="1:60" ht="20.100000000000001" customHeight="1">
      <c r="A170" s="80">
        <v>163</v>
      </c>
      <c r="B170" s="81"/>
      <c r="C170" s="82" t="s">
        <v>171</v>
      </c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4"/>
      <c r="AC170" s="111" t="s">
        <v>159</v>
      </c>
      <c r="AD170" s="112"/>
      <c r="AE170" s="54" t="e">
        <f>IF(VLOOKUP(AC170,'02'!$AC$8:$BH$274,3,FALSE)+VLOOKUP(AC170,#REF!,3,FALSE)+VLOOKUP(AC170,#REF!,3,FALSE)=0,"",VLOOKUP(AC170,'02'!$AC$8:$BH$274,3,FALSE)+VLOOKUP(AC170,#REF!,3,FALSE)+VLOOKUP(AC170,#REF!,3,FALSE))</f>
        <v>#REF!</v>
      </c>
      <c r="AF170" s="55"/>
      <c r="AG170" s="55"/>
      <c r="AH170" s="56"/>
      <c r="AI170" s="33" t="e">
        <f>IF(VLOOKUP(AC170,'02'!$AC$8:$BH$274,7,FALSE)+VLOOKUP(AC170,#REF!,15,FALSE)+VLOOKUP(AC170,#REF!,7,FALSE)=0,"",VLOOKUP(AC170,'02'!$AC$8:$BH$274,7,FALSE)+VLOOKUP(AC170,#REF!,15,FALSE)+VLOOKUP(AC170,#REF!,7,FALSE))</f>
        <v>#REF!</v>
      </c>
      <c r="AJ170" s="34"/>
      <c r="AK170" s="34"/>
      <c r="AL170" s="35"/>
      <c r="AM170" s="33"/>
      <c r="AN170" s="34"/>
      <c r="AO170" s="34"/>
      <c r="AP170" s="35"/>
      <c r="AQ170" s="33"/>
      <c r="AR170" s="34"/>
      <c r="AS170" s="34"/>
      <c r="AT170" s="35"/>
      <c r="AU170" s="33"/>
      <c r="AV170" s="34"/>
      <c r="AW170" s="34"/>
      <c r="AX170" s="35"/>
      <c r="AY170" s="33"/>
      <c r="AZ170" s="34"/>
      <c r="BA170" s="34"/>
      <c r="BB170" s="35"/>
      <c r="BC170" s="33"/>
      <c r="BD170" s="34"/>
      <c r="BE170" s="34"/>
      <c r="BF170" s="35"/>
      <c r="BG170" s="107" t="e">
        <f t="shared" si="128"/>
        <v>#REF!</v>
      </c>
      <c r="BH170" s="108"/>
    </row>
    <row r="171" spans="1:60" ht="20.100000000000001" customHeight="1">
      <c r="A171" s="80">
        <v>164</v>
      </c>
      <c r="B171" s="81"/>
      <c r="C171" s="82" t="s">
        <v>172</v>
      </c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4"/>
      <c r="AC171" s="111" t="s">
        <v>160</v>
      </c>
      <c r="AD171" s="112"/>
      <c r="AE171" s="54" t="e">
        <f>IF(VLOOKUP(AC171,'02'!$AC$8:$BH$274,3,FALSE)+VLOOKUP(AC171,#REF!,3,FALSE)+VLOOKUP(AC171,#REF!,3,FALSE)=0,"",VLOOKUP(AC171,'02'!$AC$8:$BH$274,3,FALSE)+VLOOKUP(AC171,#REF!,3,FALSE)+VLOOKUP(AC171,#REF!,3,FALSE))</f>
        <v>#REF!</v>
      </c>
      <c r="AF171" s="55"/>
      <c r="AG171" s="55"/>
      <c r="AH171" s="56"/>
      <c r="AI171" s="33" t="e">
        <f>IF(VLOOKUP(AC171,'02'!$AC$8:$BH$274,7,FALSE)+VLOOKUP(AC171,#REF!,15,FALSE)+VLOOKUP(AC171,#REF!,7,FALSE)=0,"",VLOOKUP(AC171,'02'!$AC$8:$BH$274,7,FALSE)+VLOOKUP(AC171,#REF!,15,FALSE)+VLOOKUP(AC171,#REF!,7,FALSE))</f>
        <v>#REF!</v>
      </c>
      <c r="AJ171" s="34"/>
      <c r="AK171" s="34"/>
      <c r="AL171" s="35"/>
      <c r="AM171" s="33"/>
      <c r="AN171" s="34"/>
      <c r="AO171" s="34"/>
      <c r="AP171" s="35"/>
      <c r="AQ171" s="33"/>
      <c r="AR171" s="34"/>
      <c r="AS171" s="34"/>
      <c r="AT171" s="35"/>
      <c r="AU171" s="33"/>
      <c r="AV171" s="34"/>
      <c r="AW171" s="34"/>
      <c r="AX171" s="35"/>
      <c r="AY171" s="33"/>
      <c r="AZ171" s="34"/>
      <c r="BA171" s="34"/>
      <c r="BB171" s="35"/>
      <c r="BC171" s="33"/>
      <c r="BD171" s="34"/>
      <c r="BE171" s="34"/>
      <c r="BF171" s="35"/>
      <c r="BG171" s="107" t="e">
        <f t="shared" si="128"/>
        <v>#REF!</v>
      </c>
      <c r="BH171" s="108"/>
    </row>
    <row r="172" spans="1:60" s="3" customFormat="1" ht="20.100000000000001" customHeight="1">
      <c r="A172" s="89">
        <v>165</v>
      </c>
      <c r="B172" s="90"/>
      <c r="C172" s="99" t="s">
        <v>481</v>
      </c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1"/>
      <c r="AC172" s="109" t="s">
        <v>61</v>
      </c>
      <c r="AD172" s="110"/>
      <c r="AE172" s="29" t="e">
        <f>SUM(AE168:AH171)</f>
        <v>#REF!</v>
      </c>
      <c r="AF172" s="30"/>
      <c r="AG172" s="30"/>
      <c r="AH172" s="31"/>
      <c r="AI172" s="29" t="e">
        <f t="shared" ref="AI172" si="147">SUM(AI168:AL171)</f>
        <v>#REF!</v>
      </c>
      <c r="AJ172" s="30"/>
      <c r="AK172" s="30"/>
      <c r="AL172" s="31"/>
      <c r="AM172" s="29">
        <f t="shared" ref="AM172" si="148">SUM(AM168:AP171)</f>
        <v>0</v>
      </c>
      <c r="AN172" s="30"/>
      <c r="AO172" s="30"/>
      <c r="AP172" s="31"/>
      <c r="AQ172" s="29">
        <f t="shared" ref="AQ172" si="149">SUM(AQ168:AT171)</f>
        <v>0</v>
      </c>
      <c r="AR172" s="30"/>
      <c r="AS172" s="30"/>
      <c r="AT172" s="31"/>
      <c r="AU172" s="29">
        <f t="shared" ref="AU172" si="150">SUM(AU168:AX171)</f>
        <v>0</v>
      </c>
      <c r="AV172" s="30"/>
      <c r="AW172" s="30"/>
      <c r="AX172" s="31"/>
      <c r="AY172" s="29">
        <f t="shared" ref="AY172" si="151">SUM(AY168:BB171)</f>
        <v>0</v>
      </c>
      <c r="AZ172" s="30"/>
      <c r="BA172" s="30"/>
      <c r="BB172" s="31"/>
      <c r="BC172" s="29">
        <f t="shared" ref="BC172" si="152">SUM(BC168:BF171)</f>
        <v>0</v>
      </c>
      <c r="BD172" s="30"/>
      <c r="BE172" s="30"/>
      <c r="BF172" s="31"/>
      <c r="BG172" s="87" t="e">
        <f t="shared" si="128"/>
        <v>#REF!</v>
      </c>
      <c r="BH172" s="88"/>
    </row>
    <row r="173" spans="1:60" ht="20.100000000000001" customHeight="1">
      <c r="A173" s="80">
        <v>166</v>
      </c>
      <c r="B173" s="81"/>
      <c r="C173" s="82" t="s">
        <v>436</v>
      </c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4"/>
      <c r="AC173" s="111" t="s">
        <v>161</v>
      </c>
      <c r="AD173" s="112"/>
      <c r="AE173" s="54" t="e">
        <f>IF(VLOOKUP(AC173,'02'!$AC$8:$BH$274,3,FALSE)+VLOOKUP(AC173,#REF!,3,FALSE)+VLOOKUP(AC173,#REF!,3,FALSE)=0,"",VLOOKUP(AC173,'02'!$AC$8:$BH$274,3,FALSE)+VLOOKUP(AC173,#REF!,3,FALSE)+VLOOKUP(AC173,#REF!,3,FALSE))</f>
        <v>#REF!</v>
      </c>
      <c r="AF173" s="55"/>
      <c r="AG173" s="55"/>
      <c r="AH173" s="56"/>
      <c r="AI173" s="33" t="e">
        <f>IF(VLOOKUP(AC173,'02'!$AC$8:$BH$274,7,FALSE)+VLOOKUP(AC173,#REF!,15,FALSE)+VLOOKUP(AC173,#REF!,7,FALSE)=0,"",VLOOKUP(AC173,'02'!$AC$8:$BH$274,7,FALSE)+VLOOKUP(AC173,#REF!,15,FALSE)+VLOOKUP(AC173,#REF!,7,FALSE))</f>
        <v>#REF!</v>
      </c>
      <c r="AJ173" s="34"/>
      <c r="AK173" s="34"/>
      <c r="AL173" s="35"/>
      <c r="AM173" s="33"/>
      <c r="AN173" s="34"/>
      <c r="AO173" s="34"/>
      <c r="AP173" s="35"/>
      <c r="AQ173" s="33"/>
      <c r="AR173" s="34"/>
      <c r="AS173" s="34"/>
      <c r="AT173" s="35"/>
      <c r="AU173" s="33"/>
      <c r="AV173" s="34"/>
      <c r="AW173" s="34"/>
      <c r="AX173" s="35"/>
      <c r="AY173" s="33"/>
      <c r="AZ173" s="34"/>
      <c r="BA173" s="34"/>
      <c r="BB173" s="35"/>
      <c r="BC173" s="33"/>
      <c r="BD173" s="34"/>
      <c r="BE173" s="34"/>
      <c r="BF173" s="35"/>
      <c r="BG173" s="107" t="e">
        <f t="shared" si="128"/>
        <v>#REF!</v>
      </c>
      <c r="BH173" s="108"/>
    </row>
    <row r="174" spans="1:60" ht="20.100000000000001" customHeight="1">
      <c r="A174" s="80">
        <v>167</v>
      </c>
      <c r="B174" s="81"/>
      <c r="C174" s="82" t="s">
        <v>437</v>
      </c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4"/>
      <c r="AC174" s="111" t="s">
        <v>162</v>
      </c>
      <c r="AD174" s="112"/>
      <c r="AE174" s="54" t="e">
        <f>IF(VLOOKUP(AC174,'02'!$AC$8:$BH$274,3,FALSE)+VLOOKUP(AC174,#REF!,3,FALSE)+VLOOKUP(AC174,#REF!,3,FALSE)=0,"",VLOOKUP(AC174,'02'!$AC$8:$BH$274,3,FALSE)+VLOOKUP(AC174,#REF!,3,FALSE)+VLOOKUP(AC174,#REF!,3,FALSE))</f>
        <v>#REF!</v>
      </c>
      <c r="AF174" s="55"/>
      <c r="AG174" s="55"/>
      <c r="AH174" s="56"/>
      <c r="AI174" s="33" t="e">
        <f>IF(VLOOKUP(AC174,'02'!$AC$8:$BH$274,7,FALSE)+VLOOKUP(AC174,#REF!,15,FALSE)+VLOOKUP(AC174,#REF!,7,FALSE)=0,"",VLOOKUP(AC174,'02'!$AC$8:$BH$274,7,FALSE)+VLOOKUP(AC174,#REF!,15,FALSE)+VLOOKUP(AC174,#REF!,7,FALSE))</f>
        <v>#REF!</v>
      </c>
      <c r="AJ174" s="34"/>
      <c r="AK174" s="34"/>
      <c r="AL174" s="35"/>
      <c r="AM174" s="33"/>
      <c r="AN174" s="34"/>
      <c r="AO174" s="34"/>
      <c r="AP174" s="35"/>
      <c r="AQ174" s="33"/>
      <c r="AR174" s="34"/>
      <c r="AS174" s="34"/>
      <c r="AT174" s="35"/>
      <c r="AU174" s="33"/>
      <c r="AV174" s="34"/>
      <c r="AW174" s="34"/>
      <c r="AX174" s="35"/>
      <c r="AY174" s="33"/>
      <c r="AZ174" s="34"/>
      <c r="BA174" s="34"/>
      <c r="BB174" s="35"/>
      <c r="BC174" s="33"/>
      <c r="BD174" s="34"/>
      <c r="BE174" s="34"/>
      <c r="BF174" s="35"/>
      <c r="BG174" s="107" t="e">
        <f t="shared" si="128"/>
        <v>#REF!</v>
      </c>
      <c r="BH174" s="108"/>
    </row>
    <row r="175" spans="1:60" ht="20.100000000000001" customHeight="1">
      <c r="A175" s="80">
        <v>168</v>
      </c>
      <c r="B175" s="81"/>
      <c r="C175" s="82" t="s">
        <v>438</v>
      </c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4"/>
      <c r="AC175" s="111" t="s">
        <v>163</v>
      </c>
      <c r="AD175" s="112"/>
      <c r="AE175" s="54" t="e">
        <f>IF(VLOOKUP(AC175,'02'!$AC$8:$BH$274,3,FALSE)+VLOOKUP(AC175,#REF!,3,FALSE)+VLOOKUP(AC175,#REF!,3,FALSE)=0,"",VLOOKUP(AC175,'02'!$AC$8:$BH$274,3,FALSE)+VLOOKUP(AC175,#REF!,3,FALSE)+VLOOKUP(AC175,#REF!,3,FALSE))</f>
        <v>#REF!</v>
      </c>
      <c r="AF175" s="55"/>
      <c r="AG175" s="55"/>
      <c r="AH175" s="56"/>
      <c r="AI175" s="33" t="e">
        <f>IF(VLOOKUP(AC175,'02'!$AC$8:$BH$274,7,FALSE)+VLOOKUP(AC175,#REF!,15,FALSE)+VLOOKUP(AC175,#REF!,7,FALSE)=0,"",VLOOKUP(AC175,'02'!$AC$8:$BH$274,7,FALSE)+VLOOKUP(AC175,#REF!,15,FALSE)+VLOOKUP(AC175,#REF!,7,FALSE))</f>
        <v>#REF!</v>
      </c>
      <c r="AJ175" s="34"/>
      <c r="AK175" s="34"/>
      <c r="AL175" s="35"/>
      <c r="AM175" s="33"/>
      <c r="AN175" s="34"/>
      <c r="AO175" s="34"/>
      <c r="AP175" s="35"/>
      <c r="AQ175" s="33"/>
      <c r="AR175" s="34"/>
      <c r="AS175" s="34"/>
      <c r="AT175" s="35"/>
      <c r="AU175" s="33"/>
      <c r="AV175" s="34"/>
      <c r="AW175" s="34"/>
      <c r="AX175" s="35"/>
      <c r="AY175" s="33"/>
      <c r="AZ175" s="34"/>
      <c r="BA175" s="34"/>
      <c r="BB175" s="35"/>
      <c r="BC175" s="33"/>
      <c r="BD175" s="34"/>
      <c r="BE175" s="34"/>
      <c r="BF175" s="35"/>
      <c r="BG175" s="107" t="e">
        <f t="shared" si="128"/>
        <v>#REF!</v>
      </c>
      <c r="BH175" s="108"/>
    </row>
    <row r="176" spans="1:60" ht="20.100000000000001" customHeight="1">
      <c r="A176" s="80">
        <v>169</v>
      </c>
      <c r="B176" s="81"/>
      <c r="C176" s="82" t="s">
        <v>173</v>
      </c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4"/>
      <c r="AC176" s="111" t="s">
        <v>164</v>
      </c>
      <c r="AD176" s="112"/>
      <c r="AE176" s="54" t="e">
        <f>IF(VLOOKUP(AC176,'02'!$AC$8:$BH$274,3,FALSE)+VLOOKUP(AC176,#REF!,3,FALSE)+VLOOKUP(AC176,#REF!,3,FALSE)=0,"",VLOOKUP(AC176,'02'!$AC$8:$BH$274,3,FALSE)+VLOOKUP(AC176,#REF!,3,FALSE)+VLOOKUP(AC176,#REF!,3,FALSE))</f>
        <v>#REF!</v>
      </c>
      <c r="AF176" s="55"/>
      <c r="AG176" s="55"/>
      <c r="AH176" s="56"/>
      <c r="AI176" s="33" t="e">
        <f>IF(VLOOKUP(AC176,'02'!$AC$8:$BH$274,7,FALSE)+VLOOKUP(AC176,#REF!,15,FALSE)+VLOOKUP(AC176,#REF!,7,FALSE)=0,"",VLOOKUP(AC176,'02'!$AC$8:$BH$274,7,FALSE)+VLOOKUP(AC176,#REF!,15,FALSE)+VLOOKUP(AC176,#REF!,7,FALSE))</f>
        <v>#REF!</v>
      </c>
      <c r="AJ176" s="34"/>
      <c r="AK176" s="34"/>
      <c r="AL176" s="35"/>
      <c r="AM176" s="33"/>
      <c r="AN176" s="34"/>
      <c r="AO176" s="34"/>
      <c r="AP176" s="35"/>
      <c r="AQ176" s="33"/>
      <c r="AR176" s="34"/>
      <c r="AS176" s="34"/>
      <c r="AT176" s="35"/>
      <c r="AU176" s="33"/>
      <c r="AV176" s="34"/>
      <c r="AW176" s="34"/>
      <c r="AX176" s="35"/>
      <c r="AY176" s="33"/>
      <c r="AZ176" s="34"/>
      <c r="BA176" s="34"/>
      <c r="BB176" s="35"/>
      <c r="BC176" s="33"/>
      <c r="BD176" s="34"/>
      <c r="BE176" s="34"/>
      <c r="BF176" s="35"/>
      <c r="BG176" s="107" t="e">
        <f t="shared" si="128"/>
        <v>#REF!</v>
      </c>
      <c r="BH176" s="108"/>
    </row>
    <row r="177" spans="1:60" ht="20.100000000000001" customHeight="1">
      <c r="A177" s="80">
        <v>170</v>
      </c>
      <c r="B177" s="81"/>
      <c r="C177" s="82" t="s">
        <v>439</v>
      </c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4"/>
      <c r="AC177" s="111" t="s">
        <v>165</v>
      </c>
      <c r="AD177" s="112"/>
      <c r="AE177" s="54" t="e">
        <f>IF(VLOOKUP(AC177,'02'!$AC$8:$BH$274,3,FALSE)+VLOOKUP(AC177,#REF!,3,FALSE)+VLOOKUP(AC177,#REF!,3,FALSE)=0,"",VLOOKUP(AC177,'02'!$AC$8:$BH$274,3,FALSE)+VLOOKUP(AC177,#REF!,3,FALSE)+VLOOKUP(AC177,#REF!,3,FALSE))</f>
        <v>#REF!</v>
      </c>
      <c r="AF177" s="55"/>
      <c r="AG177" s="55"/>
      <c r="AH177" s="56"/>
      <c r="AI177" s="33" t="e">
        <f>IF(VLOOKUP(AC177,'02'!$AC$8:$BH$274,7,FALSE)+VLOOKUP(AC177,#REF!,15,FALSE)+VLOOKUP(AC177,#REF!,7,FALSE)=0,"",VLOOKUP(AC177,'02'!$AC$8:$BH$274,7,FALSE)+VLOOKUP(AC177,#REF!,15,FALSE)+VLOOKUP(AC177,#REF!,7,FALSE))</f>
        <v>#REF!</v>
      </c>
      <c r="AJ177" s="34"/>
      <c r="AK177" s="34"/>
      <c r="AL177" s="35"/>
      <c r="AM177" s="33"/>
      <c r="AN177" s="34"/>
      <c r="AO177" s="34"/>
      <c r="AP177" s="35"/>
      <c r="AQ177" s="33"/>
      <c r="AR177" s="34"/>
      <c r="AS177" s="34"/>
      <c r="AT177" s="35"/>
      <c r="AU177" s="33"/>
      <c r="AV177" s="34"/>
      <c r="AW177" s="34"/>
      <c r="AX177" s="35"/>
      <c r="AY177" s="33"/>
      <c r="AZ177" s="34"/>
      <c r="BA177" s="34"/>
      <c r="BB177" s="35"/>
      <c r="BC177" s="33"/>
      <c r="BD177" s="34"/>
      <c r="BE177" s="34"/>
      <c r="BF177" s="35"/>
      <c r="BG177" s="107" t="e">
        <f t="shared" si="128"/>
        <v>#REF!</v>
      </c>
      <c r="BH177" s="108"/>
    </row>
    <row r="178" spans="1:60" ht="20.100000000000001" customHeight="1">
      <c r="A178" s="80">
        <v>171</v>
      </c>
      <c r="B178" s="81"/>
      <c r="C178" s="82" t="s">
        <v>440</v>
      </c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4"/>
      <c r="AC178" s="111" t="s">
        <v>166</v>
      </c>
      <c r="AD178" s="112"/>
      <c r="AE178" s="54" t="e">
        <f>IF(VLOOKUP(AC178,'02'!$AC$8:$BH$274,3,FALSE)+VLOOKUP(AC178,#REF!,3,FALSE)+VLOOKUP(AC178,#REF!,3,FALSE)=0,"",VLOOKUP(AC178,'02'!$AC$8:$BH$274,3,FALSE)+VLOOKUP(AC178,#REF!,3,FALSE)+VLOOKUP(AC178,#REF!,3,FALSE))</f>
        <v>#REF!</v>
      </c>
      <c r="AF178" s="55"/>
      <c r="AG178" s="55"/>
      <c r="AH178" s="56"/>
      <c r="AI178" s="33" t="e">
        <f>IF(VLOOKUP(AC178,'02'!$AC$8:$BH$274,7,FALSE)+VLOOKUP(AC178,#REF!,15,FALSE)+VLOOKUP(AC178,#REF!,7,FALSE)=0,"",VLOOKUP(AC178,'02'!$AC$8:$BH$274,7,FALSE)+VLOOKUP(AC178,#REF!,15,FALSE)+VLOOKUP(AC178,#REF!,7,FALSE))</f>
        <v>#REF!</v>
      </c>
      <c r="AJ178" s="34"/>
      <c r="AK178" s="34"/>
      <c r="AL178" s="35"/>
      <c r="AM178" s="33"/>
      <c r="AN178" s="34"/>
      <c r="AO178" s="34"/>
      <c r="AP178" s="35"/>
      <c r="AQ178" s="33"/>
      <c r="AR178" s="34"/>
      <c r="AS178" s="34"/>
      <c r="AT178" s="35"/>
      <c r="AU178" s="33"/>
      <c r="AV178" s="34"/>
      <c r="AW178" s="34"/>
      <c r="AX178" s="35"/>
      <c r="AY178" s="33"/>
      <c r="AZ178" s="34"/>
      <c r="BA178" s="34"/>
      <c r="BB178" s="35"/>
      <c r="BC178" s="33"/>
      <c r="BD178" s="34"/>
      <c r="BE178" s="34"/>
      <c r="BF178" s="35"/>
      <c r="BG178" s="107" t="e">
        <f t="shared" si="128"/>
        <v>#REF!</v>
      </c>
      <c r="BH178" s="108"/>
    </row>
    <row r="179" spans="1:60" ht="20.100000000000001" customHeight="1">
      <c r="A179" s="80">
        <v>172</v>
      </c>
      <c r="B179" s="81"/>
      <c r="C179" s="82" t="s">
        <v>174</v>
      </c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4"/>
      <c r="AC179" s="111" t="s">
        <v>167</v>
      </c>
      <c r="AD179" s="112"/>
      <c r="AE179" s="54" t="e">
        <f>IF(VLOOKUP(AC179,'02'!$AC$8:$BH$274,3,FALSE)+VLOOKUP(AC179,#REF!,3,FALSE)+VLOOKUP(AC179,#REF!,3,FALSE)=0,"",VLOOKUP(AC179,'02'!$AC$8:$BH$274,3,FALSE)+VLOOKUP(AC179,#REF!,3,FALSE)+VLOOKUP(AC179,#REF!,3,FALSE))</f>
        <v>#REF!</v>
      </c>
      <c r="AF179" s="55"/>
      <c r="AG179" s="55"/>
      <c r="AH179" s="56"/>
      <c r="AI179" s="33" t="e">
        <f>IF(VLOOKUP(AC179,'02'!$AC$8:$BH$274,7,FALSE)+VLOOKUP(AC179,#REF!,15,FALSE)+VLOOKUP(AC179,#REF!,7,FALSE)=0,"",VLOOKUP(AC179,'02'!$AC$8:$BH$274,7,FALSE)+VLOOKUP(AC179,#REF!,15,FALSE)+VLOOKUP(AC179,#REF!,7,FALSE))</f>
        <v>#REF!</v>
      </c>
      <c r="AJ179" s="34"/>
      <c r="AK179" s="34"/>
      <c r="AL179" s="35"/>
      <c r="AM179" s="33"/>
      <c r="AN179" s="34"/>
      <c r="AO179" s="34"/>
      <c r="AP179" s="35"/>
      <c r="AQ179" s="33"/>
      <c r="AR179" s="34"/>
      <c r="AS179" s="34"/>
      <c r="AT179" s="35"/>
      <c r="AU179" s="33"/>
      <c r="AV179" s="34"/>
      <c r="AW179" s="34"/>
      <c r="AX179" s="35"/>
      <c r="AY179" s="33"/>
      <c r="AZ179" s="34"/>
      <c r="BA179" s="34"/>
      <c r="BB179" s="35"/>
      <c r="BC179" s="33"/>
      <c r="BD179" s="34"/>
      <c r="BE179" s="34"/>
      <c r="BF179" s="35"/>
      <c r="BG179" s="107" t="e">
        <f t="shared" si="128"/>
        <v>#REF!</v>
      </c>
      <c r="BH179" s="108"/>
    </row>
    <row r="180" spans="1:60" ht="20.100000000000001" customHeight="1">
      <c r="A180" s="80">
        <v>173</v>
      </c>
      <c r="B180" s="81"/>
      <c r="C180" s="82" t="s">
        <v>175</v>
      </c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4"/>
      <c r="AC180" s="111" t="s">
        <v>168</v>
      </c>
      <c r="AD180" s="112"/>
      <c r="AE180" s="54" t="e">
        <f>IF(VLOOKUP(AC180,'02'!$AC$8:$BH$274,3,FALSE)+VLOOKUP(AC180,#REF!,3,FALSE)+VLOOKUP(AC180,#REF!,3,FALSE)=0,"",VLOOKUP(AC180,'02'!$AC$8:$BH$274,3,FALSE)+VLOOKUP(AC180,#REF!,3,FALSE)+VLOOKUP(AC180,#REF!,3,FALSE))</f>
        <v>#REF!</v>
      </c>
      <c r="AF180" s="55"/>
      <c r="AG180" s="55"/>
      <c r="AH180" s="56"/>
      <c r="AI180" s="33" t="e">
        <f>IF(VLOOKUP(AC180,'02'!$AC$8:$BH$274,7,FALSE)+VLOOKUP(AC180,#REF!,15,FALSE)+VLOOKUP(AC180,#REF!,7,FALSE)=0,"",VLOOKUP(AC180,'02'!$AC$8:$BH$274,7,FALSE)+VLOOKUP(AC180,#REF!,15,FALSE)+VLOOKUP(AC180,#REF!,7,FALSE))</f>
        <v>#REF!</v>
      </c>
      <c r="AJ180" s="34"/>
      <c r="AK180" s="34"/>
      <c r="AL180" s="35"/>
      <c r="AM180" s="33"/>
      <c r="AN180" s="34"/>
      <c r="AO180" s="34"/>
      <c r="AP180" s="35"/>
      <c r="AQ180" s="33"/>
      <c r="AR180" s="34"/>
      <c r="AS180" s="34"/>
      <c r="AT180" s="35"/>
      <c r="AU180" s="33"/>
      <c r="AV180" s="34"/>
      <c r="AW180" s="34"/>
      <c r="AX180" s="35"/>
      <c r="AY180" s="33"/>
      <c r="AZ180" s="34"/>
      <c r="BA180" s="34"/>
      <c r="BB180" s="35"/>
      <c r="BC180" s="33"/>
      <c r="BD180" s="34"/>
      <c r="BE180" s="34"/>
      <c r="BF180" s="35"/>
      <c r="BG180" s="107" t="e">
        <f t="shared" si="128"/>
        <v>#REF!</v>
      </c>
      <c r="BH180" s="108"/>
    </row>
    <row r="181" spans="1:60" s="3" customFormat="1" ht="20.100000000000001" customHeight="1">
      <c r="A181" s="89">
        <v>174</v>
      </c>
      <c r="B181" s="90"/>
      <c r="C181" s="99" t="s">
        <v>482</v>
      </c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1"/>
      <c r="AC181" s="109" t="s">
        <v>62</v>
      </c>
      <c r="AD181" s="110"/>
      <c r="AE181" s="29" t="e">
        <f>SUM(AE173:AH180)</f>
        <v>#REF!</v>
      </c>
      <c r="AF181" s="30"/>
      <c r="AG181" s="30"/>
      <c r="AH181" s="31"/>
      <c r="AI181" s="29" t="e">
        <f t="shared" ref="AI181" si="153">SUM(AI173:AL180)</f>
        <v>#REF!</v>
      </c>
      <c r="AJ181" s="30"/>
      <c r="AK181" s="30"/>
      <c r="AL181" s="31"/>
      <c r="AM181" s="29">
        <f t="shared" ref="AM181" si="154">SUM(AM173:AP180)</f>
        <v>0</v>
      </c>
      <c r="AN181" s="30"/>
      <c r="AO181" s="30"/>
      <c r="AP181" s="31"/>
      <c r="AQ181" s="29">
        <f t="shared" ref="AQ181" si="155">SUM(AQ173:AT180)</f>
        <v>0</v>
      </c>
      <c r="AR181" s="30"/>
      <c r="AS181" s="30"/>
      <c r="AT181" s="31"/>
      <c r="AU181" s="29">
        <f t="shared" ref="AU181" si="156">SUM(AU173:AX180)</f>
        <v>0</v>
      </c>
      <c r="AV181" s="30"/>
      <c r="AW181" s="30"/>
      <c r="AX181" s="31"/>
      <c r="AY181" s="29">
        <f t="shared" ref="AY181" si="157">SUM(AY173:BB180)</f>
        <v>0</v>
      </c>
      <c r="AZ181" s="30"/>
      <c r="BA181" s="30"/>
      <c r="BB181" s="31"/>
      <c r="BC181" s="29">
        <f t="shared" ref="BC181" si="158">SUM(BC173:BF180)</f>
        <v>0</v>
      </c>
      <c r="BD181" s="30"/>
      <c r="BE181" s="30"/>
      <c r="BF181" s="31"/>
      <c r="BG181" s="87" t="e">
        <f>IF(AI181&gt;0,BC181/AI181,"n.é.")</f>
        <v>#REF!</v>
      </c>
      <c r="BH181" s="88"/>
    </row>
    <row r="182" spans="1:60" s="15" customFormat="1" ht="20.100000000000001" customHeight="1">
      <c r="A182" s="71">
        <v>175</v>
      </c>
      <c r="B182" s="72"/>
      <c r="C182" s="102" t="s">
        <v>483</v>
      </c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4"/>
      <c r="AC182" s="105" t="s">
        <v>176</v>
      </c>
      <c r="AD182" s="106"/>
      <c r="AE182" s="22" t="e">
        <f>AE111+AE112+AE137+AE146+AE159+AE167+AE172+AE181</f>
        <v>#REF!</v>
      </c>
      <c r="AF182" s="23"/>
      <c r="AG182" s="23"/>
      <c r="AH182" s="24"/>
      <c r="AI182" s="22" t="e">
        <f t="shared" ref="AI182" si="159">AI111+AI112+AI137+AI146+AI159+AI167+AI172+AI181</f>
        <v>#REF!</v>
      </c>
      <c r="AJ182" s="23"/>
      <c r="AK182" s="23"/>
      <c r="AL182" s="24"/>
      <c r="AM182" s="22">
        <f t="shared" ref="AM182" si="160">AM111+AM112+AM137+AM146+AM159+AM167+AM172+AM181</f>
        <v>0</v>
      </c>
      <c r="AN182" s="23"/>
      <c r="AO182" s="23"/>
      <c r="AP182" s="24"/>
      <c r="AQ182" s="22">
        <f t="shared" ref="AQ182" si="161">AQ111+AQ112+AQ137+AQ146+AQ159+AQ167+AQ172+AQ181</f>
        <v>0</v>
      </c>
      <c r="AR182" s="23"/>
      <c r="AS182" s="23"/>
      <c r="AT182" s="24"/>
      <c r="AU182" s="22">
        <f t="shared" ref="AU182" si="162">AU111+AU112+AU137+AU146+AU159+AU167+AU172+AU181</f>
        <v>0</v>
      </c>
      <c r="AV182" s="23"/>
      <c r="AW182" s="23"/>
      <c r="AX182" s="24"/>
      <c r="AY182" s="22">
        <f t="shared" ref="AY182" si="163">AY111+AY112+AY137+AY146+AY159+AY167+AY172+AY181</f>
        <v>0</v>
      </c>
      <c r="AZ182" s="23"/>
      <c r="BA182" s="23"/>
      <c r="BB182" s="24"/>
      <c r="BC182" s="22">
        <f t="shared" ref="BC182" si="164">BC111+BC112+BC137+BC146+BC159+BC167+BC172+BC181</f>
        <v>0</v>
      </c>
      <c r="BD182" s="23"/>
      <c r="BE182" s="23"/>
      <c r="BF182" s="24"/>
      <c r="BG182" s="78" t="e">
        <f t="shared" si="128"/>
        <v>#REF!</v>
      </c>
      <c r="BH182" s="79"/>
    </row>
    <row r="183" spans="1:60" ht="20.100000000000001" customHeight="1">
      <c r="A183" s="80">
        <v>176</v>
      </c>
      <c r="B183" s="81"/>
      <c r="C183" s="82" t="s">
        <v>395</v>
      </c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4"/>
      <c r="AC183" s="85" t="s">
        <v>396</v>
      </c>
      <c r="AD183" s="86"/>
      <c r="AE183" s="54" t="e">
        <f>IF(VLOOKUP(AC183,'02'!$AC$8:$BH$274,3,FALSE)+VLOOKUP(AC183,#REF!,3,FALSE)+VLOOKUP(AC183,#REF!,3,FALSE)=0,"",VLOOKUP(AC183,'02'!$AC$8:$BH$274,3,FALSE)+VLOOKUP(AC183,#REF!,3,FALSE)+VLOOKUP(AC183,#REF!,3,FALSE))</f>
        <v>#REF!</v>
      </c>
      <c r="AF183" s="55"/>
      <c r="AG183" s="55"/>
      <c r="AH183" s="56"/>
      <c r="AI183" s="29" t="e">
        <f>IF(VLOOKUP(AC183,'02'!$AC$8:$BH$274,7,FALSE)+VLOOKUP(AC183,#REF!,15,FALSE)+VLOOKUP(AC183,#REF!,7,FALSE)=0,"",VLOOKUP(AC183,'02'!$AC$8:$BH$274,7,FALSE)+VLOOKUP(AC183,#REF!,15,FALSE)+VLOOKUP(AC183,#REF!,7,FALSE))</f>
        <v>#REF!</v>
      </c>
      <c r="AJ183" s="30"/>
      <c r="AK183" s="30"/>
      <c r="AL183" s="31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87" t="e">
        <f t="shared" si="128"/>
        <v>#REF!</v>
      </c>
      <c r="BH183" s="88"/>
    </row>
    <row r="184" spans="1:60" ht="20.100000000000001" customHeight="1">
      <c r="A184" s="80">
        <v>177</v>
      </c>
      <c r="B184" s="81"/>
      <c r="C184" s="82" t="s">
        <v>397</v>
      </c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4"/>
      <c r="AC184" s="85" t="s">
        <v>398</v>
      </c>
      <c r="AD184" s="86"/>
      <c r="AE184" s="54" t="e">
        <f>IF(VLOOKUP(AC184,'02'!$AC$8:$BH$274,3,FALSE)+VLOOKUP(AC184,#REF!,3,FALSE)+VLOOKUP(AC184,#REF!,3,FALSE)=0,"",VLOOKUP(AC184,'02'!$AC$8:$BH$274,3,FALSE)+VLOOKUP(AC184,#REF!,3,FALSE)+VLOOKUP(AC184,#REF!,3,FALSE))</f>
        <v>#REF!</v>
      </c>
      <c r="AF184" s="55"/>
      <c r="AG184" s="55"/>
      <c r="AH184" s="56"/>
      <c r="AI184" s="29" t="e">
        <f>IF(VLOOKUP(AC184,'02'!$AC$8:$BH$274,7,FALSE)+VLOOKUP(AC184,#REF!,15,FALSE)+VLOOKUP(AC184,#REF!,7,FALSE)=0,"",VLOOKUP(AC184,'02'!$AC$8:$BH$274,7,FALSE)+VLOOKUP(AC184,#REF!,15,FALSE)+VLOOKUP(AC184,#REF!,7,FALSE))</f>
        <v>#REF!</v>
      </c>
      <c r="AJ184" s="30"/>
      <c r="AK184" s="30"/>
      <c r="AL184" s="31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87" t="e">
        <f t="shared" si="128"/>
        <v>#REF!</v>
      </c>
      <c r="BH184" s="88"/>
    </row>
    <row r="185" spans="1:60" ht="20.100000000000001" customHeight="1">
      <c r="A185" s="80">
        <v>178</v>
      </c>
      <c r="B185" s="81"/>
      <c r="C185" s="82" t="s">
        <v>399</v>
      </c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4"/>
      <c r="AC185" s="85" t="s">
        <v>400</v>
      </c>
      <c r="AD185" s="86"/>
      <c r="AE185" s="54" t="e">
        <f>IF(VLOOKUP(AC185,'02'!$AC$8:$BH$274,3,FALSE)+VLOOKUP(AC185,#REF!,3,FALSE)+VLOOKUP(AC185,#REF!,3,FALSE)=0,"",VLOOKUP(AC185,'02'!$AC$8:$BH$274,3,FALSE)+VLOOKUP(AC185,#REF!,3,FALSE)+VLOOKUP(AC185,#REF!,3,FALSE))</f>
        <v>#REF!</v>
      </c>
      <c r="AF185" s="55"/>
      <c r="AG185" s="55"/>
      <c r="AH185" s="56"/>
      <c r="AI185" s="29" t="e">
        <f>IF(VLOOKUP(AC185,'02'!$AC$8:$BH$274,7,FALSE)+VLOOKUP(AC185,#REF!,15,FALSE)+VLOOKUP(AC185,#REF!,7,FALSE)=0,"",VLOOKUP(AC185,'02'!$AC$8:$BH$274,7,FALSE)+VLOOKUP(AC185,#REF!,15,FALSE)+VLOOKUP(AC185,#REF!,7,FALSE))</f>
        <v>#REF!</v>
      </c>
      <c r="AJ185" s="30"/>
      <c r="AK185" s="30"/>
      <c r="AL185" s="31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87" t="e">
        <f t="shared" si="128"/>
        <v>#REF!</v>
      </c>
      <c r="BH185" s="88"/>
    </row>
    <row r="186" spans="1:60" s="3" customFormat="1" ht="20.100000000000001" customHeight="1">
      <c r="A186" s="89">
        <v>179</v>
      </c>
      <c r="B186" s="90"/>
      <c r="C186" s="99" t="s">
        <v>484</v>
      </c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1"/>
      <c r="AC186" s="94" t="s">
        <v>401</v>
      </c>
      <c r="AD186" s="95"/>
      <c r="AE186" s="29" t="e">
        <f>SUM(AE183:AH185)</f>
        <v>#REF!</v>
      </c>
      <c r="AF186" s="30"/>
      <c r="AG186" s="30"/>
      <c r="AH186" s="31"/>
      <c r="AI186" s="29" t="e">
        <f t="shared" ref="AI186" si="165">SUM(AI183:AL185)</f>
        <v>#REF!</v>
      </c>
      <c r="AJ186" s="30"/>
      <c r="AK186" s="30"/>
      <c r="AL186" s="31"/>
      <c r="AM186" s="29">
        <f t="shared" ref="AM186" si="166">SUM(AM183:AP185)</f>
        <v>0</v>
      </c>
      <c r="AN186" s="30"/>
      <c r="AO186" s="30"/>
      <c r="AP186" s="31"/>
      <c r="AQ186" s="29">
        <f t="shared" ref="AQ186" si="167">SUM(AQ183:AT185)</f>
        <v>0</v>
      </c>
      <c r="AR186" s="30"/>
      <c r="AS186" s="30"/>
      <c r="AT186" s="31"/>
      <c r="AU186" s="29">
        <f t="shared" ref="AU186" si="168">SUM(AU183:AX185)</f>
        <v>0</v>
      </c>
      <c r="AV186" s="30"/>
      <c r="AW186" s="30"/>
      <c r="AX186" s="31"/>
      <c r="AY186" s="29">
        <f t="shared" ref="AY186" si="169">SUM(AY183:BB185)</f>
        <v>0</v>
      </c>
      <c r="AZ186" s="30"/>
      <c r="BA186" s="30"/>
      <c r="BB186" s="31"/>
      <c r="BC186" s="29">
        <f t="shared" ref="BC186" si="170">SUM(BC183:BF185)</f>
        <v>0</v>
      </c>
      <c r="BD186" s="30"/>
      <c r="BE186" s="30"/>
      <c r="BF186" s="31"/>
      <c r="BG186" s="87" t="e">
        <f>IF(AI186&gt;0,BC186/AI186,"n.é.")</f>
        <v>#REF!</v>
      </c>
      <c r="BH186" s="88"/>
    </row>
    <row r="187" spans="1:60" ht="20.100000000000001" customHeight="1">
      <c r="A187" s="80">
        <v>180</v>
      </c>
      <c r="B187" s="81"/>
      <c r="C187" s="96" t="s">
        <v>402</v>
      </c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8"/>
      <c r="AC187" s="85" t="s">
        <v>403</v>
      </c>
      <c r="AD187" s="86"/>
      <c r="AE187" s="54" t="e">
        <f>IF(VLOOKUP(AC187,'02'!$AC$8:$BH$274,3,FALSE)+VLOOKUP(AC187,#REF!,3,FALSE)+VLOOKUP(AC187,#REF!,3,FALSE)=0,"",VLOOKUP(AC187,'02'!$AC$8:$BH$274,3,FALSE)+VLOOKUP(AC187,#REF!,3,FALSE)+VLOOKUP(AC187,#REF!,3,FALSE))</f>
        <v>#REF!</v>
      </c>
      <c r="AF187" s="55"/>
      <c r="AG187" s="55"/>
      <c r="AH187" s="56"/>
      <c r="AI187" s="29" t="e">
        <f>IF(VLOOKUP(AC187,'02'!$AC$8:$BH$274,7,FALSE)+VLOOKUP(AC187,#REF!,15,FALSE)+VLOOKUP(AC187,#REF!,7,FALSE)=0,"",VLOOKUP(AC187,'02'!$AC$8:$BH$274,7,FALSE)+VLOOKUP(AC187,#REF!,15,FALSE)+VLOOKUP(AC187,#REF!,7,FALSE))</f>
        <v>#REF!</v>
      </c>
      <c r="AJ187" s="30"/>
      <c r="AK187" s="30"/>
      <c r="AL187" s="31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87" t="e">
        <f t="shared" si="128"/>
        <v>#REF!</v>
      </c>
      <c r="BH187" s="88"/>
    </row>
    <row r="188" spans="1:60" ht="20.100000000000001" customHeight="1">
      <c r="A188" s="80">
        <v>181</v>
      </c>
      <c r="B188" s="81"/>
      <c r="C188" s="96" t="s">
        <v>404</v>
      </c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8"/>
      <c r="AC188" s="85" t="s">
        <v>405</v>
      </c>
      <c r="AD188" s="86"/>
      <c r="AE188" s="54" t="e">
        <f>IF(VLOOKUP(AC188,'02'!$AC$8:$BH$274,3,FALSE)+VLOOKUP(AC188,#REF!,3,FALSE)+VLOOKUP(AC188,#REF!,3,FALSE)=0,"",VLOOKUP(AC188,'02'!$AC$8:$BH$274,3,FALSE)+VLOOKUP(AC188,#REF!,3,FALSE)+VLOOKUP(AC188,#REF!,3,FALSE))</f>
        <v>#REF!</v>
      </c>
      <c r="AF188" s="55"/>
      <c r="AG188" s="55"/>
      <c r="AH188" s="56"/>
      <c r="AI188" s="29" t="e">
        <f>IF(VLOOKUP(AC188,'02'!$AC$8:$BH$274,7,FALSE)+VLOOKUP(AC188,#REF!,15,FALSE)+VLOOKUP(AC188,#REF!,7,FALSE)=0,"",VLOOKUP(AC188,'02'!$AC$8:$BH$274,7,FALSE)+VLOOKUP(AC188,#REF!,15,FALSE)+VLOOKUP(AC188,#REF!,7,FALSE))</f>
        <v>#REF!</v>
      </c>
      <c r="AJ188" s="30"/>
      <c r="AK188" s="30"/>
      <c r="AL188" s="31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87" t="e">
        <f t="shared" si="128"/>
        <v>#REF!</v>
      </c>
      <c r="BH188" s="88"/>
    </row>
    <row r="189" spans="1:60" ht="20.100000000000001" customHeight="1">
      <c r="A189" s="80">
        <v>182</v>
      </c>
      <c r="B189" s="81"/>
      <c r="C189" s="82" t="s">
        <v>406</v>
      </c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4"/>
      <c r="AC189" s="85" t="s">
        <v>407</v>
      </c>
      <c r="AD189" s="86"/>
      <c r="AE189" s="54" t="e">
        <f>IF(VLOOKUP(AC189,'02'!$AC$8:$BH$274,3,FALSE)+VLOOKUP(AC189,#REF!,3,FALSE)+VLOOKUP(AC189,#REF!,3,FALSE)=0,"",VLOOKUP(AC189,'02'!$AC$8:$BH$274,3,FALSE)+VLOOKUP(AC189,#REF!,3,FALSE)+VLOOKUP(AC189,#REF!,3,FALSE))</f>
        <v>#REF!</v>
      </c>
      <c r="AF189" s="55"/>
      <c r="AG189" s="55"/>
      <c r="AH189" s="56"/>
      <c r="AI189" s="29" t="e">
        <f>IF(VLOOKUP(AC189,'02'!$AC$8:$BH$274,7,FALSE)+VLOOKUP(AC189,#REF!,15,FALSE)+VLOOKUP(AC189,#REF!,7,FALSE)=0,"",VLOOKUP(AC189,'02'!$AC$8:$BH$274,7,FALSE)+VLOOKUP(AC189,#REF!,15,FALSE)+VLOOKUP(AC189,#REF!,7,FALSE))</f>
        <v>#REF!</v>
      </c>
      <c r="AJ189" s="30"/>
      <c r="AK189" s="30"/>
      <c r="AL189" s="31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87" t="e">
        <f t="shared" si="128"/>
        <v>#REF!</v>
      </c>
      <c r="BH189" s="88"/>
    </row>
    <row r="190" spans="1:60" ht="20.100000000000001" customHeight="1">
      <c r="A190" s="80">
        <v>183</v>
      </c>
      <c r="B190" s="81"/>
      <c r="C190" s="82" t="s">
        <v>408</v>
      </c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4"/>
      <c r="AC190" s="85" t="s">
        <v>409</v>
      </c>
      <c r="AD190" s="86"/>
      <c r="AE190" s="54" t="e">
        <f>IF(VLOOKUP(AC190,'02'!$AC$8:$BH$274,3,FALSE)+VLOOKUP(AC190,#REF!,3,FALSE)+VLOOKUP(AC190,#REF!,3,FALSE)=0,"",VLOOKUP(AC190,'02'!$AC$8:$BH$274,3,FALSE)+VLOOKUP(AC190,#REF!,3,FALSE)+VLOOKUP(AC190,#REF!,3,FALSE))</f>
        <v>#REF!</v>
      </c>
      <c r="AF190" s="55"/>
      <c r="AG190" s="55"/>
      <c r="AH190" s="56"/>
      <c r="AI190" s="29" t="e">
        <f>IF(VLOOKUP(AC190,'02'!$AC$8:$BH$274,7,FALSE)+VLOOKUP(AC190,#REF!,15,FALSE)+VLOOKUP(AC190,#REF!,7,FALSE)=0,"",VLOOKUP(AC190,'02'!$AC$8:$BH$274,7,FALSE)+VLOOKUP(AC190,#REF!,15,FALSE)+VLOOKUP(AC190,#REF!,7,FALSE))</f>
        <v>#REF!</v>
      </c>
      <c r="AJ190" s="30"/>
      <c r="AK190" s="30"/>
      <c r="AL190" s="31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87" t="e">
        <f t="shared" si="128"/>
        <v>#REF!</v>
      </c>
      <c r="BH190" s="88"/>
    </row>
    <row r="191" spans="1:60" s="3" customFormat="1" ht="20.100000000000001" customHeight="1">
      <c r="A191" s="89">
        <v>184</v>
      </c>
      <c r="B191" s="90"/>
      <c r="C191" s="91" t="s">
        <v>485</v>
      </c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3"/>
      <c r="AC191" s="94" t="s">
        <v>410</v>
      </c>
      <c r="AD191" s="95"/>
      <c r="AE191" s="29" t="e">
        <f>SUM(AE187:AH190)</f>
        <v>#REF!</v>
      </c>
      <c r="AF191" s="30"/>
      <c r="AG191" s="30"/>
      <c r="AH191" s="31"/>
      <c r="AI191" s="29" t="e">
        <f t="shared" ref="AI191" si="171">SUM(AI187:AL190)</f>
        <v>#REF!</v>
      </c>
      <c r="AJ191" s="30"/>
      <c r="AK191" s="30"/>
      <c r="AL191" s="31"/>
      <c r="AM191" s="29">
        <f t="shared" ref="AM191" si="172">SUM(AM187:AP190)</f>
        <v>0</v>
      </c>
      <c r="AN191" s="30"/>
      <c r="AO191" s="30"/>
      <c r="AP191" s="31"/>
      <c r="AQ191" s="29">
        <f t="shared" ref="AQ191" si="173">SUM(AQ187:AT190)</f>
        <v>0</v>
      </c>
      <c r="AR191" s="30"/>
      <c r="AS191" s="30"/>
      <c r="AT191" s="31"/>
      <c r="AU191" s="29">
        <f t="shared" ref="AU191" si="174">SUM(AU187:AX190)</f>
        <v>0</v>
      </c>
      <c r="AV191" s="30"/>
      <c r="AW191" s="30"/>
      <c r="AX191" s="31"/>
      <c r="AY191" s="29">
        <f t="shared" ref="AY191" si="175">SUM(AY187:BB190)</f>
        <v>0</v>
      </c>
      <c r="AZ191" s="30"/>
      <c r="BA191" s="30"/>
      <c r="BB191" s="31"/>
      <c r="BC191" s="29">
        <f t="shared" ref="BC191" si="176">SUM(BC187:BF190)</f>
        <v>0</v>
      </c>
      <c r="BD191" s="30"/>
      <c r="BE191" s="30"/>
      <c r="BF191" s="31"/>
      <c r="BG191" s="87" t="e">
        <f>IF(AI191&gt;0,BC191/AI191,"n.é.")</f>
        <v>#REF!</v>
      </c>
      <c r="BH191" s="88"/>
    </row>
    <row r="192" spans="1:60" ht="20.100000000000001" customHeight="1">
      <c r="A192" s="80">
        <v>185</v>
      </c>
      <c r="B192" s="81"/>
      <c r="C192" s="96" t="s">
        <v>411</v>
      </c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8"/>
      <c r="AC192" s="85" t="s">
        <v>412</v>
      </c>
      <c r="AD192" s="86"/>
      <c r="AE192" s="54" t="e">
        <f>IF(VLOOKUP(AC192,'02'!$AC$8:$BH$274,3,FALSE)+VLOOKUP(AC192,#REF!,3,FALSE)+VLOOKUP(AC192,#REF!,3,FALSE)=0,"",VLOOKUP(AC192,'02'!$AC$8:$BH$274,3,FALSE)+VLOOKUP(AC192,#REF!,3,FALSE)+VLOOKUP(AC192,#REF!,3,FALSE))</f>
        <v>#REF!</v>
      </c>
      <c r="AF192" s="55"/>
      <c r="AG192" s="55"/>
      <c r="AH192" s="56"/>
      <c r="AI192" s="29" t="e">
        <f>IF(VLOOKUP(AC192,'02'!$AC$8:$BH$274,7,FALSE)+VLOOKUP(AC192,#REF!,15,FALSE)+VLOOKUP(AC192,#REF!,7,FALSE)=0,"",VLOOKUP(AC192,'02'!$AC$8:$BH$274,7,FALSE)+VLOOKUP(AC192,#REF!,15,FALSE)+VLOOKUP(AC192,#REF!,7,FALSE))</f>
        <v>#REF!</v>
      </c>
      <c r="AJ192" s="30"/>
      <c r="AK192" s="30"/>
      <c r="AL192" s="31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87" t="e">
        <f t="shared" si="128"/>
        <v>#REF!</v>
      </c>
      <c r="BH192" s="88"/>
    </row>
    <row r="193" spans="1:60" ht="20.100000000000001" customHeight="1">
      <c r="A193" s="80">
        <v>186</v>
      </c>
      <c r="B193" s="81"/>
      <c r="C193" s="96" t="s">
        <v>413</v>
      </c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8"/>
      <c r="AC193" s="85" t="s">
        <v>414</v>
      </c>
      <c r="AD193" s="86"/>
      <c r="AE193" s="54" t="e">
        <f>IF(VLOOKUP(AC193,'02'!$AC$8:$BH$274,3,FALSE)+VLOOKUP(AC193,#REF!,3,FALSE)+VLOOKUP(AC193,#REF!,3,FALSE)=0,"",VLOOKUP(AC193,'02'!$AC$8:$BH$274,3,FALSE)+VLOOKUP(AC193,#REF!,3,FALSE)+VLOOKUP(AC193,#REF!,3,FALSE))</f>
        <v>#REF!</v>
      </c>
      <c r="AF193" s="55"/>
      <c r="AG193" s="55"/>
      <c r="AH193" s="56"/>
      <c r="AI193" s="29" t="e">
        <f>IF(VLOOKUP(AC193,'02'!$AC$8:$BH$274,7,FALSE)+VLOOKUP(AC193,#REF!,15,FALSE)+VLOOKUP(AC193,#REF!,7,FALSE)=0,"",VLOOKUP(AC193,'02'!$AC$8:$BH$274,7,FALSE)+VLOOKUP(AC193,#REF!,15,FALSE)+VLOOKUP(AC193,#REF!,7,FALSE))</f>
        <v>#REF!</v>
      </c>
      <c r="AJ193" s="30"/>
      <c r="AK193" s="30"/>
      <c r="AL193" s="31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87" t="e">
        <f t="shared" si="128"/>
        <v>#REF!</v>
      </c>
      <c r="BH193" s="88"/>
    </row>
    <row r="194" spans="1:60" ht="20.100000000000001" customHeight="1">
      <c r="A194" s="80">
        <v>187</v>
      </c>
      <c r="B194" s="81"/>
      <c r="C194" s="96" t="s">
        <v>415</v>
      </c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8"/>
      <c r="AC194" s="85" t="s">
        <v>416</v>
      </c>
      <c r="AD194" s="86"/>
      <c r="AE194" s="54" t="e">
        <f>VLOOKUP(AC194,'02'!$AC$8:$BH$274,3,FALSE)-VLOOKUP(AC81,#REF!,3,FALSE)-VLOOKUP(AC81,#REF!,3,FALSE)</f>
        <v>#REF!</v>
      </c>
      <c r="AF194" s="55"/>
      <c r="AG194" s="55"/>
      <c r="AH194" s="56"/>
      <c r="AI194" s="54" t="e">
        <f>VLOOKUP(AC194,'02'!$AC$8:$BH$274,7,FALSE)-VLOOKUP(AC81,#REF!,15,FALSE)-VLOOKUP(AC81,#REF!,7,FALSE)</f>
        <v>#REF!</v>
      </c>
      <c r="AJ194" s="55"/>
      <c r="AK194" s="55"/>
      <c r="AL194" s="56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87" t="e">
        <f>IF(AI194&gt;0,BC194/AI194,"n.é.")</f>
        <v>#REF!</v>
      </c>
      <c r="BH194" s="88"/>
    </row>
    <row r="195" spans="1:60" ht="20.100000000000001" customHeight="1">
      <c r="A195" s="80">
        <v>188</v>
      </c>
      <c r="B195" s="81"/>
      <c r="C195" s="96" t="s">
        <v>417</v>
      </c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8"/>
      <c r="AC195" s="85" t="s">
        <v>418</v>
      </c>
      <c r="AD195" s="86"/>
      <c r="AE195" s="54" t="e">
        <f>IF(VLOOKUP(AC195,'02'!$AC$8:$BH$274,3,FALSE)+VLOOKUP(AC195,#REF!,3,FALSE)+VLOOKUP(AC195,#REF!,3,FALSE)=0,"",VLOOKUP(AC195,'02'!$AC$8:$BH$274,3,FALSE)+VLOOKUP(AC195,#REF!,3,FALSE)+VLOOKUP(AC195,#REF!,3,FALSE))</f>
        <v>#REF!</v>
      </c>
      <c r="AF195" s="55"/>
      <c r="AG195" s="55"/>
      <c r="AH195" s="56"/>
      <c r="AI195" s="29" t="e">
        <f>IF(VLOOKUP(AC195,'02'!$AC$8:$BH$274,7,FALSE)+VLOOKUP(AC195,#REF!,15,FALSE)+VLOOKUP(AC195,#REF!,7,FALSE)=0,"",VLOOKUP(AC195,'02'!$AC$8:$BH$274,7,FALSE)+VLOOKUP(AC195,#REF!,15,FALSE)+VLOOKUP(AC195,#REF!,7,FALSE))</f>
        <v>#REF!</v>
      </c>
      <c r="AJ195" s="30"/>
      <c r="AK195" s="30"/>
      <c r="AL195" s="31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87" t="e">
        <f t="shared" si="128"/>
        <v>#REF!</v>
      </c>
      <c r="BH195" s="88"/>
    </row>
    <row r="196" spans="1:60" ht="20.100000000000001" customHeight="1">
      <c r="A196" s="80">
        <v>189</v>
      </c>
      <c r="B196" s="81"/>
      <c r="C196" s="96" t="s">
        <v>419</v>
      </c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8"/>
      <c r="AC196" s="85" t="s">
        <v>420</v>
      </c>
      <c r="AD196" s="86"/>
      <c r="AE196" s="54" t="e">
        <f>IF(VLOOKUP(AC196,'02'!$AC$8:$BH$274,3,FALSE)+VLOOKUP(AC196,#REF!,3,FALSE)+VLOOKUP(AC196,#REF!,3,FALSE)=0,"",VLOOKUP(AC196,'02'!$AC$8:$BH$274,3,FALSE)+VLOOKUP(AC196,#REF!,3,FALSE)+VLOOKUP(AC196,#REF!,3,FALSE))</f>
        <v>#REF!</v>
      </c>
      <c r="AF196" s="55"/>
      <c r="AG196" s="55"/>
      <c r="AH196" s="56"/>
      <c r="AI196" s="29" t="e">
        <f>IF(VLOOKUP(AC196,'02'!$AC$8:$BH$274,7,FALSE)+VLOOKUP(AC196,#REF!,15,FALSE)+VLOOKUP(AC196,#REF!,7,FALSE)=0,"",VLOOKUP(AC196,'02'!$AC$8:$BH$274,7,FALSE)+VLOOKUP(AC196,#REF!,15,FALSE)+VLOOKUP(AC196,#REF!,7,FALSE))</f>
        <v>#REF!</v>
      </c>
      <c r="AJ196" s="30"/>
      <c r="AK196" s="30"/>
      <c r="AL196" s="31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87" t="e">
        <f t="shared" si="128"/>
        <v>#REF!</v>
      </c>
      <c r="BH196" s="88"/>
    </row>
    <row r="197" spans="1:60" ht="20.100000000000001" customHeight="1">
      <c r="A197" s="80">
        <v>190</v>
      </c>
      <c r="B197" s="81"/>
      <c r="C197" s="96" t="s">
        <v>421</v>
      </c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8"/>
      <c r="AC197" s="85" t="s">
        <v>422</v>
      </c>
      <c r="AD197" s="86"/>
      <c r="AE197" s="54" t="e">
        <f>IF(VLOOKUP(AC197,'02'!$AC$8:$BH$274,3,FALSE)+VLOOKUP(AC197,#REF!,3,FALSE)+VLOOKUP(AC197,#REF!,3,FALSE)=0,"",VLOOKUP(AC197,'02'!$AC$8:$BH$274,3,FALSE)+VLOOKUP(AC197,#REF!,3,FALSE)+VLOOKUP(AC197,#REF!,3,FALSE))</f>
        <v>#REF!</v>
      </c>
      <c r="AF197" s="55"/>
      <c r="AG197" s="55"/>
      <c r="AH197" s="56"/>
      <c r="AI197" s="29" t="e">
        <f>IF(VLOOKUP(AC197,'02'!$AC$8:$BH$274,7,FALSE)+VLOOKUP(AC197,#REF!,15,FALSE)+VLOOKUP(AC197,#REF!,7,FALSE)=0,"",VLOOKUP(AC197,'02'!$AC$8:$BH$274,7,FALSE)+VLOOKUP(AC197,#REF!,15,FALSE)+VLOOKUP(AC197,#REF!,7,FALSE))</f>
        <v>#REF!</v>
      </c>
      <c r="AJ197" s="30"/>
      <c r="AK197" s="30"/>
      <c r="AL197" s="31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87" t="e">
        <f t="shared" si="128"/>
        <v>#REF!</v>
      </c>
      <c r="BH197" s="88"/>
    </row>
    <row r="198" spans="1:60" s="3" customFormat="1" ht="20.100000000000001" customHeight="1">
      <c r="A198" s="89">
        <v>191</v>
      </c>
      <c r="B198" s="90"/>
      <c r="C198" s="91" t="s">
        <v>486</v>
      </c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3"/>
      <c r="AC198" s="94" t="s">
        <v>423</v>
      </c>
      <c r="AD198" s="95"/>
      <c r="AE198" s="29" t="e">
        <f>AE186+SUM(AE191:AH197)</f>
        <v>#REF!</v>
      </c>
      <c r="AF198" s="30"/>
      <c r="AG198" s="30"/>
      <c r="AH198" s="31"/>
      <c r="AI198" s="29" t="e">
        <f t="shared" ref="AI198" si="177">AI186+SUM(AI191:AL197)</f>
        <v>#REF!</v>
      </c>
      <c r="AJ198" s="30"/>
      <c r="AK198" s="30"/>
      <c r="AL198" s="31"/>
      <c r="AM198" s="29">
        <f t="shared" ref="AM198" si="178">AM186+SUM(AM191:AP197)</f>
        <v>0</v>
      </c>
      <c r="AN198" s="30"/>
      <c r="AO198" s="30"/>
      <c r="AP198" s="31"/>
      <c r="AQ198" s="29">
        <f t="shared" ref="AQ198" si="179">AQ186+SUM(AQ191:AT197)</f>
        <v>0</v>
      </c>
      <c r="AR198" s="30"/>
      <c r="AS198" s="30"/>
      <c r="AT198" s="31"/>
      <c r="AU198" s="29">
        <f t="shared" ref="AU198" si="180">AU186+SUM(AU191:AX197)</f>
        <v>0</v>
      </c>
      <c r="AV198" s="30"/>
      <c r="AW198" s="30"/>
      <c r="AX198" s="31"/>
      <c r="AY198" s="29">
        <f t="shared" ref="AY198" si="181">AY186+SUM(AY191:BB197)</f>
        <v>0</v>
      </c>
      <c r="AZ198" s="30"/>
      <c r="BA198" s="30"/>
      <c r="BB198" s="31"/>
      <c r="BC198" s="29">
        <f t="shared" ref="BC198" si="182">BC186+SUM(BC191:BF197)</f>
        <v>0</v>
      </c>
      <c r="BD198" s="30"/>
      <c r="BE198" s="30"/>
      <c r="BF198" s="31"/>
      <c r="BG198" s="87" t="e">
        <f>IF(AI198&gt;0,BC198/AI198,"n.é.")</f>
        <v>#REF!</v>
      </c>
      <c r="BH198" s="88"/>
    </row>
    <row r="199" spans="1:60" ht="20.100000000000001" customHeight="1">
      <c r="A199" s="80">
        <v>192</v>
      </c>
      <c r="B199" s="81"/>
      <c r="C199" s="96" t="s">
        <v>424</v>
      </c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8"/>
      <c r="AC199" s="85" t="s">
        <v>425</v>
      </c>
      <c r="AD199" s="86"/>
      <c r="AE199" s="54" t="e">
        <f>IF(VLOOKUP(AC199,'02'!$AC$8:$BH$274,3,FALSE)+VLOOKUP(AC199,#REF!,3,FALSE)+VLOOKUP(AC199,#REF!,3,FALSE)=0,"",VLOOKUP(AC199,'02'!$AC$8:$BH$274,3,FALSE)+VLOOKUP(AC199,#REF!,3,FALSE)+VLOOKUP(AC199,#REF!,3,FALSE))</f>
        <v>#REF!</v>
      </c>
      <c r="AF199" s="55"/>
      <c r="AG199" s="55"/>
      <c r="AH199" s="56"/>
      <c r="AI199" s="29" t="e">
        <f>IF(VLOOKUP(AC199,'02'!$AC$8:$BH$274,7,FALSE)+VLOOKUP(AC199,#REF!,15,FALSE)+VLOOKUP(AC199,#REF!,7,FALSE)=0,"",VLOOKUP(AC199,'02'!$AC$8:$BH$274,7,FALSE)+VLOOKUP(AC199,#REF!,15,FALSE)+VLOOKUP(AC199,#REF!,7,FALSE))</f>
        <v>#REF!</v>
      </c>
      <c r="AJ199" s="30"/>
      <c r="AK199" s="30"/>
      <c r="AL199" s="31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87" t="e">
        <f t="shared" si="128"/>
        <v>#REF!</v>
      </c>
      <c r="BH199" s="88"/>
    </row>
    <row r="200" spans="1:60" ht="20.100000000000001" customHeight="1">
      <c r="A200" s="80">
        <v>193</v>
      </c>
      <c r="B200" s="81"/>
      <c r="C200" s="82" t="s">
        <v>426</v>
      </c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4"/>
      <c r="AC200" s="85" t="s">
        <v>427</v>
      </c>
      <c r="AD200" s="86"/>
      <c r="AE200" s="54" t="e">
        <f>IF(VLOOKUP(AC200,'02'!$AC$8:$BH$274,3,FALSE)+VLOOKUP(AC200,#REF!,3,FALSE)+VLOOKUP(AC200,#REF!,3,FALSE)=0,"",VLOOKUP(AC200,'02'!$AC$8:$BH$274,3,FALSE)+VLOOKUP(AC200,#REF!,3,FALSE)+VLOOKUP(AC200,#REF!,3,FALSE))</f>
        <v>#REF!</v>
      </c>
      <c r="AF200" s="55"/>
      <c r="AG200" s="55"/>
      <c r="AH200" s="56"/>
      <c r="AI200" s="29" t="e">
        <f>IF(VLOOKUP(AC200,'02'!$AC$8:$BH$274,7,FALSE)+VLOOKUP(AC200,#REF!,15,FALSE)+VLOOKUP(AC200,#REF!,7,FALSE)=0,"",VLOOKUP(AC200,'02'!$AC$8:$BH$274,7,FALSE)+VLOOKUP(AC200,#REF!,15,FALSE)+VLOOKUP(AC200,#REF!,7,FALSE))</f>
        <v>#REF!</v>
      </c>
      <c r="AJ200" s="30"/>
      <c r="AK200" s="30"/>
      <c r="AL200" s="31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87" t="e">
        <f t="shared" si="128"/>
        <v>#REF!</v>
      </c>
      <c r="BH200" s="88"/>
    </row>
    <row r="201" spans="1:60" ht="20.100000000000001" customHeight="1">
      <c r="A201" s="80">
        <v>194</v>
      </c>
      <c r="B201" s="81"/>
      <c r="C201" s="96" t="s">
        <v>428</v>
      </c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8"/>
      <c r="AC201" s="85" t="s">
        <v>429</v>
      </c>
      <c r="AD201" s="86"/>
      <c r="AE201" s="54" t="e">
        <f>IF(VLOOKUP(AC201,'02'!$AC$8:$BH$274,3,FALSE)+VLOOKUP(AC201,#REF!,3,FALSE)+VLOOKUP(AC201,#REF!,3,FALSE)=0,"",VLOOKUP(AC201,'02'!$AC$8:$BH$274,3,FALSE)+VLOOKUP(AC201,#REF!,3,FALSE)+VLOOKUP(AC201,#REF!,3,FALSE))</f>
        <v>#REF!</v>
      </c>
      <c r="AF201" s="55"/>
      <c r="AG201" s="55"/>
      <c r="AH201" s="56"/>
      <c r="AI201" s="29" t="e">
        <f>IF(VLOOKUP(AC201,'02'!$AC$8:$BH$274,7,FALSE)+VLOOKUP(AC201,#REF!,15,FALSE)+VLOOKUP(AC201,#REF!,7,FALSE)=0,"",VLOOKUP(AC201,'02'!$AC$8:$BH$274,7,FALSE)+VLOOKUP(AC201,#REF!,15,FALSE)+VLOOKUP(AC201,#REF!,7,FALSE))</f>
        <v>#REF!</v>
      </c>
      <c r="AJ201" s="30"/>
      <c r="AK201" s="30"/>
      <c r="AL201" s="31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87" t="e">
        <f t="shared" ref="BG201:BG206" si="183">IF(AI201&lt;&gt;"",BC201/AI201,"n.é.")</f>
        <v>#REF!</v>
      </c>
      <c r="BH201" s="88"/>
    </row>
    <row r="202" spans="1:60" ht="20.100000000000001" customHeight="1">
      <c r="A202" s="80">
        <v>195</v>
      </c>
      <c r="B202" s="81"/>
      <c r="C202" s="96" t="s">
        <v>430</v>
      </c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8"/>
      <c r="AC202" s="85" t="s">
        <v>431</v>
      </c>
      <c r="AD202" s="86"/>
      <c r="AE202" s="54" t="e">
        <f>IF(VLOOKUP(AC202,'02'!$AC$8:$BH$274,3,FALSE)+VLOOKUP(AC202,#REF!,3,FALSE)+VLOOKUP(AC202,#REF!,3,FALSE)=0,"",VLOOKUP(AC202,'02'!$AC$8:$BH$274,3,FALSE)+VLOOKUP(AC202,#REF!,3,FALSE)+VLOOKUP(AC202,#REF!,3,FALSE))</f>
        <v>#REF!</v>
      </c>
      <c r="AF202" s="55"/>
      <c r="AG202" s="55"/>
      <c r="AH202" s="56"/>
      <c r="AI202" s="29" t="e">
        <f>IF(VLOOKUP(AC202,'02'!$AC$8:$BH$274,7,FALSE)+VLOOKUP(AC202,#REF!,15,FALSE)+VLOOKUP(AC202,#REF!,7,FALSE)=0,"",VLOOKUP(AC202,'02'!$AC$8:$BH$274,7,FALSE)+VLOOKUP(AC202,#REF!,15,FALSE)+VLOOKUP(AC202,#REF!,7,FALSE))</f>
        <v>#REF!</v>
      </c>
      <c r="AJ202" s="30"/>
      <c r="AK202" s="30"/>
      <c r="AL202" s="31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87" t="e">
        <f t="shared" si="183"/>
        <v>#REF!</v>
      </c>
      <c r="BH202" s="88"/>
    </row>
    <row r="203" spans="1:60" s="3" customFormat="1" ht="20.100000000000001" customHeight="1">
      <c r="A203" s="89">
        <v>196</v>
      </c>
      <c r="B203" s="90"/>
      <c r="C203" s="91" t="s">
        <v>487</v>
      </c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3"/>
      <c r="AC203" s="94" t="s">
        <v>432</v>
      </c>
      <c r="AD203" s="95"/>
      <c r="AE203" s="29" t="e">
        <f>SUM(AE199:AH202)</f>
        <v>#REF!</v>
      </c>
      <c r="AF203" s="30"/>
      <c r="AG203" s="30"/>
      <c r="AH203" s="31"/>
      <c r="AI203" s="29" t="e">
        <f t="shared" ref="AI203" si="184">SUM(AI199:AL202)</f>
        <v>#REF!</v>
      </c>
      <c r="AJ203" s="30"/>
      <c r="AK203" s="30"/>
      <c r="AL203" s="31"/>
      <c r="AM203" s="29">
        <f t="shared" ref="AM203" si="185">SUM(AM199:AP202)</f>
        <v>0</v>
      </c>
      <c r="AN203" s="30"/>
      <c r="AO203" s="30"/>
      <c r="AP203" s="31"/>
      <c r="AQ203" s="29">
        <f t="shared" ref="AQ203" si="186">SUM(AQ199:AT202)</f>
        <v>0</v>
      </c>
      <c r="AR203" s="30"/>
      <c r="AS203" s="30"/>
      <c r="AT203" s="31"/>
      <c r="AU203" s="29">
        <f t="shared" ref="AU203" si="187">SUM(AU199:AX202)</f>
        <v>0</v>
      </c>
      <c r="AV203" s="30"/>
      <c r="AW203" s="30"/>
      <c r="AX203" s="31"/>
      <c r="AY203" s="29">
        <f t="shared" ref="AY203" si="188">SUM(AY199:BB202)</f>
        <v>0</v>
      </c>
      <c r="AZ203" s="30"/>
      <c r="BA203" s="30"/>
      <c r="BB203" s="31"/>
      <c r="BC203" s="29">
        <f t="shared" ref="BC203" si="189">SUM(BC199:BF202)</f>
        <v>0</v>
      </c>
      <c r="BD203" s="30"/>
      <c r="BE203" s="30"/>
      <c r="BF203" s="31"/>
      <c r="BG203" s="87" t="e">
        <f>IF(AI203&gt;0,BC203/AI203,"n.é.")</f>
        <v>#REF!</v>
      </c>
      <c r="BH203" s="88"/>
    </row>
    <row r="204" spans="1:60" ht="20.100000000000001" customHeight="1">
      <c r="A204" s="80">
        <v>197</v>
      </c>
      <c r="B204" s="81"/>
      <c r="C204" s="82" t="s">
        <v>433</v>
      </c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4"/>
      <c r="AC204" s="85" t="s">
        <v>434</v>
      </c>
      <c r="AD204" s="86"/>
      <c r="AE204" s="54"/>
      <c r="AF204" s="55"/>
      <c r="AG204" s="55"/>
      <c r="AH204" s="56"/>
      <c r="AI204" s="54"/>
      <c r="AJ204" s="55"/>
      <c r="AK204" s="55"/>
      <c r="AL204" s="56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69" t="str">
        <f t="shared" si="183"/>
        <v>n.é.</v>
      </c>
      <c r="BH204" s="70"/>
    </row>
    <row r="205" spans="1:60" s="15" customFormat="1" ht="20.100000000000001" customHeight="1">
      <c r="A205" s="71">
        <v>198</v>
      </c>
      <c r="B205" s="72"/>
      <c r="C205" s="73" t="s">
        <v>585</v>
      </c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5"/>
      <c r="AC205" s="76" t="s">
        <v>435</v>
      </c>
      <c r="AD205" s="77"/>
      <c r="AE205" s="22" t="e">
        <f>AE198+AE203+AE204</f>
        <v>#REF!</v>
      </c>
      <c r="AF205" s="23"/>
      <c r="AG205" s="23"/>
      <c r="AH205" s="24"/>
      <c r="AI205" s="22" t="e">
        <f>AI198+AI203+AI204</f>
        <v>#REF!</v>
      </c>
      <c r="AJ205" s="23"/>
      <c r="AK205" s="23"/>
      <c r="AL205" s="24"/>
      <c r="AM205" s="22">
        <f t="shared" ref="AM205" si="190">AM198+AM203+AM204</f>
        <v>0</v>
      </c>
      <c r="AN205" s="23"/>
      <c r="AO205" s="23"/>
      <c r="AP205" s="24"/>
      <c r="AQ205" s="22">
        <f t="shared" ref="AQ205" si="191">AQ198+AQ203+AQ204</f>
        <v>0</v>
      </c>
      <c r="AR205" s="23"/>
      <c r="AS205" s="23"/>
      <c r="AT205" s="24"/>
      <c r="AU205" s="22">
        <f t="shared" ref="AU205" si="192">AU198+AU203+AU204</f>
        <v>0</v>
      </c>
      <c r="AV205" s="23"/>
      <c r="AW205" s="23"/>
      <c r="AX205" s="24"/>
      <c r="AY205" s="22">
        <f t="shared" ref="AY205" si="193">AY198+AY203+AY204</f>
        <v>0</v>
      </c>
      <c r="AZ205" s="23"/>
      <c r="BA205" s="23"/>
      <c r="BB205" s="24"/>
      <c r="BC205" s="22">
        <f t="shared" ref="BC205" si="194">BC198+BC203+BC204</f>
        <v>0</v>
      </c>
      <c r="BD205" s="23"/>
      <c r="BE205" s="23"/>
      <c r="BF205" s="24"/>
      <c r="BG205" s="78" t="e">
        <f>IF(AI205&gt;0,BC205/AI205,"n.é.")</f>
        <v>#REF!</v>
      </c>
      <c r="BH205" s="79"/>
    </row>
    <row r="206" spans="1:60" s="16" customFormat="1" ht="20.100000000000001" customHeight="1">
      <c r="A206" s="62">
        <v>199</v>
      </c>
      <c r="B206" s="63"/>
      <c r="C206" s="64" t="s">
        <v>489</v>
      </c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6"/>
      <c r="AC206" s="67"/>
      <c r="AD206" s="68"/>
      <c r="AE206" s="17" t="e">
        <f>SUM(AE182+AE205)</f>
        <v>#REF!</v>
      </c>
      <c r="AF206" s="18"/>
      <c r="AG206" s="18"/>
      <c r="AH206" s="19"/>
      <c r="AI206" s="17" t="e">
        <f t="shared" ref="AI206" si="195">SUM(AI182+AI205)</f>
        <v>#REF!</v>
      </c>
      <c r="AJ206" s="18"/>
      <c r="AK206" s="18"/>
      <c r="AL206" s="19"/>
      <c r="AM206" s="17">
        <f t="shared" ref="AM206" si="196">SUM(AM182+AM205)</f>
        <v>0</v>
      </c>
      <c r="AN206" s="18"/>
      <c r="AO206" s="18"/>
      <c r="AP206" s="19"/>
      <c r="AQ206" s="17">
        <f t="shared" ref="AQ206" si="197">SUM(AQ182+AQ205)</f>
        <v>0</v>
      </c>
      <c r="AR206" s="18"/>
      <c r="AS206" s="18"/>
      <c r="AT206" s="19"/>
      <c r="AU206" s="17">
        <f t="shared" ref="AU206" si="198">SUM(AU182+AU205)</f>
        <v>0</v>
      </c>
      <c r="AV206" s="18"/>
      <c r="AW206" s="18"/>
      <c r="AX206" s="19"/>
      <c r="AY206" s="17">
        <f t="shared" ref="AY206" si="199">SUM(AY182+AY205)</f>
        <v>0</v>
      </c>
      <c r="AZ206" s="18"/>
      <c r="BA206" s="18"/>
      <c r="BB206" s="19"/>
      <c r="BC206" s="17">
        <f t="shared" ref="BC206" si="200">SUM(BC182+BC205)</f>
        <v>0</v>
      </c>
      <c r="BD206" s="18"/>
      <c r="BE206" s="18"/>
      <c r="BF206" s="19"/>
      <c r="BG206" s="57" t="e">
        <f t="shared" si="183"/>
        <v>#REF!</v>
      </c>
      <c r="BH206" s="58"/>
    </row>
  </sheetData>
  <mergeCells count="2215">
    <mergeCell ref="A1:BH1"/>
    <mergeCell ref="A3:BH3"/>
    <mergeCell ref="A4:BH4"/>
    <mergeCell ref="AE6:AH6"/>
    <mergeCell ref="AI6:AL6"/>
    <mergeCell ref="A5:B6"/>
    <mergeCell ref="C5:AB6"/>
    <mergeCell ref="AC5:AD6"/>
    <mergeCell ref="AE5:AL5"/>
    <mergeCell ref="BC5:BF6"/>
    <mergeCell ref="BG5:BH6"/>
    <mergeCell ref="BG9:BH9"/>
    <mergeCell ref="A10:B10"/>
    <mergeCell ref="C10:AB10"/>
    <mergeCell ref="AC10:AD10"/>
    <mergeCell ref="AE10:AH10"/>
    <mergeCell ref="AI10:AL10"/>
    <mergeCell ref="BC10:BF10"/>
    <mergeCell ref="BG10:BH10"/>
    <mergeCell ref="A9:B9"/>
    <mergeCell ref="C9:AB9"/>
    <mergeCell ref="AC9:AD9"/>
    <mergeCell ref="AE9:AH9"/>
    <mergeCell ref="AI9:AL9"/>
    <mergeCell ref="BC9:BF9"/>
    <mergeCell ref="BG7:BH7"/>
    <mergeCell ref="A8:B8"/>
    <mergeCell ref="C8:AB8"/>
    <mergeCell ref="AC8:AD8"/>
    <mergeCell ref="AE8:AH8"/>
    <mergeCell ref="AI8:AL8"/>
    <mergeCell ref="BC8:BF8"/>
    <mergeCell ref="BG8:BH8"/>
    <mergeCell ref="A7:B7"/>
    <mergeCell ref="C7:AB7"/>
    <mergeCell ref="AC7:AD7"/>
    <mergeCell ref="AE7:AH7"/>
    <mergeCell ref="AI7:AL7"/>
    <mergeCell ref="BC7:BF7"/>
    <mergeCell ref="BG13:BH13"/>
    <mergeCell ref="A14:B14"/>
    <mergeCell ref="C14:AB14"/>
    <mergeCell ref="AC14:AD14"/>
    <mergeCell ref="AE14:AH14"/>
    <mergeCell ref="AI14:AL14"/>
    <mergeCell ref="BC14:BF14"/>
    <mergeCell ref="BG14:BH14"/>
    <mergeCell ref="A13:B13"/>
    <mergeCell ref="C13:AB13"/>
    <mergeCell ref="AC13:AD13"/>
    <mergeCell ref="AE13:AH13"/>
    <mergeCell ref="AI13:AL13"/>
    <mergeCell ref="BC13:BF13"/>
    <mergeCell ref="BG11:BH11"/>
    <mergeCell ref="A12:B12"/>
    <mergeCell ref="C12:AB12"/>
    <mergeCell ref="AC12:AD12"/>
    <mergeCell ref="AE12:AH12"/>
    <mergeCell ref="AI12:AL12"/>
    <mergeCell ref="BC12:BF12"/>
    <mergeCell ref="BG12:BH12"/>
    <mergeCell ref="A11:B11"/>
    <mergeCell ref="C11:AB11"/>
    <mergeCell ref="AC11:AD11"/>
    <mergeCell ref="AE11:AH11"/>
    <mergeCell ref="AI11:AL11"/>
    <mergeCell ref="BC11:BF11"/>
    <mergeCell ref="BG17:BH17"/>
    <mergeCell ref="A18:B18"/>
    <mergeCell ref="C18:AB18"/>
    <mergeCell ref="AC18:AD18"/>
    <mergeCell ref="AE18:AH18"/>
    <mergeCell ref="AI18:AL18"/>
    <mergeCell ref="BC18:BF18"/>
    <mergeCell ref="BG18:BH18"/>
    <mergeCell ref="A17:B17"/>
    <mergeCell ref="C17:AB17"/>
    <mergeCell ref="AC17:AD17"/>
    <mergeCell ref="AE17:AH17"/>
    <mergeCell ref="AI17:AL17"/>
    <mergeCell ref="BC17:BF17"/>
    <mergeCell ref="BG15:BH15"/>
    <mergeCell ref="A16:B16"/>
    <mergeCell ref="C16:AB16"/>
    <mergeCell ref="AC16:AD16"/>
    <mergeCell ref="AE16:AH16"/>
    <mergeCell ref="AI16:AL16"/>
    <mergeCell ref="BC16:BF16"/>
    <mergeCell ref="BG16:BH16"/>
    <mergeCell ref="A15:B15"/>
    <mergeCell ref="C15:AB15"/>
    <mergeCell ref="AC15:AD15"/>
    <mergeCell ref="AE15:AH15"/>
    <mergeCell ref="AI15:AL15"/>
    <mergeCell ref="BC15:BF15"/>
    <mergeCell ref="BG21:BH21"/>
    <mergeCell ref="A22:B22"/>
    <mergeCell ref="C22:AB22"/>
    <mergeCell ref="AC22:AD22"/>
    <mergeCell ref="AE22:AH22"/>
    <mergeCell ref="AI22:AL22"/>
    <mergeCell ref="BC22:BF22"/>
    <mergeCell ref="BG22:BH22"/>
    <mergeCell ref="A21:B21"/>
    <mergeCell ref="C21:AB21"/>
    <mergeCell ref="AC21:AD21"/>
    <mergeCell ref="AE21:AH21"/>
    <mergeCell ref="AI21:AL21"/>
    <mergeCell ref="BC21:BF21"/>
    <mergeCell ref="BG19:BH19"/>
    <mergeCell ref="A20:B20"/>
    <mergeCell ref="C20:AB20"/>
    <mergeCell ref="AC20:AD20"/>
    <mergeCell ref="AE20:AH20"/>
    <mergeCell ref="AI20:AL20"/>
    <mergeCell ref="BC20:BF20"/>
    <mergeCell ref="BG20:BH20"/>
    <mergeCell ref="A19:B19"/>
    <mergeCell ref="C19:AB19"/>
    <mergeCell ref="AC19:AD19"/>
    <mergeCell ref="AE19:AH19"/>
    <mergeCell ref="AI19:AL19"/>
    <mergeCell ref="BC19:BF19"/>
    <mergeCell ref="BG25:BH25"/>
    <mergeCell ref="A26:B26"/>
    <mergeCell ref="C26:AB26"/>
    <mergeCell ref="AC26:AD26"/>
    <mergeCell ref="AE26:AH26"/>
    <mergeCell ref="AI26:AL26"/>
    <mergeCell ref="BC26:BF26"/>
    <mergeCell ref="BG26:BH26"/>
    <mergeCell ref="A25:B25"/>
    <mergeCell ref="C25:AB25"/>
    <mergeCell ref="AC25:AD25"/>
    <mergeCell ref="AE25:AH25"/>
    <mergeCell ref="AI25:AL25"/>
    <mergeCell ref="BC25:BF25"/>
    <mergeCell ref="BG23:BH23"/>
    <mergeCell ref="A24:B24"/>
    <mergeCell ref="C24:AB24"/>
    <mergeCell ref="AC24:AD24"/>
    <mergeCell ref="AE24:AH24"/>
    <mergeCell ref="AI24:AL24"/>
    <mergeCell ref="BC24:BF24"/>
    <mergeCell ref="BG24:BH24"/>
    <mergeCell ref="A23:B23"/>
    <mergeCell ref="C23:AB23"/>
    <mergeCell ref="AC23:AD23"/>
    <mergeCell ref="AE23:AH23"/>
    <mergeCell ref="AI23:AL23"/>
    <mergeCell ref="BC23:BF23"/>
    <mergeCell ref="AM23:AP23"/>
    <mergeCell ref="AM24:AP24"/>
    <mergeCell ref="AM25:AP25"/>
    <mergeCell ref="AM26:AP26"/>
    <mergeCell ref="BG29:BH29"/>
    <mergeCell ref="A30:B30"/>
    <mergeCell ref="C30:AB30"/>
    <mergeCell ref="AC30:AD30"/>
    <mergeCell ref="AE30:AH30"/>
    <mergeCell ref="AI30:AL30"/>
    <mergeCell ref="BC30:BF30"/>
    <mergeCell ref="BG30:BH30"/>
    <mergeCell ref="A29:B29"/>
    <mergeCell ref="C29:AB29"/>
    <mergeCell ref="AC29:AD29"/>
    <mergeCell ref="AE29:AH29"/>
    <mergeCell ref="AI29:AL29"/>
    <mergeCell ref="BC29:BF29"/>
    <mergeCell ref="BG27:BH27"/>
    <mergeCell ref="A28:B28"/>
    <mergeCell ref="C28:AB28"/>
    <mergeCell ref="AC28:AD28"/>
    <mergeCell ref="AE28:AH28"/>
    <mergeCell ref="AI28:AL28"/>
    <mergeCell ref="BC28:BF28"/>
    <mergeCell ref="BG28:BH28"/>
    <mergeCell ref="A27:B27"/>
    <mergeCell ref="C27:AB27"/>
    <mergeCell ref="AC27:AD27"/>
    <mergeCell ref="AE27:AH27"/>
    <mergeCell ref="AI27:AL27"/>
    <mergeCell ref="BC27:BF27"/>
    <mergeCell ref="AM27:AP27"/>
    <mergeCell ref="AM28:AP28"/>
    <mergeCell ref="AM29:AP29"/>
    <mergeCell ref="AM30:AP30"/>
    <mergeCell ref="BG33:BH33"/>
    <mergeCell ref="A34:B34"/>
    <mergeCell ref="C34:AB34"/>
    <mergeCell ref="AC34:AD34"/>
    <mergeCell ref="AE34:AH34"/>
    <mergeCell ref="AI34:AL34"/>
    <mergeCell ref="BC34:BF34"/>
    <mergeCell ref="BG34:BH34"/>
    <mergeCell ref="A33:B33"/>
    <mergeCell ref="C33:AB33"/>
    <mergeCell ref="AC33:AD33"/>
    <mergeCell ref="AE33:AH33"/>
    <mergeCell ref="AI33:AL33"/>
    <mergeCell ref="BC33:BF33"/>
    <mergeCell ref="BG31:BH31"/>
    <mergeCell ref="A32:B32"/>
    <mergeCell ref="C32:AB32"/>
    <mergeCell ref="AC32:AD32"/>
    <mergeCell ref="AE32:AH32"/>
    <mergeCell ref="AI32:AL32"/>
    <mergeCell ref="BC32:BF32"/>
    <mergeCell ref="BG32:BH32"/>
    <mergeCell ref="A31:B31"/>
    <mergeCell ref="C31:AB31"/>
    <mergeCell ref="AC31:AD31"/>
    <mergeCell ref="AE31:AH31"/>
    <mergeCell ref="AI31:AL31"/>
    <mergeCell ref="BC31:BF31"/>
    <mergeCell ref="AM31:AP31"/>
    <mergeCell ref="AM32:AP32"/>
    <mergeCell ref="AM33:AP33"/>
    <mergeCell ref="AM34:AP34"/>
    <mergeCell ref="BG37:BH37"/>
    <mergeCell ref="A38:B38"/>
    <mergeCell ref="C38:AB38"/>
    <mergeCell ref="AC38:AD38"/>
    <mergeCell ref="AE38:AH38"/>
    <mergeCell ref="AI38:AL38"/>
    <mergeCell ref="BC38:BF38"/>
    <mergeCell ref="BG38:BH38"/>
    <mergeCell ref="A37:B37"/>
    <mergeCell ref="C37:AB37"/>
    <mergeCell ref="AC37:AD37"/>
    <mergeCell ref="AE37:AH37"/>
    <mergeCell ref="AI37:AL37"/>
    <mergeCell ref="BC37:BF37"/>
    <mergeCell ref="BG35:BH35"/>
    <mergeCell ref="A36:B36"/>
    <mergeCell ref="C36:AB36"/>
    <mergeCell ref="AC36:AD36"/>
    <mergeCell ref="AE36:AH36"/>
    <mergeCell ref="AI36:AL36"/>
    <mergeCell ref="BC36:BF36"/>
    <mergeCell ref="BG36:BH36"/>
    <mergeCell ref="A35:B35"/>
    <mergeCell ref="C35:AB35"/>
    <mergeCell ref="AC35:AD35"/>
    <mergeCell ref="AE35:AH35"/>
    <mergeCell ref="AI35:AL35"/>
    <mergeCell ref="BC35:BF35"/>
    <mergeCell ref="AM35:AP35"/>
    <mergeCell ref="AM36:AP36"/>
    <mergeCell ref="AM37:AP37"/>
    <mergeCell ref="AM38:AP38"/>
    <mergeCell ref="BG41:BH41"/>
    <mergeCell ref="A42:B42"/>
    <mergeCell ref="C42:AB42"/>
    <mergeCell ref="AC42:AD42"/>
    <mergeCell ref="AE42:AH42"/>
    <mergeCell ref="AI42:AL42"/>
    <mergeCell ref="BC42:BF42"/>
    <mergeCell ref="BG42:BH42"/>
    <mergeCell ref="A41:B41"/>
    <mergeCell ref="C41:AB41"/>
    <mergeCell ref="AC41:AD41"/>
    <mergeCell ref="AE41:AH41"/>
    <mergeCell ref="AI41:AL41"/>
    <mergeCell ref="BC41:BF41"/>
    <mergeCell ref="BG39:BH39"/>
    <mergeCell ref="A40:B40"/>
    <mergeCell ref="C40:AB40"/>
    <mergeCell ref="AC40:AD40"/>
    <mergeCell ref="AE40:AH40"/>
    <mergeCell ref="AI40:AL40"/>
    <mergeCell ref="BC40:BF40"/>
    <mergeCell ref="BG40:BH40"/>
    <mergeCell ref="A39:B39"/>
    <mergeCell ref="C39:AB39"/>
    <mergeCell ref="AC39:AD39"/>
    <mergeCell ref="AE39:AH39"/>
    <mergeCell ref="AI39:AL39"/>
    <mergeCell ref="BC39:BF39"/>
    <mergeCell ref="AM39:AP39"/>
    <mergeCell ref="AM40:AP40"/>
    <mergeCell ref="AM41:AP41"/>
    <mergeCell ref="AM42:AP42"/>
    <mergeCell ref="BG45:BH45"/>
    <mergeCell ref="A46:B46"/>
    <mergeCell ref="C46:AB46"/>
    <mergeCell ref="AC46:AD46"/>
    <mergeCell ref="AE46:AH46"/>
    <mergeCell ref="AI46:AL46"/>
    <mergeCell ref="BC46:BF46"/>
    <mergeCell ref="BG46:BH46"/>
    <mergeCell ref="A45:B45"/>
    <mergeCell ref="C45:AB45"/>
    <mergeCell ref="AC45:AD45"/>
    <mergeCell ref="AE45:AH45"/>
    <mergeCell ref="AI45:AL45"/>
    <mergeCell ref="BC45:BF45"/>
    <mergeCell ref="BG43:BH43"/>
    <mergeCell ref="A44:B44"/>
    <mergeCell ref="C44:AB44"/>
    <mergeCell ref="AC44:AD44"/>
    <mergeCell ref="AE44:AH44"/>
    <mergeCell ref="AI44:AL44"/>
    <mergeCell ref="BC44:BF44"/>
    <mergeCell ref="BG44:BH44"/>
    <mergeCell ref="A43:B43"/>
    <mergeCell ref="C43:AB43"/>
    <mergeCell ref="AC43:AD43"/>
    <mergeCell ref="AE43:AH43"/>
    <mergeCell ref="AI43:AL43"/>
    <mergeCell ref="BC43:BF43"/>
    <mergeCell ref="AM43:AP43"/>
    <mergeCell ref="AM44:AP44"/>
    <mergeCell ref="AM45:AP45"/>
    <mergeCell ref="AM46:AP46"/>
    <mergeCell ref="BG49:BH49"/>
    <mergeCell ref="A50:B50"/>
    <mergeCell ref="C50:AB50"/>
    <mergeCell ref="AC50:AD50"/>
    <mergeCell ref="AE50:AH50"/>
    <mergeCell ref="AI50:AL50"/>
    <mergeCell ref="BC50:BF50"/>
    <mergeCell ref="BG50:BH50"/>
    <mergeCell ref="A49:B49"/>
    <mergeCell ref="C49:AB49"/>
    <mergeCell ref="AC49:AD49"/>
    <mergeCell ref="AE49:AH49"/>
    <mergeCell ref="AI49:AL49"/>
    <mergeCell ref="BC49:BF49"/>
    <mergeCell ref="BG47:BH47"/>
    <mergeCell ref="A48:B48"/>
    <mergeCell ref="C48:AB48"/>
    <mergeCell ref="AC48:AD48"/>
    <mergeCell ref="AE48:AH48"/>
    <mergeCell ref="AI48:AL48"/>
    <mergeCell ref="BC48:BF48"/>
    <mergeCell ref="BG48:BH48"/>
    <mergeCell ref="A47:B47"/>
    <mergeCell ref="C47:AB47"/>
    <mergeCell ref="AC47:AD47"/>
    <mergeCell ref="AE47:AH47"/>
    <mergeCell ref="AI47:AL47"/>
    <mergeCell ref="BC47:BF47"/>
    <mergeCell ref="AM47:AP47"/>
    <mergeCell ref="AM48:AP48"/>
    <mergeCell ref="AM49:AP49"/>
    <mergeCell ref="AM50:AP50"/>
    <mergeCell ref="BG53:BH53"/>
    <mergeCell ref="A54:B54"/>
    <mergeCell ref="C54:AB54"/>
    <mergeCell ref="AC54:AD54"/>
    <mergeCell ref="AE54:AH54"/>
    <mergeCell ref="AI54:AL54"/>
    <mergeCell ref="BC54:BF54"/>
    <mergeCell ref="BG54:BH54"/>
    <mergeCell ref="A53:B53"/>
    <mergeCell ref="C53:AB53"/>
    <mergeCell ref="AC53:AD53"/>
    <mergeCell ref="AE53:AH53"/>
    <mergeCell ref="AI53:AL53"/>
    <mergeCell ref="BC53:BF53"/>
    <mergeCell ref="BG51:BH51"/>
    <mergeCell ref="A52:B52"/>
    <mergeCell ref="C52:AB52"/>
    <mergeCell ref="AC52:AD52"/>
    <mergeCell ref="AE52:AH52"/>
    <mergeCell ref="AI52:AL52"/>
    <mergeCell ref="BC52:BF52"/>
    <mergeCell ref="BG52:BH52"/>
    <mergeCell ref="A51:B51"/>
    <mergeCell ref="C51:AB51"/>
    <mergeCell ref="AC51:AD51"/>
    <mergeCell ref="AE51:AH51"/>
    <mergeCell ref="AI51:AL51"/>
    <mergeCell ref="BC51:BF51"/>
    <mergeCell ref="AM51:AP51"/>
    <mergeCell ref="AM52:AP52"/>
    <mergeCell ref="AM53:AP53"/>
    <mergeCell ref="AM54:AP54"/>
    <mergeCell ref="BG57:BH57"/>
    <mergeCell ref="A58:B58"/>
    <mergeCell ref="C58:AB58"/>
    <mergeCell ref="AC58:AD58"/>
    <mergeCell ref="AE58:AH58"/>
    <mergeCell ref="AI58:AL58"/>
    <mergeCell ref="BC58:BF58"/>
    <mergeCell ref="BG58:BH58"/>
    <mergeCell ref="A57:B57"/>
    <mergeCell ref="C57:AB57"/>
    <mergeCell ref="AC57:AD57"/>
    <mergeCell ref="AE57:AH57"/>
    <mergeCell ref="AI57:AL57"/>
    <mergeCell ref="BC57:BF57"/>
    <mergeCell ref="BG55:BH55"/>
    <mergeCell ref="A56:B56"/>
    <mergeCell ref="C56:AB56"/>
    <mergeCell ref="AC56:AD56"/>
    <mergeCell ref="AE56:AH56"/>
    <mergeCell ref="AI56:AL56"/>
    <mergeCell ref="BC56:BF56"/>
    <mergeCell ref="BG56:BH56"/>
    <mergeCell ref="A55:B55"/>
    <mergeCell ref="C55:AB55"/>
    <mergeCell ref="AC55:AD55"/>
    <mergeCell ref="AE55:AH55"/>
    <mergeCell ref="AI55:AL55"/>
    <mergeCell ref="BC55:BF55"/>
    <mergeCell ref="AM55:AP55"/>
    <mergeCell ref="AM56:AP56"/>
    <mergeCell ref="AM57:AP57"/>
    <mergeCell ref="AM58:AP58"/>
    <mergeCell ref="BG61:BH61"/>
    <mergeCell ref="A62:B62"/>
    <mergeCell ref="C62:AB62"/>
    <mergeCell ref="AC62:AD62"/>
    <mergeCell ref="AE62:AH62"/>
    <mergeCell ref="AI62:AL62"/>
    <mergeCell ref="BC62:BF62"/>
    <mergeCell ref="BG62:BH62"/>
    <mergeCell ref="A61:B61"/>
    <mergeCell ref="C61:AB61"/>
    <mergeCell ref="AC61:AD61"/>
    <mergeCell ref="AE61:AH61"/>
    <mergeCell ref="AI61:AL61"/>
    <mergeCell ref="BC61:BF61"/>
    <mergeCell ref="BG59:BH59"/>
    <mergeCell ref="A60:B60"/>
    <mergeCell ref="C60:AB60"/>
    <mergeCell ref="AC60:AD60"/>
    <mergeCell ref="AE60:AH60"/>
    <mergeCell ref="AI60:AL60"/>
    <mergeCell ref="BC60:BF60"/>
    <mergeCell ref="BG60:BH60"/>
    <mergeCell ref="A59:B59"/>
    <mergeCell ref="C59:AB59"/>
    <mergeCell ref="AC59:AD59"/>
    <mergeCell ref="AE59:AH59"/>
    <mergeCell ref="AI59:AL59"/>
    <mergeCell ref="BC59:BF59"/>
    <mergeCell ref="AM59:AP59"/>
    <mergeCell ref="AM60:AP60"/>
    <mergeCell ref="AM61:AP61"/>
    <mergeCell ref="AM62:AP62"/>
    <mergeCell ref="BG65:BH65"/>
    <mergeCell ref="A66:B66"/>
    <mergeCell ref="C66:AB66"/>
    <mergeCell ref="AC66:AD66"/>
    <mergeCell ref="AE66:AH66"/>
    <mergeCell ref="AI66:AL66"/>
    <mergeCell ref="BC66:BF66"/>
    <mergeCell ref="BG66:BH66"/>
    <mergeCell ref="A65:B65"/>
    <mergeCell ref="C65:AB65"/>
    <mergeCell ref="AC65:AD65"/>
    <mergeCell ref="AE65:AH65"/>
    <mergeCell ref="AI65:AL65"/>
    <mergeCell ref="BC65:BF65"/>
    <mergeCell ref="BG63:BH63"/>
    <mergeCell ref="A64:B64"/>
    <mergeCell ref="C64:AB64"/>
    <mergeCell ref="AC64:AD64"/>
    <mergeCell ref="AE64:AH64"/>
    <mergeCell ref="AI64:AL64"/>
    <mergeCell ref="BC64:BF64"/>
    <mergeCell ref="BG64:BH64"/>
    <mergeCell ref="A63:B63"/>
    <mergeCell ref="C63:AB63"/>
    <mergeCell ref="AC63:AD63"/>
    <mergeCell ref="AE63:AH63"/>
    <mergeCell ref="AI63:AL63"/>
    <mergeCell ref="BC63:BF63"/>
    <mergeCell ref="AM63:AP63"/>
    <mergeCell ref="AM64:AP64"/>
    <mergeCell ref="AM65:AP65"/>
    <mergeCell ref="AM66:AP66"/>
    <mergeCell ref="BG69:BH69"/>
    <mergeCell ref="A70:B70"/>
    <mergeCell ref="C70:AB70"/>
    <mergeCell ref="AC70:AD70"/>
    <mergeCell ref="AE70:AH70"/>
    <mergeCell ref="AI70:AL70"/>
    <mergeCell ref="BC70:BF70"/>
    <mergeCell ref="BG70:BH70"/>
    <mergeCell ref="A69:B69"/>
    <mergeCell ref="C69:AB69"/>
    <mergeCell ref="AC69:AD69"/>
    <mergeCell ref="AE69:AH69"/>
    <mergeCell ref="AI69:AL69"/>
    <mergeCell ref="BC69:BF69"/>
    <mergeCell ref="BG67:BH67"/>
    <mergeCell ref="A68:B68"/>
    <mergeCell ref="C68:AB68"/>
    <mergeCell ref="AC68:AD68"/>
    <mergeCell ref="AE68:AH68"/>
    <mergeCell ref="AI68:AL68"/>
    <mergeCell ref="BC68:BF68"/>
    <mergeCell ref="BG68:BH68"/>
    <mergeCell ref="A67:B67"/>
    <mergeCell ref="C67:AB67"/>
    <mergeCell ref="AC67:AD67"/>
    <mergeCell ref="AE67:AH67"/>
    <mergeCell ref="AI67:AL67"/>
    <mergeCell ref="BC67:BF67"/>
    <mergeCell ref="AM67:AP67"/>
    <mergeCell ref="AM68:AP68"/>
    <mergeCell ref="AM69:AP69"/>
    <mergeCell ref="AM70:AP70"/>
    <mergeCell ref="BG73:BH73"/>
    <mergeCell ref="A74:B74"/>
    <mergeCell ref="C74:AB74"/>
    <mergeCell ref="AC74:AD74"/>
    <mergeCell ref="AE74:AH74"/>
    <mergeCell ref="AI74:AL74"/>
    <mergeCell ref="BC74:BF74"/>
    <mergeCell ref="BG74:BH74"/>
    <mergeCell ref="A73:B73"/>
    <mergeCell ref="C73:AB73"/>
    <mergeCell ref="AC73:AD73"/>
    <mergeCell ref="AE73:AH73"/>
    <mergeCell ref="AI73:AL73"/>
    <mergeCell ref="BC73:BF73"/>
    <mergeCell ref="BG71:BH71"/>
    <mergeCell ref="A72:B72"/>
    <mergeCell ref="C72:AB72"/>
    <mergeCell ref="AC72:AD72"/>
    <mergeCell ref="AE72:AH72"/>
    <mergeCell ref="AI72:AL72"/>
    <mergeCell ref="BC72:BF72"/>
    <mergeCell ref="BG72:BH72"/>
    <mergeCell ref="A71:B71"/>
    <mergeCell ref="C71:AB71"/>
    <mergeCell ref="AC71:AD71"/>
    <mergeCell ref="AE71:AH71"/>
    <mergeCell ref="AI71:AL71"/>
    <mergeCell ref="BC71:BF71"/>
    <mergeCell ref="AM71:AP71"/>
    <mergeCell ref="AM72:AP72"/>
    <mergeCell ref="AM73:AP73"/>
    <mergeCell ref="AM74:AP74"/>
    <mergeCell ref="BG77:BH77"/>
    <mergeCell ref="A78:B78"/>
    <mergeCell ref="C78:AB78"/>
    <mergeCell ref="AC78:AD78"/>
    <mergeCell ref="AE78:AH78"/>
    <mergeCell ref="AI78:AL78"/>
    <mergeCell ref="BC78:BF78"/>
    <mergeCell ref="BG78:BH78"/>
    <mergeCell ref="A77:B77"/>
    <mergeCell ref="C77:AB77"/>
    <mergeCell ref="AC77:AD77"/>
    <mergeCell ref="AE77:AH77"/>
    <mergeCell ref="AI77:AL77"/>
    <mergeCell ref="BC77:BF77"/>
    <mergeCell ref="BG75:BH75"/>
    <mergeCell ref="A76:B76"/>
    <mergeCell ref="C76:AB76"/>
    <mergeCell ref="AC76:AD76"/>
    <mergeCell ref="AE76:AH76"/>
    <mergeCell ref="AI76:AL76"/>
    <mergeCell ref="BC76:BF76"/>
    <mergeCell ref="BG76:BH76"/>
    <mergeCell ref="A75:B75"/>
    <mergeCell ref="C75:AB75"/>
    <mergeCell ref="AC75:AD75"/>
    <mergeCell ref="AE75:AH75"/>
    <mergeCell ref="AI75:AL75"/>
    <mergeCell ref="BC75:BF75"/>
    <mergeCell ref="AM75:AP75"/>
    <mergeCell ref="AM76:AP76"/>
    <mergeCell ref="AM77:AP77"/>
    <mergeCell ref="AM78:AP78"/>
    <mergeCell ref="BG81:BH81"/>
    <mergeCell ref="A82:B82"/>
    <mergeCell ref="C82:AB82"/>
    <mergeCell ref="AC82:AD82"/>
    <mergeCell ref="AE82:AH82"/>
    <mergeCell ref="AI82:AL82"/>
    <mergeCell ref="BC82:BF82"/>
    <mergeCell ref="BG82:BH82"/>
    <mergeCell ref="A81:B81"/>
    <mergeCell ref="C81:AB81"/>
    <mergeCell ref="AC81:AD81"/>
    <mergeCell ref="AE81:AH81"/>
    <mergeCell ref="AI81:AL81"/>
    <mergeCell ref="BC81:BF81"/>
    <mergeCell ref="BG79:BH79"/>
    <mergeCell ref="A80:B80"/>
    <mergeCell ref="C80:AB80"/>
    <mergeCell ref="AC80:AD80"/>
    <mergeCell ref="AE80:AH80"/>
    <mergeCell ref="AI80:AL80"/>
    <mergeCell ref="BC80:BF80"/>
    <mergeCell ref="BG80:BH80"/>
    <mergeCell ref="A79:B79"/>
    <mergeCell ref="C79:AB79"/>
    <mergeCell ref="AC79:AD79"/>
    <mergeCell ref="AE79:AH79"/>
    <mergeCell ref="AI79:AL79"/>
    <mergeCell ref="BC79:BF79"/>
    <mergeCell ref="AM79:AP79"/>
    <mergeCell ref="AM80:AP80"/>
    <mergeCell ref="AM81:AP81"/>
    <mergeCell ref="AM82:AP82"/>
    <mergeCell ref="BG85:BH85"/>
    <mergeCell ref="A86:B86"/>
    <mergeCell ref="C86:AB86"/>
    <mergeCell ref="AC86:AD86"/>
    <mergeCell ref="AE86:AH86"/>
    <mergeCell ref="AI86:AL86"/>
    <mergeCell ref="BC86:BF86"/>
    <mergeCell ref="BG86:BH86"/>
    <mergeCell ref="A85:B85"/>
    <mergeCell ref="C85:AB85"/>
    <mergeCell ref="AC85:AD85"/>
    <mergeCell ref="AE85:AH85"/>
    <mergeCell ref="AI85:AL85"/>
    <mergeCell ref="BC85:BF85"/>
    <mergeCell ref="BG83:BH83"/>
    <mergeCell ref="A84:B84"/>
    <mergeCell ref="C84:AB84"/>
    <mergeCell ref="AC84:AD84"/>
    <mergeCell ref="AE84:AH84"/>
    <mergeCell ref="AI84:AL84"/>
    <mergeCell ref="BC84:BF84"/>
    <mergeCell ref="BG84:BH84"/>
    <mergeCell ref="A83:B83"/>
    <mergeCell ref="C83:AB83"/>
    <mergeCell ref="AC83:AD83"/>
    <mergeCell ref="AE83:AH83"/>
    <mergeCell ref="AI83:AL83"/>
    <mergeCell ref="BC83:BF83"/>
    <mergeCell ref="AM83:AP83"/>
    <mergeCell ref="AM84:AP84"/>
    <mergeCell ref="AM85:AP85"/>
    <mergeCell ref="AM86:AP86"/>
    <mergeCell ref="BG89:BH89"/>
    <mergeCell ref="A90:B90"/>
    <mergeCell ref="C90:AB90"/>
    <mergeCell ref="AC90:AD90"/>
    <mergeCell ref="AE90:AH90"/>
    <mergeCell ref="AI90:AL90"/>
    <mergeCell ref="BC90:BF90"/>
    <mergeCell ref="BG90:BH90"/>
    <mergeCell ref="A89:B89"/>
    <mergeCell ref="C89:AB89"/>
    <mergeCell ref="AC89:AD89"/>
    <mergeCell ref="AE89:AH89"/>
    <mergeCell ref="AI89:AL89"/>
    <mergeCell ref="BC89:BF89"/>
    <mergeCell ref="BG87:BH87"/>
    <mergeCell ref="A88:B88"/>
    <mergeCell ref="C88:AB88"/>
    <mergeCell ref="AC88:AD88"/>
    <mergeCell ref="AE88:AH88"/>
    <mergeCell ref="AI88:AL88"/>
    <mergeCell ref="BC88:BF88"/>
    <mergeCell ref="BG88:BH88"/>
    <mergeCell ref="A87:B87"/>
    <mergeCell ref="C87:AB87"/>
    <mergeCell ref="AC87:AD87"/>
    <mergeCell ref="AE87:AH87"/>
    <mergeCell ref="AI87:AL87"/>
    <mergeCell ref="BC87:BF87"/>
    <mergeCell ref="AM87:AP87"/>
    <mergeCell ref="AM88:AP88"/>
    <mergeCell ref="AM89:AP89"/>
    <mergeCell ref="AM90:AP90"/>
    <mergeCell ref="BG94:BH94"/>
    <mergeCell ref="A95:B95"/>
    <mergeCell ref="C95:AB95"/>
    <mergeCell ref="AC95:AD95"/>
    <mergeCell ref="AE95:AH95"/>
    <mergeCell ref="AI95:AL95"/>
    <mergeCell ref="BC95:BF95"/>
    <mergeCell ref="BG95:BH95"/>
    <mergeCell ref="A94:B94"/>
    <mergeCell ref="C94:AB94"/>
    <mergeCell ref="AC94:AD94"/>
    <mergeCell ref="AE94:AH94"/>
    <mergeCell ref="AI94:AL94"/>
    <mergeCell ref="BC94:BF94"/>
    <mergeCell ref="BG91:BH91"/>
    <mergeCell ref="A92:B92"/>
    <mergeCell ref="A93:B93"/>
    <mergeCell ref="C93:AB93"/>
    <mergeCell ref="AC93:AD93"/>
    <mergeCell ref="AE93:AH93"/>
    <mergeCell ref="AI93:AL93"/>
    <mergeCell ref="BC93:BF93"/>
    <mergeCell ref="BG93:BH93"/>
    <mergeCell ref="A91:B91"/>
    <mergeCell ref="C91:AB91"/>
    <mergeCell ref="AC91:AD91"/>
    <mergeCell ref="AE91:AH91"/>
    <mergeCell ref="AI91:AL91"/>
    <mergeCell ref="BC91:BF91"/>
    <mergeCell ref="AM91:AP91"/>
    <mergeCell ref="AM93:AP93"/>
    <mergeCell ref="AM94:AP94"/>
    <mergeCell ref="BG98:BH98"/>
    <mergeCell ref="A99:B99"/>
    <mergeCell ref="C99:AB99"/>
    <mergeCell ref="AC99:AD99"/>
    <mergeCell ref="AE99:AH99"/>
    <mergeCell ref="AI99:AL99"/>
    <mergeCell ref="BC99:BF99"/>
    <mergeCell ref="BG99:BH99"/>
    <mergeCell ref="A98:B98"/>
    <mergeCell ref="C98:AB98"/>
    <mergeCell ref="AC98:AD98"/>
    <mergeCell ref="AE98:AH98"/>
    <mergeCell ref="AI98:AL98"/>
    <mergeCell ref="BC98:BF98"/>
    <mergeCell ref="BG96:BH96"/>
    <mergeCell ref="A97:B97"/>
    <mergeCell ref="C97:AB97"/>
    <mergeCell ref="AC97:AD97"/>
    <mergeCell ref="AE97:AH97"/>
    <mergeCell ref="AI97:AL97"/>
    <mergeCell ref="BC97:BF97"/>
    <mergeCell ref="BG97:BH97"/>
    <mergeCell ref="A96:B96"/>
    <mergeCell ref="C96:AB96"/>
    <mergeCell ref="AC96:AD96"/>
    <mergeCell ref="AE96:AH96"/>
    <mergeCell ref="AI96:AL96"/>
    <mergeCell ref="BC96:BF96"/>
    <mergeCell ref="AY97:BB97"/>
    <mergeCell ref="AY98:BB98"/>
    <mergeCell ref="AY99:BB99"/>
    <mergeCell ref="AM96:AP96"/>
    <mergeCell ref="BG102:BH102"/>
    <mergeCell ref="A103:B103"/>
    <mergeCell ref="C103:AB103"/>
    <mergeCell ref="AC103:AD103"/>
    <mergeCell ref="AE103:AH103"/>
    <mergeCell ref="AI103:AL103"/>
    <mergeCell ref="BC103:BF103"/>
    <mergeCell ref="BG103:BH103"/>
    <mergeCell ref="A102:B102"/>
    <mergeCell ref="C102:AB102"/>
    <mergeCell ref="AC102:AD102"/>
    <mergeCell ref="AE102:AH102"/>
    <mergeCell ref="AI102:AL102"/>
    <mergeCell ref="BC102:BF102"/>
    <mergeCell ref="BG100:BH100"/>
    <mergeCell ref="A101:B101"/>
    <mergeCell ref="C101:AB101"/>
    <mergeCell ref="AC101:AD101"/>
    <mergeCell ref="AE101:AH101"/>
    <mergeCell ref="AI101:AL101"/>
    <mergeCell ref="BC101:BF101"/>
    <mergeCell ref="BG101:BH101"/>
    <mergeCell ref="A100:B100"/>
    <mergeCell ref="C100:AB100"/>
    <mergeCell ref="AC100:AD100"/>
    <mergeCell ref="AE100:AH100"/>
    <mergeCell ref="AI100:AL100"/>
    <mergeCell ref="BC100:BF100"/>
    <mergeCell ref="AQ103:AT103"/>
    <mergeCell ref="AY100:BB100"/>
    <mergeCell ref="AY101:BB101"/>
    <mergeCell ref="AY102:BB102"/>
    <mergeCell ref="BG106:BH106"/>
    <mergeCell ref="A107:B107"/>
    <mergeCell ref="C107:AB107"/>
    <mergeCell ref="AC107:AD107"/>
    <mergeCell ref="AE107:AH107"/>
    <mergeCell ref="AI107:AL107"/>
    <mergeCell ref="BC107:BF107"/>
    <mergeCell ref="BG107:BH107"/>
    <mergeCell ref="A106:B106"/>
    <mergeCell ref="C106:AB106"/>
    <mergeCell ref="AC106:AD106"/>
    <mergeCell ref="AE106:AH106"/>
    <mergeCell ref="AI106:AL106"/>
    <mergeCell ref="BC106:BF106"/>
    <mergeCell ref="BG104:BH104"/>
    <mergeCell ref="A105:B105"/>
    <mergeCell ref="C105:AB105"/>
    <mergeCell ref="AC105:AD105"/>
    <mergeCell ref="AE105:AH105"/>
    <mergeCell ref="AI105:AL105"/>
    <mergeCell ref="BC105:BF105"/>
    <mergeCell ref="BG105:BH105"/>
    <mergeCell ref="A104:B104"/>
    <mergeCell ref="C104:AB104"/>
    <mergeCell ref="AC104:AD104"/>
    <mergeCell ref="AE104:AH104"/>
    <mergeCell ref="AI104:AL104"/>
    <mergeCell ref="BC104:BF104"/>
    <mergeCell ref="AQ104:AT104"/>
    <mergeCell ref="AQ105:AT105"/>
    <mergeCell ref="AQ106:AT106"/>
    <mergeCell ref="AQ107:AT107"/>
    <mergeCell ref="BG110:BH110"/>
    <mergeCell ref="A111:B111"/>
    <mergeCell ref="C111:AB111"/>
    <mergeCell ref="AC111:AD111"/>
    <mergeCell ref="AE111:AH111"/>
    <mergeCell ref="AI111:AL111"/>
    <mergeCell ref="BC111:BF111"/>
    <mergeCell ref="BG111:BH111"/>
    <mergeCell ref="A110:B110"/>
    <mergeCell ref="C110:AB110"/>
    <mergeCell ref="AC110:AD110"/>
    <mergeCell ref="AE110:AH110"/>
    <mergeCell ref="AI110:AL110"/>
    <mergeCell ref="BC110:BF110"/>
    <mergeCell ref="BG108:BH108"/>
    <mergeCell ref="A109:B109"/>
    <mergeCell ref="C109:AB109"/>
    <mergeCell ref="AC109:AD109"/>
    <mergeCell ref="AE109:AH109"/>
    <mergeCell ref="AI109:AL109"/>
    <mergeCell ref="BC109:BF109"/>
    <mergeCell ref="BG109:BH109"/>
    <mergeCell ref="A108:B108"/>
    <mergeCell ref="C108:AB108"/>
    <mergeCell ref="AC108:AD108"/>
    <mergeCell ref="AE108:AH108"/>
    <mergeCell ref="AI108:AL108"/>
    <mergeCell ref="BC108:BF108"/>
    <mergeCell ref="AQ108:AT108"/>
    <mergeCell ref="AQ109:AT109"/>
    <mergeCell ref="AQ110:AT110"/>
    <mergeCell ref="AQ111:AT111"/>
    <mergeCell ref="BG114:BH114"/>
    <mergeCell ref="A115:B115"/>
    <mergeCell ref="C115:AB115"/>
    <mergeCell ref="AC115:AD115"/>
    <mergeCell ref="AE115:AH115"/>
    <mergeCell ref="AI115:AL115"/>
    <mergeCell ref="BC115:BF115"/>
    <mergeCell ref="BG115:BH115"/>
    <mergeCell ref="A114:B114"/>
    <mergeCell ref="C114:AB114"/>
    <mergeCell ref="AC114:AD114"/>
    <mergeCell ref="AE114:AH114"/>
    <mergeCell ref="AI114:AL114"/>
    <mergeCell ref="BC114:BF114"/>
    <mergeCell ref="BG112:BH112"/>
    <mergeCell ref="A113:B113"/>
    <mergeCell ref="C113:AB113"/>
    <mergeCell ref="AC113:AD113"/>
    <mergeCell ref="AE113:AH113"/>
    <mergeCell ref="AI113:AL113"/>
    <mergeCell ref="BC113:BF113"/>
    <mergeCell ref="BG113:BH113"/>
    <mergeCell ref="A112:B112"/>
    <mergeCell ref="C112:AB112"/>
    <mergeCell ref="AC112:AD112"/>
    <mergeCell ref="AE112:AH112"/>
    <mergeCell ref="AI112:AL112"/>
    <mergeCell ref="BC112:BF112"/>
    <mergeCell ref="AM112:AP112"/>
    <mergeCell ref="AM113:AP113"/>
    <mergeCell ref="AM114:AP114"/>
    <mergeCell ref="AM115:AP115"/>
    <mergeCell ref="BG118:BH118"/>
    <mergeCell ref="A119:B119"/>
    <mergeCell ref="C119:AB119"/>
    <mergeCell ref="AC119:AD119"/>
    <mergeCell ref="AE119:AH119"/>
    <mergeCell ref="AI119:AL119"/>
    <mergeCell ref="BC119:BF119"/>
    <mergeCell ref="BG119:BH119"/>
    <mergeCell ref="A118:B118"/>
    <mergeCell ref="C118:AB118"/>
    <mergeCell ref="AC118:AD118"/>
    <mergeCell ref="AE118:AH118"/>
    <mergeCell ref="AI118:AL118"/>
    <mergeCell ref="BC118:BF118"/>
    <mergeCell ref="BG116:BH116"/>
    <mergeCell ref="A117:B117"/>
    <mergeCell ref="C117:AB117"/>
    <mergeCell ref="AC117:AD117"/>
    <mergeCell ref="AE117:AH117"/>
    <mergeCell ref="AI117:AL117"/>
    <mergeCell ref="BC117:BF117"/>
    <mergeCell ref="BG117:BH117"/>
    <mergeCell ref="A116:B116"/>
    <mergeCell ref="C116:AB116"/>
    <mergeCell ref="AC116:AD116"/>
    <mergeCell ref="AE116:AH116"/>
    <mergeCell ref="AI116:AL116"/>
    <mergeCell ref="BC116:BF116"/>
    <mergeCell ref="AM116:AP116"/>
    <mergeCell ref="AM117:AP117"/>
    <mergeCell ref="AM118:AP118"/>
    <mergeCell ref="AM119:AP119"/>
    <mergeCell ref="BG122:BH122"/>
    <mergeCell ref="A123:B123"/>
    <mergeCell ref="C123:AB123"/>
    <mergeCell ref="AC123:AD123"/>
    <mergeCell ref="AE123:AH123"/>
    <mergeCell ref="AI123:AL123"/>
    <mergeCell ref="BC123:BF123"/>
    <mergeCell ref="BG123:BH123"/>
    <mergeCell ref="A122:B122"/>
    <mergeCell ref="C122:AB122"/>
    <mergeCell ref="AC122:AD122"/>
    <mergeCell ref="AE122:AH122"/>
    <mergeCell ref="AI122:AL122"/>
    <mergeCell ref="BC122:BF122"/>
    <mergeCell ref="BG120:BH120"/>
    <mergeCell ref="A121:B121"/>
    <mergeCell ref="C121:AB121"/>
    <mergeCell ref="AC121:AD121"/>
    <mergeCell ref="AE121:AH121"/>
    <mergeCell ref="AI121:AL121"/>
    <mergeCell ref="BC121:BF121"/>
    <mergeCell ref="BG121:BH121"/>
    <mergeCell ref="A120:B120"/>
    <mergeCell ref="C120:AB120"/>
    <mergeCell ref="AC120:AD120"/>
    <mergeCell ref="AE120:AH120"/>
    <mergeCell ref="AI120:AL120"/>
    <mergeCell ref="BC120:BF120"/>
    <mergeCell ref="AM120:AP120"/>
    <mergeCell ref="AM121:AP121"/>
    <mergeCell ref="AM122:AP122"/>
    <mergeCell ref="AM123:AP123"/>
    <mergeCell ref="BG126:BH126"/>
    <mergeCell ref="A127:B127"/>
    <mergeCell ref="C127:AB127"/>
    <mergeCell ref="AC127:AD127"/>
    <mergeCell ref="AE127:AH127"/>
    <mergeCell ref="AI127:AL127"/>
    <mergeCell ref="BC127:BF127"/>
    <mergeCell ref="BG127:BH127"/>
    <mergeCell ref="A126:B126"/>
    <mergeCell ref="C126:AB126"/>
    <mergeCell ref="AC126:AD126"/>
    <mergeCell ref="AE126:AH126"/>
    <mergeCell ref="AI126:AL126"/>
    <mergeCell ref="BC126:BF126"/>
    <mergeCell ref="BG124:BH124"/>
    <mergeCell ref="A125:B125"/>
    <mergeCell ref="C125:AB125"/>
    <mergeCell ref="AC125:AD125"/>
    <mergeCell ref="AE125:AH125"/>
    <mergeCell ref="AI125:AL125"/>
    <mergeCell ref="BC125:BF125"/>
    <mergeCell ref="BG125:BH125"/>
    <mergeCell ref="A124:B124"/>
    <mergeCell ref="C124:AB124"/>
    <mergeCell ref="AC124:AD124"/>
    <mergeCell ref="AE124:AH124"/>
    <mergeCell ref="AI124:AL124"/>
    <mergeCell ref="BC124:BF124"/>
    <mergeCell ref="AM124:AP124"/>
    <mergeCell ref="AM125:AP125"/>
    <mergeCell ref="AM126:AP126"/>
    <mergeCell ref="AM127:AP127"/>
    <mergeCell ref="BG130:BH130"/>
    <mergeCell ref="A131:B131"/>
    <mergeCell ref="C131:AB131"/>
    <mergeCell ref="AC131:AD131"/>
    <mergeCell ref="AE131:AH131"/>
    <mergeCell ref="AI131:AL131"/>
    <mergeCell ref="BC131:BF131"/>
    <mergeCell ref="BG131:BH131"/>
    <mergeCell ref="A130:B130"/>
    <mergeCell ref="C130:AB130"/>
    <mergeCell ref="AC130:AD130"/>
    <mergeCell ref="AE130:AH130"/>
    <mergeCell ref="AI130:AL130"/>
    <mergeCell ref="BC130:BF130"/>
    <mergeCell ref="BG128:BH128"/>
    <mergeCell ref="A129:B129"/>
    <mergeCell ref="C129:AB129"/>
    <mergeCell ref="AC129:AD129"/>
    <mergeCell ref="AE129:AH129"/>
    <mergeCell ref="AI129:AL129"/>
    <mergeCell ref="BC129:BF129"/>
    <mergeCell ref="BG129:BH129"/>
    <mergeCell ref="A128:B128"/>
    <mergeCell ref="C128:AB128"/>
    <mergeCell ref="AC128:AD128"/>
    <mergeCell ref="AE128:AH128"/>
    <mergeCell ref="AI128:AL128"/>
    <mergeCell ref="BC128:BF128"/>
    <mergeCell ref="AM128:AP128"/>
    <mergeCell ref="AM129:AP129"/>
    <mergeCell ref="AM130:AP130"/>
    <mergeCell ref="AM131:AP131"/>
    <mergeCell ref="BG134:BH134"/>
    <mergeCell ref="A135:B135"/>
    <mergeCell ref="C135:AB135"/>
    <mergeCell ref="AC135:AD135"/>
    <mergeCell ref="AE135:AH135"/>
    <mergeCell ref="AI135:AL135"/>
    <mergeCell ref="BC135:BF135"/>
    <mergeCell ref="BG135:BH135"/>
    <mergeCell ref="A134:B134"/>
    <mergeCell ref="C134:AB134"/>
    <mergeCell ref="AC134:AD134"/>
    <mergeCell ref="AE134:AH134"/>
    <mergeCell ref="AI134:AL134"/>
    <mergeCell ref="BC134:BF134"/>
    <mergeCell ref="BG132:BH132"/>
    <mergeCell ref="A133:B133"/>
    <mergeCell ref="C133:AB133"/>
    <mergeCell ref="AC133:AD133"/>
    <mergeCell ref="AE133:AH133"/>
    <mergeCell ref="AI133:AL133"/>
    <mergeCell ref="BC133:BF133"/>
    <mergeCell ref="BG133:BH133"/>
    <mergeCell ref="A132:B132"/>
    <mergeCell ref="C132:AB132"/>
    <mergeCell ref="AC132:AD132"/>
    <mergeCell ref="AE132:AH132"/>
    <mergeCell ref="AI132:AL132"/>
    <mergeCell ref="BC132:BF132"/>
    <mergeCell ref="AM132:AP132"/>
    <mergeCell ref="AM133:AP133"/>
    <mergeCell ref="AM134:AP134"/>
    <mergeCell ref="AM135:AP135"/>
    <mergeCell ref="BG138:BH138"/>
    <mergeCell ref="A139:B139"/>
    <mergeCell ref="C139:AB139"/>
    <mergeCell ref="AC139:AD139"/>
    <mergeCell ref="AE139:AH139"/>
    <mergeCell ref="AI139:AL139"/>
    <mergeCell ref="BC139:BF139"/>
    <mergeCell ref="BG139:BH139"/>
    <mergeCell ref="A138:B138"/>
    <mergeCell ref="C138:AB138"/>
    <mergeCell ref="AC138:AD138"/>
    <mergeCell ref="AE138:AH138"/>
    <mergeCell ref="AI138:AL138"/>
    <mergeCell ref="BC138:BF138"/>
    <mergeCell ref="BG136:BH136"/>
    <mergeCell ref="A137:B137"/>
    <mergeCell ref="C137:AB137"/>
    <mergeCell ref="AC137:AD137"/>
    <mergeCell ref="AE137:AH137"/>
    <mergeCell ref="AI137:AL137"/>
    <mergeCell ref="BC137:BF137"/>
    <mergeCell ref="BG137:BH137"/>
    <mergeCell ref="A136:B136"/>
    <mergeCell ref="C136:AB136"/>
    <mergeCell ref="AC136:AD136"/>
    <mergeCell ref="AE136:AH136"/>
    <mergeCell ref="AI136:AL136"/>
    <mergeCell ref="BC136:BF136"/>
    <mergeCell ref="AM136:AP136"/>
    <mergeCell ref="AM137:AP137"/>
    <mergeCell ref="AM138:AP138"/>
    <mergeCell ref="AM139:AP139"/>
    <mergeCell ref="BG142:BH142"/>
    <mergeCell ref="A143:B143"/>
    <mergeCell ref="C143:AB143"/>
    <mergeCell ref="AC143:AD143"/>
    <mergeCell ref="AE143:AH143"/>
    <mergeCell ref="AI143:AL143"/>
    <mergeCell ref="BC143:BF143"/>
    <mergeCell ref="BG143:BH143"/>
    <mergeCell ref="A142:B142"/>
    <mergeCell ref="C142:AB142"/>
    <mergeCell ref="AC142:AD142"/>
    <mergeCell ref="AE142:AH142"/>
    <mergeCell ref="AI142:AL142"/>
    <mergeCell ref="BC142:BF142"/>
    <mergeCell ref="BG140:BH140"/>
    <mergeCell ref="A141:B141"/>
    <mergeCell ref="C141:AB141"/>
    <mergeCell ref="AC141:AD141"/>
    <mergeCell ref="AE141:AH141"/>
    <mergeCell ref="AI141:AL141"/>
    <mergeCell ref="BC141:BF141"/>
    <mergeCell ref="BG141:BH141"/>
    <mergeCell ref="A140:B140"/>
    <mergeCell ref="C140:AB140"/>
    <mergeCell ref="AC140:AD140"/>
    <mergeCell ref="AE140:AH140"/>
    <mergeCell ref="AI140:AL140"/>
    <mergeCell ref="BC140:BF140"/>
    <mergeCell ref="AM140:AP140"/>
    <mergeCell ref="AM141:AP141"/>
    <mergeCell ref="AM142:AP142"/>
    <mergeCell ref="AM143:AP143"/>
    <mergeCell ref="BG146:BH146"/>
    <mergeCell ref="A147:B147"/>
    <mergeCell ref="C147:AB147"/>
    <mergeCell ref="AC147:AD147"/>
    <mergeCell ref="AE147:AH147"/>
    <mergeCell ref="AI147:AL147"/>
    <mergeCell ref="BC147:BF147"/>
    <mergeCell ref="BG147:BH147"/>
    <mergeCell ref="A146:B146"/>
    <mergeCell ref="C146:AB146"/>
    <mergeCell ref="AC146:AD146"/>
    <mergeCell ref="AE146:AH146"/>
    <mergeCell ref="AI146:AL146"/>
    <mergeCell ref="BC146:BF146"/>
    <mergeCell ref="BG144:BH144"/>
    <mergeCell ref="A145:B145"/>
    <mergeCell ref="C145:AB145"/>
    <mergeCell ref="AC145:AD145"/>
    <mergeCell ref="AE145:AH145"/>
    <mergeCell ref="AI145:AL145"/>
    <mergeCell ref="BC145:BF145"/>
    <mergeCell ref="BG145:BH145"/>
    <mergeCell ref="A144:B144"/>
    <mergeCell ref="C144:AB144"/>
    <mergeCell ref="AC144:AD144"/>
    <mergeCell ref="AE144:AH144"/>
    <mergeCell ref="AI144:AL144"/>
    <mergeCell ref="BC144:BF144"/>
    <mergeCell ref="AM144:AP144"/>
    <mergeCell ref="AM145:AP145"/>
    <mergeCell ref="AM146:AP146"/>
    <mergeCell ref="AM147:AP147"/>
    <mergeCell ref="BG150:BH150"/>
    <mergeCell ref="A151:B151"/>
    <mergeCell ref="C151:AB151"/>
    <mergeCell ref="AC151:AD151"/>
    <mergeCell ref="AE151:AH151"/>
    <mergeCell ref="AI151:AL151"/>
    <mergeCell ref="BC151:BF151"/>
    <mergeCell ref="BG151:BH151"/>
    <mergeCell ref="A150:B150"/>
    <mergeCell ref="C150:AB150"/>
    <mergeCell ref="AC150:AD150"/>
    <mergeCell ref="AE150:AH150"/>
    <mergeCell ref="AI150:AL150"/>
    <mergeCell ref="BC150:BF150"/>
    <mergeCell ref="BG148:BH148"/>
    <mergeCell ref="A149:B149"/>
    <mergeCell ref="C149:AB149"/>
    <mergeCell ref="AC149:AD149"/>
    <mergeCell ref="AE149:AH149"/>
    <mergeCell ref="AI149:AL149"/>
    <mergeCell ref="BC149:BF149"/>
    <mergeCell ref="BG149:BH149"/>
    <mergeCell ref="A148:B148"/>
    <mergeCell ref="C148:AB148"/>
    <mergeCell ref="AC148:AD148"/>
    <mergeCell ref="AE148:AH148"/>
    <mergeCell ref="AI148:AL148"/>
    <mergeCell ref="BC148:BF148"/>
    <mergeCell ref="AM148:AP148"/>
    <mergeCell ref="AM149:AP149"/>
    <mergeCell ref="AM150:AP150"/>
    <mergeCell ref="AM151:AP151"/>
    <mergeCell ref="BG154:BH154"/>
    <mergeCell ref="A155:B155"/>
    <mergeCell ref="C155:AB155"/>
    <mergeCell ref="AC155:AD155"/>
    <mergeCell ref="AE155:AH155"/>
    <mergeCell ref="AI155:AL155"/>
    <mergeCell ref="BC155:BF155"/>
    <mergeCell ref="BG155:BH155"/>
    <mergeCell ref="A154:B154"/>
    <mergeCell ref="C154:AB154"/>
    <mergeCell ref="AC154:AD154"/>
    <mergeCell ref="AE154:AH154"/>
    <mergeCell ref="AI154:AL154"/>
    <mergeCell ref="BC154:BF154"/>
    <mergeCell ref="BG152:BH152"/>
    <mergeCell ref="A153:B153"/>
    <mergeCell ref="C153:AB153"/>
    <mergeCell ref="AC153:AD153"/>
    <mergeCell ref="AE153:AH153"/>
    <mergeCell ref="AI153:AL153"/>
    <mergeCell ref="BC153:BF153"/>
    <mergeCell ref="BG153:BH153"/>
    <mergeCell ref="A152:B152"/>
    <mergeCell ref="C152:AB152"/>
    <mergeCell ref="AC152:AD152"/>
    <mergeCell ref="AE152:AH152"/>
    <mergeCell ref="AI152:AL152"/>
    <mergeCell ref="BC152:BF152"/>
    <mergeCell ref="AM152:AP152"/>
    <mergeCell ref="AM153:AP153"/>
    <mergeCell ref="AM154:AP154"/>
    <mergeCell ref="AM155:AP155"/>
    <mergeCell ref="BG158:BH158"/>
    <mergeCell ref="A159:B159"/>
    <mergeCell ref="C159:AB159"/>
    <mergeCell ref="AC159:AD159"/>
    <mergeCell ref="AE159:AH159"/>
    <mergeCell ref="AI159:AL159"/>
    <mergeCell ref="BC159:BF159"/>
    <mergeCell ref="BG159:BH159"/>
    <mergeCell ref="A158:B158"/>
    <mergeCell ref="C158:AB158"/>
    <mergeCell ref="AC158:AD158"/>
    <mergeCell ref="AE158:AH158"/>
    <mergeCell ref="AI158:AL158"/>
    <mergeCell ref="BC158:BF158"/>
    <mergeCell ref="BG156:BH156"/>
    <mergeCell ref="A157:B157"/>
    <mergeCell ref="C157:AB157"/>
    <mergeCell ref="AC157:AD157"/>
    <mergeCell ref="AE157:AH157"/>
    <mergeCell ref="AI157:AL157"/>
    <mergeCell ref="BC157:BF157"/>
    <mergeCell ref="BG157:BH157"/>
    <mergeCell ref="A156:B156"/>
    <mergeCell ref="C156:AB156"/>
    <mergeCell ref="AC156:AD156"/>
    <mergeCell ref="AE156:AH156"/>
    <mergeCell ref="AI156:AL156"/>
    <mergeCell ref="BC156:BF156"/>
    <mergeCell ref="AM156:AP156"/>
    <mergeCell ref="AM157:AP157"/>
    <mergeCell ref="AM158:AP158"/>
    <mergeCell ref="AM159:AP159"/>
    <mergeCell ref="BG162:BH162"/>
    <mergeCell ref="A163:B163"/>
    <mergeCell ref="C163:AB163"/>
    <mergeCell ref="AC163:AD163"/>
    <mergeCell ref="AE163:AH163"/>
    <mergeCell ref="AI163:AL163"/>
    <mergeCell ref="BC163:BF163"/>
    <mergeCell ref="BG163:BH163"/>
    <mergeCell ref="A162:B162"/>
    <mergeCell ref="C162:AB162"/>
    <mergeCell ref="AC162:AD162"/>
    <mergeCell ref="AE162:AH162"/>
    <mergeCell ref="AI162:AL162"/>
    <mergeCell ref="BC162:BF162"/>
    <mergeCell ref="BG160:BH160"/>
    <mergeCell ref="A161:B161"/>
    <mergeCell ref="C161:AB161"/>
    <mergeCell ref="AC161:AD161"/>
    <mergeCell ref="AE161:AH161"/>
    <mergeCell ref="AI161:AL161"/>
    <mergeCell ref="BC161:BF161"/>
    <mergeCell ref="BG161:BH161"/>
    <mergeCell ref="A160:B160"/>
    <mergeCell ref="C160:AB160"/>
    <mergeCell ref="AC160:AD160"/>
    <mergeCell ref="AE160:AH160"/>
    <mergeCell ref="AI160:AL160"/>
    <mergeCell ref="BC160:BF160"/>
    <mergeCell ref="AM160:AP160"/>
    <mergeCell ref="AM161:AP161"/>
    <mergeCell ref="AM162:AP162"/>
    <mergeCell ref="AM163:AP163"/>
    <mergeCell ref="BG166:BH166"/>
    <mergeCell ref="A167:B167"/>
    <mergeCell ref="C167:AB167"/>
    <mergeCell ref="AC167:AD167"/>
    <mergeCell ref="AE167:AH167"/>
    <mergeCell ref="AI167:AL167"/>
    <mergeCell ref="BC167:BF167"/>
    <mergeCell ref="BG167:BH167"/>
    <mergeCell ref="A166:B166"/>
    <mergeCell ref="C166:AB166"/>
    <mergeCell ref="AC166:AD166"/>
    <mergeCell ref="AE166:AH166"/>
    <mergeCell ref="AI166:AL166"/>
    <mergeCell ref="BC166:BF166"/>
    <mergeCell ref="BG164:BH164"/>
    <mergeCell ref="A165:B165"/>
    <mergeCell ref="C165:AB165"/>
    <mergeCell ref="AC165:AD165"/>
    <mergeCell ref="AE165:AH165"/>
    <mergeCell ref="AI165:AL165"/>
    <mergeCell ref="BC165:BF165"/>
    <mergeCell ref="BG165:BH165"/>
    <mergeCell ref="A164:B164"/>
    <mergeCell ref="C164:AB164"/>
    <mergeCell ref="AC164:AD164"/>
    <mergeCell ref="AE164:AH164"/>
    <mergeCell ref="AI164:AL164"/>
    <mergeCell ref="BC164:BF164"/>
    <mergeCell ref="AM164:AP164"/>
    <mergeCell ref="AM165:AP165"/>
    <mergeCell ref="AM166:AP166"/>
    <mergeCell ref="AM167:AP167"/>
    <mergeCell ref="BG170:BH170"/>
    <mergeCell ref="A171:B171"/>
    <mergeCell ref="C171:AB171"/>
    <mergeCell ref="AC171:AD171"/>
    <mergeCell ref="AE171:AH171"/>
    <mergeCell ref="AI171:AL171"/>
    <mergeCell ref="BC171:BF171"/>
    <mergeCell ref="BG171:BH171"/>
    <mergeCell ref="A170:B170"/>
    <mergeCell ref="C170:AB170"/>
    <mergeCell ref="AC170:AD170"/>
    <mergeCell ref="AE170:AH170"/>
    <mergeCell ref="AI170:AL170"/>
    <mergeCell ref="BC170:BF170"/>
    <mergeCell ref="BG168:BH168"/>
    <mergeCell ref="A169:B169"/>
    <mergeCell ref="C169:AB169"/>
    <mergeCell ref="AC169:AD169"/>
    <mergeCell ref="AE169:AH169"/>
    <mergeCell ref="AI169:AL169"/>
    <mergeCell ref="BC169:BF169"/>
    <mergeCell ref="BG169:BH169"/>
    <mergeCell ref="A168:B168"/>
    <mergeCell ref="C168:AB168"/>
    <mergeCell ref="AC168:AD168"/>
    <mergeCell ref="AE168:AH168"/>
    <mergeCell ref="AI168:AL168"/>
    <mergeCell ref="BC168:BF168"/>
    <mergeCell ref="AM168:AP168"/>
    <mergeCell ref="AM169:AP169"/>
    <mergeCell ref="AM170:AP170"/>
    <mergeCell ref="AM171:AP171"/>
    <mergeCell ref="BG174:BH174"/>
    <mergeCell ref="A175:B175"/>
    <mergeCell ref="C175:AB175"/>
    <mergeCell ref="AC175:AD175"/>
    <mergeCell ref="AE175:AH175"/>
    <mergeCell ref="AI175:AL175"/>
    <mergeCell ref="BC175:BF175"/>
    <mergeCell ref="BG175:BH175"/>
    <mergeCell ref="A174:B174"/>
    <mergeCell ref="C174:AB174"/>
    <mergeCell ref="AC174:AD174"/>
    <mergeCell ref="AE174:AH174"/>
    <mergeCell ref="AI174:AL174"/>
    <mergeCell ref="BC174:BF174"/>
    <mergeCell ref="BG172:BH172"/>
    <mergeCell ref="A173:B173"/>
    <mergeCell ref="C173:AB173"/>
    <mergeCell ref="AC173:AD173"/>
    <mergeCell ref="AE173:AH173"/>
    <mergeCell ref="AI173:AL173"/>
    <mergeCell ref="BC173:BF173"/>
    <mergeCell ref="BG173:BH173"/>
    <mergeCell ref="A172:B172"/>
    <mergeCell ref="C172:AB172"/>
    <mergeCell ref="AC172:AD172"/>
    <mergeCell ref="AE172:AH172"/>
    <mergeCell ref="AI172:AL172"/>
    <mergeCell ref="BC172:BF172"/>
    <mergeCell ref="AM172:AP172"/>
    <mergeCell ref="AM173:AP173"/>
    <mergeCell ref="AM174:AP174"/>
    <mergeCell ref="AM175:AP175"/>
    <mergeCell ref="BG178:BH178"/>
    <mergeCell ref="A179:B179"/>
    <mergeCell ref="C179:AB179"/>
    <mergeCell ref="AC179:AD179"/>
    <mergeCell ref="AE179:AH179"/>
    <mergeCell ref="AI179:AL179"/>
    <mergeCell ref="BC179:BF179"/>
    <mergeCell ref="BG179:BH179"/>
    <mergeCell ref="A178:B178"/>
    <mergeCell ref="C178:AB178"/>
    <mergeCell ref="AC178:AD178"/>
    <mergeCell ref="AE178:AH178"/>
    <mergeCell ref="AI178:AL178"/>
    <mergeCell ref="BC178:BF178"/>
    <mergeCell ref="BG176:BH176"/>
    <mergeCell ref="A177:B177"/>
    <mergeCell ref="C177:AB177"/>
    <mergeCell ref="AC177:AD177"/>
    <mergeCell ref="AE177:AH177"/>
    <mergeCell ref="AI177:AL177"/>
    <mergeCell ref="BC177:BF177"/>
    <mergeCell ref="BG177:BH177"/>
    <mergeCell ref="A176:B176"/>
    <mergeCell ref="C176:AB176"/>
    <mergeCell ref="AC176:AD176"/>
    <mergeCell ref="AE176:AH176"/>
    <mergeCell ref="AI176:AL176"/>
    <mergeCell ref="BC176:BF176"/>
    <mergeCell ref="AM176:AP176"/>
    <mergeCell ref="AM177:AP177"/>
    <mergeCell ref="AM178:AP178"/>
    <mergeCell ref="AM179:AP179"/>
    <mergeCell ref="BG182:BH182"/>
    <mergeCell ref="A183:B183"/>
    <mergeCell ref="C183:AB183"/>
    <mergeCell ref="AC183:AD183"/>
    <mergeCell ref="AE183:AH183"/>
    <mergeCell ref="AI183:AL183"/>
    <mergeCell ref="BC183:BF183"/>
    <mergeCell ref="BG183:BH183"/>
    <mergeCell ref="A182:B182"/>
    <mergeCell ref="C182:AB182"/>
    <mergeCell ref="AC182:AD182"/>
    <mergeCell ref="AE182:AH182"/>
    <mergeCell ref="AI182:AL182"/>
    <mergeCell ref="BC182:BF182"/>
    <mergeCell ref="BG180:BH180"/>
    <mergeCell ref="A181:B181"/>
    <mergeCell ref="C181:AB181"/>
    <mergeCell ref="AC181:AD181"/>
    <mergeCell ref="AE181:AH181"/>
    <mergeCell ref="AI181:AL181"/>
    <mergeCell ref="BC181:BF181"/>
    <mergeCell ref="BG181:BH181"/>
    <mergeCell ref="A180:B180"/>
    <mergeCell ref="C180:AB180"/>
    <mergeCell ref="AC180:AD180"/>
    <mergeCell ref="AE180:AH180"/>
    <mergeCell ref="AI180:AL180"/>
    <mergeCell ref="BC180:BF180"/>
    <mergeCell ref="AM180:AP180"/>
    <mergeCell ref="AM181:AP181"/>
    <mergeCell ref="AM182:AP182"/>
    <mergeCell ref="AM183:AP183"/>
    <mergeCell ref="BG186:BH186"/>
    <mergeCell ref="A187:B187"/>
    <mergeCell ref="C187:AB187"/>
    <mergeCell ref="AC187:AD187"/>
    <mergeCell ref="AE187:AH187"/>
    <mergeCell ref="AI187:AL187"/>
    <mergeCell ref="BC187:BF187"/>
    <mergeCell ref="BG187:BH187"/>
    <mergeCell ref="A186:B186"/>
    <mergeCell ref="C186:AB186"/>
    <mergeCell ref="AC186:AD186"/>
    <mergeCell ref="AE186:AH186"/>
    <mergeCell ref="AI186:AL186"/>
    <mergeCell ref="BC186:BF186"/>
    <mergeCell ref="BG184:BH184"/>
    <mergeCell ref="A185:B185"/>
    <mergeCell ref="C185:AB185"/>
    <mergeCell ref="AC185:AD185"/>
    <mergeCell ref="AE185:AH185"/>
    <mergeCell ref="AI185:AL185"/>
    <mergeCell ref="BC185:BF185"/>
    <mergeCell ref="BG185:BH185"/>
    <mergeCell ref="A184:B184"/>
    <mergeCell ref="C184:AB184"/>
    <mergeCell ref="AC184:AD184"/>
    <mergeCell ref="AE184:AH184"/>
    <mergeCell ref="AI184:AL184"/>
    <mergeCell ref="BC184:BF184"/>
    <mergeCell ref="AM184:AP184"/>
    <mergeCell ref="AM185:AP185"/>
    <mergeCell ref="AM186:AP186"/>
    <mergeCell ref="AM187:AP187"/>
    <mergeCell ref="BG190:BH190"/>
    <mergeCell ref="A191:B191"/>
    <mergeCell ref="C191:AB191"/>
    <mergeCell ref="AC191:AD191"/>
    <mergeCell ref="AE191:AH191"/>
    <mergeCell ref="AI191:AL191"/>
    <mergeCell ref="BC191:BF191"/>
    <mergeCell ref="BG191:BH191"/>
    <mergeCell ref="A190:B190"/>
    <mergeCell ref="C190:AB190"/>
    <mergeCell ref="AC190:AD190"/>
    <mergeCell ref="AE190:AH190"/>
    <mergeCell ref="AI190:AL190"/>
    <mergeCell ref="BC190:BF190"/>
    <mergeCell ref="BG188:BH188"/>
    <mergeCell ref="A189:B189"/>
    <mergeCell ref="C189:AB189"/>
    <mergeCell ref="AC189:AD189"/>
    <mergeCell ref="AE189:AH189"/>
    <mergeCell ref="AI189:AL189"/>
    <mergeCell ref="BC189:BF189"/>
    <mergeCell ref="BG189:BH189"/>
    <mergeCell ref="A188:B188"/>
    <mergeCell ref="C188:AB188"/>
    <mergeCell ref="AC188:AD188"/>
    <mergeCell ref="AE188:AH188"/>
    <mergeCell ref="AI188:AL188"/>
    <mergeCell ref="BC188:BF188"/>
    <mergeCell ref="AM188:AP188"/>
    <mergeCell ref="AM189:AP189"/>
    <mergeCell ref="AM190:AP190"/>
    <mergeCell ref="AM191:AP191"/>
    <mergeCell ref="BG194:BH194"/>
    <mergeCell ref="A195:B195"/>
    <mergeCell ref="C195:AB195"/>
    <mergeCell ref="AC195:AD195"/>
    <mergeCell ref="AE195:AH195"/>
    <mergeCell ref="AI195:AL195"/>
    <mergeCell ref="BC195:BF195"/>
    <mergeCell ref="BG195:BH195"/>
    <mergeCell ref="A194:B194"/>
    <mergeCell ref="C194:AB194"/>
    <mergeCell ref="AC194:AD194"/>
    <mergeCell ref="AE194:AH194"/>
    <mergeCell ref="AI194:AL194"/>
    <mergeCell ref="BC194:BF194"/>
    <mergeCell ref="BG192:BH192"/>
    <mergeCell ref="A193:B193"/>
    <mergeCell ref="C193:AB193"/>
    <mergeCell ref="AC193:AD193"/>
    <mergeCell ref="AE193:AH193"/>
    <mergeCell ref="AI193:AL193"/>
    <mergeCell ref="BC193:BF193"/>
    <mergeCell ref="BG193:BH193"/>
    <mergeCell ref="A192:B192"/>
    <mergeCell ref="C192:AB192"/>
    <mergeCell ref="AC192:AD192"/>
    <mergeCell ref="AE192:AH192"/>
    <mergeCell ref="AI192:AL192"/>
    <mergeCell ref="BC192:BF192"/>
    <mergeCell ref="AM192:AP192"/>
    <mergeCell ref="AM193:AP193"/>
    <mergeCell ref="AM194:AP194"/>
    <mergeCell ref="AM195:AP195"/>
    <mergeCell ref="BG198:BH198"/>
    <mergeCell ref="A199:B199"/>
    <mergeCell ref="C199:AB199"/>
    <mergeCell ref="AC199:AD199"/>
    <mergeCell ref="AE199:AH199"/>
    <mergeCell ref="AI199:AL199"/>
    <mergeCell ref="BC199:BF199"/>
    <mergeCell ref="BG199:BH199"/>
    <mergeCell ref="A198:B198"/>
    <mergeCell ref="C198:AB198"/>
    <mergeCell ref="AC198:AD198"/>
    <mergeCell ref="AE198:AH198"/>
    <mergeCell ref="AI198:AL198"/>
    <mergeCell ref="BC198:BF198"/>
    <mergeCell ref="BG196:BH196"/>
    <mergeCell ref="A197:B197"/>
    <mergeCell ref="C197:AB197"/>
    <mergeCell ref="AC197:AD197"/>
    <mergeCell ref="AE197:AH197"/>
    <mergeCell ref="AI197:AL197"/>
    <mergeCell ref="BC197:BF197"/>
    <mergeCell ref="BG197:BH197"/>
    <mergeCell ref="A196:B196"/>
    <mergeCell ref="C196:AB196"/>
    <mergeCell ref="AC196:AD196"/>
    <mergeCell ref="AE196:AH196"/>
    <mergeCell ref="AI196:AL196"/>
    <mergeCell ref="BC196:BF196"/>
    <mergeCell ref="AM196:AP196"/>
    <mergeCell ref="AM197:AP197"/>
    <mergeCell ref="AM198:AP198"/>
    <mergeCell ref="AM199:AP199"/>
    <mergeCell ref="AC202:AD202"/>
    <mergeCell ref="AE202:AH202"/>
    <mergeCell ref="AI202:AL202"/>
    <mergeCell ref="BC202:BF202"/>
    <mergeCell ref="BG200:BH200"/>
    <mergeCell ref="A201:B201"/>
    <mergeCell ref="C201:AB201"/>
    <mergeCell ref="AC201:AD201"/>
    <mergeCell ref="AE201:AH201"/>
    <mergeCell ref="AI201:AL201"/>
    <mergeCell ref="BC201:BF201"/>
    <mergeCell ref="BG201:BH201"/>
    <mergeCell ref="A200:B200"/>
    <mergeCell ref="C200:AB200"/>
    <mergeCell ref="AC200:AD200"/>
    <mergeCell ref="AE200:AH200"/>
    <mergeCell ref="AI200:AL200"/>
    <mergeCell ref="BC200:BF200"/>
    <mergeCell ref="AM200:AP200"/>
    <mergeCell ref="AM201:AP201"/>
    <mergeCell ref="AM202:AP202"/>
    <mergeCell ref="BG206:BH206"/>
    <mergeCell ref="A2:BH2"/>
    <mergeCell ref="A206:B206"/>
    <mergeCell ref="C206:AB206"/>
    <mergeCell ref="AC206:AD206"/>
    <mergeCell ref="AE206:AH206"/>
    <mergeCell ref="AI206:AL206"/>
    <mergeCell ref="BC206:BF206"/>
    <mergeCell ref="BG204:BH204"/>
    <mergeCell ref="A205:B205"/>
    <mergeCell ref="C205:AB205"/>
    <mergeCell ref="AC205:AD205"/>
    <mergeCell ref="AE205:AH205"/>
    <mergeCell ref="AI205:AL205"/>
    <mergeCell ref="BC205:BF205"/>
    <mergeCell ref="BG205:BH205"/>
    <mergeCell ref="A204:B204"/>
    <mergeCell ref="C204:AB204"/>
    <mergeCell ref="AC204:AD204"/>
    <mergeCell ref="AE204:AH204"/>
    <mergeCell ref="AI204:AL204"/>
    <mergeCell ref="BC204:BF204"/>
    <mergeCell ref="BG202:BH202"/>
    <mergeCell ref="A203:B203"/>
    <mergeCell ref="C203:AB203"/>
    <mergeCell ref="AC203:AD203"/>
    <mergeCell ref="AE203:AH203"/>
    <mergeCell ref="AI203:AL203"/>
    <mergeCell ref="BC203:BF203"/>
    <mergeCell ref="BG203:BH203"/>
    <mergeCell ref="A202:B202"/>
    <mergeCell ref="C202:AB202"/>
    <mergeCell ref="AM97:AP97"/>
    <mergeCell ref="AM98:AP98"/>
    <mergeCell ref="AM99:AP99"/>
    <mergeCell ref="AM100:AP100"/>
    <mergeCell ref="AM101:AP101"/>
    <mergeCell ref="AM102:AP102"/>
    <mergeCell ref="AM103:AP103"/>
    <mergeCell ref="AM104:AP104"/>
    <mergeCell ref="AM105:AP105"/>
    <mergeCell ref="AM106:AP106"/>
    <mergeCell ref="AM107:AP107"/>
    <mergeCell ref="AM108:AP108"/>
    <mergeCell ref="AM109:AP109"/>
    <mergeCell ref="AM110:AP110"/>
    <mergeCell ref="AM111:AP111"/>
    <mergeCell ref="AM7:AP7"/>
    <mergeCell ref="AM8:AP8"/>
    <mergeCell ref="AM9:AP9"/>
    <mergeCell ref="AM10:AP10"/>
    <mergeCell ref="AM11:AP11"/>
    <mergeCell ref="AM12:AP12"/>
    <mergeCell ref="AM13:AP13"/>
    <mergeCell ref="AM14:AP14"/>
    <mergeCell ref="AM15:AP15"/>
    <mergeCell ref="AM16:AP16"/>
    <mergeCell ref="AM17:AP17"/>
    <mergeCell ref="AM18:AP18"/>
    <mergeCell ref="AM19:AP19"/>
    <mergeCell ref="AM20:AP20"/>
    <mergeCell ref="AM21:AP21"/>
    <mergeCell ref="AM22:AP22"/>
    <mergeCell ref="AM203:AP203"/>
    <mergeCell ref="AM204:AP204"/>
    <mergeCell ref="AM205:AP205"/>
    <mergeCell ref="AM206:AP206"/>
    <mergeCell ref="AQ7:AT7"/>
    <mergeCell ref="AQ8:AT8"/>
    <mergeCell ref="AQ9:AT9"/>
    <mergeCell ref="AQ10:AT10"/>
    <mergeCell ref="AQ11:AT11"/>
    <mergeCell ref="AQ12:AT12"/>
    <mergeCell ref="AQ13:AT13"/>
    <mergeCell ref="AQ14:AT14"/>
    <mergeCell ref="AQ15:AT15"/>
    <mergeCell ref="AQ16:AT16"/>
    <mergeCell ref="AQ17:AT17"/>
    <mergeCell ref="AQ18:AT18"/>
    <mergeCell ref="AQ19:AT19"/>
    <mergeCell ref="AQ20:AT20"/>
    <mergeCell ref="AQ21:AT21"/>
    <mergeCell ref="AQ22:AT22"/>
    <mergeCell ref="AQ23:AT23"/>
    <mergeCell ref="AQ24:AT24"/>
    <mergeCell ref="AQ25:AT25"/>
    <mergeCell ref="AQ26:AT26"/>
    <mergeCell ref="AQ27:AT27"/>
    <mergeCell ref="AQ28:AT28"/>
    <mergeCell ref="AQ29:AT29"/>
    <mergeCell ref="AQ30:AT30"/>
    <mergeCell ref="AQ31:AT31"/>
    <mergeCell ref="AQ32:AT32"/>
    <mergeCell ref="AQ33:AT33"/>
    <mergeCell ref="AM95:AP95"/>
    <mergeCell ref="AQ34:AT34"/>
    <mergeCell ref="AQ35:AT35"/>
    <mergeCell ref="AQ36:AT36"/>
    <mergeCell ref="AQ37:AT37"/>
    <mergeCell ref="AQ38:AT38"/>
    <mergeCell ref="AQ39:AT39"/>
    <mergeCell ref="AQ40:AT40"/>
    <mergeCell ref="AQ41:AT41"/>
    <mergeCell ref="AQ42:AT42"/>
    <mergeCell ref="AQ43:AT43"/>
    <mergeCell ref="AQ44:AT44"/>
    <mergeCell ref="AQ45:AT45"/>
    <mergeCell ref="AQ46:AT46"/>
    <mergeCell ref="AQ47:AT47"/>
    <mergeCell ref="AQ48:AT48"/>
    <mergeCell ref="AQ49:AT49"/>
    <mergeCell ref="AQ50:AT50"/>
    <mergeCell ref="AQ51:AT51"/>
    <mergeCell ref="AQ52:AT52"/>
    <mergeCell ref="AQ53:AT53"/>
    <mergeCell ref="AQ54:AT54"/>
    <mergeCell ref="AQ55:AT55"/>
    <mergeCell ref="AQ56:AT56"/>
    <mergeCell ref="AQ57:AT57"/>
    <mergeCell ref="AQ58:AT58"/>
    <mergeCell ref="AQ59:AT59"/>
    <mergeCell ref="AQ60:AT60"/>
    <mergeCell ref="AQ61:AT61"/>
    <mergeCell ref="AQ62:AT62"/>
    <mergeCell ref="AQ63:AT63"/>
    <mergeCell ref="AQ64:AT64"/>
    <mergeCell ref="AQ65:AT65"/>
    <mergeCell ref="AQ66:AT66"/>
    <mergeCell ref="AQ67:AT67"/>
    <mergeCell ref="AQ68:AT68"/>
    <mergeCell ref="AQ69:AT69"/>
    <mergeCell ref="AQ70:AT70"/>
    <mergeCell ref="AQ71:AT71"/>
    <mergeCell ref="AQ72:AT72"/>
    <mergeCell ref="AQ73:AT73"/>
    <mergeCell ref="AQ74:AT74"/>
    <mergeCell ref="AQ75:AT75"/>
    <mergeCell ref="AQ76:AT76"/>
    <mergeCell ref="AQ77:AT77"/>
    <mergeCell ref="AQ78:AT78"/>
    <mergeCell ref="AQ79:AT79"/>
    <mergeCell ref="AQ80:AT80"/>
    <mergeCell ref="AQ81:AT81"/>
    <mergeCell ref="AQ82:AT82"/>
    <mergeCell ref="AQ83:AT83"/>
    <mergeCell ref="AQ84:AT84"/>
    <mergeCell ref="AQ85:AT85"/>
    <mergeCell ref="AQ86:AT86"/>
    <mergeCell ref="AQ87:AT87"/>
    <mergeCell ref="AQ88:AT88"/>
    <mergeCell ref="AQ89:AT89"/>
    <mergeCell ref="AQ90:AT90"/>
    <mergeCell ref="AQ91:AT91"/>
    <mergeCell ref="AQ93:AT93"/>
    <mergeCell ref="AQ94:AT94"/>
    <mergeCell ref="AQ95:AT95"/>
    <mergeCell ref="AQ96:AT96"/>
    <mergeCell ref="AQ97:AT97"/>
    <mergeCell ref="AQ98:AT98"/>
    <mergeCell ref="AQ99:AT99"/>
    <mergeCell ref="AQ100:AT100"/>
    <mergeCell ref="AQ101:AT101"/>
    <mergeCell ref="AQ102:AT102"/>
    <mergeCell ref="AQ92:AT92"/>
    <mergeCell ref="AQ112:AT112"/>
    <mergeCell ref="AQ113:AT113"/>
    <mergeCell ref="AQ114:AT114"/>
    <mergeCell ref="AQ115:AT115"/>
    <mergeCell ref="AQ116:AT116"/>
    <mergeCell ref="AQ117:AT117"/>
    <mergeCell ref="AQ118:AT118"/>
    <mergeCell ref="AQ119:AT119"/>
    <mergeCell ref="AQ120:AT120"/>
    <mergeCell ref="AQ121:AT121"/>
    <mergeCell ref="AQ122:AT122"/>
    <mergeCell ref="AQ123:AT123"/>
    <mergeCell ref="AQ124:AT124"/>
    <mergeCell ref="AQ125:AT125"/>
    <mergeCell ref="AQ126:AT126"/>
    <mergeCell ref="AQ127:AT127"/>
    <mergeCell ref="AQ128:AT128"/>
    <mergeCell ref="AQ129:AT129"/>
    <mergeCell ref="AQ130:AT130"/>
    <mergeCell ref="AQ131:AT131"/>
    <mergeCell ref="AQ132:AT132"/>
    <mergeCell ref="AQ133:AT133"/>
    <mergeCell ref="AQ134:AT134"/>
    <mergeCell ref="AQ135:AT135"/>
    <mergeCell ref="AQ136:AT136"/>
    <mergeCell ref="AQ137:AT137"/>
    <mergeCell ref="AQ138:AT138"/>
    <mergeCell ref="AQ139:AT139"/>
    <mergeCell ref="AQ140:AT140"/>
    <mergeCell ref="AQ141:AT141"/>
    <mergeCell ref="AQ142:AT142"/>
    <mergeCell ref="AQ143:AT143"/>
    <mergeCell ref="AQ144:AT144"/>
    <mergeCell ref="AQ145:AT145"/>
    <mergeCell ref="AQ146:AT146"/>
    <mergeCell ref="AQ147:AT147"/>
    <mergeCell ref="AQ148:AT148"/>
    <mergeCell ref="AQ149:AT149"/>
    <mergeCell ref="AQ150:AT150"/>
    <mergeCell ref="AQ151:AT151"/>
    <mergeCell ref="AQ152:AT152"/>
    <mergeCell ref="AQ153:AT153"/>
    <mergeCell ref="AQ154:AT154"/>
    <mergeCell ref="AQ155:AT155"/>
    <mergeCell ref="AQ156:AT156"/>
    <mergeCell ref="AQ157:AT157"/>
    <mergeCell ref="AQ158:AT158"/>
    <mergeCell ref="AQ159:AT159"/>
    <mergeCell ref="AQ160:AT160"/>
    <mergeCell ref="AQ161:AT161"/>
    <mergeCell ref="AQ162:AT162"/>
    <mergeCell ref="AQ163:AT163"/>
    <mergeCell ref="AQ164:AT164"/>
    <mergeCell ref="AQ165:AT165"/>
    <mergeCell ref="AQ166:AT166"/>
    <mergeCell ref="AQ167:AT167"/>
    <mergeCell ref="AQ168:AT168"/>
    <mergeCell ref="AQ169:AT169"/>
    <mergeCell ref="AQ170:AT170"/>
    <mergeCell ref="AQ171:AT171"/>
    <mergeCell ref="AQ172:AT172"/>
    <mergeCell ref="AQ173:AT173"/>
    <mergeCell ref="AQ174:AT174"/>
    <mergeCell ref="AQ175:AT175"/>
    <mergeCell ref="AQ176:AT176"/>
    <mergeCell ref="AQ177:AT177"/>
    <mergeCell ref="AQ178:AT178"/>
    <mergeCell ref="AQ179:AT179"/>
    <mergeCell ref="AQ180:AT180"/>
    <mergeCell ref="AQ181:AT181"/>
    <mergeCell ref="AQ182:AT182"/>
    <mergeCell ref="AQ183:AT183"/>
    <mergeCell ref="AQ184:AT184"/>
    <mergeCell ref="AQ185:AT185"/>
    <mergeCell ref="AQ186:AT186"/>
    <mergeCell ref="AQ187:AT187"/>
    <mergeCell ref="AQ188:AT188"/>
    <mergeCell ref="AQ189:AT189"/>
    <mergeCell ref="AQ190:AT190"/>
    <mergeCell ref="AQ191:AT191"/>
    <mergeCell ref="AQ192:AT192"/>
    <mergeCell ref="AQ193:AT193"/>
    <mergeCell ref="AQ194:AT194"/>
    <mergeCell ref="AQ195:AT195"/>
    <mergeCell ref="AQ196:AT196"/>
    <mergeCell ref="AQ197:AT197"/>
    <mergeCell ref="AQ198:AT198"/>
    <mergeCell ref="AQ199:AT199"/>
    <mergeCell ref="AQ200:AT200"/>
    <mergeCell ref="AQ201:AT201"/>
    <mergeCell ref="AQ202:AT202"/>
    <mergeCell ref="AQ203:AT203"/>
    <mergeCell ref="AQ204:AT204"/>
    <mergeCell ref="AQ205:AT205"/>
    <mergeCell ref="AQ206:AT206"/>
    <mergeCell ref="AM6:AP6"/>
    <mergeCell ref="AQ6:AT6"/>
    <mergeCell ref="AU6:AX6"/>
    <mergeCell ref="AU7:AX7"/>
    <mergeCell ref="AU8:AX8"/>
    <mergeCell ref="AU9:AX9"/>
    <mergeCell ref="AU10:AX10"/>
    <mergeCell ref="AU11:AX11"/>
    <mergeCell ref="AU12:AX12"/>
    <mergeCell ref="AU13:AX13"/>
    <mergeCell ref="AU14:AX14"/>
    <mergeCell ref="AU15:AX15"/>
    <mergeCell ref="AU16:AX16"/>
    <mergeCell ref="AU17:AX17"/>
    <mergeCell ref="AU18:AX18"/>
    <mergeCell ref="AU19:AX19"/>
    <mergeCell ref="AU20:AX20"/>
    <mergeCell ref="AU21:AX21"/>
    <mergeCell ref="AU22:AX22"/>
    <mergeCell ref="AU23:AX23"/>
    <mergeCell ref="AU24:AX24"/>
    <mergeCell ref="AU25:AX25"/>
    <mergeCell ref="AU26:AX26"/>
    <mergeCell ref="AU27:AX27"/>
    <mergeCell ref="AU28:AX28"/>
    <mergeCell ref="AU29:AX29"/>
    <mergeCell ref="AU30:AX30"/>
    <mergeCell ref="AU31:AX31"/>
    <mergeCell ref="AU32:AX32"/>
    <mergeCell ref="AU33:AX33"/>
    <mergeCell ref="AU34:AX34"/>
    <mergeCell ref="AU35:AX35"/>
    <mergeCell ref="AU36:AX36"/>
    <mergeCell ref="AU37:AX37"/>
    <mergeCell ref="AU38:AX38"/>
    <mergeCell ref="AU39:AX39"/>
    <mergeCell ref="AU40:AX40"/>
    <mergeCell ref="AU41:AX41"/>
    <mergeCell ref="AU42:AX42"/>
    <mergeCell ref="AU43:AX43"/>
    <mergeCell ref="AU44:AX44"/>
    <mergeCell ref="AU45:AX45"/>
    <mergeCell ref="AU46:AX46"/>
    <mergeCell ref="AU47:AX47"/>
    <mergeCell ref="AU48:AX48"/>
    <mergeCell ref="AU49:AX49"/>
    <mergeCell ref="AU50:AX50"/>
    <mergeCell ref="AU51:AX51"/>
    <mergeCell ref="AU52:AX52"/>
    <mergeCell ref="AU53:AX53"/>
    <mergeCell ref="AU54:AX54"/>
    <mergeCell ref="AU55:AX55"/>
    <mergeCell ref="AU56:AX56"/>
    <mergeCell ref="AU57:AX57"/>
    <mergeCell ref="AU58:AX58"/>
    <mergeCell ref="AU59:AX59"/>
    <mergeCell ref="AU60:AX60"/>
    <mergeCell ref="AU61:AX61"/>
    <mergeCell ref="AU62:AX62"/>
    <mergeCell ref="AU63:AX63"/>
    <mergeCell ref="AU64:AX64"/>
    <mergeCell ref="AU65:AX65"/>
    <mergeCell ref="AU66:AX66"/>
    <mergeCell ref="AU67:AX67"/>
    <mergeCell ref="AU68:AX68"/>
    <mergeCell ref="AU69:AX69"/>
    <mergeCell ref="AU70:AX70"/>
    <mergeCell ref="AU71:AX71"/>
    <mergeCell ref="AU72:AX72"/>
    <mergeCell ref="AU73:AX73"/>
    <mergeCell ref="AU74:AX74"/>
    <mergeCell ref="AU75:AX75"/>
    <mergeCell ref="AU76:AX76"/>
    <mergeCell ref="AU77:AX77"/>
    <mergeCell ref="AU78:AX78"/>
    <mergeCell ref="AU79:AX79"/>
    <mergeCell ref="AU80:AX80"/>
    <mergeCell ref="AU81:AX81"/>
    <mergeCell ref="AU82:AX82"/>
    <mergeCell ref="AU83:AX83"/>
    <mergeCell ref="AU84:AX84"/>
    <mergeCell ref="AU85:AX85"/>
    <mergeCell ref="AU86:AX86"/>
    <mergeCell ref="AU87:AX87"/>
    <mergeCell ref="AU88:AX88"/>
    <mergeCell ref="AU89:AX89"/>
    <mergeCell ref="AU90:AX90"/>
    <mergeCell ref="AU91:AX91"/>
    <mergeCell ref="AU93:AX93"/>
    <mergeCell ref="AU94:AX94"/>
    <mergeCell ref="AU95:AX95"/>
    <mergeCell ref="AU96:AX96"/>
    <mergeCell ref="AU97:AX97"/>
    <mergeCell ref="AU98:AX98"/>
    <mergeCell ref="AU99:AX99"/>
    <mergeCell ref="AU100:AX100"/>
    <mergeCell ref="AU101:AX101"/>
    <mergeCell ref="AU102:AX102"/>
    <mergeCell ref="AU103:AX103"/>
    <mergeCell ref="AU104:AX104"/>
    <mergeCell ref="AU105:AX105"/>
    <mergeCell ref="AU106:AX106"/>
    <mergeCell ref="AU107:AX107"/>
    <mergeCell ref="AU108:AX108"/>
    <mergeCell ref="AU109:AX109"/>
    <mergeCell ref="AU110:AX110"/>
    <mergeCell ref="AU111:AX111"/>
    <mergeCell ref="AU112:AX112"/>
    <mergeCell ref="AU113:AX113"/>
    <mergeCell ref="AU114:AX114"/>
    <mergeCell ref="AU115:AX115"/>
    <mergeCell ref="AU116:AX116"/>
    <mergeCell ref="AU117:AX117"/>
    <mergeCell ref="AU118:AX118"/>
    <mergeCell ref="AU119:AX119"/>
    <mergeCell ref="AU120:AX120"/>
    <mergeCell ref="AU121:AX121"/>
    <mergeCell ref="AU122:AX122"/>
    <mergeCell ref="AU123:AX123"/>
    <mergeCell ref="AU124:AX124"/>
    <mergeCell ref="AU125:AX125"/>
    <mergeCell ref="AU126:AX126"/>
    <mergeCell ref="AU127:AX127"/>
    <mergeCell ref="AU128:AX128"/>
    <mergeCell ref="AU129:AX129"/>
    <mergeCell ref="AU130:AX130"/>
    <mergeCell ref="AU131:AX131"/>
    <mergeCell ref="AU132:AX132"/>
    <mergeCell ref="AU133:AX133"/>
    <mergeCell ref="AU134:AX134"/>
    <mergeCell ref="AU135:AX135"/>
    <mergeCell ref="AU136:AX136"/>
    <mergeCell ref="AU137:AX137"/>
    <mergeCell ref="AU138:AX138"/>
    <mergeCell ref="AU139:AX139"/>
    <mergeCell ref="AU140:AX140"/>
    <mergeCell ref="AU141:AX141"/>
    <mergeCell ref="AU142:AX142"/>
    <mergeCell ref="AU143:AX143"/>
    <mergeCell ref="AU144:AX144"/>
    <mergeCell ref="AU145:AX145"/>
    <mergeCell ref="AU146:AX146"/>
    <mergeCell ref="AU147:AX147"/>
    <mergeCell ref="AU148:AX148"/>
    <mergeCell ref="AU149:AX149"/>
    <mergeCell ref="AU150:AX150"/>
    <mergeCell ref="AU151:AX151"/>
    <mergeCell ref="AU152:AX152"/>
    <mergeCell ref="AU153:AX153"/>
    <mergeCell ref="AU154:AX154"/>
    <mergeCell ref="AU155:AX155"/>
    <mergeCell ref="AU156:AX156"/>
    <mergeCell ref="AU157:AX157"/>
    <mergeCell ref="AU158:AX158"/>
    <mergeCell ref="AU159:AX159"/>
    <mergeCell ref="AU160:AX160"/>
    <mergeCell ref="AU161:AX161"/>
    <mergeCell ref="AU162:AX162"/>
    <mergeCell ref="AU163:AX163"/>
    <mergeCell ref="AU164:AX164"/>
    <mergeCell ref="AU165:AX165"/>
    <mergeCell ref="AU166:AX166"/>
    <mergeCell ref="AU167:AX167"/>
    <mergeCell ref="AU168:AX168"/>
    <mergeCell ref="AU169:AX169"/>
    <mergeCell ref="AU170:AX170"/>
    <mergeCell ref="AU171:AX171"/>
    <mergeCell ref="AU172:AX172"/>
    <mergeCell ref="AU173:AX173"/>
    <mergeCell ref="AU174:AX174"/>
    <mergeCell ref="AU175:AX175"/>
    <mergeCell ref="AU176:AX176"/>
    <mergeCell ref="AU177:AX177"/>
    <mergeCell ref="AU178:AX178"/>
    <mergeCell ref="AU179:AX179"/>
    <mergeCell ref="AU180:AX180"/>
    <mergeCell ref="AU181:AX181"/>
    <mergeCell ref="AU182:AX182"/>
    <mergeCell ref="AU183:AX183"/>
    <mergeCell ref="AU184:AX184"/>
    <mergeCell ref="AU185:AX185"/>
    <mergeCell ref="AU186:AX186"/>
    <mergeCell ref="AU187:AX187"/>
    <mergeCell ref="AU188:AX188"/>
    <mergeCell ref="AU189:AX189"/>
    <mergeCell ref="AU190:AX190"/>
    <mergeCell ref="AU191:AX191"/>
    <mergeCell ref="AU192:AX192"/>
    <mergeCell ref="AU193:AX193"/>
    <mergeCell ref="AU194:AX194"/>
    <mergeCell ref="AU195:AX195"/>
    <mergeCell ref="AU196:AX196"/>
    <mergeCell ref="AU197:AX197"/>
    <mergeCell ref="AU198:AX198"/>
    <mergeCell ref="AU199:AX199"/>
    <mergeCell ref="AU200:AX200"/>
    <mergeCell ref="AU201:AX201"/>
    <mergeCell ref="AU202:AX202"/>
    <mergeCell ref="AU203:AX203"/>
    <mergeCell ref="AU204:AX204"/>
    <mergeCell ref="AU205:AX205"/>
    <mergeCell ref="AU206:AX206"/>
    <mergeCell ref="AY6:BB6"/>
    <mergeCell ref="AY7:BB7"/>
    <mergeCell ref="AY8:BB8"/>
    <mergeCell ref="AY9:BB9"/>
    <mergeCell ref="AY10:BB10"/>
    <mergeCell ref="AY11:BB11"/>
    <mergeCell ref="AY12:BB12"/>
    <mergeCell ref="AY13:BB13"/>
    <mergeCell ref="AY14:BB14"/>
    <mergeCell ref="AY15:BB15"/>
    <mergeCell ref="AY16:BB16"/>
    <mergeCell ref="AY17:BB17"/>
    <mergeCell ref="AY18:BB18"/>
    <mergeCell ref="AY19:BB19"/>
    <mergeCell ref="AY20:BB20"/>
    <mergeCell ref="AY21:BB21"/>
    <mergeCell ref="AY22:BB22"/>
    <mergeCell ref="AY23:BB23"/>
    <mergeCell ref="AY24:BB24"/>
    <mergeCell ref="AY25:BB25"/>
    <mergeCell ref="AY26:BB26"/>
    <mergeCell ref="AY27:BB27"/>
    <mergeCell ref="AY28:BB28"/>
    <mergeCell ref="AY29:BB29"/>
    <mergeCell ref="AY30:BB30"/>
    <mergeCell ref="AY31:BB31"/>
    <mergeCell ref="AY32:BB32"/>
    <mergeCell ref="AY33:BB33"/>
    <mergeCell ref="AY34:BB34"/>
    <mergeCell ref="AY35:BB35"/>
    <mergeCell ref="AY36:BB36"/>
    <mergeCell ref="AY37:BB37"/>
    <mergeCell ref="AY38:BB38"/>
    <mergeCell ref="AY39:BB39"/>
    <mergeCell ref="AY40:BB40"/>
    <mergeCell ref="AY41:BB41"/>
    <mergeCell ref="AY42:BB42"/>
    <mergeCell ref="AY43:BB43"/>
    <mergeCell ref="AY44:BB44"/>
    <mergeCell ref="AY45:BB45"/>
    <mergeCell ref="AY46:BB46"/>
    <mergeCell ref="AY47:BB47"/>
    <mergeCell ref="AY48:BB48"/>
    <mergeCell ref="AY49:BB49"/>
    <mergeCell ref="AY50:BB50"/>
    <mergeCell ref="AY51:BB51"/>
    <mergeCell ref="AY52:BB52"/>
    <mergeCell ref="AY53:BB53"/>
    <mergeCell ref="AY54:BB54"/>
    <mergeCell ref="AY55:BB55"/>
    <mergeCell ref="AY56:BB56"/>
    <mergeCell ref="AY57:BB57"/>
    <mergeCell ref="AY58:BB58"/>
    <mergeCell ref="AY59:BB59"/>
    <mergeCell ref="AY60:BB60"/>
    <mergeCell ref="AY61:BB61"/>
    <mergeCell ref="AY62:BB62"/>
    <mergeCell ref="AY63:BB63"/>
    <mergeCell ref="AY64:BB64"/>
    <mergeCell ref="AY65:BB65"/>
    <mergeCell ref="AY66:BB66"/>
    <mergeCell ref="AY67:BB67"/>
    <mergeCell ref="AY68:BB68"/>
    <mergeCell ref="AY69:BB69"/>
    <mergeCell ref="AY70:BB70"/>
    <mergeCell ref="AY71:BB71"/>
    <mergeCell ref="AY72:BB72"/>
    <mergeCell ref="AY73:BB73"/>
    <mergeCell ref="AY74:BB74"/>
    <mergeCell ref="AY75:BB75"/>
    <mergeCell ref="AY76:BB76"/>
    <mergeCell ref="AY77:BB77"/>
    <mergeCell ref="AY78:BB78"/>
    <mergeCell ref="AY79:BB79"/>
    <mergeCell ref="AY80:BB80"/>
    <mergeCell ref="AY81:BB81"/>
    <mergeCell ref="AY82:BB82"/>
    <mergeCell ref="AY83:BB83"/>
    <mergeCell ref="AY84:BB84"/>
    <mergeCell ref="AY85:BB85"/>
    <mergeCell ref="AY86:BB86"/>
    <mergeCell ref="AY87:BB87"/>
    <mergeCell ref="AY88:BB88"/>
    <mergeCell ref="AY89:BB89"/>
    <mergeCell ref="AY90:BB90"/>
    <mergeCell ref="AY91:BB91"/>
    <mergeCell ref="AY93:BB93"/>
    <mergeCell ref="AY94:BB94"/>
    <mergeCell ref="AY95:BB95"/>
    <mergeCell ref="AY96:BB96"/>
    <mergeCell ref="AY92:BB92"/>
    <mergeCell ref="AY103:BB103"/>
    <mergeCell ref="AY104:BB104"/>
    <mergeCell ref="AY105:BB105"/>
    <mergeCell ref="AY106:BB106"/>
    <mergeCell ref="AY107:BB107"/>
    <mergeCell ref="AY108:BB108"/>
    <mergeCell ref="AY109:BB109"/>
    <mergeCell ref="AY110:BB110"/>
    <mergeCell ref="AY111:BB111"/>
    <mergeCell ref="AY112:BB112"/>
    <mergeCell ref="AY113:BB113"/>
    <mergeCell ref="AY114:BB114"/>
    <mergeCell ref="AY115:BB115"/>
    <mergeCell ref="AY116:BB116"/>
    <mergeCell ref="AY117:BB117"/>
    <mergeCell ref="AY118:BB118"/>
    <mergeCell ref="AY119:BB119"/>
    <mergeCell ref="AY120:BB120"/>
    <mergeCell ref="AY121:BB121"/>
    <mergeCell ref="AY122:BB122"/>
    <mergeCell ref="AY123:BB123"/>
    <mergeCell ref="AY124:BB124"/>
    <mergeCell ref="AY125:BB125"/>
    <mergeCell ref="AY126:BB126"/>
    <mergeCell ref="AY127:BB127"/>
    <mergeCell ref="AY128:BB128"/>
    <mergeCell ref="AY129:BB129"/>
    <mergeCell ref="AY130:BB130"/>
    <mergeCell ref="AY131:BB131"/>
    <mergeCell ref="AY132:BB132"/>
    <mergeCell ref="AY133:BB133"/>
    <mergeCell ref="AY134:BB134"/>
    <mergeCell ref="AY135:BB135"/>
    <mergeCell ref="AY136:BB136"/>
    <mergeCell ref="AY137:BB137"/>
    <mergeCell ref="AY138:BB138"/>
    <mergeCell ref="AY139:BB139"/>
    <mergeCell ref="AY140:BB140"/>
    <mergeCell ref="AY141:BB141"/>
    <mergeCell ref="AY142:BB142"/>
    <mergeCell ref="AY143:BB143"/>
    <mergeCell ref="AY144:BB144"/>
    <mergeCell ref="AY145:BB145"/>
    <mergeCell ref="AY146:BB146"/>
    <mergeCell ref="AY147:BB147"/>
    <mergeCell ref="AY148:BB148"/>
    <mergeCell ref="AY149:BB149"/>
    <mergeCell ref="AY150:BB150"/>
    <mergeCell ref="AY151:BB151"/>
    <mergeCell ref="AY152:BB152"/>
    <mergeCell ref="AY153:BB153"/>
    <mergeCell ref="AY177:BB177"/>
    <mergeCell ref="AY178:BB178"/>
    <mergeCell ref="AY179:BB179"/>
    <mergeCell ref="AY180:BB180"/>
    <mergeCell ref="AY181:BB181"/>
    <mergeCell ref="AY182:BB182"/>
    <mergeCell ref="AY183:BB183"/>
    <mergeCell ref="AY184:BB184"/>
    <mergeCell ref="AY185:BB185"/>
    <mergeCell ref="AY186:BB186"/>
    <mergeCell ref="AY187:BB187"/>
    <mergeCell ref="AY154:BB154"/>
    <mergeCell ref="AY155:BB155"/>
    <mergeCell ref="AY156:BB156"/>
    <mergeCell ref="AY157:BB157"/>
    <mergeCell ref="AY158:BB158"/>
    <mergeCell ref="AY159:BB159"/>
    <mergeCell ref="AY160:BB160"/>
    <mergeCell ref="AY161:BB161"/>
    <mergeCell ref="AY162:BB162"/>
    <mergeCell ref="AY163:BB163"/>
    <mergeCell ref="AY164:BB164"/>
    <mergeCell ref="AY165:BB165"/>
    <mergeCell ref="AY166:BB166"/>
    <mergeCell ref="AY167:BB167"/>
    <mergeCell ref="AY168:BB168"/>
    <mergeCell ref="AY169:BB169"/>
    <mergeCell ref="AY170:BB170"/>
    <mergeCell ref="AI92:AL92"/>
    <mergeCell ref="AM92:AP92"/>
    <mergeCell ref="AU92:AX92"/>
    <mergeCell ref="BC92:BF92"/>
    <mergeCell ref="BG92:BH92"/>
    <mergeCell ref="AY205:BB205"/>
    <mergeCell ref="AY206:BB206"/>
    <mergeCell ref="AM5:BB5"/>
    <mergeCell ref="AE92:AH92"/>
    <mergeCell ref="AY188:BB188"/>
    <mergeCell ref="AY189:BB189"/>
    <mergeCell ref="AY190:BB190"/>
    <mergeCell ref="AY191:BB191"/>
    <mergeCell ref="AY192:BB192"/>
    <mergeCell ref="AY193:BB193"/>
    <mergeCell ref="AY194:BB194"/>
    <mergeCell ref="AY195:BB195"/>
    <mergeCell ref="AY196:BB196"/>
    <mergeCell ref="AY197:BB197"/>
    <mergeCell ref="AY198:BB198"/>
    <mergeCell ref="AY199:BB199"/>
    <mergeCell ref="AY200:BB200"/>
    <mergeCell ref="AY201:BB201"/>
    <mergeCell ref="AY202:BB202"/>
    <mergeCell ref="AY203:BB203"/>
    <mergeCell ref="AY204:BB204"/>
    <mergeCell ref="AY171:BB171"/>
    <mergeCell ref="AY172:BB172"/>
    <mergeCell ref="AY173:BB173"/>
    <mergeCell ref="AY174:BB174"/>
    <mergeCell ref="AY175:BB175"/>
    <mergeCell ref="AY176:BB176"/>
  </mergeCells>
  <printOptions horizontalCentered="1"/>
  <pageMargins left="0.19685039370078741" right="0.19685039370078741" top="0.59055118110236227" bottom="0.78740157480314965" header="1.1023622047244095" footer="0.51181102362204722"/>
  <pageSetup paperSize="9" scale="73" fitToHeight="0" orientation="landscape" r:id="rId1"/>
  <headerFooter alignWithMargins="0">
    <oddFooter>&amp;P. oldal, összesen: &amp;N</oddFooter>
  </headerFooter>
  <rowBreaks count="7" manualBreakCount="7">
    <brk id="29" max="16383" man="1"/>
    <brk id="51" max="16383" man="1"/>
    <brk id="75" max="16383" man="1"/>
    <brk id="92" max="16383" man="1"/>
    <brk id="119" max="59" man="1"/>
    <brk id="146" max="16383" man="1"/>
    <brk id="173" max="5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I250"/>
  <sheetViews>
    <sheetView tabSelected="1" view="pageBreakPreview" topLeftCell="A8" zoomScaleSheetLayoutView="100" workbookViewId="0">
      <selection activeCell="C8" sqref="C8:AB8"/>
    </sheetView>
  </sheetViews>
  <sheetFormatPr defaultRowHeight="12.75"/>
  <cols>
    <col min="1" max="1" width="2.42578125" style="4" customWidth="1"/>
    <col min="2" max="2" width="2.140625" style="4" customWidth="1"/>
    <col min="3" max="58" width="2.7109375" style="1" customWidth="1"/>
    <col min="59" max="59" width="3.42578125" style="1" customWidth="1"/>
    <col min="60" max="60" width="3.28515625" style="1" customWidth="1"/>
    <col min="61" max="69" width="2.7109375" style="1" customWidth="1"/>
    <col min="70" max="16384" width="9.140625" style="1"/>
  </cols>
  <sheetData>
    <row r="1" spans="1:61" ht="28.5" customHeight="1">
      <c r="A1" s="167" t="s">
        <v>596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</row>
    <row r="2" spans="1:61" ht="28.5" customHeight="1">
      <c r="A2" s="59" t="s">
        <v>501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1"/>
    </row>
    <row r="3" spans="1:61" ht="15" customHeight="1">
      <c r="A3" s="168" t="s">
        <v>500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70"/>
    </row>
    <row r="4" spans="1:61" ht="15.95" customHeight="1">
      <c r="A4" s="171" t="s">
        <v>492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2"/>
    </row>
    <row r="5" spans="1:61" ht="15.95" customHeight="1">
      <c r="A5" s="175" t="s">
        <v>468</v>
      </c>
      <c r="B5" s="175"/>
      <c r="C5" s="176" t="s">
        <v>26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7" t="s">
        <v>469</v>
      </c>
      <c r="AD5" s="177"/>
      <c r="AE5" s="178" t="s">
        <v>495</v>
      </c>
      <c r="AF5" s="178"/>
      <c r="AG5" s="178"/>
      <c r="AH5" s="178"/>
      <c r="AI5" s="178"/>
      <c r="AJ5" s="178"/>
      <c r="AK5" s="178"/>
      <c r="AL5" s="178"/>
      <c r="AM5" s="25" t="s">
        <v>594</v>
      </c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7"/>
      <c r="BC5" s="179" t="s">
        <v>464</v>
      </c>
      <c r="BD5" s="179"/>
      <c r="BE5" s="179"/>
      <c r="BF5" s="179"/>
      <c r="BG5" s="179" t="s">
        <v>465</v>
      </c>
      <c r="BH5" s="179"/>
      <c r="BI5" s="2"/>
    </row>
    <row r="6" spans="1:61" ht="39.75" customHeight="1">
      <c r="A6" s="175"/>
      <c r="B6" s="175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7"/>
      <c r="AD6" s="177"/>
      <c r="AE6" s="173" t="s">
        <v>493</v>
      </c>
      <c r="AF6" s="174"/>
      <c r="AG6" s="174"/>
      <c r="AH6" s="174"/>
      <c r="AI6" s="173" t="s">
        <v>494</v>
      </c>
      <c r="AJ6" s="174"/>
      <c r="AK6" s="174"/>
      <c r="AL6" s="174"/>
      <c r="AM6" s="48" t="s">
        <v>496</v>
      </c>
      <c r="AN6" s="49"/>
      <c r="AO6" s="49"/>
      <c r="AP6" s="50"/>
      <c r="AQ6" s="48" t="s">
        <v>499</v>
      </c>
      <c r="AR6" s="49"/>
      <c r="AS6" s="49"/>
      <c r="AT6" s="50"/>
      <c r="AU6" s="48" t="s">
        <v>497</v>
      </c>
      <c r="AV6" s="49"/>
      <c r="AW6" s="49"/>
      <c r="AX6" s="50"/>
      <c r="AY6" s="48" t="s">
        <v>498</v>
      </c>
      <c r="AZ6" s="49"/>
      <c r="BA6" s="49"/>
      <c r="BB6" s="50"/>
      <c r="BC6" s="179"/>
      <c r="BD6" s="179"/>
      <c r="BE6" s="179"/>
      <c r="BF6" s="179"/>
      <c r="BG6" s="179"/>
      <c r="BH6" s="179"/>
    </row>
    <row r="7" spans="1:61">
      <c r="A7" s="165" t="s">
        <v>178</v>
      </c>
      <c r="B7" s="166"/>
      <c r="C7" s="51" t="s">
        <v>179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1" t="s">
        <v>180</v>
      </c>
      <c r="AD7" s="52"/>
      <c r="AE7" s="51" t="s">
        <v>177</v>
      </c>
      <c r="AF7" s="52"/>
      <c r="AG7" s="52"/>
      <c r="AH7" s="53"/>
      <c r="AI7" s="51" t="s">
        <v>466</v>
      </c>
      <c r="AJ7" s="52"/>
      <c r="AK7" s="52"/>
      <c r="AL7" s="53"/>
      <c r="AM7" s="51" t="s">
        <v>587</v>
      </c>
      <c r="AN7" s="52"/>
      <c r="AO7" s="52"/>
      <c r="AP7" s="53"/>
      <c r="AQ7" s="51" t="s">
        <v>588</v>
      </c>
      <c r="AR7" s="52"/>
      <c r="AS7" s="52"/>
      <c r="AT7" s="53"/>
      <c r="AU7" s="51" t="s">
        <v>589</v>
      </c>
      <c r="AV7" s="52"/>
      <c r="AW7" s="52"/>
      <c r="AX7" s="53"/>
      <c r="AY7" s="51" t="s">
        <v>590</v>
      </c>
      <c r="AZ7" s="52"/>
      <c r="BA7" s="52"/>
      <c r="BB7" s="53"/>
      <c r="BC7" s="51" t="s">
        <v>591</v>
      </c>
      <c r="BD7" s="52"/>
      <c r="BE7" s="52"/>
      <c r="BF7" s="53"/>
      <c r="BG7" s="51" t="s">
        <v>592</v>
      </c>
      <c r="BH7" s="53"/>
    </row>
    <row r="8" spans="1:61" ht="20.100000000000001" customHeight="1">
      <c r="A8" s="185" t="s">
        <v>0</v>
      </c>
      <c r="B8" s="186"/>
      <c r="C8" s="180" t="s">
        <v>597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2"/>
      <c r="AC8" s="161" t="s">
        <v>244</v>
      </c>
      <c r="AD8" s="162"/>
      <c r="AE8" s="215">
        <f>SUM(AE9:AH11)</f>
        <v>70585</v>
      </c>
      <c r="AF8" s="216"/>
      <c r="AG8" s="216"/>
      <c r="AH8" s="217"/>
      <c r="AI8" s="215">
        <v>76095</v>
      </c>
      <c r="AJ8" s="216"/>
      <c r="AK8" s="216"/>
      <c r="AL8" s="217"/>
      <c r="AM8" s="209"/>
      <c r="AN8" s="210"/>
      <c r="AO8" s="210"/>
      <c r="AP8" s="211"/>
      <c r="AQ8" s="212" t="s">
        <v>593</v>
      </c>
      <c r="AR8" s="213"/>
      <c r="AS8" s="213"/>
      <c r="AT8" s="214"/>
      <c r="AU8" s="209"/>
      <c r="AV8" s="210"/>
      <c r="AW8" s="210"/>
      <c r="AX8" s="211"/>
      <c r="AY8" s="212" t="s">
        <v>593</v>
      </c>
      <c r="AZ8" s="213"/>
      <c r="BA8" s="213"/>
      <c r="BB8" s="214"/>
      <c r="BC8" s="209"/>
      <c r="BD8" s="210"/>
      <c r="BE8" s="210"/>
      <c r="BF8" s="211"/>
      <c r="BG8" s="163">
        <f>IF(AI8&gt;0,BC8/AI8,"n.é.")</f>
        <v>0</v>
      </c>
      <c r="BH8" s="164"/>
    </row>
    <row r="9" spans="1:61" s="10" customFormat="1" ht="20.100000000000001" customHeight="1">
      <c r="A9" s="198" t="s">
        <v>502</v>
      </c>
      <c r="B9" s="199"/>
      <c r="C9" s="200" t="s">
        <v>503</v>
      </c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2"/>
      <c r="AC9" s="203" t="s">
        <v>502</v>
      </c>
      <c r="AD9" s="204"/>
      <c r="AE9" s="205">
        <v>63341</v>
      </c>
      <c r="AF9" s="206"/>
      <c r="AG9" s="206"/>
      <c r="AH9" s="207"/>
      <c r="AI9" s="205">
        <v>63341</v>
      </c>
      <c r="AJ9" s="206"/>
      <c r="AK9" s="206"/>
      <c r="AL9" s="207"/>
      <c r="AM9" s="189"/>
      <c r="AN9" s="189"/>
      <c r="AO9" s="189"/>
      <c r="AP9" s="189"/>
      <c r="AQ9" s="190" t="s">
        <v>593</v>
      </c>
      <c r="AR9" s="191"/>
      <c r="AS9" s="191"/>
      <c r="AT9" s="192"/>
      <c r="AU9" s="189"/>
      <c r="AV9" s="189"/>
      <c r="AW9" s="189"/>
      <c r="AX9" s="189"/>
      <c r="AY9" s="190" t="s">
        <v>593</v>
      </c>
      <c r="AZ9" s="191"/>
      <c r="BA9" s="191"/>
      <c r="BB9" s="192"/>
      <c r="BC9" s="189"/>
      <c r="BD9" s="189"/>
      <c r="BE9" s="189"/>
      <c r="BF9" s="189"/>
      <c r="BG9" s="193">
        <f t="shared" ref="BG9:BG73" si="0">IF(AI9&gt;0,BC9/AI9,"n.é.")</f>
        <v>0</v>
      </c>
      <c r="BH9" s="194"/>
    </row>
    <row r="10" spans="1:61" s="10" customFormat="1" ht="20.100000000000001" customHeight="1">
      <c r="A10" s="198" t="s">
        <v>502</v>
      </c>
      <c r="B10" s="199"/>
      <c r="C10" s="200" t="s">
        <v>504</v>
      </c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2"/>
      <c r="AC10" s="203" t="s">
        <v>502</v>
      </c>
      <c r="AD10" s="204"/>
      <c r="AE10" s="205">
        <v>3888</v>
      </c>
      <c r="AF10" s="206"/>
      <c r="AG10" s="206"/>
      <c r="AH10" s="207"/>
      <c r="AI10" s="205">
        <v>3888</v>
      </c>
      <c r="AJ10" s="206"/>
      <c r="AK10" s="206"/>
      <c r="AL10" s="207"/>
      <c r="AM10" s="189"/>
      <c r="AN10" s="189"/>
      <c r="AO10" s="189"/>
      <c r="AP10" s="189"/>
      <c r="AQ10" s="190" t="s">
        <v>593</v>
      </c>
      <c r="AR10" s="191"/>
      <c r="AS10" s="191"/>
      <c r="AT10" s="192"/>
      <c r="AU10" s="189"/>
      <c r="AV10" s="189"/>
      <c r="AW10" s="189"/>
      <c r="AX10" s="189"/>
      <c r="AY10" s="190" t="s">
        <v>593</v>
      </c>
      <c r="AZ10" s="191"/>
      <c r="BA10" s="191"/>
      <c r="BB10" s="192"/>
      <c r="BC10" s="189"/>
      <c r="BD10" s="189"/>
      <c r="BE10" s="189"/>
      <c r="BF10" s="189"/>
      <c r="BG10" s="193">
        <f t="shared" si="0"/>
        <v>0</v>
      </c>
      <c r="BH10" s="194"/>
    </row>
    <row r="11" spans="1:61" s="10" customFormat="1" ht="20.100000000000001" customHeight="1">
      <c r="A11" s="198" t="s">
        <v>502</v>
      </c>
      <c r="B11" s="199"/>
      <c r="C11" s="200" t="s">
        <v>505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2"/>
      <c r="AC11" s="203" t="s">
        <v>502</v>
      </c>
      <c r="AD11" s="204"/>
      <c r="AE11" s="205">
        <v>3356</v>
      </c>
      <c r="AF11" s="206"/>
      <c r="AG11" s="206"/>
      <c r="AH11" s="207"/>
      <c r="AI11" s="205">
        <v>3356</v>
      </c>
      <c r="AJ11" s="206"/>
      <c r="AK11" s="206"/>
      <c r="AL11" s="207"/>
      <c r="AM11" s="189"/>
      <c r="AN11" s="189"/>
      <c r="AO11" s="189"/>
      <c r="AP11" s="189"/>
      <c r="AQ11" s="190" t="s">
        <v>593</v>
      </c>
      <c r="AR11" s="191"/>
      <c r="AS11" s="191"/>
      <c r="AT11" s="192"/>
      <c r="AU11" s="189"/>
      <c r="AV11" s="189"/>
      <c r="AW11" s="189"/>
      <c r="AX11" s="189"/>
      <c r="AY11" s="190" t="s">
        <v>593</v>
      </c>
      <c r="AZ11" s="191"/>
      <c r="BA11" s="191"/>
      <c r="BB11" s="192"/>
      <c r="BC11" s="189"/>
      <c r="BD11" s="189"/>
      <c r="BE11" s="189"/>
      <c r="BF11" s="189"/>
      <c r="BG11" s="193">
        <f t="shared" si="0"/>
        <v>0</v>
      </c>
      <c r="BH11" s="194"/>
    </row>
    <row r="12" spans="1:61" s="10" customFormat="1" ht="20.100000000000001" customHeight="1">
      <c r="A12" s="198" t="s">
        <v>502</v>
      </c>
      <c r="B12" s="199"/>
      <c r="C12" s="200" t="s">
        <v>508</v>
      </c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2"/>
      <c r="AC12" s="203" t="s">
        <v>502</v>
      </c>
      <c r="AD12" s="204"/>
      <c r="AE12" s="205">
        <v>0</v>
      </c>
      <c r="AF12" s="206"/>
      <c r="AG12" s="206"/>
      <c r="AH12" s="207"/>
      <c r="AI12" s="205">
        <v>5510</v>
      </c>
      <c r="AJ12" s="206"/>
      <c r="AK12" s="206"/>
      <c r="AL12" s="207"/>
      <c r="AM12" s="189"/>
      <c r="AN12" s="189"/>
      <c r="AO12" s="189"/>
      <c r="AP12" s="189"/>
      <c r="AQ12" s="190" t="s">
        <v>593</v>
      </c>
      <c r="AR12" s="191"/>
      <c r="AS12" s="191"/>
      <c r="AT12" s="192"/>
      <c r="AU12" s="189"/>
      <c r="AV12" s="189"/>
      <c r="AW12" s="189"/>
      <c r="AX12" s="189"/>
      <c r="AY12" s="190" t="s">
        <v>593</v>
      </c>
      <c r="AZ12" s="191"/>
      <c r="BA12" s="191"/>
      <c r="BB12" s="192"/>
      <c r="BC12" s="189"/>
      <c r="BD12" s="189"/>
      <c r="BE12" s="189"/>
      <c r="BF12" s="189"/>
      <c r="BG12" s="193">
        <f t="shared" ref="BG12" si="1">IF(AI12&gt;0,BC12/AI12,"n.é.")</f>
        <v>0</v>
      </c>
      <c r="BH12" s="194"/>
    </row>
    <row r="13" spans="1:61" ht="20.100000000000001" customHeight="1">
      <c r="A13" s="185" t="s">
        <v>1</v>
      </c>
      <c r="B13" s="186"/>
      <c r="C13" s="143" t="s">
        <v>245</v>
      </c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3"/>
      <c r="AC13" s="161" t="s">
        <v>246</v>
      </c>
      <c r="AD13" s="162"/>
      <c r="AE13" s="215">
        <f>SUM(AE14:AH15)</f>
        <v>35409</v>
      </c>
      <c r="AF13" s="216"/>
      <c r="AG13" s="216"/>
      <c r="AH13" s="217"/>
      <c r="AI13" s="215">
        <v>35410</v>
      </c>
      <c r="AJ13" s="216"/>
      <c r="AK13" s="216"/>
      <c r="AL13" s="217"/>
      <c r="AM13" s="209"/>
      <c r="AN13" s="210"/>
      <c r="AO13" s="210"/>
      <c r="AP13" s="211"/>
      <c r="AQ13" s="212" t="s">
        <v>593</v>
      </c>
      <c r="AR13" s="213"/>
      <c r="AS13" s="213"/>
      <c r="AT13" s="214"/>
      <c r="AU13" s="209"/>
      <c r="AV13" s="210"/>
      <c r="AW13" s="210"/>
      <c r="AX13" s="211"/>
      <c r="AY13" s="212" t="s">
        <v>593</v>
      </c>
      <c r="AZ13" s="213"/>
      <c r="BA13" s="213"/>
      <c r="BB13" s="214"/>
      <c r="BC13" s="209"/>
      <c r="BD13" s="210"/>
      <c r="BE13" s="210"/>
      <c r="BF13" s="211"/>
      <c r="BG13" s="163">
        <f t="shared" si="0"/>
        <v>0</v>
      </c>
      <c r="BH13" s="164"/>
    </row>
    <row r="14" spans="1:61" s="10" customFormat="1" ht="20.100000000000001" customHeight="1">
      <c r="A14" s="198" t="s">
        <v>502</v>
      </c>
      <c r="B14" s="199"/>
      <c r="C14" s="200" t="s">
        <v>506</v>
      </c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2"/>
      <c r="AC14" s="203" t="s">
        <v>502</v>
      </c>
      <c r="AD14" s="204"/>
      <c r="AE14" s="205">
        <f>17385+8559+220+3600+1800</f>
        <v>31564</v>
      </c>
      <c r="AF14" s="206"/>
      <c r="AG14" s="206"/>
      <c r="AH14" s="207"/>
      <c r="AI14" s="205">
        <v>31565</v>
      </c>
      <c r="AJ14" s="206"/>
      <c r="AK14" s="206"/>
      <c r="AL14" s="207"/>
      <c r="AM14" s="189"/>
      <c r="AN14" s="189"/>
      <c r="AO14" s="189"/>
      <c r="AP14" s="189"/>
      <c r="AQ14" s="190" t="s">
        <v>593</v>
      </c>
      <c r="AR14" s="191"/>
      <c r="AS14" s="191"/>
      <c r="AT14" s="192"/>
      <c r="AU14" s="189"/>
      <c r="AV14" s="189"/>
      <c r="AW14" s="189"/>
      <c r="AX14" s="189"/>
      <c r="AY14" s="190" t="s">
        <v>593</v>
      </c>
      <c r="AZ14" s="191"/>
      <c r="BA14" s="191"/>
      <c r="BB14" s="192"/>
      <c r="BC14" s="189"/>
      <c r="BD14" s="189"/>
      <c r="BE14" s="189"/>
      <c r="BF14" s="189"/>
      <c r="BG14" s="193">
        <f t="shared" si="0"/>
        <v>0</v>
      </c>
      <c r="BH14" s="194"/>
    </row>
    <row r="15" spans="1:61" s="10" customFormat="1" ht="20.100000000000001" customHeight="1">
      <c r="A15" s="198" t="s">
        <v>502</v>
      </c>
      <c r="B15" s="199"/>
      <c r="C15" s="200" t="s">
        <v>507</v>
      </c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2"/>
      <c r="AC15" s="203" t="s">
        <v>502</v>
      </c>
      <c r="AD15" s="204"/>
      <c r="AE15" s="205">
        <f>2576+1269</f>
        <v>3845</v>
      </c>
      <c r="AF15" s="206"/>
      <c r="AG15" s="206"/>
      <c r="AH15" s="207"/>
      <c r="AI15" s="205">
        <v>3845</v>
      </c>
      <c r="AJ15" s="206"/>
      <c r="AK15" s="206"/>
      <c r="AL15" s="207"/>
      <c r="AM15" s="189"/>
      <c r="AN15" s="189"/>
      <c r="AO15" s="189"/>
      <c r="AP15" s="189"/>
      <c r="AQ15" s="190" t="s">
        <v>593</v>
      </c>
      <c r="AR15" s="191"/>
      <c r="AS15" s="191"/>
      <c r="AT15" s="192"/>
      <c r="AU15" s="189"/>
      <c r="AV15" s="189"/>
      <c r="AW15" s="189"/>
      <c r="AX15" s="189"/>
      <c r="AY15" s="190" t="s">
        <v>593</v>
      </c>
      <c r="AZ15" s="191"/>
      <c r="BA15" s="191"/>
      <c r="BB15" s="192"/>
      <c r="BC15" s="189"/>
      <c r="BD15" s="189"/>
      <c r="BE15" s="189"/>
      <c r="BF15" s="189"/>
      <c r="BG15" s="193">
        <f t="shared" si="0"/>
        <v>0</v>
      </c>
      <c r="BH15" s="194"/>
    </row>
    <row r="16" spans="1:61" ht="20.100000000000001" customHeight="1">
      <c r="A16" s="185" t="s">
        <v>2</v>
      </c>
      <c r="B16" s="186"/>
      <c r="C16" s="143" t="s">
        <v>247</v>
      </c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3"/>
      <c r="AC16" s="161" t="s">
        <v>248</v>
      </c>
      <c r="AD16" s="162"/>
      <c r="AE16" s="215">
        <f>SUM(AE17:AH21)</f>
        <v>50232</v>
      </c>
      <c r="AF16" s="216"/>
      <c r="AG16" s="216"/>
      <c r="AH16" s="217"/>
      <c r="AI16" s="215">
        <v>44721</v>
      </c>
      <c r="AJ16" s="216"/>
      <c r="AK16" s="216"/>
      <c r="AL16" s="217"/>
      <c r="AM16" s="209"/>
      <c r="AN16" s="210"/>
      <c r="AO16" s="210"/>
      <c r="AP16" s="211"/>
      <c r="AQ16" s="212" t="s">
        <v>593</v>
      </c>
      <c r="AR16" s="213"/>
      <c r="AS16" s="213"/>
      <c r="AT16" s="214"/>
      <c r="AU16" s="209"/>
      <c r="AV16" s="210"/>
      <c r="AW16" s="210"/>
      <c r="AX16" s="211"/>
      <c r="AY16" s="212" t="s">
        <v>593</v>
      </c>
      <c r="AZ16" s="213"/>
      <c r="BA16" s="213"/>
      <c r="BB16" s="214"/>
      <c r="BC16" s="209"/>
      <c r="BD16" s="210"/>
      <c r="BE16" s="210"/>
      <c r="BF16" s="211"/>
      <c r="BG16" s="163">
        <f t="shared" si="0"/>
        <v>0</v>
      </c>
      <c r="BH16" s="164"/>
    </row>
    <row r="17" spans="1:60" s="10" customFormat="1" ht="20.100000000000001" customHeight="1">
      <c r="A17" s="198" t="s">
        <v>502</v>
      </c>
      <c r="B17" s="199"/>
      <c r="C17" s="200" t="s">
        <v>508</v>
      </c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2"/>
      <c r="AC17" s="203" t="s">
        <v>502</v>
      </c>
      <c r="AD17" s="204"/>
      <c r="AE17" s="205">
        <v>5510</v>
      </c>
      <c r="AF17" s="206"/>
      <c r="AG17" s="206"/>
      <c r="AH17" s="207"/>
      <c r="AI17" s="205">
        <v>0</v>
      </c>
      <c r="AJ17" s="206"/>
      <c r="AK17" s="206"/>
      <c r="AL17" s="207"/>
      <c r="AM17" s="189"/>
      <c r="AN17" s="189"/>
      <c r="AO17" s="189"/>
      <c r="AP17" s="189"/>
      <c r="AQ17" s="190" t="s">
        <v>593</v>
      </c>
      <c r="AR17" s="191"/>
      <c r="AS17" s="191"/>
      <c r="AT17" s="192"/>
      <c r="AU17" s="189"/>
      <c r="AV17" s="189"/>
      <c r="AW17" s="189"/>
      <c r="AX17" s="189"/>
      <c r="AY17" s="190" t="s">
        <v>593</v>
      </c>
      <c r="AZ17" s="191"/>
      <c r="BA17" s="191"/>
      <c r="BB17" s="192"/>
      <c r="BC17" s="189"/>
      <c r="BD17" s="189"/>
      <c r="BE17" s="189"/>
      <c r="BF17" s="189"/>
      <c r="BG17" s="193" t="str">
        <f t="shared" si="0"/>
        <v>n.é.</v>
      </c>
      <c r="BH17" s="194"/>
    </row>
    <row r="18" spans="1:60" s="10" customFormat="1" ht="20.100000000000001" customHeight="1">
      <c r="A18" s="198" t="s">
        <v>502</v>
      </c>
      <c r="B18" s="199"/>
      <c r="C18" s="200" t="s">
        <v>509</v>
      </c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2"/>
      <c r="AC18" s="203" t="s">
        <v>502</v>
      </c>
      <c r="AD18" s="204"/>
      <c r="AE18" s="205">
        <v>1827</v>
      </c>
      <c r="AF18" s="206"/>
      <c r="AG18" s="206"/>
      <c r="AH18" s="207"/>
      <c r="AI18" s="205">
        <v>1827</v>
      </c>
      <c r="AJ18" s="206"/>
      <c r="AK18" s="206"/>
      <c r="AL18" s="207"/>
      <c r="AM18" s="189"/>
      <c r="AN18" s="189"/>
      <c r="AO18" s="189"/>
      <c r="AP18" s="189"/>
      <c r="AQ18" s="190" t="s">
        <v>593</v>
      </c>
      <c r="AR18" s="191"/>
      <c r="AS18" s="191"/>
      <c r="AT18" s="192"/>
      <c r="AU18" s="189"/>
      <c r="AV18" s="189"/>
      <c r="AW18" s="189"/>
      <c r="AX18" s="189"/>
      <c r="AY18" s="190" t="s">
        <v>593</v>
      </c>
      <c r="AZ18" s="191"/>
      <c r="BA18" s="191"/>
      <c r="BB18" s="192"/>
      <c r="BC18" s="189"/>
      <c r="BD18" s="189"/>
      <c r="BE18" s="189"/>
      <c r="BF18" s="189"/>
      <c r="BG18" s="193">
        <f t="shared" si="0"/>
        <v>0</v>
      </c>
      <c r="BH18" s="194"/>
    </row>
    <row r="19" spans="1:60" s="10" customFormat="1" ht="20.100000000000001" customHeight="1">
      <c r="A19" s="198" t="s">
        <v>502</v>
      </c>
      <c r="B19" s="199"/>
      <c r="C19" s="200" t="s">
        <v>510</v>
      </c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2"/>
      <c r="AC19" s="203" t="s">
        <v>502</v>
      </c>
      <c r="AD19" s="204"/>
      <c r="AE19" s="205">
        <v>1073</v>
      </c>
      <c r="AF19" s="206"/>
      <c r="AG19" s="206"/>
      <c r="AH19" s="207"/>
      <c r="AI19" s="205">
        <v>1073</v>
      </c>
      <c r="AJ19" s="206"/>
      <c r="AK19" s="206"/>
      <c r="AL19" s="207"/>
      <c r="AM19" s="189"/>
      <c r="AN19" s="189"/>
      <c r="AO19" s="189"/>
      <c r="AP19" s="189"/>
      <c r="AQ19" s="190" t="s">
        <v>593</v>
      </c>
      <c r="AR19" s="191"/>
      <c r="AS19" s="191"/>
      <c r="AT19" s="192"/>
      <c r="AU19" s="189"/>
      <c r="AV19" s="189"/>
      <c r="AW19" s="189"/>
      <c r="AX19" s="189"/>
      <c r="AY19" s="190" t="s">
        <v>593</v>
      </c>
      <c r="AZ19" s="191"/>
      <c r="BA19" s="191"/>
      <c r="BB19" s="192"/>
      <c r="BC19" s="189"/>
      <c r="BD19" s="189"/>
      <c r="BE19" s="189"/>
      <c r="BF19" s="189"/>
      <c r="BG19" s="193">
        <f t="shared" si="0"/>
        <v>0</v>
      </c>
      <c r="BH19" s="194"/>
    </row>
    <row r="20" spans="1:60" s="10" customFormat="1" ht="20.100000000000001" customHeight="1">
      <c r="A20" s="198" t="s">
        <v>502</v>
      </c>
      <c r="B20" s="199"/>
      <c r="C20" s="200" t="s">
        <v>511</v>
      </c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2"/>
      <c r="AC20" s="203" t="s">
        <v>502</v>
      </c>
      <c r="AD20" s="204"/>
      <c r="AE20" s="205">
        <f>9058+10862</f>
        <v>19920</v>
      </c>
      <c r="AF20" s="206"/>
      <c r="AG20" s="206"/>
      <c r="AH20" s="207"/>
      <c r="AI20" s="205">
        <v>19920</v>
      </c>
      <c r="AJ20" s="206"/>
      <c r="AK20" s="206"/>
      <c r="AL20" s="207"/>
      <c r="AM20" s="189"/>
      <c r="AN20" s="189"/>
      <c r="AO20" s="189"/>
      <c r="AP20" s="189"/>
      <c r="AQ20" s="190" t="s">
        <v>593</v>
      </c>
      <c r="AR20" s="191"/>
      <c r="AS20" s="191"/>
      <c r="AT20" s="192"/>
      <c r="AU20" s="189"/>
      <c r="AV20" s="189"/>
      <c r="AW20" s="189"/>
      <c r="AX20" s="189"/>
      <c r="AY20" s="190" t="s">
        <v>593</v>
      </c>
      <c r="AZ20" s="191"/>
      <c r="BA20" s="191"/>
      <c r="BB20" s="192"/>
      <c r="BC20" s="189"/>
      <c r="BD20" s="189"/>
      <c r="BE20" s="189"/>
      <c r="BF20" s="189"/>
      <c r="BG20" s="193">
        <f t="shared" si="0"/>
        <v>0</v>
      </c>
      <c r="BH20" s="194"/>
    </row>
    <row r="21" spans="1:60" s="10" customFormat="1" ht="20.100000000000001" customHeight="1">
      <c r="A21" s="198" t="s">
        <v>502</v>
      </c>
      <c r="B21" s="199"/>
      <c r="C21" s="200" t="s">
        <v>584</v>
      </c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2"/>
      <c r="AC21" s="203" t="s">
        <v>502</v>
      </c>
      <c r="AD21" s="204"/>
      <c r="AE21" s="205">
        <v>21902</v>
      </c>
      <c r="AF21" s="206"/>
      <c r="AG21" s="206"/>
      <c r="AH21" s="207"/>
      <c r="AI21" s="205">
        <v>21901</v>
      </c>
      <c r="AJ21" s="206"/>
      <c r="AK21" s="206"/>
      <c r="AL21" s="207"/>
      <c r="AM21" s="189"/>
      <c r="AN21" s="189"/>
      <c r="AO21" s="189"/>
      <c r="AP21" s="189"/>
      <c r="AQ21" s="190" t="s">
        <v>593</v>
      </c>
      <c r="AR21" s="191"/>
      <c r="AS21" s="191"/>
      <c r="AT21" s="192"/>
      <c r="AU21" s="189"/>
      <c r="AV21" s="189"/>
      <c r="AW21" s="189"/>
      <c r="AX21" s="189"/>
      <c r="AY21" s="190" t="s">
        <v>593</v>
      </c>
      <c r="AZ21" s="191"/>
      <c r="BA21" s="191"/>
      <c r="BB21" s="192"/>
      <c r="BC21" s="189"/>
      <c r="BD21" s="189"/>
      <c r="BE21" s="189"/>
      <c r="BF21" s="189"/>
      <c r="BG21" s="193">
        <f t="shared" si="0"/>
        <v>0</v>
      </c>
      <c r="BH21" s="194"/>
    </row>
    <row r="22" spans="1:60" ht="20.100000000000001" customHeight="1">
      <c r="A22" s="185" t="s">
        <v>3</v>
      </c>
      <c r="B22" s="186"/>
      <c r="C22" s="143" t="s">
        <v>249</v>
      </c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3"/>
      <c r="AC22" s="161" t="s">
        <v>250</v>
      </c>
      <c r="AD22" s="162"/>
      <c r="AE22" s="215">
        <f>AE23</f>
        <v>2834</v>
      </c>
      <c r="AF22" s="216"/>
      <c r="AG22" s="216"/>
      <c r="AH22" s="217"/>
      <c r="AI22" s="215">
        <v>2834</v>
      </c>
      <c r="AJ22" s="216"/>
      <c r="AK22" s="216"/>
      <c r="AL22" s="217"/>
      <c r="AM22" s="209"/>
      <c r="AN22" s="210"/>
      <c r="AO22" s="210"/>
      <c r="AP22" s="211"/>
      <c r="AQ22" s="212" t="s">
        <v>593</v>
      </c>
      <c r="AR22" s="213"/>
      <c r="AS22" s="213"/>
      <c r="AT22" s="214"/>
      <c r="AU22" s="209"/>
      <c r="AV22" s="210"/>
      <c r="AW22" s="210"/>
      <c r="AX22" s="211"/>
      <c r="AY22" s="212" t="s">
        <v>593</v>
      </c>
      <c r="AZ22" s="213"/>
      <c r="BA22" s="213"/>
      <c r="BB22" s="214"/>
      <c r="BC22" s="209"/>
      <c r="BD22" s="210"/>
      <c r="BE22" s="210"/>
      <c r="BF22" s="211"/>
      <c r="BG22" s="163">
        <f t="shared" si="0"/>
        <v>0</v>
      </c>
      <c r="BH22" s="164"/>
    </row>
    <row r="23" spans="1:60" s="10" customFormat="1" ht="20.100000000000001" customHeight="1">
      <c r="A23" s="198" t="s">
        <v>502</v>
      </c>
      <c r="B23" s="199"/>
      <c r="C23" s="200" t="s">
        <v>512</v>
      </c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2"/>
      <c r="AC23" s="203" t="s">
        <v>502</v>
      </c>
      <c r="AD23" s="204"/>
      <c r="AE23" s="205">
        <v>2834</v>
      </c>
      <c r="AF23" s="206"/>
      <c r="AG23" s="206"/>
      <c r="AH23" s="207"/>
      <c r="AI23" s="205">
        <v>2834</v>
      </c>
      <c r="AJ23" s="206"/>
      <c r="AK23" s="206"/>
      <c r="AL23" s="207"/>
      <c r="AM23" s="189"/>
      <c r="AN23" s="189"/>
      <c r="AO23" s="189"/>
      <c r="AP23" s="189"/>
      <c r="AQ23" s="190" t="s">
        <v>593</v>
      </c>
      <c r="AR23" s="191"/>
      <c r="AS23" s="191"/>
      <c r="AT23" s="192"/>
      <c r="AU23" s="189"/>
      <c r="AV23" s="189"/>
      <c r="AW23" s="189"/>
      <c r="AX23" s="189"/>
      <c r="AY23" s="190" t="s">
        <v>593</v>
      </c>
      <c r="AZ23" s="191"/>
      <c r="BA23" s="191"/>
      <c r="BB23" s="192"/>
      <c r="BC23" s="189"/>
      <c r="BD23" s="189"/>
      <c r="BE23" s="189"/>
      <c r="BF23" s="189"/>
      <c r="BG23" s="193">
        <f t="shared" si="0"/>
        <v>0</v>
      </c>
      <c r="BH23" s="194"/>
    </row>
    <row r="24" spans="1:60" ht="20.100000000000001" customHeight="1">
      <c r="A24" s="185" t="s">
        <v>4</v>
      </c>
      <c r="B24" s="186"/>
      <c r="C24" s="143" t="s">
        <v>251</v>
      </c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3"/>
      <c r="AC24" s="161" t="s">
        <v>252</v>
      </c>
      <c r="AD24" s="162"/>
      <c r="AE24" s="215">
        <v>95</v>
      </c>
      <c r="AF24" s="216"/>
      <c r="AG24" s="216"/>
      <c r="AH24" s="217"/>
      <c r="AI24" s="215">
        <v>95</v>
      </c>
      <c r="AJ24" s="216"/>
      <c r="AK24" s="216"/>
      <c r="AL24" s="217"/>
      <c r="AM24" s="209"/>
      <c r="AN24" s="210"/>
      <c r="AO24" s="210"/>
      <c r="AP24" s="211"/>
      <c r="AQ24" s="212" t="s">
        <v>593</v>
      </c>
      <c r="AR24" s="213"/>
      <c r="AS24" s="213"/>
      <c r="AT24" s="214"/>
      <c r="AU24" s="209"/>
      <c r="AV24" s="210"/>
      <c r="AW24" s="210"/>
      <c r="AX24" s="211"/>
      <c r="AY24" s="212" t="s">
        <v>593</v>
      </c>
      <c r="AZ24" s="213"/>
      <c r="BA24" s="213"/>
      <c r="BB24" s="214"/>
      <c r="BC24" s="209"/>
      <c r="BD24" s="210"/>
      <c r="BE24" s="210"/>
      <c r="BF24" s="211"/>
      <c r="BG24" s="163">
        <f t="shared" si="0"/>
        <v>0</v>
      </c>
      <c r="BH24" s="164"/>
    </row>
    <row r="25" spans="1:60" ht="20.100000000000001" customHeight="1">
      <c r="A25" s="185" t="s">
        <v>5</v>
      </c>
      <c r="B25" s="186"/>
      <c r="C25" s="143" t="s">
        <v>253</v>
      </c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3"/>
      <c r="AC25" s="161" t="s">
        <v>254</v>
      </c>
      <c r="AD25" s="162"/>
      <c r="AE25" s="215"/>
      <c r="AF25" s="216"/>
      <c r="AG25" s="216"/>
      <c r="AH25" s="217"/>
      <c r="AI25" s="215"/>
      <c r="AJ25" s="216"/>
      <c r="AK25" s="216"/>
      <c r="AL25" s="217"/>
      <c r="AM25" s="209"/>
      <c r="AN25" s="210"/>
      <c r="AO25" s="210"/>
      <c r="AP25" s="211"/>
      <c r="AQ25" s="212" t="s">
        <v>593</v>
      </c>
      <c r="AR25" s="213"/>
      <c r="AS25" s="213"/>
      <c r="AT25" s="214"/>
      <c r="AU25" s="209"/>
      <c r="AV25" s="210"/>
      <c r="AW25" s="210"/>
      <c r="AX25" s="211"/>
      <c r="AY25" s="212" t="s">
        <v>593</v>
      </c>
      <c r="AZ25" s="213"/>
      <c r="BA25" s="213"/>
      <c r="BB25" s="214"/>
      <c r="BC25" s="209"/>
      <c r="BD25" s="210"/>
      <c r="BE25" s="210"/>
      <c r="BF25" s="211"/>
      <c r="BG25" s="163" t="str">
        <f t="shared" si="0"/>
        <v>n.é.</v>
      </c>
      <c r="BH25" s="164"/>
    </row>
    <row r="26" spans="1:60" s="3" customFormat="1" ht="20.100000000000001" customHeight="1">
      <c r="A26" s="228" t="s">
        <v>6</v>
      </c>
      <c r="B26" s="226"/>
      <c r="C26" s="131" t="s">
        <v>255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3"/>
      <c r="AC26" s="159" t="s">
        <v>256</v>
      </c>
      <c r="AD26" s="160"/>
      <c r="AE26" s="29">
        <f>AE8+AE13+AE16+AE22+AE24+AE25</f>
        <v>159155</v>
      </c>
      <c r="AF26" s="30"/>
      <c r="AG26" s="30"/>
      <c r="AH26" s="31"/>
      <c r="AI26" s="29">
        <f t="shared" ref="AI26" si="2">AI8+AI13+AI16+AI22+AI24+AI25</f>
        <v>159155</v>
      </c>
      <c r="AJ26" s="30"/>
      <c r="AK26" s="30"/>
      <c r="AL26" s="31"/>
      <c r="AM26" s="29">
        <f t="shared" ref="AM26" si="3">AM8+AM13+AM16+AM22+AM24+AM25</f>
        <v>0</v>
      </c>
      <c r="AN26" s="30"/>
      <c r="AO26" s="30"/>
      <c r="AP26" s="31"/>
      <c r="AQ26" s="218" t="s">
        <v>593</v>
      </c>
      <c r="AR26" s="219"/>
      <c r="AS26" s="219"/>
      <c r="AT26" s="220"/>
      <c r="AU26" s="29">
        <f t="shared" ref="AU26" si="4">AU8+AU13+AU16+AU22+AU24+AU25</f>
        <v>0</v>
      </c>
      <c r="AV26" s="30"/>
      <c r="AW26" s="30"/>
      <c r="AX26" s="31"/>
      <c r="AY26" s="218" t="s">
        <v>593</v>
      </c>
      <c r="AZ26" s="219"/>
      <c r="BA26" s="219"/>
      <c r="BB26" s="220"/>
      <c r="BC26" s="29">
        <f t="shared" ref="BC26" si="5">BC8+BC13+BC16+BC22+BC24+BC25</f>
        <v>0</v>
      </c>
      <c r="BD26" s="30"/>
      <c r="BE26" s="30"/>
      <c r="BF26" s="31"/>
      <c r="BG26" s="241">
        <f t="shared" si="0"/>
        <v>0</v>
      </c>
      <c r="BH26" s="242"/>
    </row>
    <row r="27" spans="1:60" ht="20.100000000000001" customHeight="1">
      <c r="A27" s="185" t="s">
        <v>7</v>
      </c>
      <c r="B27" s="186"/>
      <c r="C27" s="143" t="s">
        <v>257</v>
      </c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3"/>
      <c r="AC27" s="161" t="s">
        <v>258</v>
      </c>
      <c r="AD27" s="162"/>
      <c r="AE27" s="215"/>
      <c r="AF27" s="216"/>
      <c r="AG27" s="216"/>
      <c r="AH27" s="217"/>
      <c r="AI27" s="215"/>
      <c r="AJ27" s="216"/>
      <c r="AK27" s="216"/>
      <c r="AL27" s="217"/>
      <c r="AM27" s="209"/>
      <c r="AN27" s="210"/>
      <c r="AO27" s="210"/>
      <c r="AP27" s="211"/>
      <c r="AQ27" s="212" t="s">
        <v>593</v>
      </c>
      <c r="AR27" s="213"/>
      <c r="AS27" s="213"/>
      <c r="AT27" s="214"/>
      <c r="AU27" s="209"/>
      <c r="AV27" s="210"/>
      <c r="AW27" s="210"/>
      <c r="AX27" s="211"/>
      <c r="AY27" s="212" t="s">
        <v>593</v>
      </c>
      <c r="AZ27" s="213"/>
      <c r="BA27" s="213"/>
      <c r="BB27" s="214"/>
      <c r="BC27" s="209"/>
      <c r="BD27" s="210"/>
      <c r="BE27" s="210"/>
      <c r="BF27" s="211"/>
      <c r="BG27" s="163" t="str">
        <f t="shared" si="0"/>
        <v>n.é.</v>
      </c>
      <c r="BH27" s="164"/>
    </row>
    <row r="28" spans="1:60" ht="20.100000000000001" customHeight="1">
      <c r="A28" s="185" t="s">
        <v>8</v>
      </c>
      <c r="B28" s="186"/>
      <c r="C28" s="143" t="s">
        <v>447</v>
      </c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3"/>
      <c r="AC28" s="161" t="s">
        <v>259</v>
      </c>
      <c r="AD28" s="162"/>
      <c r="AE28" s="215"/>
      <c r="AF28" s="216"/>
      <c r="AG28" s="216"/>
      <c r="AH28" s="217"/>
      <c r="AI28" s="215"/>
      <c r="AJ28" s="216"/>
      <c r="AK28" s="216"/>
      <c r="AL28" s="217"/>
      <c r="AM28" s="209"/>
      <c r="AN28" s="210"/>
      <c r="AO28" s="210"/>
      <c r="AP28" s="211"/>
      <c r="AQ28" s="212" t="s">
        <v>593</v>
      </c>
      <c r="AR28" s="213"/>
      <c r="AS28" s="213"/>
      <c r="AT28" s="214"/>
      <c r="AU28" s="209"/>
      <c r="AV28" s="210"/>
      <c r="AW28" s="210"/>
      <c r="AX28" s="211"/>
      <c r="AY28" s="212" t="s">
        <v>593</v>
      </c>
      <c r="AZ28" s="213"/>
      <c r="BA28" s="213"/>
      <c r="BB28" s="214"/>
      <c r="BC28" s="209"/>
      <c r="BD28" s="210"/>
      <c r="BE28" s="210"/>
      <c r="BF28" s="211"/>
      <c r="BG28" s="163" t="str">
        <f t="shared" si="0"/>
        <v>n.é.</v>
      </c>
      <c r="BH28" s="164"/>
    </row>
    <row r="29" spans="1:60" ht="20.100000000000001" customHeight="1">
      <c r="A29" s="185" t="s">
        <v>9</v>
      </c>
      <c r="B29" s="186"/>
      <c r="C29" s="143" t="s">
        <v>448</v>
      </c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3"/>
      <c r="AC29" s="161" t="s">
        <v>260</v>
      </c>
      <c r="AD29" s="162"/>
      <c r="AE29" s="215"/>
      <c r="AF29" s="216"/>
      <c r="AG29" s="216"/>
      <c r="AH29" s="217"/>
      <c r="AI29" s="215"/>
      <c r="AJ29" s="216"/>
      <c r="AK29" s="216"/>
      <c r="AL29" s="217"/>
      <c r="AM29" s="209"/>
      <c r="AN29" s="210"/>
      <c r="AO29" s="210"/>
      <c r="AP29" s="211"/>
      <c r="AQ29" s="212" t="s">
        <v>593</v>
      </c>
      <c r="AR29" s="213"/>
      <c r="AS29" s="213"/>
      <c r="AT29" s="214"/>
      <c r="AU29" s="209"/>
      <c r="AV29" s="210"/>
      <c r="AW29" s="210"/>
      <c r="AX29" s="211"/>
      <c r="AY29" s="212" t="s">
        <v>593</v>
      </c>
      <c r="AZ29" s="213"/>
      <c r="BA29" s="213"/>
      <c r="BB29" s="214"/>
      <c r="BC29" s="209"/>
      <c r="BD29" s="210"/>
      <c r="BE29" s="210"/>
      <c r="BF29" s="211"/>
      <c r="BG29" s="163" t="str">
        <f t="shared" si="0"/>
        <v>n.é.</v>
      </c>
      <c r="BH29" s="164"/>
    </row>
    <row r="30" spans="1:60" ht="20.100000000000001" customHeight="1">
      <c r="A30" s="185" t="s">
        <v>10</v>
      </c>
      <c r="B30" s="186"/>
      <c r="C30" s="143" t="s">
        <v>449</v>
      </c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3"/>
      <c r="AC30" s="161" t="s">
        <v>261</v>
      </c>
      <c r="AD30" s="162"/>
      <c r="AE30" s="215"/>
      <c r="AF30" s="216"/>
      <c r="AG30" s="216"/>
      <c r="AH30" s="217"/>
      <c r="AI30" s="215"/>
      <c r="AJ30" s="216"/>
      <c r="AK30" s="216"/>
      <c r="AL30" s="217"/>
      <c r="AM30" s="209"/>
      <c r="AN30" s="210"/>
      <c r="AO30" s="210"/>
      <c r="AP30" s="211"/>
      <c r="AQ30" s="212" t="s">
        <v>593</v>
      </c>
      <c r="AR30" s="213"/>
      <c r="AS30" s="213"/>
      <c r="AT30" s="214"/>
      <c r="AU30" s="209"/>
      <c r="AV30" s="210"/>
      <c r="AW30" s="210"/>
      <c r="AX30" s="211"/>
      <c r="AY30" s="212" t="s">
        <v>593</v>
      </c>
      <c r="AZ30" s="213"/>
      <c r="BA30" s="213"/>
      <c r="BB30" s="214"/>
      <c r="BC30" s="209"/>
      <c r="BD30" s="210"/>
      <c r="BE30" s="210"/>
      <c r="BF30" s="211"/>
      <c r="BG30" s="163" t="str">
        <f t="shared" si="0"/>
        <v>n.é.</v>
      </c>
      <c r="BH30" s="164"/>
    </row>
    <row r="31" spans="1:60" ht="20.100000000000001" customHeight="1">
      <c r="A31" s="185" t="s">
        <v>11</v>
      </c>
      <c r="B31" s="186"/>
      <c r="C31" s="143" t="s">
        <v>262</v>
      </c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3"/>
      <c r="AC31" s="161" t="s">
        <v>263</v>
      </c>
      <c r="AD31" s="162"/>
      <c r="AE31" s="215">
        <f>9500+1000+234+234+2250</f>
        <v>13218</v>
      </c>
      <c r="AF31" s="216"/>
      <c r="AG31" s="216"/>
      <c r="AH31" s="217"/>
      <c r="AI31" s="215">
        <v>13218</v>
      </c>
      <c r="AJ31" s="216"/>
      <c r="AK31" s="216"/>
      <c r="AL31" s="217"/>
      <c r="AM31" s="209"/>
      <c r="AN31" s="210"/>
      <c r="AO31" s="210"/>
      <c r="AP31" s="211"/>
      <c r="AQ31" s="212" t="s">
        <v>593</v>
      </c>
      <c r="AR31" s="213"/>
      <c r="AS31" s="213"/>
      <c r="AT31" s="214"/>
      <c r="AU31" s="209"/>
      <c r="AV31" s="210"/>
      <c r="AW31" s="210"/>
      <c r="AX31" s="211"/>
      <c r="AY31" s="212" t="s">
        <v>593</v>
      </c>
      <c r="AZ31" s="213"/>
      <c r="BA31" s="213"/>
      <c r="BB31" s="214"/>
      <c r="BC31" s="209"/>
      <c r="BD31" s="210"/>
      <c r="BE31" s="210"/>
      <c r="BF31" s="211"/>
      <c r="BG31" s="163">
        <f t="shared" si="0"/>
        <v>0</v>
      </c>
      <c r="BH31" s="164"/>
    </row>
    <row r="32" spans="1:60" s="3" customFormat="1" ht="20.100000000000001" customHeight="1">
      <c r="A32" s="228" t="s">
        <v>12</v>
      </c>
      <c r="B32" s="226"/>
      <c r="C32" s="131" t="s">
        <v>264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3"/>
      <c r="AC32" s="159" t="s">
        <v>265</v>
      </c>
      <c r="AD32" s="160"/>
      <c r="AE32" s="29">
        <f>SUM(AE26:AH31)</f>
        <v>172373</v>
      </c>
      <c r="AF32" s="30"/>
      <c r="AG32" s="30"/>
      <c r="AH32" s="31"/>
      <c r="AI32" s="29">
        <f t="shared" ref="AI32" si="6">SUM(AI26:AL31)</f>
        <v>172373</v>
      </c>
      <c r="AJ32" s="30"/>
      <c r="AK32" s="30"/>
      <c r="AL32" s="31"/>
      <c r="AM32" s="29">
        <f t="shared" ref="AM32" si="7">SUM(AM26:AP31)</f>
        <v>0</v>
      </c>
      <c r="AN32" s="30"/>
      <c r="AO32" s="30"/>
      <c r="AP32" s="31"/>
      <c r="AQ32" s="218" t="s">
        <v>593</v>
      </c>
      <c r="AR32" s="219"/>
      <c r="AS32" s="219"/>
      <c r="AT32" s="220"/>
      <c r="AU32" s="29">
        <f t="shared" ref="AU32" si="8">SUM(AU26:AX31)</f>
        <v>0</v>
      </c>
      <c r="AV32" s="30"/>
      <c r="AW32" s="30"/>
      <c r="AX32" s="31"/>
      <c r="AY32" s="218" t="s">
        <v>593</v>
      </c>
      <c r="AZ32" s="219"/>
      <c r="BA32" s="219"/>
      <c r="BB32" s="220"/>
      <c r="BC32" s="29">
        <f t="shared" ref="BC32" si="9">SUM(BC26:BF31)</f>
        <v>0</v>
      </c>
      <c r="BD32" s="30"/>
      <c r="BE32" s="30"/>
      <c r="BF32" s="31"/>
      <c r="BG32" s="241">
        <f t="shared" si="0"/>
        <v>0</v>
      </c>
      <c r="BH32" s="242"/>
    </row>
    <row r="33" spans="1:60" ht="20.100000000000001" customHeight="1">
      <c r="A33" s="185" t="s">
        <v>13</v>
      </c>
      <c r="B33" s="186"/>
      <c r="C33" s="143" t="s">
        <v>266</v>
      </c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3"/>
      <c r="AC33" s="161" t="s">
        <v>267</v>
      </c>
      <c r="AD33" s="162"/>
      <c r="AE33" s="215">
        <v>18</v>
      </c>
      <c r="AF33" s="216"/>
      <c r="AG33" s="216"/>
      <c r="AH33" s="217"/>
      <c r="AI33" s="215">
        <v>18</v>
      </c>
      <c r="AJ33" s="216"/>
      <c r="AK33" s="216"/>
      <c r="AL33" s="217"/>
      <c r="AM33" s="209"/>
      <c r="AN33" s="210"/>
      <c r="AO33" s="210"/>
      <c r="AP33" s="211"/>
      <c r="AQ33" s="212" t="s">
        <v>593</v>
      </c>
      <c r="AR33" s="213"/>
      <c r="AS33" s="213"/>
      <c r="AT33" s="214"/>
      <c r="AU33" s="209"/>
      <c r="AV33" s="210"/>
      <c r="AW33" s="210"/>
      <c r="AX33" s="211"/>
      <c r="AY33" s="212" t="s">
        <v>593</v>
      </c>
      <c r="AZ33" s="213"/>
      <c r="BA33" s="213"/>
      <c r="BB33" s="214"/>
      <c r="BC33" s="209"/>
      <c r="BD33" s="210"/>
      <c r="BE33" s="210"/>
      <c r="BF33" s="211"/>
      <c r="BG33" s="163">
        <f t="shared" si="0"/>
        <v>0</v>
      </c>
      <c r="BH33" s="164"/>
    </row>
    <row r="34" spans="1:60" s="10" customFormat="1" ht="20.100000000000001" customHeight="1">
      <c r="A34" s="198" t="s">
        <v>502</v>
      </c>
      <c r="B34" s="199"/>
      <c r="C34" s="200" t="s">
        <v>521</v>
      </c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2"/>
      <c r="AC34" s="203" t="s">
        <v>502</v>
      </c>
      <c r="AD34" s="204"/>
      <c r="AE34" s="205">
        <v>18</v>
      </c>
      <c r="AF34" s="206"/>
      <c r="AG34" s="206"/>
      <c r="AH34" s="207"/>
      <c r="AI34" s="205">
        <v>18</v>
      </c>
      <c r="AJ34" s="206"/>
      <c r="AK34" s="206"/>
      <c r="AL34" s="207"/>
      <c r="AM34" s="189"/>
      <c r="AN34" s="189"/>
      <c r="AO34" s="189"/>
      <c r="AP34" s="189"/>
      <c r="AQ34" s="190" t="s">
        <v>593</v>
      </c>
      <c r="AR34" s="191"/>
      <c r="AS34" s="191"/>
      <c r="AT34" s="192"/>
      <c r="AU34" s="189"/>
      <c r="AV34" s="189"/>
      <c r="AW34" s="189"/>
      <c r="AX34" s="189"/>
      <c r="AY34" s="190" t="s">
        <v>593</v>
      </c>
      <c r="AZ34" s="191"/>
      <c r="BA34" s="191"/>
      <c r="BB34" s="192"/>
      <c r="BC34" s="189"/>
      <c r="BD34" s="189"/>
      <c r="BE34" s="189"/>
      <c r="BF34" s="189"/>
      <c r="BG34" s="193">
        <f t="shared" si="0"/>
        <v>0</v>
      </c>
      <c r="BH34" s="194"/>
    </row>
    <row r="35" spans="1:60" ht="20.100000000000001" customHeight="1">
      <c r="A35" s="185" t="s">
        <v>14</v>
      </c>
      <c r="B35" s="186"/>
      <c r="C35" s="143" t="s">
        <v>450</v>
      </c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3"/>
      <c r="AC35" s="161" t="s">
        <v>268</v>
      </c>
      <c r="AD35" s="162"/>
      <c r="AE35" s="215"/>
      <c r="AF35" s="216"/>
      <c r="AG35" s="216"/>
      <c r="AH35" s="217"/>
      <c r="AI35" s="215"/>
      <c r="AJ35" s="216"/>
      <c r="AK35" s="216"/>
      <c r="AL35" s="217"/>
      <c r="AM35" s="209"/>
      <c r="AN35" s="210"/>
      <c r="AO35" s="210"/>
      <c r="AP35" s="211"/>
      <c r="AQ35" s="212" t="s">
        <v>593</v>
      </c>
      <c r="AR35" s="213"/>
      <c r="AS35" s="213"/>
      <c r="AT35" s="214"/>
      <c r="AU35" s="209"/>
      <c r="AV35" s="210"/>
      <c r="AW35" s="210"/>
      <c r="AX35" s="211"/>
      <c r="AY35" s="212" t="s">
        <v>593</v>
      </c>
      <c r="AZ35" s="213"/>
      <c r="BA35" s="213"/>
      <c r="BB35" s="214"/>
      <c r="BC35" s="209"/>
      <c r="BD35" s="210"/>
      <c r="BE35" s="210"/>
      <c r="BF35" s="211"/>
      <c r="BG35" s="163" t="str">
        <f t="shared" si="0"/>
        <v>n.é.</v>
      </c>
      <c r="BH35" s="164"/>
    </row>
    <row r="36" spans="1:60" ht="20.100000000000001" customHeight="1">
      <c r="A36" s="185" t="s">
        <v>15</v>
      </c>
      <c r="B36" s="186"/>
      <c r="C36" s="143" t="s">
        <v>451</v>
      </c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3"/>
      <c r="AC36" s="161" t="s">
        <v>269</v>
      </c>
      <c r="AD36" s="162"/>
      <c r="AE36" s="215"/>
      <c r="AF36" s="216"/>
      <c r="AG36" s="216"/>
      <c r="AH36" s="217"/>
      <c r="AI36" s="215"/>
      <c r="AJ36" s="216"/>
      <c r="AK36" s="216"/>
      <c r="AL36" s="217"/>
      <c r="AM36" s="209"/>
      <c r="AN36" s="210"/>
      <c r="AO36" s="210"/>
      <c r="AP36" s="211"/>
      <c r="AQ36" s="212" t="s">
        <v>593</v>
      </c>
      <c r="AR36" s="213"/>
      <c r="AS36" s="213"/>
      <c r="AT36" s="214"/>
      <c r="AU36" s="209"/>
      <c r="AV36" s="210"/>
      <c r="AW36" s="210"/>
      <c r="AX36" s="211"/>
      <c r="AY36" s="212" t="s">
        <v>593</v>
      </c>
      <c r="AZ36" s="213"/>
      <c r="BA36" s="213"/>
      <c r="BB36" s="214"/>
      <c r="BC36" s="209"/>
      <c r="BD36" s="210"/>
      <c r="BE36" s="210"/>
      <c r="BF36" s="211"/>
      <c r="BG36" s="163" t="str">
        <f t="shared" si="0"/>
        <v>n.é.</v>
      </c>
      <c r="BH36" s="164"/>
    </row>
    <row r="37" spans="1:60" ht="20.100000000000001" customHeight="1">
      <c r="A37" s="185" t="s">
        <v>53</v>
      </c>
      <c r="B37" s="186"/>
      <c r="C37" s="143" t="s">
        <v>452</v>
      </c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3"/>
      <c r="AC37" s="161" t="s">
        <v>270</v>
      </c>
      <c r="AD37" s="162"/>
      <c r="AE37" s="215"/>
      <c r="AF37" s="216"/>
      <c r="AG37" s="216"/>
      <c r="AH37" s="217"/>
      <c r="AI37" s="215"/>
      <c r="AJ37" s="216"/>
      <c r="AK37" s="216"/>
      <c r="AL37" s="217"/>
      <c r="AM37" s="209"/>
      <c r="AN37" s="210"/>
      <c r="AO37" s="210"/>
      <c r="AP37" s="211"/>
      <c r="AQ37" s="212" t="s">
        <v>593</v>
      </c>
      <c r="AR37" s="213"/>
      <c r="AS37" s="213"/>
      <c r="AT37" s="214"/>
      <c r="AU37" s="209"/>
      <c r="AV37" s="210"/>
      <c r="AW37" s="210"/>
      <c r="AX37" s="211"/>
      <c r="AY37" s="212" t="s">
        <v>593</v>
      </c>
      <c r="AZ37" s="213"/>
      <c r="BA37" s="213"/>
      <c r="BB37" s="214"/>
      <c r="BC37" s="209"/>
      <c r="BD37" s="210"/>
      <c r="BE37" s="210"/>
      <c r="BF37" s="211"/>
      <c r="BG37" s="163" t="str">
        <f t="shared" si="0"/>
        <v>n.é.</v>
      </c>
      <c r="BH37" s="164"/>
    </row>
    <row r="38" spans="1:60" ht="20.100000000000001" customHeight="1">
      <c r="A38" s="185" t="s">
        <v>54</v>
      </c>
      <c r="B38" s="186"/>
      <c r="C38" s="143" t="s">
        <v>271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3"/>
      <c r="AC38" s="161" t="s">
        <v>272</v>
      </c>
      <c r="AD38" s="162"/>
      <c r="AE38" s="215">
        <v>36013</v>
      </c>
      <c r="AF38" s="216"/>
      <c r="AG38" s="216"/>
      <c r="AH38" s="217"/>
      <c r="AI38" s="215">
        <v>36013</v>
      </c>
      <c r="AJ38" s="216"/>
      <c r="AK38" s="216"/>
      <c r="AL38" s="217"/>
      <c r="AM38" s="209"/>
      <c r="AN38" s="210"/>
      <c r="AO38" s="210"/>
      <c r="AP38" s="211"/>
      <c r="AQ38" s="212" t="s">
        <v>593</v>
      </c>
      <c r="AR38" s="213"/>
      <c r="AS38" s="213"/>
      <c r="AT38" s="214"/>
      <c r="AU38" s="209"/>
      <c r="AV38" s="210"/>
      <c r="AW38" s="210"/>
      <c r="AX38" s="211"/>
      <c r="AY38" s="212" t="s">
        <v>593</v>
      </c>
      <c r="AZ38" s="213"/>
      <c r="BA38" s="213"/>
      <c r="BB38" s="214"/>
      <c r="BC38" s="209"/>
      <c r="BD38" s="210"/>
      <c r="BE38" s="210"/>
      <c r="BF38" s="211"/>
      <c r="BG38" s="163">
        <f t="shared" si="0"/>
        <v>0</v>
      </c>
      <c r="BH38" s="164"/>
    </row>
    <row r="39" spans="1:60" s="3" customFormat="1" ht="20.100000000000001" customHeight="1">
      <c r="A39" s="228" t="s">
        <v>55</v>
      </c>
      <c r="B39" s="226"/>
      <c r="C39" s="131" t="s">
        <v>273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3"/>
      <c r="AC39" s="159" t="s">
        <v>274</v>
      </c>
      <c r="AD39" s="160"/>
      <c r="AE39" s="29">
        <f>SUM(AE33:AH38)-AE34</f>
        <v>36031</v>
      </c>
      <c r="AF39" s="30"/>
      <c r="AG39" s="30"/>
      <c r="AH39" s="31"/>
      <c r="AI39" s="29">
        <f t="shared" ref="AI39" si="10">SUM(AI33:AL38)-AI34</f>
        <v>36031</v>
      </c>
      <c r="AJ39" s="30"/>
      <c r="AK39" s="30"/>
      <c r="AL39" s="31"/>
      <c r="AM39" s="29">
        <f t="shared" ref="AM39" si="11">SUM(AM33:AP38)-AM34</f>
        <v>0</v>
      </c>
      <c r="AN39" s="30"/>
      <c r="AO39" s="30"/>
      <c r="AP39" s="31"/>
      <c r="AQ39" s="218" t="s">
        <v>593</v>
      </c>
      <c r="AR39" s="219"/>
      <c r="AS39" s="219"/>
      <c r="AT39" s="220"/>
      <c r="AU39" s="29">
        <f t="shared" ref="AU39" si="12">SUM(AU33:AX38)-AU34</f>
        <v>0</v>
      </c>
      <c r="AV39" s="30"/>
      <c r="AW39" s="30"/>
      <c r="AX39" s="31"/>
      <c r="AY39" s="218" t="s">
        <v>593</v>
      </c>
      <c r="AZ39" s="219"/>
      <c r="BA39" s="219"/>
      <c r="BB39" s="220"/>
      <c r="BC39" s="29">
        <f t="shared" ref="BC39" si="13">SUM(BC33:BF38)-BC34</f>
        <v>0</v>
      </c>
      <c r="BD39" s="30"/>
      <c r="BE39" s="30"/>
      <c r="BF39" s="31"/>
      <c r="BG39" s="241">
        <f t="shared" si="0"/>
        <v>0</v>
      </c>
      <c r="BH39" s="242"/>
    </row>
    <row r="40" spans="1:60" ht="20.100000000000001" customHeight="1">
      <c r="A40" s="185" t="s">
        <v>56</v>
      </c>
      <c r="B40" s="186"/>
      <c r="C40" s="143" t="s">
        <v>275</v>
      </c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3"/>
      <c r="AC40" s="161" t="s">
        <v>276</v>
      </c>
      <c r="AD40" s="162"/>
      <c r="AE40" s="215"/>
      <c r="AF40" s="216"/>
      <c r="AG40" s="216"/>
      <c r="AH40" s="217"/>
      <c r="AI40" s="215"/>
      <c r="AJ40" s="216"/>
      <c r="AK40" s="216"/>
      <c r="AL40" s="217"/>
      <c r="AM40" s="209"/>
      <c r="AN40" s="210"/>
      <c r="AO40" s="210"/>
      <c r="AP40" s="211"/>
      <c r="AQ40" s="212" t="s">
        <v>593</v>
      </c>
      <c r="AR40" s="213"/>
      <c r="AS40" s="213"/>
      <c r="AT40" s="214"/>
      <c r="AU40" s="209"/>
      <c r="AV40" s="210"/>
      <c r="AW40" s="210"/>
      <c r="AX40" s="211"/>
      <c r="AY40" s="212" t="s">
        <v>593</v>
      </c>
      <c r="AZ40" s="213"/>
      <c r="BA40" s="213"/>
      <c r="BB40" s="214"/>
      <c r="BC40" s="209"/>
      <c r="BD40" s="210"/>
      <c r="BE40" s="210"/>
      <c r="BF40" s="211"/>
      <c r="BG40" s="163" t="str">
        <f t="shared" si="0"/>
        <v>n.é.</v>
      </c>
      <c r="BH40" s="164"/>
    </row>
    <row r="41" spans="1:60" ht="20.100000000000001" customHeight="1">
      <c r="A41" s="185" t="s">
        <v>106</v>
      </c>
      <c r="B41" s="186"/>
      <c r="C41" s="143" t="s">
        <v>277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3"/>
      <c r="AC41" s="161" t="s">
        <v>278</v>
      </c>
      <c r="AD41" s="162"/>
      <c r="AE41" s="215"/>
      <c r="AF41" s="216"/>
      <c r="AG41" s="216"/>
      <c r="AH41" s="217"/>
      <c r="AI41" s="215"/>
      <c r="AJ41" s="216"/>
      <c r="AK41" s="216"/>
      <c r="AL41" s="217"/>
      <c r="AM41" s="209"/>
      <c r="AN41" s="210"/>
      <c r="AO41" s="210"/>
      <c r="AP41" s="211"/>
      <c r="AQ41" s="212" t="s">
        <v>593</v>
      </c>
      <c r="AR41" s="213"/>
      <c r="AS41" s="213"/>
      <c r="AT41" s="214"/>
      <c r="AU41" s="209"/>
      <c r="AV41" s="210"/>
      <c r="AW41" s="210"/>
      <c r="AX41" s="211"/>
      <c r="AY41" s="212" t="s">
        <v>593</v>
      </c>
      <c r="AZ41" s="213"/>
      <c r="BA41" s="213"/>
      <c r="BB41" s="214"/>
      <c r="BC41" s="209"/>
      <c r="BD41" s="210"/>
      <c r="BE41" s="210"/>
      <c r="BF41" s="211"/>
      <c r="BG41" s="163" t="str">
        <f t="shared" si="0"/>
        <v>n.é.</v>
      </c>
      <c r="BH41" s="164"/>
    </row>
    <row r="42" spans="1:60" s="3" customFormat="1" ht="20.100000000000001" customHeight="1">
      <c r="A42" s="228" t="s">
        <v>107</v>
      </c>
      <c r="B42" s="226"/>
      <c r="C42" s="131" t="s">
        <v>279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3"/>
      <c r="AC42" s="159" t="s">
        <v>280</v>
      </c>
      <c r="AD42" s="160"/>
      <c r="AE42" s="29">
        <f>SUM(AE40:AH41)</f>
        <v>0</v>
      </c>
      <c r="AF42" s="30"/>
      <c r="AG42" s="30"/>
      <c r="AH42" s="31"/>
      <c r="AI42" s="29">
        <f t="shared" ref="AI42" si="14">SUM(AI40:AL41)</f>
        <v>0</v>
      </c>
      <c r="AJ42" s="30"/>
      <c r="AK42" s="30"/>
      <c r="AL42" s="31"/>
      <c r="AM42" s="29">
        <f t="shared" ref="AM42" si="15">SUM(AM40:AP41)</f>
        <v>0</v>
      </c>
      <c r="AN42" s="30"/>
      <c r="AO42" s="30"/>
      <c r="AP42" s="31"/>
      <c r="AQ42" s="218" t="s">
        <v>593</v>
      </c>
      <c r="AR42" s="219"/>
      <c r="AS42" s="219"/>
      <c r="AT42" s="220"/>
      <c r="AU42" s="29">
        <f t="shared" ref="AU42" si="16">SUM(AU40:AX41)</f>
        <v>0</v>
      </c>
      <c r="AV42" s="30"/>
      <c r="AW42" s="30"/>
      <c r="AX42" s="31"/>
      <c r="AY42" s="218" t="s">
        <v>593</v>
      </c>
      <c r="AZ42" s="219"/>
      <c r="BA42" s="219"/>
      <c r="BB42" s="220"/>
      <c r="BC42" s="29">
        <f t="shared" ref="BC42" si="17">SUM(BC40:BF41)</f>
        <v>0</v>
      </c>
      <c r="BD42" s="30"/>
      <c r="BE42" s="30"/>
      <c r="BF42" s="31"/>
      <c r="BG42" s="241" t="str">
        <f t="shared" si="0"/>
        <v>n.é.</v>
      </c>
      <c r="BH42" s="242"/>
    </row>
    <row r="43" spans="1:60" ht="20.100000000000001" customHeight="1">
      <c r="A43" s="185" t="s">
        <v>181</v>
      </c>
      <c r="B43" s="186"/>
      <c r="C43" s="143" t="s">
        <v>281</v>
      </c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3"/>
      <c r="AC43" s="161" t="s">
        <v>282</v>
      </c>
      <c r="AD43" s="162"/>
      <c r="AE43" s="215"/>
      <c r="AF43" s="216"/>
      <c r="AG43" s="216"/>
      <c r="AH43" s="217"/>
      <c r="AI43" s="215"/>
      <c r="AJ43" s="216"/>
      <c r="AK43" s="216"/>
      <c r="AL43" s="217"/>
      <c r="AM43" s="209"/>
      <c r="AN43" s="210"/>
      <c r="AO43" s="210"/>
      <c r="AP43" s="211"/>
      <c r="AQ43" s="212" t="s">
        <v>593</v>
      </c>
      <c r="AR43" s="213"/>
      <c r="AS43" s="213"/>
      <c r="AT43" s="214"/>
      <c r="AU43" s="209"/>
      <c r="AV43" s="210"/>
      <c r="AW43" s="210"/>
      <c r="AX43" s="211"/>
      <c r="AY43" s="212" t="s">
        <v>593</v>
      </c>
      <c r="AZ43" s="213"/>
      <c r="BA43" s="213"/>
      <c r="BB43" s="214"/>
      <c r="BC43" s="209"/>
      <c r="BD43" s="210"/>
      <c r="BE43" s="210"/>
      <c r="BF43" s="211"/>
      <c r="BG43" s="163" t="str">
        <f t="shared" si="0"/>
        <v>n.é.</v>
      </c>
      <c r="BH43" s="164"/>
    </row>
    <row r="44" spans="1:60" ht="20.100000000000001" customHeight="1">
      <c r="A44" s="185" t="s">
        <v>182</v>
      </c>
      <c r="B44" s="186"/>
      <c r="C44" s="143" t="s">
        <v>283</v>
      </c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3"/>
      <c r="AC44" s="161" t="s">
        <v>284</v>
      </c>
      <c r="AD44" s="162"/>
      <c r="AE44" s="215"/>
      <c r="AF44" s="216"/>
      <c r="AG44" s="216"/>
      <c r="AH44" s="217"/>
      <c r="AI44" s="215"/>
      <c r="AJ44" s="216"/>
      <c r="AK44" s="216"/>
      <c r="AL44" s="217"/>
      <c r="AM44" s="209"/>
      <c r="AN44" s="210"/>
      <c r="AO44" s="210"/>
      <c r="AP44" s="211"/>
      <c r="AQ44" s="212" t="s">
        <v>593</v>
      </c>
      <c r="AR44" s="213"/>
      <c r="AS44" s="213"/>
      <c r="AT44" s="214"/>
      <c r="AU44" s="209"/>
      <c r="AV44" s="210"/>
      <c r="AW44" s="210"/>
      <c r="AX44" s="211"/>
      <c r="AY44" s="212" t="s">
        <v>593</v>
      </c>
      <c r="AZ44" s="213"/>
      <c r="BA44" s="213"/>
      <c r="BB44" s="214"/>
      <c r="BC44" s="209"/>
      <c r="BD44" s="210"/>
      <c r="BE44" s="210"/>
      <c r="BF44" s="211"/>
      <c r="BG44" s="163" t="str">
        <f t="shared" si="0"/>
        <v>n.é.</v>
      </c>
      <c r="BH44" s="164"/>
    </row>
    <row r="45" spans="1:60" ht="20.100000000000001" customHeight="1">
      <c r="A45" s="185" t="s">
        <v>183</v>
      </c>
      <c r="B45" s="186"/>
      <c r="C45" s="143" t="s">
        <v>285</v>
      </c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3"/>
      <c r="AC45" s="161" t="s">
        <v>286</v>
      </c>
      <c r="AD45" s="162"/>
      <c r="AE45" s="215">
        <v>3200</v>
      </c>
      <c r="AF45" s="216"/>
      <c r="AG45" s="216"/>
      <c r="AH45" s="217"/>
      <c r="AI45" s="215">
        <v>3200</v>
      </c>
      <c r="AJ45" s="216"/>
      <c r="AK45" s="216"/>
      <c r="AL45" s="217"/>
      <c r="AM45" s="209"/>
      <c r="AN45" s="210"/>
      <c r="AO45" s="210"/>
      <c r="AP45" s="211"/>
      <c r="AQ45" s="212" t="s">
        <v>593</v>
      </c>
      <c r="AR45" s="213"/>
      <c r="AS45" s="213"/>
      <c r="AT45" s="214"/>
      <c r="AU45" s="209"/>
      <c r="AV45" s="210"/>
      <c r="AW45" s="210"/>
      <c r="AX45" s="211"/>
      <c r="AY45" s="212" t="s">
        <v>593</v>
      </c>
      <c r="AZ45" s="213"/>
      <c r="BA45" s="213"/>
      <c r="BB45" s="214"/>
      <c r="BC45" s="209"/>
      <c r="BD45" s="210"/>
      <c r="BE45" s="210"/>
      <c r="BF45" s="211"/>
      <c r="BG45" s="163">
        <f t="shared" si="0"/>
        <v>0</v>
      </c>
      <c r="BH45" s="164"/>
    </row>
    <row r="46" spans="1:60" s="10" customFormat="1" ht="20.100000000000001" customHeight="1">
      <c r="A46" s="198" t="s">
        <v>502</v>
      </c>
      <c r="B46" s="199"/>
      <c r="C46" s="200" t="s">
        <v>513</v>
      </c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2"/>
      <c r="AC46" s="203" t="s">
        <v>502</v>
      </c>
      <c r="AD46" s="204"/>
      <c r="AE46" s="205">
        <v>3200</v>
      </c>
      <c r="AF46" s="206"/>
      <c r="AG46" s="206"/>
      <c r="AH46" s="207"/>
      <c r="AI46" s="205">
        <v>3200</v>
      </c>
      <c r="AJ46" s="206"/>
      <c r="AK46" s="206"/>
      <c r="AL46" s="207"/>
      <c r="AM46" s="189"/>
      <c r="AN46" s="189"/>
      <c r="AO46" s="189"/>
      <c r="AP46" s="189"/>
      <c r="AQ46" s="190" t="s">
        <v>593</v>
      </c>
      <c r="AR46" s="191"/>
      <c r="AS46" s="191"/>
      <c r="AT46" s="192"/>
      <c r="AU46" s="189"/>
      <c r="AV46" s="189"/>
      <c r="AW46" s="189"/>
      <c r="AX46" s="189"/>
      <c r="AY46" s="190" t="s">
        <v>593</v>
      </c>
      <c r="AZ46" s="191"/>
      <c r="BA46" s="191"/>
      <c r="BB46" s="192"/>
      <c r="BC46" s="189"/>
      <c r="BD46" s="189"/>
      <c r="BE46" s="189"/>
      <c r="BF46" s="189"/>
      <c r="BG46" s="193">
        <f t="shared" si="0"/>
        <v>0</v>
      </c>
      <c r="BH46" s="194"/>
    </row>
    <row r="47" spans="1:60" ht="20.100000000000001" customHeight="1">
      <c r="A47" s="185" t="s">
        <v>184</v>
      </c>
      <c r="B47" s="186"/>
      <c r="C47" s="143" t="s">
        <v>287</v>
      </c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3"/>
      <c r="AC47" s="161" t="s">
        <v>288</v>
      </c>
      <c r="AD47" s="162"/>
      <c r="AE47" s="215">
        <v>75000</v>
      </c>
      <c r="AF47" s="216"/>
      <c r="AG47" s="216"/>
      <c r="AH47" s="217"/>
      <c r="AI47" s="215">
        <v>75000</v>
      </c>
      <c r="AJ47" s="216"/>
      <c r="AK47" s="216"/>
      <c r="AL47" s="217"/>
      <c r="AM47" s="209"/>
      <c r="AN47" s="210"/>
      <c r="AO47" s="210"/>
      <c r="AP47" s="211"/>
      <c r="AQ47" s="212" t="s">
        <v>593</v>
      </c>
      <c r="AR47" s="213"/>
      <c r="AS47" s="213"/>
      <c r="AT47" s="214"/>
      <c r="AU47" s="209"/>
      <c r="AV47" s="210"/>
      <c r="AW47" s="210"/>
      <c r="AX47" s="211"/>
      <c r="AY47" s="212" t="s">
        <v>593</v>
      </c>
      <c r="AZ47" s="213"/>
      <c r="BA47" s="213"/>
      <c r="BB47" s="214"/>
      <c r="BC47" s="209"/>
      <c r="BD47" s="210"/>
      <c r="BE47" s="210"/>
      <c r="BF47" s="211"/>
      <c r="BG47" s="163">
        <f t="shared" si="0"/>
        <v>0</v>
      </c>
      <c r="BH47" s="164"/>
    </row>
    <row r="48" spans="1:60" s="10" customFormat="1" ht="20.100000000000001" customHeight="1">
      <c r="A48" s="198" t="s">
        <v>502</v>
      </c>
      <c r="B48" s="199"/>
      <c r="C48" s="200" t="s">
        <v>514</v>
      </c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2"/>
      <c r="AC48" s="203" t="s">
        <v>502</v>
      </c>
      <c r="AD48" s="204"/>
      <c r="AE48" s="205">
        <v>75000</v>
      </c>
      <c r="AF48" s="206"/>
      <c r="AG48" s="206"/>
      <c r="AH48" s="207"/>
      <c r="AI48" s="205">
        <v>75000</v>
      </c>
      <c r="AJ48" s="206"/>
      <c r="AK48" s="206"/>
      <c r="AL48" s="207"/>
      <c r="AM48" s="189"/>
      <c r="AN48" s="189"/>
      <c r="AO48" s="189"/>
      <c r="AP48" s="189"/>
      <c r="AQ48" s="190" t="s">
        <v>593</v>
      </c>
      <c r="AR48" s="191"/>
      <c r="AS48" s="191"/>
      <c r="AT48" s="192"/>
      <c r="AU48" s="189"/>
      <c r="AV48" s="189"/>
      <c r="AW48" s="189"/>
      <c r="AX48" s="189"/>
      <c r="AY48" s="190" t="s">
        <v>593</v>
      </c>
      <c r="AZ48" s="191"/>
      <c r="BA48" s="191"/>
      <c r="BB48" s="192"/>
      <c r="BC48" s="189"/>
      <c r="BD48" s="189"/>
      <c r="BE48" s="189"/>
      <c r="BF48" s="189"/>
      <c r="BG48" s="193">
        <f t="shared" si="0"/>
        <v>0</v>
      </c>
      <c r="BH48" s="194"/>
    </row>
    <row r="49" spans="1:60" ht="20.100000000000001" customHeight="1">
      <c r="A49" s="185" t="s">
        <v>185</v>
      </c>
      <c r="B49" s="186"/>
      <c r="C49" s="143" t="s">
        <v>289</v>
      </c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3"/>
      <c r="AC49" s="161" t="s">
        <v>290</v>
      </c>
      <c r="AD49" s="162"/>
      <c r="AE49" s="215"/>
      <c r="AF49" s="216"/>
      <c r="AG49" s="216"/>
      <c r="AH49" s="217"/>
      <c r="AI49" s="215"/>
      <c r="AJ49" s="216"/>
      <c r="AK49" s="216"/>
      <c r="AL49" s="217"/>
      <c r="AM49" s="209"/>
      <c r="AN49" s="210"/>
      <c r="AO49" s="210"/>
      <c r="AP49" s="211"/>
      <c r="AQ49" s="212" t="s">
        <v>593</v>
      </c>
      <c r="AR49" s="213"/>
      <c r="AS49" s="213"/>
      <c r="AT49" s="214"/>
      <c r="AU49" s="209"/>
      <c r="AV49" s="210"/>
      <c r="AW49" s="210"/>
      <c r="AX49" s="211"/>
      <c r="AY49" s="212" t="s">
        <v>593</v>
      </c>
      <c r="AZ49" s="213"/>
      <c r="BA49" s="213"/>
      <c r="BB49" s="214"/>
      <c r="BC49" s="209"/>
      <c r="BD49" s="210"/>
      <c r="BE49" s="210"/>
      <c r="BF49" s="211"/>
      <c r="BG49" s="163" t="str">
        <f t="shared" si="0"/>
        <v>n.é.</v>
      </c>
      <c r="BH49" s="164"/>
    </row>
    <row r="50" spans="1:60" ht="20.100000000000001" customHeight="1">
      <c r="A50" s="185" t="s">
        <v>186</v>
      </c>
      <c r="B50" s="186"/>
      <c r="C50" s="143" t="s">
        <v>291</v>
      </c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3"/>
      <c r="AC50" s="161" t="s">
        <v>292</v>
      </c>
      <c r="AD50" s="162"/>
      <c r="AE50" s="215"/>
      <c r="AF50" s="216"/>
      <c r="AG50" s="216"/>
      <c r="AH50" s="217"/>
      <c r="AI50" s="215"/>
      <c r="AJ50" s="216"/>
      <c r="AK50" s="216"/>
      <c r="AL50" s="217"/>
      <c r="AM50" s="209"/>
      <c r="AN50" s="210"/>
      <c r="AO50" s="210"/>
      <c r="AP50" s="211"/>
      <c r="AQ50" s="212" t="s">
        <v>593</v>
      </c>
      <c r="AR50" s="213"/>
      <c r="AS50" s="213"/>
      <c r="AT50" s="214"/>
      <c r="AU50" s="209"/>
      <c r="AV50" s="210"/>
      <c r="AW50" s="210"/>
      <c r="AX50" s="211"/>
      <c r="AY50" s="212" t="s">
        <v>593</v>
      </c>
      <c r="AZ50" s="213"/>
      <c r="BA50" s="213"/>
      <c r="BB50" s="214"/>
      <c r="BC50" s="209"/>
      <c r="BD50" s="210"/>
      <c r="BE50" s="210"/>
      <c r="BF50" s="211"/>
      <c r="BG50" s="163" t="str">
        <f t="shared" si="0"/>
        <v>n.é.</v>
      </c>
      <c r="BH50" s="164"/>
    </row>
    <row r="51" spans="1:60" ht="20.100000000000001" customHeight="1">
      <c r="A51" s="185" t="s">
        <v>187</v>
      </c>
      <c r="B51" s="186"/>
      <c r="C51" s="143" t="s">
        <v>293</v>
      </c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3"/>
      <c r="AC51" s="161" t="s">
        <v>294</v>
      </c>
      <c r="AD51" s="162"/>
      <c r="AE51" s="215">
        <v>6000</v>
      </c>
      <c r="AF51" s="216"/>
      <c r="AG51" s="216"/>
      <c r="AH51" s="217"/>
      <c r="AI51" s="215">
        <v>6000</v>
      </c>
      <c r="AJ51" s="216"/>
      <c r="AK51" s="216"/>
      <c r="AL51" s="217"/>
      <c r="AM51" s="209"/>
      <c r="AN51" s="210"/>
      <c r="AO51" s="210"/>
      <c r="AP51" s="211"/>
      <c r="AQ51" s="212" t="s">
        <v>593</v>
      </c>
      <c r="AR51" s="213"/>
      <c r="AS51" s="213"/>
      <c r="AT51" s="214"/>
      <c r="AU51" s="209"/>
      <c r="AV51" s="210"/>
      <c r="AW51" s="210"/>
      <c r="AX51" s="211"/>
      <c r="AY51" s="212" t="s">
        <v>593</v>
      </c>
      <c r="AZ51" s="213"/>
      <c r="BA51" s="213"/>
      <c r="BB51" s="214"/>
      <c r="BC51" s="209"/>
      <c r="BD51" s="210"/>
      <c r="BE51" s="210"/>
      <c r="BF51" s="211"/>
      <c r="BG51" s="163">
        <f t="shared" si="0"/>
        <v>0</v>
      </c>
      <c r="BH51" s="164"/>
    </row>
    <row r="52" spans="1:60" ht="20.100000000000001" customHeight="1">
      <c r="A52" s="185" t="s">
        <v>188</v>
      </c>
      <c r="B52" s="186"/>
      <c r="C52" s="143" t="s">
        <v>295</v>
      </c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3"/>
      <c r="AC52" s="161" t="s">
        <v>296</v>
      </c>
      <c r="AD52" s="162"/>
      <c r="AE52" s="215">
        <v>700</v>
      </c>
      <c r="AF52" s="216"/>
      <c r="AG52" s="216"/>
      <c r="AH52" s="217"/>
      <c r="AI52" s="215">
        <v>700</v>
      </c>
      <c r="AJ52" s="216"/>
      <c r="AK52" s="216"/>
      <c r="AL52" s="217"/>
      <c r="AM52" s="209"/>
      <c r="AN52" s="210"/>
      <c r="AO52" s="210"/>
      <c r="AP52" s="211"/>
      <c r="AQ52" s="212" t="s">
        <v>593</v>
      </c>
      <c r="AR52" s="213"/>
      <c r="AS52" s="213"/>
      <c r="AT52" s="214"/>
      <c r="AU52" s="209"/>
      <c r="AV52" s="210"/>
      <c r="AW52" s="210"/>
      <c r="AX52" s="211"/>
      <c r="AY52" s="212" t="s">
        <v>593</v>
      </c>
      <c r="AZ52" s="213"/>
      <c r="BA52" s="213"/>
      <c r="BB52" s="214"/>
      <c r="BC52" s="209"/>
      <c r="BD52" s="210"/>
      <c r="BE52" s="210"/>
      <c r="BF52" s="211"/>
      <c r="BG52" s="163">
        <f t="shared" si="0"/>
        <v>0</v>
      </c>
      <c r="BH52" s="164"/>
    </row>
    <row r="53" spans="1:60" s="10" customFormat="1" ht="20.100000000000001" customHeight="1">
      <c r="A53" s="198" t="s">
        <v>502</v>
      </c>
      <c r="B53" s="199"/>
      <c r="C53" s="200" t="s">
        <v>516</v>
      </c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2"/>
      <c r="AC53" s="203" t="s">
        <v>502</v>
      </c>
      <c r="AD53" s="204"/>
      <c r="AE53" s="205">
        <v>700</v>
      </c>
      <c r="AF53" s="206"/>
      <c r="AG53" s="206"/>
      <c r="AH53" s="207"/>
      <c r="AI53" s="205">
        <v>700</v>
      </c>
      <c r="AJ53" s="206"/>
      <c r="AK53" s="206"/>
      <c r="AL53" s="207"/>
      <c r="AM53" s="189"/>
      <c r="AN53" s="189"/>
      <c r="AO53" s="189"/>
      <c r="AP53" s="189"/>
      <c r="AQ53" s="190" t="s">
        <v>593</v>
      </c>
      <c r="AR53" s="191"/>
      <c r="AS53" s="191"/>
      <c r="AT53" s="192"/>
      <c r="AU53" s="189"/>
      <c r="AV53" s="189"/>
      <c r="AW53" s="189"/>
      <c r="AX53" s="189"/>
      <c r="AY53" s="190" t="s">
        <v>593</v>
      </c>
      <c r="AZ53" s="191"/>
      <c r="BA53" s="191"/>
      <c r="BB53" s="192"/>
      <c r="BC53" s="189"/>
      <c r="BD53" s="189"/>
      <c r="BE53" s="189"/>
      <c r="BF53" s="189"/>
      <c r="BG53" s="193">
        <f t="shared" si="0"/>
        <v>0</v>
      </c>
      <c r="BH53" s="194"/>
    </row>
    <row r="54" spans="1:60" s="3" customFormat="1" ht="20.100000000000001" customHeight="1">
      <c r="A54" s="228" t="s">
        <v>189</v>
      </c>
      <c r="B54" s="226"/>
      <c r="C54" s="131" t="s">
        <v>297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3"/>
      <c r="AC54" s="159" t="s">
        <v>298</v>
      </c>
      <c r="AD54" s="160"/>
      <c r="AE54" s="29">
        <f>SUM(AE47:AH53)-AE48-AE53</f>
        <v>81700</v>
      </c>
      <c r="AF54" s="30"/>
      <c r="AG54" s="30"/>
      <c r="AH54" s="31"/>
      <c r="AI54" s="29">
        <f t="shared" ref="AI54" si="18">SUM(AI47:AL53)-AI48-AI53</f>
        <v>81700</v>
      </c>
      <c r="AJ54" s="30"/>
      <c r="AK54" s="30"/>
      <c r="AL54" s="31"/>
      <c r="AM54" s="29">
        <f t="shared" ref="AM54" si="19">SUM(AM47:AP53)-AM48-AM53</f>
        <v>0</v>
      </c>
      <c r="AN54" s="30"/>
      <c r="AO54" s="30"/>
      <c r="AP54" s="31"/>
      <c r="AQ54" s="218" t="s">
        <v>593</v>
      </c>
      <c r="AR54" s="219"/>
      <c r="AS54" s="219"/>
      <c r="AT54" s="220"/>
      <c r="AU54" s="29">
        <f t="shared" ref="AU54" si="20">SUM(AU47:AX53)-AU48-AU53</f>
        <v>0</v>
      </c>
      <c r="AV54" s="30"/>
      <c r="AW54" s="30"/>
      <c r="AX54" s="31"/>
      <c r="AY54" s="218" t="s">
        <v>593</v>
      </c>
      <c r="AZ54" s="219"/>
      <c r="BA54" s="219"/>
      <c r="BB54" s="220"/>
      <c r="BC54" s="29">
        <f t="shared" ref="BC54" si="21">SUM(BC47:BF53)-BC48-BC53</f>
        <v>0</v>
      </c>
      <c r="BD54" s="30"/>
      <c r="BE54" s="30"/>
      <c r="BF54" s="31"/>
      <c r="BG54" s="241">
        <f t="shared" si="0"/>
        <v>0</v>
      </c>
      <c r="BH54" s="242"/>
    </row>
    <row r="55" spans="1:60" ht="20.100000000000001" customHeight="1">
      <c r="A55" s="185" t="s">
        <v>190</v>
      </c>
      <c r="B55" s="186"/>
      <c r="C55" s="143" t="s">
        <v>299</v>
      </c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3"/>
      <c r="AC55" s="161" t="s">
        <v>300</v>
      </c>
      <c r="AD55" s="162"/>
      <c r="AE55" s="215">
        <v>235</v>
      </c>
      <c r="AF55" s="216"/>
      <c r="AG55" s="216"/>
      <c r="AH55" s="217"/>
      <c r="AI55" s="215">
        <v>235</v>
      </c>
      <c r="AJ55" s="216"/>
      <c r="AK55" s="216"/>
      <c r="AL55" s="217"/>
      <c r="AM55" s="209"/>
      <c r="AN55" s="210"/>
      <c r="AO55" s="210"/>
      <c r="AP55" s="211"/>
      <c r="AQ55" s="212" t="s">
        <v>593</v>
      </c>
      <c r="AR55" s="213"/>
      <c r="AS55" s="213"/>
      <c r="AT55" s="214"/>
      <c r="AU55" s="209"/>
      <c r="AV55" s="210"/>
      <c r="AW55" s="210"/>
      <c r="AX55" s="211"/>
      <c r="AY55" s="212" t="s">
        <v>593</v>
      </c>
      <c r="AZ55" s="213"/>
      <c r="BA55" s="213"/>
      <c r="BB55" s="214"/>
      <c r="BC55" s="209"/>
      <c r="BD55" s="210"/>
      <c r="BE55" s="210"/>
      <c r="BF55" s="211"/>
      <c r="BG55" s="163">
        <f t="shared" si="0"/>
        <v>0</v>
      </c>
      <c r="BH55" s="164"/>
    </row>
    <row r="56" spans="1:60" s="10" customFormat="1" ht="20.100000000000001" customHeight="1">
      <c r="A56" s="198" t="s">
        <v>502</v>
      </c>
      <c r="B56" s="199"/>
      <c r="C56" s="200" t="s">
        <v>515</v>
      </c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2"/>
      <c r="AC56" s="203" t="s">
        <v>502</v>
      </c>
      <c r="AD56" s="204"/>
      <c r="AE56" s="205">
        <v>200</v>
      </c>
      <c r="AF56" s="206"/>
      <c r="AG56" s="206"/>
      <c r="AH56" s="207"/>
      <c r="AI56" s="205">
        <v>200</v>
      </c>
      <c r="AJ56" s="206"/>
      <c r="AK56" s="206"/>
      <c r="AL56" s="207"/>
      <c r="AM56" s="189"/>
      <c r="AN56" s="189"/>
      <c r="AO56" s="189"/>
      <c r="AP56" s="189"/>
      <c r="AQ56" s="190" t="s">
        <v>593</v>
      </c>
      <c r="AR56" s="191"/>
      <c r="AS56" s="191"/>
      <c r="AT56" s="192"/>
      <c r="AU56" s="189"/>
      <c r="AV56" s="189"/>
      <c r="AW56" s="189"/>
      <c r="AX56" s="189"/>
      <c r="AY56" s="190" t="s">
        <v>593</v>
      </c>
      <c r="AZ56" s="191"/>
      <c r="BA56" s="191"/>
      <c r="BB56" s="192"/>
      <c r="BC56" s="189"/>
      <c r="BD56" s="189"/>
      <c r="BE56" s="189"/>
      <c r="BF56" s="189"/>
      <c r="BG56" s="193">
        <f t="shared" si="0"/>
        <v>0</v>
      </c>
      <c r="BH56" s="194"/>
    </row>
    <row r="57" spans="1:60" s="10" customFormat="1" ht="20.100000000000001" customHeight="1">
      <c r="A57" s="198" t="s">
        <v>502</v>
      </c>
      <c r="B57" s="199"/>
      <c r="C57" s="200" t="s">
        <v>517</v>
      </c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2"/>
      <c r="AC57" s="203" t="s">
        <v>502</v>
      </c>
      <c r="AD57" s="204"/>
      <c r="AE57" s="205">
        <v>35</v>
      </c>
      <c r="AF57" s="206"/>
      <c r="AG57" s="206"/>
      <c r="AH57" s="207"/>
      <c r="AI57" s="205">
        <v>35</v>
      </c>
      <c r="AJ57" s="206"/>
      <c r="AK57" s="206"/>
      <c r="AL57" s="207"/>
      <c r="AM57" s="189"/>
      <c r="AN57" s="189"/>
      <c r="AO57" s="189"/>
      <c r="AP57" s="189"/>
      <c r="AQ57" s="190" t="s">
        <v>593</v>
      </c>
      <c r="AR57" s="191"/>
      <c r="AS57" s="191"/>
      <c r="AT57" s="192"/>
      <c r="AU57" s="189"/>
      <c r="AV57" s="189"/>
      <c r="AW57" s="189"/>
      <c r="AX57" s="189"/>
      <c r="AY57" s="190" t="s">
        <v>593</v>
      </c>
      <c r="AZ57" s="191"/>
      <c r="BA57" s="191"/>
      <c r="BB57" s="192"/>
      <c r="BC57" s="189"/>
      <c r="BD57" s="189"/>
      <c r="BE57" s="189"/>
      <c r="BF57" s="189"/>
      <c r="BG57" s="193">
        <f t="shared" si="0"/>
        <v>0</v>
      </c>
      <c r="BH57" s="194"/>
    </row>
    <row r="58" spans="1:60" s="3" customFormat="1" ht="20.100000000000001" customHeight="1">
      <c r="A58" s="228" t="s">
        <v>191</v>
      </c>
      <c r="B58" s="226"/>
      <c r="C58" s="131" t="s">
        <v>301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3"/>
      <c r="AC58" s="159" t="s">
        <v>302</v>
      </c>
      <c r="AD58" s="160"/>
      <c r="AE58" s="29">
        <f>AE42+AE43+AE44+AE45+AE54+AE55</f>
        <v>85135</v>
      </c>
      <c r="AF58" s="30"/>
      <c r="AG58" s="30"/>
      <c r="AH58" s="31"/>
      <c r="AI58" s="29">
        <f t="shared" ref="AI58" si="22">AI42+AI43+AI44+AI45+AI54+AI55</f>
        <v>85135</v>
      </c>
      <c r="AJ58" s="30"/>
      <c r="AK58" s="30"/>
      <c r="AL58" s="31"/>
      <c r="AM58" s="29">
        <f t="shared" ref="AM58" si="23">AM42+AM43+AM44+AM45+AM54+AM55</f>
        <v>0</v>
      </c>
      <c r="AN58" s="30"/>
      <c r="AO58" s="30"/>
      <c r="AP58" s="31"/>
      <c r="AQ58" s="218" t="s">
        <v>593</v>
      </c>
      <c r="AR58" s="219"/>
      <c r="AS58" s="219"/>
      <c r="AT58" s="220"/>
      <c r="AU58" s="29">
        <f t="shared" ref="AU58" si="24">AU42+AU43+AU44+AU45+AU54+AU55</f>
        <v>0</v>
      </c>
      <c r="AV58" s="30"/>
      <c r="AW58" s="30"/>
      <c r="AX58" s="31"/>
      <c r="AY58" s="218" t="s">
        <v>593</v>
      </c>
      <c r="AZ58" s="219"/>
      <c r="BA58" s="219"/>
      <c r="BB58" s="220"/>
      <c r="BC58" s="29">
        <f t="shared" ref="BC58" si="25">BC42+BC43+BC44+BC45+BC54+BC55</f>
        <v>0</v>
      </c>
      <c r="BD58" s="30"/>
      <c r="BE58" s="30"/>
      <c r="BF58" s="31"/>
      <c r="BG58" s="241">
        <f t="shared" si="0"/>
        <v>0</v>
      </c>
      <c r="BH58" s="242"/>
    </row>
    <row r="59" spans="1:60" ht="20.100000000000001" customHeight="1">
      <c r="A59" s="185" t="s">
        <v>192</v>
      </c>
      <c r="B59" s="186"/>
      <c r="C59" s="82" t="s">
        <v>303</v>
      </c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4"/>
      <c r="AC59" s="161" t="s">
        <v>304</v>
      </c>
      <c r="AD59" s="162"/>
      <c r="AE59" s="215"/>
      <c r="AF59" s="216"/>
      <c r="AG59" s="216"/>
      <c r="AH59" s="217"/>
      <c r="AI59" s="215"/>
      <c r="AJ59" s="216"/>
      <c r="AK59" s="216"/>
      <c r="AL59" s="217"/>
      <c r="AM59" s="209"/>
      <c r="AN59" s="210"/>
      <c r="AO59" s="210"/>
      <c r="AP59" s="211"/>
      <c r="AQ59" s="212" t="s">
        <v>593</v>
      </c>
      <c r="AR59" s="213"/>
      <c r="AS59" s="213"/>
      <c r="AT59" s="214"/>
      <c r="AU59" s="209"/>
      <c r="AV59" s="210"/>
      <c r="AW59" s="210"/>
      <c r="AX59" s="211"/>
      <c r="AY59" s="212" t="s">
        <v>593</v>
      </c>
      <c r="AZ59" s="213"/>
      <c r="BA59" s="213"/>
      <c r="BB59" s="214"/>
      <c r="BC59" s="209"/>
      <c r="BD59" s="210"/>
      <c r="BE59" s="210"/>
      <c r="BF59" s="211"/>
      <c r="BG59" s="163" t="str">
        <f t="shared" si="0"/>
        <v>n.é.</v>
      </c>
      <c r="BH59" s="164"/>
    </row>
    <row r="60" spans="1:60" ht="20.100000000000001" customHeight="1">
      <c r="A60" s="185" t="s">
        <v>193</v>
      </c>
      <c r="B60" s="186"/>
      <c r="C60" s="82" t="s">
        <v>305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4"/>
      <c r="AC60" s="161" t="s">
        <v>306</v>
      </c>
      <c r="AD60" s="162"/>
      <c r="AE60" s="215">
        <f>SUM(AE61:AH63)</f>
        <v>13644</v>
      </c>
      <c r="AF60" s="216"/>
      <c r="AG60" s="216"/>
      <c r="AH60" s="217"/>
      <c r="AI60" s="215">
        <v>13644</v>
      </c>
      <c r="AJ60" s="216"/>
      <c r="AK60" s="216"/>
      <c r="AL60" s="217"/>
      <c r="AM60" s="209"/>
      <c r="AN60" s="210"/>
      <c r="AO60" s="210"/>
      <c r="AP60" s="211"/>
      <c r="AQ60" s="212" t="s">
        <v>593</v>
      </c>
      <c r="AR60" s="213"/>
      <c r="AS60" s="213"/>
      <c r="AT60" s="214"/>
      <c r="AU60" s="209"/>
      <c r="AV60" s="210"/>
      <c r="AW60" s="210"/>
      <c r="AX60" s="211"/>
      <c r="AY60" s="212" t="s">
        <v>593</v>
      </c>
      <c r="AZ60" s="213"/>
      <c r="BA60" s="213"/>
      <c r="BB60" s="214"/>
      <c r="BC60" s="209"/>
      <c r="BD60" s="210"/>
      <c r="BE60" s="210"/>
      <c r="BF60" s="211"/>
      <c r="BG60" s="163">
        <f t="shared" si="0"/>
        <v>0</v>
      </c>
      <c r="BH60" s="164"/>
    </row>
    <row r="61" spans="1:60" s="10" customFormat="1" ht="20.100000000000001" customHeight="1">
      <c r="A61" s="198" t="s">
        <v>502</v>
      </c>
      <c r="B61" s="199"/>
      <c r="C61" s="200" t="s">
        <v>518</v>
      </c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2"/>
      <c r="AC61" s="203" t="s">
        <v>502</v>
      </c>
      <c r="AD61" s="204"/>
      <c r="AE61" s="205">
        <v>13414</v>
      </c>
      <c r="AF61" s="206"/>
      <c r="AG61" s="206"/>
      <c r="AH61" s="207"/>
      <c r="AI61" s="205">
        <v>13414</v>
      </c>
      <c r="AJ61" s="206"/>
      <c r="AK61" s="206"/>
      <c r="AL61" s="207"/>
      <c r="AM61" s="189"/>
      <c r="AN61" s="189"/>
      <c r="AO61" s="189"/>
      <c r="AP61" s="189"/>
      <c r="AQ61" s="190" t="s">
        <v>593</v>
      </c>
      <c r="AR61" s="191"/>
      <c r="AS61" s="191"/>
      <c r="AT61" s="192"/>
      <c r="AU61" s="189"/>
      <c r="AV61" s="189"/>
      <c r="AW61" s="189"/>
      <c r="AX61" s="189"/>
      <c r="AY61" s="190" t="s">
        <v>593</v>
      </c>
      <c r="AZ61" s="191"/>
      <c r="BA61" s="191"/>
      <c r="BB61" s="192"/>
      <c r="BC61" s="189"/>
      <c r="BD61" s="189"/>
      <c r="BE61" s="189"/>
      <c r="BF61" s="189"/>
      <c r="BG61" s="193">
        <f t="shared" si="0"/>
        <v>0</v>
      </c>
      <c r="BH61" s="194"/>
    </row>
    <row r="62" spans="1:60" s="10" customFormat="1" ht="20.100000000000001" customHeight="1">
      <c r="A62" s="198" t="s">
        <v>502</v>
      </c>
      <c r="B62" s="199"/>
      <c r="C62" s="200" t="s">
        <v>582</v>
      </c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2"/>
      <c r="AC62" s="203" t="s">
        <v>502</v>
      </c>
      <c r="AD62" s="204"/>
      <c r="AE62" s="205">
        <v>100</v>
      </c>
      <c r="AF62" s="206"/>
      <c r="AG62" s="206"/>
      <c r="AH62" s="207"/>
      <c r="AI62" s="205">
        <v>100</v>
      </c>
      <c r="AJ62" s="206"/>
      <c r="AK62" s="206"/>
      <c r="AL62" s="207"/>
      <c r="AM62" s="189"/>
      <c r="AN62" s="189"/>
      <c r="AO62" s="189"/>
      <c r="AP62" s="189"/>
      <c r="AQ62" s="190" t="s">
        <v>593</v>
      </c>
      <c r="AR62" s="191"/>
      <c r="AS62" s="191"/>
      <c r="AT62" s="192"/>
      <c r="AU62" s="189"/>
      <c r="AV62" s="189"/>
      <c r="AW62" s="189"/>
      <c r="AX62" s="189"/>
      <c r="AY62" s="190" t="s">
        <v>593</v>
      </c>
      <c r="AZ62" s="191"/>
      <c r="BA62" s="191"/>
      <c r="BB62" s="192"/>
      <c r="BC62" s="189"/>
      <c r="BD62" s="189"/>
      <c r="BE62" s="189"/>
      <c r="BF62" s="189"/>
      <c r="BG62" s="193">
        <f t="shared" si="0"/>
        <v>0</v>
      </c>
      <c r="BH62" s="194"/>
    </row>
    <row r="63" spans="1:60" s="10" customFormat="1" ht="20.100000000000001" customHeight="1">
      <c r="A63" s="198" t="s">
        <v>502</v>
      </c>
      <c r="B63" s="199"/>
      <c r="C63" s="200" t="s">
        <v>583</v>
      </c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2"/>
      <c r="AC63" s="203" t="s">
        <v>502</v>
      </c>
      <c r="AD63" s="204"/>
      <c r="AE63" s="205">
        <v>130</v>
      </c>
      <c r="AF63" s="206"/>
      <c r="AG63" s="206"/>
      <c r="AH63" s="207"/>
      <c r="AI63" s="205">
        <v>130</v>
      </c>
      <c r="AJ63" s="206"/>
      <c r="AK63" s="206"/>
      <c r="AL63" s="207"/>
      <c r="AM63" s="189"/>
      <c r="AN63" s="189"/>
      <c r="AO63" s="189"/>
      <c r="AP63" s="189"/>
      <c r="AQ63" s="190" t="s">
        <v>593</v>
      </c>
      <c r="AR63" s="191"/>
      <c r="AS63" s="191"/>
      <c r="AT63" s="192"/>
      <c r="AU63" s="189"/>
      <c r="AV63" s="189"/>
      <c r="AW63" s="189"/>
      <c r="AX63" s="189"/>
      <c r="AY63" s="190" t="s">
        <v>593</v>
      </c>
      <c r="AZ63" s="191"/>
      <c r="BA63" s="191"/>
      <c r="BB63" s="192"/>
      <c r="BC63" s="189"/>
      <c r="BD63" s="189"/>
      <c r="BE63" s="189"/>
      <c r="BF63" s="189"/>
      <c r="BG63" s="193">
        <f t="shared" si="0"/>
        <v>0</v>
      </c>
      <c r="BH63" s="194"/>
    </row>
    <row r="64" spans="1:60" ht="20.100000000000001" customHeight="1">
      <c r="A64" s="185" t="s">
        <v>194</v>
      </c>
      <c r="B64" s="186"/>
      <c r="C64" s="82" t="s">
        <v>307</v>
      </c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4"/>
      <c r="AC64" s="161" t="s">
        <v>308</v>
      </c>
      <c r="AD64" s="162"/>
      <c r="AE64" s="215">
        <v>400</v>
      </c>
      <c r="AF64" s="216"/>
      <c r="AG64" s="216"/>
      <c r="AH64" s="217"/>
      <c r="AI64" s="215">
        <v>400</v>
      </c>
      <c r="AJ64" s="216"/>
      <c r="AK64" s="216"/>
      <c r="AL64" s="217"/>
      <c r="AM64" s="215"/>
      <c r="AN64" s="216"/>
      <c r="AO64" s="216"/>
      <c r="AP64" s="217"/>
      <c r="AQ64" s="232" t="s">
        <v>593</v>
      </c>
      <c r="AR64" s="233"/>
      <c r="AS64" s="233"/>
      <c r="AT64" s="234"/>
      <c r="AU64" s="215"/>
      <c r="AV64" s="216"/>
      <c r="AW64" s="216"/>
      <c r="AX64" s="217"/>
      <c r="AY64" s="232" t="s">
        <v>593</v>
      </c>
      <c r="AZ64" s="233"/>
      <c r="BA64" s="233"/>
      <c r="BB64" s="234"/>
      <c r="BC64" s="215"/>
      <c r="BD64" s="216"/>
      <c r="BE64" s="216"/>
      <c r="BF64" s="217"/>
      <c r="BG64" s="69">
        <f t="shared" si="0"/>
        <v>0</v>
      </c>
      <c r="BH64" s="70"/>
    </row>
    <row r="65" spans="1:60" ht="20.100000000000001" customHeight="1">
      <c r="A65" s="185" t="s">
        <v>195</v>
      </c>
      <c r="B65" s="186"/>
      <c r="C65" s="82" t="s">
        <v>309</v>
      </c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4"/>
      <c r="AC65" s="161" t="s">
        <v>310</v>
      </c>
      <c r="AD65" s="162"/>
      <c r="AE65" s="215">
        <v>3234</v>
      </c>
      <c r="AF65" s="216"/>
      <c r="AG65" s="216"/>
      <c r="AH65" s="217"/>
      <c r="AI65" s="215">
        <v>3234</v>
      </c>
      <c r="AJ65" s="216"/>
      <c r="AK65" s="216"/>
      <c r="AL65" s="217"/>
      <c r="AM65" s="215"/>
      <c r="AN65" s="216"/>
      <c r="AO65" s="216"/>
      <c r="AP65" s="217"/>
      <c r="AQ65" s="232" t="s">
        <v>593</v>
      </c>
      <c r="AR65" s="233"/>
      <c r="AS65" s="233"/>
      <c r="AT65" s="234"/>
      <c r="AU65" s="215"/>
      <c r="AV65" s="216"/>
      <c r="AW65" s="216"/>
      <c r="AX65" s="217"/>
      <c r="AY65" s="232" t="s">
        <v>593</v>
      </c>
      <c r="AZ65" s="233"/>
      <c r="BA65" s="233"/>
      <c r="BB65" s="234"/>
      <c r="BC65" s="215"/>
      <c r="BD65" s="216"/>
      <c r="BE65" s="216"/>
      <c r="BF65" s="217"/>
      <c r="BG65" s="69">
        <f t="shared" si="0"/>
        <v>0</v>
      </c>
      <c r="BH65" s="70"/>
    </row>
    <row r="66" spans="1:60" ht="20.100000000000001" customHeight="1">
      <c r="A66" s="185" t="s">
        <v>196</v>
      </c>
      <c r="B66" s="186"/>
      <c r="C66" s="82" t="s">
        <v>311</v>
      </c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4"/>
      <c r="AC66" s="161" t="s">
        <v>312</v>
      </c>
      <c r="AD66" s="162"/>
      <c r="AE66" s="215">
        <f>SUM(AE67:AH68)</f>
        <v>4998</v>
      </c>
      <c r="AF66" s="216"/>
      <c r="AG66" s="216"/>
      <c r="AH66" s="217"/>
      <c r="AI66" s="215">
        <v>4998</v>
      </c>
      <c r="AJ66" s="216"/>
      <c r="AK66" s="216"/>
      <c r="AL66" s="217"/>
      <c r="AM66" s="215"/>
      <c r="AN66" s="216"/>
      <c r="AO66" s="216"/>
      <c r="AP66" s="217"/>
      <c r="AQ66" s="232" t="s">
        <v>593</v>
      </c>
      <c r="AR66" s="233"/>
      <c r="AS66" s="233"/>
      <c r="AT66" s="234"/>
      <c r="AU66" s="215"/>
      <c r="AV66" s="216"/>
      <c r="AW66" s="216"/>
      <c r="AX66" s="217"/>
      <c r="AY66" s="232" t="s">
        <v>593</v>
      </c>
      <c r="AZ66" s="233"/>
      <c r="BA66" s="233"/>
      <c r="BB66" s="234"/>
      <c r="BC66" s="215"/>
      <c r="BD66" s="216"/>
      <c r="BE66" s="216"/>
      <c r="BF66" s="217"/>
      <c r="BG66" s="69">
        <f t="shared" si="0"/>
        <v>0</v>
      </c>
      <c r="BH66" s="70"/>
    </row>
    <row r="67" spans="1:60" s="10" customFormat="1" ht="20.100000000000001" customHeight="1">
      <c r="A67" s="198" t="s">
        <v>502</v>
      </c>
      <c r="B67" s="199"/>
      <c r="C67" s="200" t="s">
        <v>519</v>
      </c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2"/>
      <c r="AC67" s="203" t="s">
        <v>502</v>
      </c>
      <c r="AD67" s="204"/>
      <c r="AE67" s="205">
        <v>1693</v>
      </c>
      <c r="AF67" s="206"/>
      <c r="AG67" s="206"/>
      <c r="AH67" s="207"/>
      <c r="AI67" s="205">
        <v>1693</v>
      </c>
      <c r="AJ67" s="206"/>
      <c r="AK67" s="206"/>
      <c r="AL67" s="207"/>
      <c r="AM67" s="189"/>
      <c r="AN67" s="189"/>
      <c r="AO67" s="189"/>
      <c r="AP67" s="189"/>
      <c r="AQ67" s="190" t="s">
        <v>593</v>
      </c>
      <c r="AR67" s="191"/>
      <c r="AS67" s="191"/>
      <c r="AT67" s="192"/>
      <c r="AU67" s="189"/>
      <c r="AV67" s="189"/>
      <c r="AW67" s="189"/>
      <c r="AX67" s="189"/>
      <c r="AY67" s="190" t="s">
        <v>593</v>
      </c>
      <c r="AZ67" s="191"/>
      <c r="BA67" s="191"/>
      <c r="BB67" s="192"/>
      <c r="BC67" s="189"/>
      <c r="BD67" s="189"/>
      <c r="BE67" s="189"/>
      <c r="BF67" s="189"/>
      <c r="BG67" s="193">
        <f t="shared" si="0"/>
        <v>0</v>
      </c>
      <c r="BH67" s="194"/>
    </row>
    <row r="68" spans="1:60" s="10" customFormat="1" ht="20.100000000000001" customHeight="1">
      <c r="A68" s="198" t="s">
        <v>502</v>
      </c>
      <c r="B68" s="199"/>
      <c r="C68" s="200" t="s">
        <v>520</v>
      </c>
      <c r="D68" s="201"/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2"/>
      <c r="AC68" s="203" t="s">
        <v>502</v>
      </c>
      <c r="AD68" s="204"/>
      <c r="AE68" s="205">
        <v>3305</v>
      </c>
      <c r="AF68" s="206"/>
      <c r="AG68" s="206"/>
      <c r="AH68" s="207"/>
      <c r="AI68" s="205">
        <v>3305</v>
      </c>
      <c r="AJ68" s="206"/>
      <c r="AK68" s="206"/>
      <c r="AL68" s="207"/>
      <c r="AM68" s="189"/>
      <c r="AN68" s="189"/>
      <c r="AO68" s="189"/>
      <c r="AP68" s="189"/>
      <c r="AQ68" s="190" t="s">
        <v>593</v>
      </c>
      <c r="AR68" s="191"/>
      <c r="AS68" s="191"/>
      <c r="AT68" s="192"/>
      <c r="AU68" s="189"/>
      <c r="AV68" s="189"/>
      <c r="AW68" s="189"/>
      <c r="AX68" s="189"/>
      <c r="AY68" s="190" t="s">
        <v>593</v>
      </c>
      <c r="AZ68" s="191"/>
      <c r="BA68" s="191"/>
      <c r="BB68" s="192"/>
      <c r="BC68" s="189"/>
      <c r="BD68" s="189"/>
      <c r="BE68" s="189"/>
      <c r="BF68" s="189"/>
      <c r="BG68" s="193">
        <f t="shared" si="0"/>
        <v>0</v>
      </c>
      <c r="BH68" s="194"/>
    </row>
    <row r="69" spans="1:60" ht="20.100000000000001" customHeight="1">
      <c r="A69" s="185" t="s">
        <v>197</v>
      </c>
      <c r="B69" s="186"/>
      <c r="C69" s="82" t="s">
        <v>313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4"/>
      <c r="AC69" s="161" t="s">
        <v>314</v>
      </c>
      <c r="AD69" s="162"/>
      <c r="AE69" s="215">
        <v>6029</v>
      </c>
      <c r="AF69" s="216"/>
      <c r="AG69" s="216"/>
      <c r="AH69" s="217"/>
      <c r="AI69" s="215">
        <v>6029</v>
      </c>
      <c r="AJ69" s="216"/>
      <c r="AK69" s="216"/>
      <c r="AL69" s="217"/>
      <c r="AM69" s="215"/>
      <c r="AN69" s="216"/>
      <c r="AO69" s="216"/>
      <c r="AP69" s="217"/>
      <c r="AQ69" s="232" t="s">
        <v>593</v>
      </c>
      <c r="AR69" s="233"/>
      <c r="AS69" s="233"/>
      <c r="AT69" s="234"/>
      <c r="AU69" s="215"/>
      <c r="AV69" s="216"/>
      <c r="AW69" s="216"/>
      <c r="AX69" s="217"/>
      <c r="AY69" s="232" t="s">
        <v>593</v>
      </c>
      <c r="AZ69" s="233"/>
      <c r="BA69" s="233"/>
      <c r="BB69" s="234"/>
      <c r="BC69" s="215"/>
      <c r="BD69" s="216"/>
      <c r="BE69" s="216"/>
      <c r="BF69" s="217"/>
      <c r="BG69" s="69">
        <f t="shared" si="0"/>
        <v>0</v>
      </c>
      <c r="BH69" s="70"/>
    </row>
    <row r="70" spans="1:60" ht="20.100000000000001" customHeight="1">
      <c r="A70" s="185" t="s">
        <v>198</v>
      </c>
      <c r="B70" s="186"/>
      <c r="C70" s="82" t="s">
        <v>315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4"/>
      <c r="AC70" s="161" t="s">
        <v>316</v>
      </c>
      <c r="AD70" s="162"/>
      <c r="AE70" s="215"/>
      <c r="AF70" s="216"/>
      <c r="AG70" s="216"/>
      <c r="AH70" s="217"/>
      <c r="AI70" s="215"/>
      <c r="AJ70" s="216"/>
      <c r="AK70" s="216"/>
      <c r="AL70" s="217"/>
      <c r="AM70" s="215"/>
      <c r="AN70" s="216"/>
      <c r="AO70" s="216"/>
      <c r="AP70" s="217"/>
      <c r="AQ70" s="232" t="s">
        <v>593</v>
      </c>
      <c r="AR70" s="233"/>
      <c r="AS70" s="233"/>
      <c r="AT70" s="234"/>
      <c r="AU70" s="215"/>
      <c r="AV70" s="216"/>
      <c r="AW70" s="216"/>
      <c r="AX70" s="217"/>
      <c r="AY70" s="232" t="s">
        <v>593</v>
      </c>
      <c r="AZ70" s="233"/>
      <c r="BA70" s="233"/>
      <c r="BB70" s="234"/>
      <c r="BC70" s="215"/>
      <c r="BD70" s="216"/>
      <c r="BE70" s="216"/>
      <c r="BF70" s="217"/>
      <c r="BG70" s="69" t="str">
        <f t="shared" si="0"/>
        <v>n.é.</v>
      </c>
      <c r="BH70" s="70"/>
    </row>
    <row r="71" spans="1:60" ht="20.100000000000001" customHeight="1">
      <c r="A71" s="185" t="s">
        <v>199</v>
      </c>
      <c r="B71" s="186"/>
      <c r="C71" s="82" t="s">
        <v>317</v>
      </c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4"/>
      <c r="AC71" s="161" t="s">
        <v>318</v>
      </c>
      <c r="AD71" s="162"/>
      <c r="AE71" s="215">
        <v>40</v>
      </c>
      <c r="AF71" s="216"/>
      <c r="AG71" s="216"/>
      <c r="AH71" s="217"/>
      <c r="AI71" s="215">
        <v>40</v>
      </c>
      <c r="AJ71" s="216"/>
      <c r="AK71" s="216"/>
      <c r="AL71" s="217"/>
      <c r="AM71" s="215"/>
      <c r="AN71" s="216"/>
      <c r="AO71" s="216"/>
      <c r="AP71" s="217"/>
      <c r="AQ71" s="232" t="s">
        <v>593</v>
      </c>
      <c r="AR71" s="233"/>
      <c r="AS71" s="233"/>
      <c r="AT71" s="234"/>
      <c r="AU71" s="215"/>
      <c r="AV71" s="216"/>
      <c r="AW71" s="216"/>
      <c r="AX71" s="217"/>
      <c r="AY71" s="232" t="s">
        <v>593</v>
      </c>
      <c r="AZ71" s="233"/>
      <c r="BA71" s="233"/>
      <c r="BB71" s="234"/>
      <c r="BC71" s="215"/>
      <c r="BD71" s="216"/>
      <c r="BE71" s="216"/>
      <c r="BF71" s="217"/>
      <c r="BG71" s="69">
        <f t="shared" si="0"/>
        <v>0</v>
      </c>
      <c r="BH71" s="70"/>
    </row>
    <row r="72" spans="1:60" ht="20.100000000000001" customHeight="1">
      <c r="A72" s="185" t="s">
        <v>200</v>
      </c>
      <c r="B72" s="186"/>
      <c r="C72" s="82" t="s">
        <v>319</v>
      </c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4"/>
      <c r="AC72" s="161" t="s">
        <v>320</v>
      </c>
      <c r="AD72" s="162"/>
      <c r="AE72" s="215"/>
      <c r="AF72" s="216"/>
      <c r="AG72" s="216"/>
      <c r="AH72" s="217"/>
      <c r="AI72" s="215"/>
      <c r="AJ72" s="216"/>
      <c r="AK72" s="216"/>
      <c r="AL72" s="217"/>
      <c r="AM72" s="215"/>
      <c r="AN72" s="216"/>
      <c r="AO72" s="216"/>
      <c r="AP72" s="217"/>
      <c r="AQ72" s="232" t="s">
        <v>593</v>
      </c>
      <c r="AR72" s="233"/>
      <c r="AS72" s="233"/>
      <c r="AT72" s="234"/>
      <c r="AU72" s="215"/>
      <c r="AV72" s="216"/>
      <c r="AW72" s="216"/>
      <c r="AX72" s="217"/>
      <c r="AY72" s="232" t="s">
        <v>593</v>
      </c>
      <c r="AZ72" s="233"/>
      <c r="BA72" s="233"/>
      <c r="BB72" s="234"/>
      <c r="BC72" s="215"/>
      <c r="BD72" s="216"/>
      <c r="BE72" s="216"/>
      <c r="BF72" s="217"/>
      <c r="BG72" s="69" t="str">
        <f t="shared" si="0"/>
        <v>n.é.</v>
      </c>
      <c r="BH72" s="70"/>
    </row>
    <row r="73" spans="1:60" ht="20.100000000000001" customHeight="1">
      <c r="A73" s="185" t="s">
        <v>201</v>
      </c>
      <c r="B73" s="186"/>
      <c r="C73" s="82" t="s">
        <v>321</v>
      </c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4"/>
      <c r="AC73" s="161" t="s">
        <v>322</v>
      </c>
      <c r="AD73" s="162"/>
      <c r="AE73" s="215"/>
      <c r="AF73" s="216"/>
      <c r="AG73" s="216"/>
      <c r="AH73" s="217"/>
      <c r="AI73" s="215"/>
      <c r="AJ73" s="216"/>
      <c r="AK73" s="216"/>
      <c r="AL73" s="217"/>
      <c r="AM73" s="215"/>
      <c r="AN73" s="216"/>
      <c r="AO73" s="216"/>
      <c r="AP73" s="217"/>
      <c r="AQ73" s="232" t="s">
        <v>593</v>
      </c>
      <c r="AR73" s="233"/>
      <c r="AS73" s="233"/>
      <c r="AT73" s="234"/>
      <c r="AU73" s="215"/>
      <c r="AV73" s="216"/>
      <c r="AW73" s="216"/>
      <c r="AX73" s="217"/>
      <c r="AY73" s="232" t="s">
        <v>593</v>
      </c>
      <c r="AZ73" s="233"/>
      <c r="BA73" s="233"/>
      <c r="BB73" s="234"/>
      <c r="BC73" s="215"/>
      <c r="BD73" s="216"/>
      <c r="BE73" s="216"/>
      <c r="BF73" s="217"/>
      <c r="BG73" s="69" t="str">
        <f t="shared" si="0"/>
        <v>n.é.</v>
      </c>
      <c r="BH73" s="70"/>
    </row>
    <row r="74" spans="1:60" s="3" customFormat="1" ht="20.100000000000001" customHeight="1">
      <c r="A74" s="228" t="s">
        <v>202</v>
      </c>
      <c r="B74" s="226"/>
      <c r="C74" s="99" t="s">
        <v>323</v>
      </c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1"/>
      <c r="AC74" s="159" t="s">
        <v>324</v>
      </c>
      <c r="AD74" s="160"/>
      <c r="AE74" s="29">
        <f>AE59+AE60+AE64+AE65+AE66+AE69+AE70+AE71+AE72+AE73</f>
        <v>28345</v>
      </c>
      <c r="AF74" s="30"/>
      <c r="AG74" s="30"/>
      <c r="AH74" s="31"/>
      <c r="AI74" s="29">
        <f t="shared" ref="AI74" si="26">AI59+AI60+AI64+AI65+AI66+AI69+AI70+AI71+AI72+AI73</f>
        <v>28345</v>
      </c>
      <c r="AJ74" s="30"/>
      <c r="AK74" s="30"/>
      <c r="AL74" s="31"/>
      <c r="AM74" s="29">
        <f t="shared" ref="AM74" si="27">AM59+AM60+AM64+AM65+AM66+AM69+AM70+AM71+AM72+AM73</f>
        <v>0</v>
      </c>
      <c r="AN74" s="30"/>
      <c r="AO74" s="30"/>
      <c r="AP74" s="31"/>
      <c r="AQ74" s="39" t="s">
        <v>593</v>
      </c>
      <c r="AR74" s="40"/>
      <c r="AS74" s="40"/>
      <c r="AT74" s="41"/>
      <c r="AU74" s="29">
        <f t="shared" ref="AU74" si="28">AU59+AU60+AU64+AU65+AU66+AU69+AU70+AU71+AU72+AU73</f>
        <v>0</v>
      </c>
      <c r="AV74" s="30"/>
      <c r="AW74" s="30"/>
      <c r="AX74" s="31"/>
      <c r="AY74" s="39" t="s">
        <v>593</v>
      </c>
      <c r="AZ74" s="40"/>
      <c r="BA74" s="40"/>
      <c r="BB74" s="41"/>
      <c r="BC74" s="29">
        <f t="shared" ref="BC74" si="29">BC59+BC60+BC64+BC65+BC66+BC69+BC70+BC71+BC72+BC73</f>
        <v>0</v>
      </c>
      <c r="BD74" s="30"/>
      <c r="BE74" s="30"/>
      <c r="BF74" s="31"/>
      <c r="BG74" s="87">
        <f t="shared" ref="BG74:BG137" si="30">IF(AI74&gt;0,BC74/AI74,"n.é.")</f>
        <v>0</v>
      </c>
      <c r="BH74" s="88"/>
    </row>
    <row r="75" spans="1:60" ht="20.100000000000001" customHeight="1">
      <c r="A75" s="185" t="s">
        <v>203</v>
      </c>
      <c r="B75" s="186"/>
      <c r="C75" s="82" t="s">
        <v>325</v>
      </c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4"/>
      <c r="AC75" s="161" t="s">
        <v>326</v>
      </c>
      <c r="AD75" s="162"/>
      <c r="AE75" s="215"/>
      <c r="AF75" s="216"/>
      <c r="AG75" s="216"/>
      <c r="AH75" s="217"/>
      <c r="AI75" s="215"/>
      <c r="AJ75" s="216"/>
      <c r="AK75" s="216"/>
      <c r="AL75" s="217"/>
      <c r="AM75" s="215"/>
      <c r="AN75" s="216"/>
      <c r="AO75" s="216"/>
      <c r="AP75" s="217"/>
      <c r="AQ75" s="232" t="s">
        <v>593</v>
      </c>
      <c r="AR75" s="233"/>
      <c r="AS75" s="233"/>
      <c r="AT75" s="234"/>
      <c r="AU75" s="215"/>
      <c r="AV75" s="216"/>
      <c r="AW75" s="216"/>
      <c r="AX75" s="217"/>
      <c r="AY75" s="232" t="s">
        <v>593</v>
      </c>
      <c r="AZ75" s="233"/>
      <c r="BA75" s="233"/>
      <c r="BB75" s="234"/>
      <c r="BC75" s="215"/>
      <c r="BD75" s="216"/>
      <c r="BE75" s="216"/>
      <c r="BF75" s="217"/>
      <c r="BG75" s="69" t="str">
        <f t="shared" si="30"/>
        <v>n.é.</v>
      </c>
      <c r="BH75" s="70"/>
    </row>
    <row r="76" spans="1:60" ht="20.100000000000001" customHeight="1">
      <c r="A76" s="185" t="s">
        <v>204</v>
      </c>
      <c r="B76" s="186"/>
      <c r="C76" s="82" t="s">
        <v>327</v>
      </c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4"/>
      <c r="AC76" s="161" t="s">
        <v>328</v>
      </c>
      <c r="AD76" s="162"/>
      <c r="AE76" s="215"/>
      <c r="AF76" s="216"/>
      <c r="AG76" s="216"/>
      <c r="AH76" s="217"/>
      <c r="AI76" s="215"/>
      <c r="AJ76" s="216"/>
      <c r="AK76" s="216"/>
      <c r="AL76" s="217"/>
      <c r="AM76" s="215"/>
      <c r="AN76" s="216"/>
      <c r="AO76" s="216"/>
      <c r="AP76" s="217"/>
      <c r="AQ76" s="232" t="s">
        <v>593</v>
      </c>
      <c r="AR76" s="233"/>
      <c r="AS76" s="233"/>
      <c r="AT76" s="234"/>
      <c r="AU76" s="215"/>
      <c r="AV76" s="216"/>
      <c r="AW76" s="216"/>
      <c r="AX76" s="217"/>
      <c r="AY76" s="232" t="s">
        <v>593</v>
      </c>
      <c r="AZ76" s="233"/>
      <c r="BA76" s="233"/>
      <c r="BB76" s="234"/>
      <c r="BC76" s="215"/>
      <c r="BD76" s="216"/>
      <c r="BE76" s="216"/>
      <c r="BF76" s="217"/>
      <c r="BG76" s="69" t="str">
        <f t="shared" si="30"/>
        <v>n.é.</v>
      </c>
      <c r="BH76" s="70"/>
    </row>
    <row r="77" spans="1:60" ht="20.100000000000001" customHeight="1">
      <c r="A77" s="185" t="s">
        <v>205</v>
      </c>
      <c r="B77" s="186"/>
      <c r="C77" s="82" t="s">
        <v>329</v>
      </c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4"/>
      <c r="AC77" s="161" t="s">
        <v>330</v>
      </c>
      <c r="AD77" s="162"/>
      <c r="AE77" s="215"/>
      <c r="AF77" s="216"/>
      <c r="AG77" s="216"/>
      <c r="AH77" s="217"/>
      <c r="AI77" s="215"/>
      <c r="AJ77" s="216"/>
      <c r="AK77" s="216"/>
      <c r="AL77" s="217"/>
      <c r="AM77" s="215"/>
      <c r="AN77" s="216"/>
      <c r="AO77" s="216"/>
      <c r="AP77" s="217"/>
      <c r="AQ77" s="232" t="s">
        <v>593</v>
      </c>
      <c r="AR77" s="233"/>
      <c r="AS77" s="233"/>
      <c r="AT77" s="234"/>
      <c r="AU77" s="215"/>
      <c r="AV77" s="216"/>
      <c r="AW77" s="216"/>
      <c r="AX77" s="217"/>
      <c r="AY77" s="232" t="s">
        <v>593</v>
      </c>
      <c r="AZ77" s="233"/>
      <c r="BA77" s="233"/>
      <c r="BB77" s="234"/>
      <c r="BC77" s="215"/>
      <c r="BD77" s="216"/>
      <c r="BE77" s="216"/>
      <c r="BF77" s="217"/>
      <c r="BG77" s="69" t="str">
        <f t="shared" si="30"/>
        <v>n.é.</v>
      </c>
      <c r="BH77" s="70"/>
    </row>
    <row r="78" spans="1:60" ht="20.100000000000001" customHeight="1">
      <c r="A78" s="185" t="s">
        <v>206</v>
      </c>
      <c r="B78" s="186"/>
      <c r="C78" s="82" t="s">
        <v>331</v>
      </c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4"/>
      <c r="AC78" s="161" t="s">
        <v>332</v>
      </c>
      <c r="AD78" s="162"/>
      <c r="AE78" s="215"/>
      <c r="AF78" s="216"/>
      <c r="AG78" s="216"/>
      <c r="AH78" s="217"/>
      <c r="AI78" s="215"/>
      <c r="AJ78" s="216"/>
      <c r="AK78" s="216"/>
      <c r="AL78" s="217"/>
      <c r="AM78" s="215"/>
      <c r="AN78" s="216"/>
      <c r="AO78" s="216"/>
      <c r="AP78" s="217"/>
      <c r="AQ78" s="232" t="s">
        <v>593</v>
      </c>
      <c r="AR78" s="233"/>
      <c r="AS78" s="233"/>
      <c r="AT78" s="234"/>
      <c r="AU78" s="215"/>
      <c r="AV78" s="216"/>
      <c r="AW78" s="216"/>
      <c r="AX78" s="217"/>
      <c r="AY78" s="232" t="s">
        <v>593</v>
      </c>
      <c r="AZ78" s="233"/>
      <c r="BA78" s="233"/>
      <c r="BB78" s="234"/>
      <c r="BC78" s="215"/>
      <c r="BD78" s="216"/>
      <c r="BE78" s="216"/>
      <c r="BF78" s="217"/>
      <c r="BG78" s="69" t="str">
        <f t="shared" si="30"/>
        <v>n.é.</v>
      </c>
      <c r="BH78" s="70"/>
    </row>
    <row r="79" spans="1:60" ht="20.100000000000001" customHeight="1">
      <c r="A79" s="185" t="s">
        <v>207</v>
      </c>
      <c r="B79" s="186"/>
      <c r="C79" s="82" t="s">
        <v>333</v>
      </c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4"/>
      <c r="AC79" s="161" t="s">
        <v>334</v>
      </c>
      <c r="AD79" s="162"/>
      <c r="AE79" s="215"/>
      <c r="AF79" s="216"/>
      <c r="AG79" s="216"/>
      <c r="AH79" s="217"/>
      <c r="AI79" s="215"/>
      <c r="AJ79" s="216"/>
      <c r="AK79" s="216"/>
      <c r="AL79" s="217"/>
      <c r="AM79" s="215"/>
      <c r="AN79" s="216"/>
      <c r="AO79" s="216"/>
      <c r="AP79" s="217"/>
      <c r="AQ79" s="232" t="s">
        <v>593</v>
      </c>
      <c r="AR79" s="233"/>
      <c r="AS79" s="233"/>
      <c r="AT79" s="234"/>
      <c r="AU79" s="215"/>
      <c r="AV79" s="216"/>
      <c r="AW79" s="216"/>
      <c r="AX79" s="217"/>
      <c r="AY79" s="232" t="s">
        <v>593</v>
      </c>
      <c r="AZ79" s="233"/>
      <c r="BA79" s="233"/>
      <c r="BB79" s="234"/>
      <c r="BC79" s="215"/>
      <c r="BD79" s="216"/>
      <c r="BE79" s="216"/>
      <c r="BF79" s="217"/>
      <c r="BG79" s="69" t="str">
        <f t="shared" si="30"/>
        <v>n.é.</v>
      </c>
      <c r="BH79" s="70"/>
    </row>
    <row r="80" spans="1:60" s="3" customFormat="1" ht="20.100000000000001" customHeight="1">
      <c r="A80" s="228" t="s">
        <v>208</v>
      </c>
      <c r="B80" s="226"/>
      <c r="C80" s="131" t="s">
        <v>335</v>
      </c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3"/>
      <c r="AC80" s="159" t="s">
        <v>336</v>
      </c>
      <c r="AD80" s="160"/>
      <c r="AE80" s="29">
        <f>SUM(AE75:AH79)</f>
        <v>0</v>
      </c>
      <c r="AF80" s="30"/>
      <c r="AG80" s="30"/>
      <c r="AH80" s="31"/>
      <c r="AI80" s="29">
        <f t="shared" ref="AI80" si="31">SUM(AI75:AL79)</f>
        <v>0</v>
      </c>
      <c r="AJ80" s="30"/>
      <c r="AK80" s="30"/>
      <c r="AL80" s="31"/>
      <c r="AM80" s="29">
        <f t="shared" ref="AM80" si="32">SUM(AM75:AP79)</f>
        <v>0</v>
      </c>
      <c r="AN80" s="30"/>
      <c r="AO80" s="30"/>
      <c r="AP80" s="31"/>
      <c r="AQ80" s="39" t="s">
        <v>593</v>
      </c>
      <c r="AR80" s="40"/>
      <c r="AS80" s="40"/>
      <c r="AT80" s="41"/>
      <c r="AU80" s="29">
        <f t="shared" ref="AU80" si="33">SUM(AU75:AX79)</f>
        <v>0</v>
      </c>
      <c r="AV80" s="30"/>
      <c r="AW80" s="30"/>
      <c r="AX80" s="31"/>
      <c r="AY80" s="39" t="s">
        <v>593</v>
      </c>
      <c r="AZ80" s="40"/>
      <c r="BA80" s="40"/>
      <c r="BB80" s="41"/>
      <c r="BC80" s="29">
        <f t="shared" ref="BC80" si="34">SUM(BC75:BF79)</f>
        <v>0</v>
      </c>
      <c r="BD80" s="30"/>
      <c r="BE80" s="30"/>
      <c r="BF80" s="31"/>
      <c r="BG80" s="87" t="str">
        <f t="shared" si="30"/>
        <v>n.é.</v>
      </c>
      <c r="BH80" s="88"/>
    </row>
    <row r="81" spans="1:60" ht="20.100000000000001" customHeight="1">
      <c r="A81" s="185" t="s">
        <v>209</v>
      </c>
      <c r="B81" s="186"/>
      <c r="C81" s="82" t="s">
        <v>453</v>
      </c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4"/>
      <c r="AC81" s="161" t="s">
        <v>337</v>
      </c>
      <c r="AD81" s="162"/>
      <c r="AE81" s="215"/>
      <c r="AF81" s="216"/>
      <c r="AG81" s="216"/>
      <c r="AH81" s="217"/>
      <c r="AI81" s="215"/>
      <c r="AJ81" s="216"/>
      <c r="AK81" s="216"/>
      <c r="AL81" s="217"/>
      <c r="AM81" s="215"/>
      <c r="AN81" s="216"/>
      <c r="AO81" s="216"/>
      <c r="AP81" s="217"/>
      <c r="AQ81" s="232" t="s">
        <v>593</v>
      </c>
      <c r="AR81" s="233"/>
      <c r="AS81" s="233"/>
      <c r="AT81" s="234"/>
      <c r="AU81" s="215"/>
      <c r="AV81" s="216"/>
      <c r="AW81" s="216"/>
      <c r="AX81" s="217"/>
      <c r="AY81" s="232" t="s">
        <v>593</v>
      </c>
      <c r="AZ81" s="233"/>
      <c r="BA81" s="233"/>
      <c r="BB81" s="234"/>
      <c r="BC81" s="215"/>
      <c r="BD81" s="216"/>
      <c r="BE81" s="216"/>
      <c r="BF81" s="217"/>
      <c r="BG81" s="69" t="str">
        <f t="shared" si="30"/>
        <v>n.é.</v>
      </c>
      <c r="BH81" s="70"/>
    </row>
    <row r="82" spans="1:60" ht="20.100000000000001" customHeight="1">
      <c r="A82" s="185" t="s">
        <v>210</v>
      </c>
      <c r="B82" s="186"/>
      <c r="C82" s="143" t="s">
        <v>454</v>
      </c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3"/>
      <c r="AC82" s="161" t="s">
        <v>338</v>
      </c>
      <c r="AD82" s="162"/>
      <c r="AE82" s="215">
        <v>100</v>
      </c>
      <c r="AF82" s="216"/>
      <c r="AG82" s="216"/>
      <c r="AH82" s="217"/>
      <c r="AI82" s="215">
        <v>100</v>
      </c>
      <c r="AJ82" s="216"/>
      <c r="AK82" s="216"/>
      <c r="AL82" s="217"/>
      <c r="AM82" s="215"/>
      <c r="AN82" s="216"/>
      <c r="AO82" s="216"/>
      <c r="AP82" s="217"/>
      <c r="AQ82" s="232" t="s">
        <v>593</v>
      </c>
      <c r="AR82" s="233"/>
      <c r="AS82" s="233"/>
      <c r="AT82" s="234"/>
      <c r="AU82" s="215"/>
      <c r="AV82" s="216"/>
      <c r="AW82" s="216"/>
      <c r="AX82" s="217"/>
      <c r="AY82" s="232" t="s">
        <v>593</v>
      </c>
      <c r="AZ82" s="233"/>
      <c r="BA82" s="233"/>
      <c r="BB82" s="234"/>
      <c r="BC82" s="215"/>
      <c r="BD82" s="216"/>
      <c r="BE82" s="216"/>
      <c r="BF82" s="217"/>
      <c r="BG82" s="69">
        <f t="shared" si="30"/>
        <v>0</v>
      </c>
      <c r="BH82" s="70"/>
    </row>
    <row r="83" spans="1:60" ht="20.100000000000001" customHeight="1">
      <c r="A83" s="185" t="s">
        <v>211</v>
      </c>
      <c r="B83" s="186"/>
      <c r="C83" s="82" t="s">
        <v>339</v>
      </c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4"/>
      <c r="AC83" s="161" t="s">
        <v>340</v>
      </c>
      <c r="AD83" s="162"/>
      <c r="AE83" s="215"/>
      <c r="AF83" s="216"/>
      <c r="AG83" s="216"/>
      <c r="AH83" s="217"/>
      <c r="AI83" s="215"/>
      <c r="AJ83" s="216"/>
      <c r="AK83" s="216"/>
      <c r="AL83" s="217"/>
      <c r="AM83" s="215"/>
      <c r="AN83" s="216"/>
      <c r="AO83" s="216"/>
      <c r="AP83" s="217"/>
      <c r="AQ83" s="232" t="s">
        <v>593</v>
      </c>
      <c r="AR83" s="233"/>
      <c r="AS83" s="233"/>
      <c r="AT83" s="234"/>
      <c r="AU83" s="215"/>
      <c r="AV83" s="216"/>
      <c r="AW83" s="216"/>
      <c r="AX83" s="217"/>
      <c r="AY83" s="232" t="s">
        <v>593</v>
      </c>
      <c r="AZ83" s="233"/>
      <c r="BA83" s="233"/>
      <c r="BB83" s="234"/>
      <c r="BC83" s="215"/>
      <c r="BD83" s="216"/>
      <c r="BE83" s="216"/>
      <c r="BF83" s="217"/>
      <c r="BG83" s="69" t="str">
        <f t="shared" si="30"/>
        <v>n.é.</v>
      </c>
      <c r="BH83" s="70"/>
    </row>
    <row r="84" spans="1:60" s="3" customFormat="1" ht="20.100000000000001" customHeight="1">
      <c r="A84" s="228" t="s">
        <v>212</v>
      </c>
      <c r="B84" s="226"/>
      <c r="C84" s="131" t="s">
        <v>341</v>
      </c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3"/>
      <c r="AC84" s="159" t="s">
        <v>342</v>
      </c>
      <c r="AD84" s="160"/>
      <c r="AE84" s="29">
        <f>SUM(AE81:AH83)</f>
        <v>100</v>
      </c>
      <c r="AF84" s="30"/>
      <c r="AG84" s="30"/>
      <c r="AH84" s="31"/>
      <c r="AI84" s="29">
        <f t="shared" ref="AI84" si="35">SUM(AI81:AL83)</f>
        <v>100</v>
      </c>
      <c r="AJ84" s="30"/>
      <c r="AK84" s="30"/>
      <c r="AL84" s="31"/>
      <c r="AM84" s="29">
        <f t="shared" ref="AM84" si="36">SUM(AM81:AP83)</f>
        <v>0</v>
      </c>
      <c r="AN84" s="30"/>
      <c r="AO84" s="30"/>
      <c r="AP84" s="31"/>
      <c r="AQ84" s="39" t="s">
        <v>593</v>
      </c>
      <c r="AR84" s="40"/>
      <c r="AS84" s="40"/>
      <c r="AT84" s="41"/>
      <c r="AU84" s="29">
        <f t="shared" ref="AU84" si="37">SUM(AU81:AX83)</f>
        <v>0</v>
      </c>
      <c r="AV84" s="30"/>
      <c r="AW84" s="30"/>
      <c r="AX84" s="31"/>
      <c r="AY84" s="39" t="s">
        <v>593</v>
      </c>
      <c r="AZ84" s="40"/>
      <c r="BA84" s="40"/>
      <c r="BB84" s="41"/>
      <c r="BC84" s="29">
        <f t="shared" ref="BC84" si="38">SUM(BC81:BF83)</f>
        <v>0</v>
      </c>
      <c r="BD84" s="30"/>
      <c r="BE84" s="30"/>
      <c r="BF84" s="31"/>
      <c r="BG84" s="87">
        <f t="shared" si="30"/>
        <v>0</v>
      </c>
      <c r="BH84" s="88"/>
    </row>
    <row r="85" spans="1:60" ht="20.100000000000001" customHeight="1">
      <c r="A85" s="185" t="s">
        <v>213</v>
      </c>
      <c r="B85" s="186"/>
      <c r="C85" s="82" t="s">
        <v>455</v>
      </c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4"/>
      <c r="AC85" s="161" t="s">
        <v>343</v>
      </c>
      <c r="AD85" s="162"/>
      <c r="AE85" s="215"/>
      <c r="AF85" s="216"/>
      <c r="AG85" s="216"/>
      <c r="AH85" s="217"/>
      <c r="AI85" s="215"/>
      <c r="AJ85" s="216"/>
      <c r="AK85" s="216"/>
      <c r="AL85" s="217"/>
      <c r="AM85" s="215"/>
      <c r="AN85" s="216"/>
      <c r="AO85" s="216"/>
      <c r="AP85" s="217"/>
      <c r="AQ85" s="232" t="s">
        <v>593</v>
      </c>
      <c r="AR85" s="233"/>
      <c r="AS85" s="233"/>
      <c r="AT85" s="234"/>
      <c r="AU85" s="215"/>
      <c r="AV85" s="216"/>
      <c r="AW85" s="216"/>
      <c r="AX85" s="217"/>
      <c r="AY85" s="232" t="s">
        <v>593</v>
      </c>
      <c r="AZ85" s="233"/>
      <c r="BA85" s="233"/>
      <c r="BB85" s="234"/>
      <c r="BC85" s="215"/>
      <c r="BD85" s="216"/>
      <c r="BE85" s="216"/>
      <c r="BF85" s="217"/>
      <c r="BG85" s="69" t="str">
        <f t="shared" si="30"/>
        <v>n.é.</v>
      </c>
      <c r="BH85" s="70"/>
    </row>
    <row r="86" spans="1:60" ht="20.100000000000001" customHeight="1">
      <c r="A86" s="185" t="s">
        <v>214</v>
      </c>
      <c r="B86" s="186"/>
      <c r="C86" s="143" t="s">
        <v>456</v>
      </c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3"/>
      <c r="AC86" s="161" t="s">
        <v>344</v>
      </c>
      <c r="AD86" s="162"/>
      <c r="AE86" s="215"/>
      <c r="AF86" s="216"/>
      <c r="AG86" s="216"/>
      <c r="AH86" s="217"/>
      <c r="AI86" s="215"/>
      <c r="AJ86" s="216"/>
      <c r="AK86" s="216"/>
      <c r="AL86" s="217"/>
      <c r="AM86" s="215"/>
      <c r="AN86" s="216"/>
      <c r="AO86" s="216"/>
      <c r="AP86" s="217"/>
      <c r="AQ86" s="232" t="s">
        <v>593</v>
      </c>
      <c r="AR86" s="233"/>
      <c r="AS86" s="233"/>
      <c r="AT86" s="234"/>
      <c r="AU86" s="215"/>
      <c r="AV86" s="216"/>
      <c r="AW86" s="216"/>
      <c r="AX86" s="217"/>
      <c r="AY86" s="232" t="s">
        <v>593</v>
      </c>
      <c r="AZ86" s="233"/>
      <c r="BA86" s="233"/>
      <c r="BB86" s="234"/>
      <c r="BC86" s="215"/>
      <c r="BD86" s="216"/>
      <c r="BE86" s="216"/>
      <c r="BF86" s="217"/>
      <c r="BG86" s="69" t="str">
        <f t="shared" si="30"/>
        <v>n.é.</v>
      </c>
      <c r="BH86" s="70"/>
    </row>
    <row r="87" spans="1:60" ht="20.100000000000001" customHeight="1">
      <c r="A87" s="185" t="s">
        <v>215</v>
      </c>
      <c r="B87" s="186"/>
      <c r="C87" s="82" t="s">
        <v>345</v>
      </c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4"/>
      <c r="AC87" s="161" t="s">
        <v>346</v>
      </c>
      <c r="AD87" s="162"/>
      <c r="AE87" s="215">
        <v>50</v>
      </c>
      <c r="AF87" s="216"/>
      <c r="AG87" s="216"/>
      <c r="AH87" s="217"/>
      <c r="AI87" s="215">
        <v>50</v>
      </c>
      <c r="AJ87" s="216"/>
      <c r="AK87" s="216"/>
      <c r="AL87" s="217"/>
      <c r="AM87" s="215"/>
      <c r="AN87" s="216"/>
      <c r="AO87" s="216"/>
      <c r="AP87" s="217"/>
      <c r="AQ87" s="232" t="s">
        <v>593</v>
      </c>
      <c r="AR87" s="233"/>
      <c r="AS87" s="233"/>
      <c r="AT87" s="234"/>
      <c r="AU87" s="215"/>
      <c r="AV87" s="216"/>
      <c r="AW87" s="216"/>
      <c r="AX87" s="217"/>
      <c r="AY87" s="232" t="s">
        <v>593</v>
      </c>
      <c r="AZ87" s="233"/>
      <c r="BA87" s="233"/>
      <c r="BB87" s="234"/>
      <c r="BC87" s="215"/>
      <c r="BD87" s="216"/>
      <c r="BE87" s="216"/>
      <c r="BF87" s="217"/>
      <c r="BG87" s="69">
        <f t="shared" si="30"/>
        <v>0</v>
      </c>
      <c r="BH87" s="70"/>
    </row>
    <row r="88" spans="1:60" s="10" customFormat="1" ht="20.100000000000001" customHeight="1">
      <c r="A88" s="198" t="s">
        <v>502</v>
      </c>
      <c r="B88" s="199"/>
      <c r="C88" s="200" t="s">
        <v>522</v>
      </c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2"/>
      <c r="AC88" s="203" t="s">
        <v>502</v>
      </c>
      <c r="AD88" s="204"/>
      <c r="AE88" s="205">
        <v>50</v>
      </c>
      <c r="AF88" s="206"/>
      <c r="AG88" s="206"/>
      <c r="AH88" s="207"/>
      <c r="AI88" s="205">
        <v>50</v>
      </c>
      <c r="AJ88" s="206"/>
      <c r="AK88" s="206"/>
      <c r="AL88" s="207"/>
      <c r="AM88" s="189"/>
      <c r="AN88" s="189"/>
      <c r="AO88" s="189"/>
      <c r="AP88" s="189"/>
      <c r="AQ88" s="190" t="s">
        <v>593</v>
      </c>
      <c r="AR88" s="191"/>
      <c r="AS88" s="191"/>
      <c r="AT88" s="192"/>
      <c r="AU88" s="189"/>
      <c r="AV88" s="189"/>
      <c r="AW88" s="189"/>
      <c r="AX88" s="189"/>
      <c r="AY88" s="190" t="s">
        <v>593</v>
      </c>
      <c r="AZ88" s="191"/>
      <c r="BA88" s="191"/>
      <c r="BB88" s="192"/>
      <c r="BC88" s="189"/>
      <c r="BD88" s="189"/>
      <c r="BE88" s="189"/>
      <c r="BF88" s="189"/>
      <c r="BG88" s="193">
        <f t="shared" si="30"/>
        <v>0</v>
      </c>
      <c r="BH88" s="194"/>
    </row>
    <row r="89" spans="1:60" s="3" customFormat="1" ht="20.100000000000001" customHeight="1">
      <c r="A89" s="228" t="s">
        <v>216</v>
      </c>
      <c r="B89" s="226"/>
      <c r="C89" s="131" t="s">
        <v>347</v>
      </c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3"/>
      <c r="AC89" s="159" t="s">
        <v>348</v>
      </c>
      <c r="AD89" s="160"/>
      <c r="AE89" s="29">
        <f>SUM(AE85:AH88)-AE88</f>
        <v>50</v>
      </c>
      <c r="AF89" s="30"/>
      <c r="AG89" s="30"/>
      <c r="AH89" s="31"/>
      <c r="AI89" s="29">
        <f t="shared" ref="AI89" si="39">SUM(AI85:AL88)-AI88</f>
        <v>50</v>
      </c>
      <c r="AJ89" s="30"/>
      <c r="AK89" s="30"/>
      <c r="AL89" s="31"/>
      <c r="AM89" s="29">
        <f t="shared" ref="AM89" si="40">SUM(AM85:AP88)-AM88</f>
        <v>0</v>
      </c>
      <c r="AN89" s="30"/>
      <c r="AO89" s="30"/>
      <c r="AP89" s="31"/>
      <c r="AQ89" s="39" t="s">
        <v>593</v>
      </c>
      <c r="AR89" s="40"/>
      <c r="AS89" s="40"/>
      <c r="AT89" s="41"/>
      <c r="AU89" s="29">
        <f t="shared" ref="AU89" si="41">SUM(AU85:AX88)-AU88</f>
        <v>0</v>
      </c>
      <c r="AV89" s="30"/>
      <c r="AW89" s="30"/>
      <c r="AX89" s="31"/>
      <c r="AY89" s="39" t="s">
        <v>593</v>
      </c>
      <c r="AZ89" s="40"/>
      <c r="BA89" s="40"/>
      <c r="BB89" s="41"/>
      <c r="BC89" s="29">
        <f t="shared" ref="BC89" si="42">SUM(BC85:BF88)-BC88</f>
        <v>0</v>
      </c>
      <c r="BD89" s="30"/>
      <c r="BE89" s="30"/>
      <c r="BF89" s="31"/>
      <c r="BG89" s="87">
        <f t="shared" si="30"/>
        <v>0</v>
      </c>
      <c r="BH89" s="88"/>
    </row>
    <row r="90" spans="1:60" s="3" customFormat="1" ht="20.100000000000001" customHeight="1">
      <c r="A90" s="187" t="s">
        <v>217</v>
      </c>
      <c r="B90" s="188"/>
      <c r="C90" s="154" t="s">
        <v>349</v>
      </c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6"/>
      <c r="AC90" s="157" t="s">
        <v>350</v>
      </c>
      <c r="AD90" s="158"/>
      <c r="AE90" s="22">
        <f>AE32+AE39+AE58+AE74+AE80+AE84+AE89</f>
        <v>322034</v>
      </c>
      <c r="AF90" s="23"/>
      <c r="AG90" s="23"/>
      <c r="AH90" s="24"/>
      <c r="AI90" s="22">
        <f t="shared" ref="AI90" si="43">AI32+AI39+AI58+AI74+AI80+AI84+AI89</f>
        <v>322034</v>
      </c>
      <c r="AJ90" s="23"/>
      <c r="AK90" s="23"/>
      <c r="AL90" s="24"/>
      <c r="AM90" s="22">
        <f t="shared" ref="AM90" si="44">AM32+AM39+AM58+AM74+AM80+AM84+AM89</f>
        <v>0</v>
      </c>
      <c r="AN90" s="23"/>
      <c r="AO90" s="23"/>
      <c r="AP90" s="24"/>
      <c r="AQ90" s="42" t="s">
        <v>593</v>
      </c>
      <c r="AR90" s="43"/>
      <c r="AS90" s="43"/>
      <c r="AT90" s="44"/>
      <c r="AU90" s="22">
        <f t="shared" ref="AU90" si="45">AU32+AU39+AU58+AU74+AU80+AU84+AU89</f>
        <v>0</v>
      </c>
      <c r="AV90" s="23"/>
      <c r="AW90" s="23"/>
      <c r="AX90" s="24"/>
      <c r="AY90" s="42" t="s">
        <v>593</v>
      </c>
      <c r="AZ90" s="43"/>
      <c r="BA90" s="43"/>
      <c r="BB90" s="44"/>
      <c r="BC90" s="22">
        <f t="shared" ref="BC90" si="46">BC32+BC39+BC58+BC74+BC80+BC84+BC89</f>
        <v>0</v>
      </c>
      <c r="BD90" s="23"/>
      <c r="BE90" s="23"/>
      <c r="BF90" s="24"/>
      <c r="BG90" s="78">
        <f t="shared" si="30"/>
        <v>0</v>
      </c>
      <c r="BH90" s="79"/>
    </row>
    <row r="91" spans="1:60" ht="20.100000000000001" customHeight="1">
      <c r="A91" s="185" t="s">
        <v>218</v>
      </c>
      <c r="B91" s="186"/>
      <c r="C91" s="96" t="s">
        <v>351</v>
      </c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8"/>
      <c r="AC91" s="85" t="s">
        <v>352</v>
      </c>
      <c r="AD91" s="86"/>
      <c r="AE91" s="215"/>
      <c r="AF91" s="216"/>
      <c r="AG91" s="216"/>
      <c r="AH91" s="217"/>
      <c r="AI91" s="215"/>
      <c r="AJ91" s="216"/>
      <c r="AK91" s="216"/>
      <c r="AL91" s="217"/>
      <c r="AM91" s="215"/>
      <c r="AN91" s="216"/>
      <c r="AO91" s="216"/>
      <c r="AP91" s="217"/>
      <c r="AQ91" s="232" t="s">
        <v>593</v>
      </c>
      <c r="AR91" s="233"/>
      <c r="AS91" s="233"/>
      <c r="AT91" s="234"/>
      <c r="AU91" s="215"/>
      <c r="AV91" s="216"/>
      <c r="AW91" s="216"/>
      <c r="AX91" s="217"/>
      <c r="AY91" s="232" t="s">
        <v>593</v>
      </c>
      <c r="AZ91" s="233"/>
      <c r="BA91" s="233"/>
      <c r="BB91" s="234"/>
      <c r="BC91" s="215"/>
      <c r="BD91" s="216"/>
      <c r="BE91" s="216"/>
      <c r="BF91" s="217"/>
      <c r="BG91" s="69" t="str">
        <f t="shared" si="30"/>
        <v>n.é.</v>
      </c>
      <c r="BH91" s="70"/>
    </row>
    <row r="92" spans="1:60" ht="20.100000000000001" customHeight="1">
      <c r="A92" s="185" t="s">
        <v>219</v>
      </c>
      <c r="B92" s="186"/>
      <c r="C92" s="82" t="s">
        <v>353</v>
      </c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4"/>
      <c r="AC92" s="85" t="s">
        <v>354</v>
      </c>
      <c r="AD92" s="86"/>
      <c r="AE92" s="215"/>
      <c r="AF92" s="216"/>
      <c r="AG92" s="216"/>
      <c r="AH92" s="217"/>
      <c r="AI92" s="215"/>
      <c r="AJ92" s="216"/>
      <c r="AK92" s="216"/>
      <c r="AL92" s="217"/>
      <c r="AM92" s="215"/>
      <c r="AN92" s="216"/>
      <c r="AO92" s="216"/>
      <c r="AP92" s="217"/>
      <c r="AQ92" s="232" t="s">
        <v>593</v>
      </c>
      <c r="AR92" s="233"/>
      <c r="AS92" s="233"/>
      <c r="AT92" s="234"/>
      <c r="AU92" s="215"/>
      <c r="AV92" s="216"/>
      <c r="AW92" s="216"/>
      <c r="AX92" s="217"/>
      <c r="AY92" s="232" t="s">
        <v>593</v>
      </c>
      <c r="AZ92" s="233"/>
      <c r="BA92" s="233"/>
      <c r="BB92" s="234"/>
      <c r="BC92" s="215"/>
      <c r="BD92" s="216"/>
      <c r="BE92" s="216"/>
      <c r="BF92" s="217"/>
      <c r="BG92" s="69" t="str">
        <f t="shared" si="30"/>
        <v>n.é.</v>
      </c>
      <c r="BH92" s="70"/>
    </row>
    <row r="93" spans="1:60" ht="20.100000000000001" customHeight="1">
      <c r="A93" s="185" t="s">
        <v>220</v>
      </c>
      <c r="B93" s="186"/>
      <c r="C93" s="96" t="s">
        <v>355</v>
      </c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8"/>
      <c r="AC93" s="85" t="s">
        <v>356</v>
      </c>
      <c r="AD93" s="86"/>
      <c r="AE93" s="215"/>
      <c r="AF93" s="216"/>
      <c r="AG93" s="216"/>
      <c r="AH93" s="217"/>
      <c r="AI93" s="215"/>
      <c r="AJ93" s="216"/>
      <c r="AK93" s="216"/>
      <c r="AL93" s="217"/>
      <c r="AM93" s="215"/>
      <c r="AN93" s="216"/>
      <c r="AO93" s="216"/>
      <c r="AP93" s="217"/>
      <c r="AQ93" s="232" t="s">
        <v>593</v>
      </c>
      <c r="AR93" s="233"/>
      <c r="AS93" s="233"/>
      <c r="AT93" s="234"/>
      <c r="AU93" s="215"/>
      <c r="AV93" s="216"/>
      <c r="AW93" s="216"/>
      <c r="AX93" s="217"/>
      <c r="AY93" s="232" t="s">
        <v>593</v>
      </c>
      <c r="AZ93" s="233"/>
      <c r="BA93" s="233"/>
      <c r="BB93" s="234"/>
      <c r="BC93" s="215"/>
      <c r="BD93" s="216"/>
      <c r="BE93" s="216"/>
      <c r="BF93" s="217"/>
      <c r="BG93" s="69" t="str">
        <f t="shared" si="30"/>
        <v>n.é.</v>
      </c>
      <c r="BH93" s="70"/>
    </row>
    <row r="94" spans="1:60" s="3" customFormat="1" ht="20.100000000000001" customHeight="1">
      <c r="A94" s="228" t="s">
        <v>221</v>
      </c>
      <c r="B94" s="226"/>
      <c r="C94" s="99" t="s">
        <v>457</v>
      </c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1"/>
      <c r="AC94" s="94" t="s">
        <v>357</v>
      </c>
      <c r="AD94" s="95"/>
      <c r="AE94" s="29">
        <f>SUM(AE91:AH93)</f>
        <v>0</v>
      </c>
      <c r="AF94" s="30"/>
      <c r="AG94" s="30"/>
      <c r="AH94" s="31"/>
      <c r="AI94" s="29">
        <f t="shared" ref="AI94" si="47">SUM(AI91:AL93)</f>
        <v>0</v>
      </c>
      <c r="AJ94" s="30"/>
      <c r="AK94" s="30"/>
      <c r="AL94" s="31"/>
      <c r="AM94" s="29">
        <f t="shared" ref="AM94" si="48">SUM(AM91:AP93)</f>
        <v>0</v>
      </c>
      <c r="AN94" s="30"/>
      <c r="AO94" s="30"/>
      <c r="AP94" s="31"/>
      <c r="AQ94" s="39" t="s">
        <v>593</v>
      </c>
      <c r="AR94" s="40"/>
      <c r="AS94" s="40"/>
      <c r="AT94" s="41"/>
      <c r="AU94" s="29">
        <f t="shared" ref="AU94" si="49">SUM(AU91:AX93)</f>
        <v>0</v>
      </c>
      <c r="AV94" s="30"/>
      <c r="AW94" s="30"/>
      <c r="AX94" s="31"/>
      <c r="AY94" s="39" t="s">
        <v>593</v>
      </c>
      <c r="AZ94" s="40"/>
      <c r="BA94" s="40"/>
      <c r="BB94" s="41"/>
      <c r="BC94" s="29">
        <f t="shared" ref="BC94" si="50">SUM(BC91:BF93)</f>
        <v>0</v>
      </c>
      <c r="BD94" s="30"/>
      <c r="BE94" s="30"/>
      <c r="BF94" s="31"/>
      <c r="BG94" s="87" t="str">
        <f t="shared" si="30"/>
        <v>n.é.</v>
      </c>
      <c r="BH94" s="88"/>
    </row>
    <row r="95" spans="1:60" ht="20.100000000000001" customHeight="1">
      <c r="A95" s="185" t="s">
        <v>222</v>
      </c>
      <c r="B95" s="186"/>
      <c r="C95" s="82" t="s">
        <v>358</v>
      </c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4"/>
      <c r="AC95" s="85" t="s">
        <v>359</v>
      </c>
      <c r="AD95" s="86"/>
      <c r="AE95" s="215"/>
      <c r="AF95" s="216"/>
      <c r="AG95" s="216"/>
      <c r="AH95" s="217"/>
      <c r="AI95" s="215"/>
      <c r="AJ95" s="216"/>
      <c r="AK95" s="216"/>
      <c r="AL95" s="217"/>
      <c r="AM95" s="215"/>
      <c r="AN95" s="216"/>
      <c r="AO95" s="216"/>
      <c r="AP95" s="217"/>
      <c r="AQ95" s="232" t="s">
        <v>593</v>
      </c>
      <c r="AR95" s="233"/>
      <c r="AS95" s="233"/>
      <c r="AT95" s="234"/>
      <c r="AU95" s="215"/>
      <c r="AV95" s="216"/>
      <c r="AW95" s="216"/>
      <c r="AX95" s="217"/>
      <c r="AY95" s="232" t="s">
        <v>593</v>
      </c>
      <c r="AZ95" s="233"/>
      <c r="BA95" s="233"/>
      <c r="BB95" s="234"/>
      <c r="BC95" s="215"/>
      <c r="BD95" s="216"/>
      <c r="BE95" s="216"/>
      <c r="BF95" s="217"/>
      <c r="BG95" s="69" t="str">
        <f t="shared" si="30"/>
        <v>n.é.</v>
      </c>
      <c r="BH95" s="70"/>
    </row>
    <row r="96" spans="1:60" ht="20.100000000000001" customHeight="1">
      <c r="A96" s="185" t="s">
        <v>223</v>
      </c>
      <c r="B96" s="186"/>
      <c r="C96" s="96" t="s">
        <v>360</v>
      </c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8"/>
      <c r="AC96" s="85" t="s">
        <v>361</v>
      </c>
      <c r="AD96" s="86"/>
      <c r="AE96" s="215"/>
      <c r="AF96" s="216"/>
      <c r="AG96" s="216"/>
      <c r="AH96" s="217"/>
      <c r="AI96" s="215"/>
      <c r="AJ96" s="216"/>
      <c r="AK96" s="216"/>
      <c r="AL96" s="217"/>
      <c r="AM96" s="215"/>
      <c r="AN96" s="216"/>
      <c r="AO96" s="216"/>
      <c r="AP96" s="217"/>
      <c r="AQ96" s="232" t="s">
        <v>593</v>
      </c>
      <c r="AR96" s="233"/>
      <c r="AS96" s="233"/>
      <c r="AT96" s="234"/>
      <c r="AU96" s="215"/>
      <c r="AV96" s="216"/>
      <c r="AW96" s="216"/>
      <c r="AX96" s="217"/>
      <c r="AY96" s="232" t="s">
        <v>593</v>
      </c>
      <c r="AZ96" s="233"/>
      <c r="BA96" s="233"/>
      <c r="BB96" s="234"/>
      <c r="BC96" s="215"/>
      <c r="BD96" s="216"/>
      <c r="BE96" s="216"/>
      <c r="BF96" s="217"/>
      <c r="BG96" s="69" t="str">
        <f t="shared" si="30"/>
        <v>n.é.</v>
      </c>
      <c r="BH96" s="70"/>
    </row>
    <row r="97" spans="1:60" ht="20.100000000000001" customHeight="1">
      <c r="A97" s="185" t="s">
        <v>224</v>
      </c>
      <c r="B97" s="186"/>
      <c r="C97" s="82" t="s">
        <v>362</v>
      </c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4"/>
      <c r="AC97" s="85" t="s">
        <v>363</v>
      </c>
      <c r="AD97" s="86"/>
      <c r="AE97" s="215"/>
      <c r="AF97" s="216"/>
      <c r="AG97" s="216"/>
      <c r="AH97" s="217"/>
      <c r="AI97" s="215"/>
      <c r="AJ97" s="216"/>
      <c r="AK97" s="216"/>
      <c r="AL97" s="217"/>
      <c r="AM97" s="215"/>
      <c r="AN97" s="216"/>
      <c r="AO97" s="216"/>
      <c r="AP97" s="217"/>
      <c r="AQ97" s="232" t="s">
        <v>593</v>
      </c>
      <c r="AR97" s="233"/>
      <c r="AS97" s="233"/>
      <c r="AT97" s="234"/>
      <c r="AU97" s="215"/>
      <c r="AV97" s="216"/>
      <c r="AW97" s="216"/>
      <c r="AX97" s="217"/>
      <c r="AY97" s="232" t="s">
        <v>593</v>
      </c>
      <c r="AZ97" s="233"/>
      <c r="BA97" s="233"/>
      <c r="BB97" s="234"/>
      <c r="BC97" s="215"/>
      <c r="BD97" s="216"/>
      <c r="BE97" s="216"/>
      <c r="BF97" s="217"/>
      <c r="BG97" s="69" t="str">
        <f t="shared" si="30"/>
        <v>n.é.</v>
      </c>
      <c r="BH97" s="70"/>
    </row>
    <row r="98" spans="1:60" ht="20.100000000000001" customHeight="1">
      <c r="A98" s="185" t="s">
        <v>225</v>
      </c>
      <c r="B98" s="186"/>
      <c r="C98" s="96" t="s">
        <v>364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8"/>
      <c r="AC98" s="85" t="s">
        <v>365</v>
      </c>
      <c r="AD98" s="86"/>
      <c r="AE98" s="215"/>
      <c r="AF98" s="216"/>
      <c r="AG98" s="216"/>
      <c r="AH98" s="217"/>
      <c r="AI98" s="215"/>
      <c r="AJ98" s="216"/>
      <c r="AK98" s="216"/>
      <c r="AL98" s="217"/>
      <c r="AM98" s="215"/>
      <c r="AN98" s="216"/>
      <c r="AO98" s="216"/>
      <c r="AP98" s="217"/>
      <c r="AQ98" s="232" t="s">
        <v>593</v>
      </c>
      <c r="AR98" s="233"/>
      <c r="AS98" s="233"/>
      <c r="AT98" s="234"/>
      <c r="AU98" s="215"/>
      <c r="AV98" s="216"/>
      <c r="AW98" s="216"/>
      <c r="AX98" s="217"/>
      <c r="AY98" s="232" t="s">
        <v>593</v>
      </c>
      <c r="AZ98" s="233"/>
      <c r="BA98" s="233"/>
      <c r="BB98" s="234"/>
      <c r="BC98" s="215"/>
      <c r="BD98" s="216"/>
      <c r="BE98" s="216"/>
      <c r="BF98" s="217"/>
      <c r="BG98" s="69" t="str">
        <f t="shared" si="30"/>
        <v>n.é.</v>
      </c>
      <c r="BH98" s="70"/>
    </row>
    <row r="99" spans="1:60" s="3" customFormat="1" ht="20.100000000000001" customHeight="1">
      <c r="A99" s="228" t="s">
        <v>226</v>
      </c>
      <c r="B99" s="226"/>
      <c r="C99" s="91" t="s">
        <v>458</v>
      </c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3"/>
      <c r="AC99" s="94" t="s">
        <v>366</v>
      </c>
      <c r="AD99" s="95"/>
      <c r="AE99" s="29">
        <f>SUM(AE95:AH98)</f>
        <v>0</v>
      </c>
      <c r="AF99" s="30"/>
      <c r="AG99" s="30"/>
      <c r="AH99" s="31"/>
      <c r="AI99" s="29">
        <f t="shared" ref="AI99" si="51">SUM(AI95:AL98)</f>
        <v>0</v>
      </c>
      <c r="AJ99" s="30"/>
      <c r="AK99" s="30"/>
      <c r="AL99" s="31"/>
      <c r="AM99" s="29">
        <f t="shared" ref="AM99" si="52">SUM(AM95:AP98)</f>
        <v>0</v>
      </c>
      <c r="AN99" s="30"/>
      <c r="AO99" s="30"/>
      <c r="AP99" s="31"/>
      <c r="AQ99" s="39" t="s">
        <v>593</v>
      </c>
      <c r="AR99" s="40"/>
      <c r="AS99" s="40"/>
      <c r="AT99" s="41"/>
      <c r="AU99" s="29">
        <f t="shared" ref="AU99" si="53">SUM(AU95:AX98)</f>
        <v>0</v>
      </c>
      <c r="AV99" s="30"/>
      <c r="AW99" s="30"/>
      <c r="AX99" s="31"/>
      <c r="AY99" s="39" t="s">
        <v>593</v>
      </c>
      <c r="AZ99" s="40"/>
      <c r="BA99" s="40"/>
      <c r="BB99" s="41"/>
      <c r="BC99" s="29">
        <f t="shared" ref="BC99" si="54">SUM(BC95:BF98)</f>
        <v>0</v>
      </c>
      <c r="BD99" s="30"/>
      <c r="BE99" s="30"/>
      <c r="BF99" s="31"/>
      <c r="BG99" s="87" t="str">
        <f t="shared" si="30"/>
        <v>n.é.</v>
      </c>
      <c r="BH99" s="88"/>
    </row>
    <row r="100" spans="1:60" ht="20.100000000000001" customHeight="1">
      <c r="A100" s="185" t="s">
        <v>227</v>
      </c>
      <c r="B100" s="186"/>
      <c r="C100" s="143" t="s">
        <v>367</v>
      </c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3"/>
      <c r="AC100" s="85" t="s">
        <v>368</v>
      </c>
      <c r="AD100" s="86"/>
      <c r="AE100" s="215">
        <v>1500</v>
      </c>
      <c r="AF100" s="216"/>
      <c r="AG100" s="216"/>
      <c r="AH100" s="217"/>
      <c r="AI100" s="215">
        <v>1500</v>
      </c>
      <c r="AJ100" s="216"/>
      <c r="AK100" s="216"/>
      <c r="AL100" s="217"/>
      <c r="AM100" s="215"/>
      <c r="AN100" s="216"/>
      <c r="AO100" s="216"/>
      <c r="AP100" s="217"/>
      <c r="AQ100" s="232" t="s">
        <v>593</v>
      </c>
      <c r="AR100" s="233"/>
      <c r="AS100" s="233"/>
      <c r="AT100" s="234"/>
      <c r="AU100" s="215"/>
      <c r="AV100" s="216"/>
      <c r="AW100" s="216"/>
      <c r="AX100" s="217"/>
      <c r="AY100" s="232" t="s">
        <v>593</v>
      </c>
      <c r="AZ100" s="233"/>
      <c r="BA100" s="233"/>
      <c r="BB100" s="234"/>
      <c r="BC100" s="215"/>
      <c r="BD100" s="216"/>
      <c r="BE100" s="216"/>
      <c r="BF100" s="217"/>
      <c r="BG100" s="69">
        <f t="shared" si="30"/>
        <v>0</v>
      </c>
      <c r="BH100" s="70"/>
    </row>
    <row r="101" spans="1:60" ht="20.100000000000001" customHeight="1">
      <c r="A101" s="185" t="s">
        <v>228</v>
      </c>
      <c r="B101" s="186"/>
      <c r="C101" s="143" t="s">
        <v>369</v>
      </c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3"/>
      <c r="AC101" s="85" t="s">
        <v>370</v>
      </c>
      <c r="AD101" s="86"/>
      <c r="AE101" s="215"/>
      <c r="AF101" s="216"/>
      <c r="AG101" s="216"/>
      <c r="AH101" s="217"/>
      <c r="AI101" s="215"/>
      <c r="AJ101" s="216"/>
      <c r="AK101" s="216"/>
      <c r="AL101" s="217"/>
      <c r="AM101" s="215"/>
      <c r="AN101" s="216"/>
      <c r="AO101" s="216"/>
      <c r="AP101" s="217"/>
      <c r="AQ101" s="232" t="s">
        <v>593</v>
      </c>
      <c r="AR101" s="233"/>
      <c r="AS101" s="233"/>
      <c r="AT101" s="234"/>
      <c r="AU101" s="215"/>
      <c r="AV101" s="216"/>
      <c r="AW101" s="216"/>
      <c r="AX101" s="217"/>
      <c r="AY101" s="232" t="s">
        <v>593</v>
      </c>
      <c r="AZ101" s="233"/>
      <c r="BA101" s="233"/>
      <c r="BB101" s="234"/>
      <c r="BC101" s="215"/>
      <c r="BD101" s="216"/>
      <c r="BE101" s="216"/>
      <c r="BF101" s="217"/>
      <c r="BG101" s="69" t="str">
        <f t="shared" si="30"/>
        <v>n.é.</v>
      </c>
      <c r="BH101" s="70"/>
    </row>
    <row r="102" spans="1:60" s="3" customFormat="1" ht="20.100000000000001" customHeight="1">
      <c r="A102" s="228" t="s">
        <v>229</v>
      </c>
      <c r="B102" s="226"/>
      <c r="C102" s="131" t="s">
        <v>459</v>
      </c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3"/>
      <c r="AC102" s="94" t="s">
        <v>371</v>
      </c>
      <c r="AD102" s="95"/>
      <c r="AE102" s="235">
        <f>SUM(AE100:AH101)</f>
        <v>1500</v>
      </c>
      <c r="AF102" s="236"/>
      <c r="AG102" s="236"/>
      <c r="AH102" s="237"/>
      <c r="AI102" s="235">
        <f t="shared" ref="AI102" si="55">SUM(AI100:AL101)</f>
        <v>1500</v>
      </c>
      <c r="AJ102" s="236"/>
      <c r="AK102" s="236"/>
      <c r="AL102" s="237"/>
      <c r="AM102" s="235">
        <f t="shared" ref="AM102" si="56">SUM(AM100:AP101)</f>
        <v>0</v>
      </c>
      <c r="AN102" s="236"/>
      <c r="AO102" s="236"/>
      <c r="AP102" s="237"/>
      <c r="AQ102" s="238" t="s">
        <v>593</v>
      </c>
      <c r="AR102" s="239"/>
      <c r="AS102" s="239"/>
      <c r="AT102" s="240"/>
      <c r="AU102" s="235">
        <f t="shared" ref="AU102" si="57">SUM(AU100:AX101)</f>
        <v>0</v>
      </c>
      <c r="AV102" s="236"/>
      <c r="AW102" s="236"/>
      <c r="AX102" s="237"/>
      <c r="AY102" s="238" t="s">
        <v>593</v>
      </c>
      <c r="AZ102" s="239"/>
      <c r="BA102" s="239"/>
      <c r="BB102" s="240"/>
      <c r="BC102" s="235">
        <f t="shared" ref="BC102" si="58">SUM(BC100:BF101)</f>
        <v>0</v>
      </c>
      <c r="BD102" s="236"/>
      <c r="BE102" s="236"/>
      <c r="BF102" s="237"/>
      <c r="BG102" s="87">
        <f t="shared" si="30"/>
        <v>0</v>
      </c>
      <c r="BH102" s="88"/>
    </row>
    <row r="103" spans="1:60" ht="20.100000000000001" customHeight="1">
      <c r="A103" s="185" t="s">
        <v>230</v>
      </c>
      <c r="B103" s="186"/>
      <c r="C103" s="96" t="s">
        <v>372</v>
      </c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8"/>
      <c r="AC103" s="85" t="s">
        <v>373</v>
      </c>
      <c r="AD103" s="86"/>
      <c r="AE103" s="215"/>
      <c r="AF103" s="216"/>
      <c r="AG103" s="216"/>
      <c r="AH103" s="217"/>
      <c r="AI103" s="215"/>
      <c r="AJ103" s="216"/>
      <c r="AK103" s="216"/>
      <c r="AL103" s="217"/>
      <c r="AM103" s="215"/>
      <c r="AN103" s="216"/>
      <c r="AO103" s="216"/>
      <c r="AP103" s="217"/>
      <c r="AQ103" s="232" t="s">
        <v>593</v>
      </c>
      <c r="AR103" s="233"/>
      <c r="AS103" s="233"/>
      <c r="AT103" s="234"/>
      <c r="AU103" s="215"/>
      <c r="AV103" s="216"/>
      <c r="AW103" s="216"/>
      <c r="AX103" s="217"/>
      <c r="AY103" s="232" t="s">
        <v>593</v>
      </c>
      <c r="AZ103" s="233"/>
      <c r="BA103" s="233"/>
      <c r="BB103" s="234"/>
      <c r="BC103" s="215"/>
      <c r="BD103" s="216"/>
      <c r="BE103" s="216"/>
      <c r="BF103" s="217"/>
      <c r="BG103" s="69" t="str">
        <f t="shared" si="30"/>
        <v>n.é.</v>
      </c>
      <c r="BH103" s="70"/>
    </row>
    <row r="104" spans="1:60" ht="20.100000000000001" customHeight="1">
      <c r="A104" s="185" t="s">
        <v>231</v>
      </c>
      <c r="B104" s="186"/>
      <c r="C104" s="96" t="s">
        <v>374</v>
      </c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8"/>
      <c r="AC104" s="85" t="s">
        <v>375</v>
      </c>
      <c r="AD104" s="86"/>
      <c r="AE104" s="215"/>
      <c r="AF104" s="216"/>
      <c r="AG104" s="216"/>
      <c r="AH104" s="217"/>
      <c r="AI104" s="215"/>
      <c r="AJ104" s="216"/>
      <c r="AK104" s="216"/>
      <c r="AL104" s="217"/>
      <c r="AM104" s="215"/>
      <c r="AN104" s="216"/>
      <c r="AO104" s="216"/>
      <c r="AP104" s="217"/>
      <c r="AQ104" s="232" t="s">
        <v>593</v>
      </c>
      <c r="AR104" s="233"/>
      <c r="AS104" s="233"/>
      <c r="AT104" s="234"/>
      <c r="AU104" s="215"/>
      <c r="AV104" s="216"/>
      <c r="AW104" s="216"/>
      <c r="AX104" s="217"/>
      <c r="AY104" s="232" t="s">
        <v>593</v>
      </c>
      <c r="AZ104" s="233"/>
      <c r="BA104" s="233"/>
      <c r="BB104" s="234"/>
      <c r="BC104" s="215"/>
      <c r="BD104" s="216"/>
      <c r="BE104" s="216"/>
      <c r="BF104" s="217"/>
      <c r="BG104" s="69" t="str">
        <f t="shared" si="30"/>
        <v>n.é.</v>
      </c>
      <c r="BH104" s="70"/>
    </row>
    <row r="105" spans="1:60" ht="20.100000000000001" customHeight="1">
      <c r="A105" s="185" t="s">
        <v>232</v>
      </c>
      <c r="B105" s="186"/>
      <c r="C105" s="96" t="s">
        <v>376</v>
      </c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8"/>
      <c r="AC105" s="85" t="s">
        <v>377</v>
      </c>
      <c r="AD105" s="86"/>
      <c r="AE105" s="215"/>
      <c r="AF105" s="216"/>
      <c r="AG105" s="216"/>
      <c r="AH105" s="217"/>
      <c r="AI105" s="215"/>
      <c r="AJ105" s="216"/>
      <c r="AK105" s="216"/>
      <c r="AL105" s="217"/>
      <c r="AM105" s="215"/>
      <c r="AN105" s="216"/>
      <c r="AO105" s="216"/>
      <c r="AP105" s="217"/>
      <c r="AQ105" s="232" t="s">
        <v>593</v>
      </c>
      <c r="AR105" s="233"/>
      <c r="AS105" s="233"/>
      <c r="AT105" s="234"/>
      <c r="AU105" s="215"/>
      <c r="AV105" s="216"/>
      <c r="AW105" s="216"/>
      <c r="AX105" s="217"/>
      <c r="AY105" s="232" t="s">
        <v>593</v>
      </c>
      <c r="AZ105" s="233"/>
      <c r="BA105" s="233"/>
      <c r="BB105" s="234"/>
      <c r="BC105" s="215"/>
      <c r="BD105" s="216"/>
      <c r="BE105" s="216"/>
      <c r="BF105" s="217"/>
      <c r="BG105" s="69" t="str">
        <f t="shared" si="30"/>
        <v>n.é.</v>
      </c>
      <c r="BH105" s="70"/>
    </row>
    <row r="106" spans="1:60" ht="20.100000000000001" customHeight="1">
      <c r="A106" s="185" t="s">
        <v>233</v>
      </c>
      <c r="B106" s="186"/>
      <c r="C106" s="96" t="s">
        <v>378</v>
      </c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8"/>
      <c r="AC106" s="85" t="s">
        <v>379</v>
      </c>
      <c r="AD106" s="86"/>
      <c r="AE106" s="215"/>
      <c r="AF106" s="216"/>
      <c r="AG106" s="216"/>
      <c r="AH106" s="217"/>
      <c r="AI106" s="215"/>
      <c r="AJ106" s="216"/>
      <c r="AK106" s="216"/>
      <c r="AL106" s="217"/>
      <c r="AM106" s="215"/>
      <c r="AN106" s="216"/>
      <c r="AO106" s="216"/>
      <c r="AP106" s="217"/>
      <c r="AQ106" s="232" t="s">
        <v>593</v>
      </c>
      <c r="AR106" s="233"/>
      <c r="AS106" s="233"/>
      <c r="AT106" s="234"/>
      <c r="AU106" s="215"/>
      <c r="AV106" s="216"/>
      <c r="AW106" s="216"/>
      <c r="AX106" s="217"/>
      <c r="AY106" s="232" t="s">
        <v>593</v>
      </c>
      <c r="AZ106" s="233"/>
      <c r="BA106" s="233"/>
      <c r="BB106" s="234"/>
      <c r="BC106" s="215"/>
      <c r="BD106" s="216"/>
      <c r="BE106" s="216"/>
      <c r="BF106" s="217"/>
      <c r="BG106" s="69" t="str">
        <f t="shared" si="30"/>
        <v>n.é.</v>
      </c>
      <c r="BH106" s="70"/>
    </row>
    <row r="107" spans="1:60" ht="20.100000000000001" customHeight="1">
      <c r="A107" s="185" t="s">
        <v>234</v>
      </c>
      <c r="B107" s="186"/>
      <c r="C107" s="82" t="s">
        <v>380</v>
      </c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4"/>
      <c r="AC107" s="85" t="s">
        <v>381</v>
      </c>
      <c r="AD107" s="86"/>
      <c r="AE107" s="215"/>
      <c r="AF107" s="216"/>
      <c r="AG107" s="216"/>
      <c r="AH107" s="217"/>
      <c r="AI107" s="215"/>
      <c r="AJ107" s="216"/>
      <c r="AK107" s="216"/>
      <c r="AL107" s="217"/>
      <c r="AM107" s="215"/>
      <c r="AN107" s="216"/>
      <c r="AO107" s="216"/>
      <c r="AP107" s="217"/>
      <c r="AQ107" s="232" t="s">
        <v>593</v>
      </c>
      <c r="AR107" s="233"/>
      <c r="AS107" s="233"/>
      <c r="AT107" s="234"/>
      <c r="AU107" s="215"/>
      <c r="AV107" s="216"/>
      <c r="AW107" s="216"/>
      <c r="AX107" s="217"/>
      <c r="AY107" s="232" t="s">
        <v>593</v>
      </c>
      <c r="AZ107" s="233"/>
      <c r="BA107" s="233"/>
      <c r="BB107" s="234"/>
      <c r="BC107" s="215"/>
      <c r="BD107" s="216"/>
      <c r="BE107" s="216"/>
      <c r="BF107" s="217"/>
      <c r="BG107" s="69" t="str">
        <f t="shared" si="30"/>
        <v>n.é.</v>
      </c>
      <c r="BH107" s="70"/>
    </row>
    <row r="108" spans="1:60" s="3" customFormat="1" ht="20.100000000000001" customHeight="1">
      <c r="A108" s="228" t="s">
        <v>235</v>
      </c>
      <c r="B108" s="226"/>
      <c r="C108" s="99" t="s">
        <v>460</v>
      </c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1"/>
      <c r="AC108" s="94" t="s">
        <v>382</v>
      </c>
      <c r="AD108" s="95"/>
      <c r="AE108" s="29">
        <f>AE94+AE99+SUM(AE102:AH107)</f>
        <v>1500</v>
      </c>
      <c r="AF108" s="30"/>
      <c r="AG108" s="30"/>
      <c r="AH108" s="31"/>
      <c r="AI108" s="29">
        <f t="shared" ref="AI108" si="59">AI94+AI99+SUM(AI102:AL107)</f>
        <v>1500</v>
      </c>
      <c r="AJ108" s="30"/>
      <c r="AK108" s="30"/>
      <c r="AL108" s="31"/>
      <c r="AM108" s="29">
        <f t="shared" ref="AM108" si="60">AM94+AM99+SUM(AM102:AP107)</f>
        <v>0</v>
      </c>
      <c r="AN108" s="30"/>
      <c r="AO108" s="30"/>
      <c r="AP108" s="31"/>
      <c r="AQ108" s="39" t="s">
        <v>593</v>
      </c>
      <c r="AR108" s="40"/>
      <c r="AS108" s="40"/>
      <c r="AT108" s="41"/>
      <c r="AU108" s="29">
        <f t="shared" ref="AU108" si="61">AU94+AU99+SUM(AU102:AX107)</f>
        <v>0</v>
      </c>
      <c r="AV108" s="30"/>
      <c r="AW108" s="30"/>
      <c r="AX108" s="31"/>
      <c r="AY108" s="39" t="s">
        <v>593</v>
      </c>
      <c r="AZ108" s="40"/>
      <c r="BA108" s="40"/>
      <c r="BB108" s="41"/>
      <c r="BC108" s="29">
        <f t="shared" ref="BC108" si="62">BC94+BC99+SUM(BC102:BF107)</f>
        <v>0</v>
      </c>
      <c r="BD108" s="30"/>
      <c r="BE108" s="30"/>
      <c r="BF108" s="31"/>
      <c r="BG108" s="87">
        <f t="shared" si="30"/>
        <v>0</v>
      </c>
      <c r="BH108" s="88"/>
    </row>
    <row r="109" spans="1:60" ht="20.100000000000001" customHeight="1">
      <c r="A109" s="185" t="s">
        <v>236</v>
      </c>
      <c r="B109" s="186"/>
      <c r="C109" s="82" t="s">
        <v>383</v>
      </c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4"/>
      <c r="AC109" s="85" t="s">
        <v>384</v>
      </c>
      <c r="AD109" s="86"/>
      <c r="AE109" s="215"/>
      <c r="AF109" s="216"/>
      <c r="AG109" s="216"/>
      <c r="AH109" s="217"/>
      <c r="AI109" s="215"/>
      <c r="AJ109" s="216"/>
      <c r="AK109" s="216"/>
      <c r="AL109" s="217"/>
      <c r="AM109" s="215"/>
      <c r="AN109" s="216"/>
      <c r="AO109" s="216"/>
      <c r="AP109" s="217"/>
      <c r="AQ109" s="232" t="s">
        <v>593</v>
      </c>
      <c r="AR109" s="233"/>
      <c r="AS109" s="233"/>
      <c r="AT109" s="234"/>
      <c r="AU109" s="215"/>
      <c r="AV109" s="216"/>
      <c r="AW109" s="216"/>
      <c r="AX109" s="217"/>
      <c r="AY109" s="232" t="s">
        <v>593</v>
      </c>
      <c r="AZ109" s="233"/>
      <c r="BA109" s="233"/>
      <c r="BB109" s="234"/>
      <c r="BC109" s="215"/>
      <c r="BD109" s="216"/>
      <c r="BE109" s="216"/>
      <c r="BF109" s="217"/>
      <c r="BG109" s="69" t="str">
        <f t="shared" si="30"/>
        <v>n.é.</v>
      </c>
      <c r="BH109" s="70"/>
    </row>
    <row r="110" spans="1:60" ht="20.100000000000001" customHeight="1">
      <c r="A110" s="185" t="s">
        <v>237</v>
      </c>
      <c r="B110" s="186"/>
      <c r="C110" s="82" t="s">
        <v>385</v>
      </c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4"/>
      <c r="AC110" s="85" t="s">
        <v>386</v>
      </c>
      <c r="AD110" s="86"/>
      <c r="AE110" s="215"/>
      <c r="AF110" s="216"/>
      <c r="AG110" s="216"/>
      <c r="AH110" s="217"/>
      <c r="AI110" s="215"/>
      <c r="AJ110" s="216"/>
      <c r="AK110" s="216"/>
      <c r="AL110" s="217"/>
      <c r="AM110" s="215"/>
      <c r="AN110" s="216"/>
      <c r="AO110" s="216"/>
      <c r="AP110" s="217"/>
      <c r="AQ110" s="232" t="s">
        <v>593</v>
      </c>
      <c r="AR110" s="233"/>
      <c r="AS110" s="233"/>
      <c r="AT110" s="234"/>
      <c r="AU110" s="215"/>
      <c r="AV110" s="216"/>
      <c r="AW110" s="216"/>
      <c r="AX110" s="217"/>
      <c r="AY110" s="232" t="s">
        <v>593</v>
      </c>
      <c r="AZ110" s="233"/>
      <c r="BA110" s="233"/>
      <c r="BB110" s="234"/>
      <c r="BC110" s="215"/>
      <c r="BD110" s="216"/>
      <c r="BE110" s="216"/>
      <c r="BF110" s="217"/>
      <c r="BG110" s="69" t="str">
        <f t="shared" si="30"/>
        <v>n.é.</v>
      </c>
      <c r="BH110" s="70"/>
    </row>
    <row r="111" spans="1:60" ht="20.100000000000001" customHeight="1">
      <c r="A111" s="185" t="s">
        <v>238</v>
      </c>
      <c r="B111" s="186"/>
      <c r="C111" s="96" t="s">
        <v>387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8"/>
      <c r="AC111" s="85" t="s">
        <v>388</v>
      </c>
      <c r="AD111" s="86"/>
      <c r="AE111" s="215"/>
      <c r="AF111" s="216"/>
      <c r="AG111" s="216"/>
      <c r="AH111" s="217"/>
      <c r="AI111" s="215"/>
      <c r="AJ111" s="216"/>
      <c r="AK111" s="216"/>
      <c r="AL111" s="217"/>
      <c r="AM111" s="215"/>
      <c r="AN111" s="216"/>
      <c r="AO111" s="216"/>
      <c r="AP111" s="217"/>
      <c r="AQ111" s="232" t="s">
        <v>593</v>
      </c>
      <c r="AR111" s="233"/>
      <c r="AS111" s="233"/>
      <c r="AT111" s="234"/>
      <c r="AU111" s="215"/>
      <c r="AV111" s="216"/>
      <c r="AW111" s="216"/>
      <c r="AX111" s="217"/>
      <c r="AY111" s="232" t="s">
        <v>593</v>
      </c>
      <c r="AZ111" s="233"/>
      <c r="BA111" s="233"/>
      <c r="BB111" s="234"/>
      <c r="BC111" s="215"/>
      <c r="BD111" s="216"/>
      <c r="BE111" s="216"/>
      <c r="BF111" s="217"/>
      <c r="BG111" s="69" t="str">
        <f t="shared" si="30"/>
        <v>n.é.</v>
      </c>
      <c r="BH111" s="70"/>
    </row>
    <row r="112" spans="1:60" ht="20.100000000000001" customHeight="1">
      <c r="A112" s="185" t="s">
        <v>239</v>
      </c>
      <c r="B112" s="186"/>
      <c r="C112" s="96" t="s">
        <v>389</v>
      </c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8"/>
      <c r="AC112" s="85" t="s">
        <v>390</v>
      </c>
      <c r="AD112" s="86"/>
      <c r="AE112" s="215"/>
      <c r="AF112" s="216"/>
      <c r="AG112" s="216"/>
      <c r="AH112" s="217"/>
      <c r="AI112" s="215"/>
      <c r="AJ112" s="216"/>
      <c r="AK112" s="216"/>
      <c r="AL112" s="217"/>
      <c r="AM112" s="215"/>
      <c r="AN112" s="216"/>
      <c r="AO112" s="216"/>
      <c r="AP112" s="217"/>
      <c r="AQ112" s="232" t="s">
        <v>593</v>
      </c>
      <c r="AR112" s="233"/>
      <c r="AS112" s="233"/>
      <c r="AT112" s="234"/>
      <c r="AU112" s="215"/>
      <c r="AV112" s="216"/>
      <c r="AW112" s="216"/>
      <c r="AX112" s="217"/>
      <c r="AY112" s="232" t="s">
        <v>593</v>
      </c>
      <c r="AZ112" s="233"/>
      <c r="BA112" s="233"/>
      <c r="BB112" s="234"/>
      <c r="BC112" s="215"/>
      <c r="BD112" s="216"/>
      <c r="BE112" s="216"/>
      <c r="BF112" s="217"/>
      <c r="BG112" s="69" t="str">
        <f t="shared" si="30"/>
        <v>n.é.</v>
      </c>
      <c r="BH112" s="70"/>
    </row>
    <row r="113" spans="1:60" s="3" customFormat="1" ht="20.100000000000001" customHeight="1">
      <c r="A113" s="228" t="s">
        <v>240</v>
      </c>
      <c r="B113" s="226"/>
      <c r="C113" s="91" t="s">
        <v>461</v>
      </c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3"/>
      <c r="AC113" s="94" t="s">
        <v>391</v>
      </c>
      <c r="AD113" s="95"/>
      <c r="AE113" s="29">
        <f>SUM(AE109:AH112)</f>
        <v>0</v>
      </c>
      <c r="AF113" s="30"/>
      <c r="AG113" s="30"/>
      <c r="AH113" s="31"/>
      <c r="AI113" s="29">
        <f t="shared" ref="AI113" si="63">SUM(AI109:AL112)</f>
        <v>0</v>
      </c>
      <c r="AJ113" s="30"/>
      <c r="AK113" s="30"/>
      <c r="AL113" s="31"/>
      <c r="AM113" s="29">
        <f t="shared" ref="AM113" si="64">SUM(AM109:AP112)</f>
        <v>0</v>
      </c>
      <c r="AN113" s="30"/>
      <c r="AO113" s="30"/>
      <c r="AP113" s="31"/>
      <c r="AQ113" s="39" t="s">
        <v>593</v>
      </c>
      <c r="AR113" s="40"/>
      <c r="AS113" s="40"/>
      <c r="AT113" s="41"/>
      <c r="AU113" s="29">
        <f t="shared" ref="AU113" si="65">SUM(AU109:AX112)</f>
        <v>0</v>
      </c>
      <c r="AV113" s="30"/>
      <c r="AW113" s="30"/>
      <c r="AX113" s="31"/>
      <c r="AY113" s="39" t="s">
        <v>593</v>
      </c>
      <c r="AZ113" s="40"/>
      <c r="BA113" s="40"/>
      <c r="BB113" s="41"/>
      <c r="BC113" s="29">
        <f t="shared" ref="BC113" si="66">SUM(BC109:BF112)</f>
        <v>0</v>
      </c>
      <c r="BD113" s="30"/>
      <c r="BE113" s="30"/>
      <c r="BF113" s="31"/>
      <c r="BG113" s="87" t="str">
        <f t="shared" si="30"/>
        <v>n.é.</v>
      </c>
      <c r="BH113" s="88"/>
    </row>
    <row r="114" spans="1:60" ht="20.100000000000001" customHeight="1">
      <c r="A114" s="185" t="s">
        <v>241</v>
      </c>
      <c r="B114" s="186"/>
      <c r="C114" s="82" t="s">
        <v>392</v>
      </c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4"/>
      <c r="AC114" s="85" t="s">
        <v>393</v>
      </c>
      <c r="AD114" s="86"/>
      <c r="AE114" s="215"/>
      <c r="AF114" s="216"/>
      <c r="AG114" s="216"/>
      <c r="AH114" s="217"/>
      <c r="AI114" s="215"/>
      <c r="AJ114" s="216"/>
      <c r="AK114" s="216"/>
      <c r="AL114" s="217"/>
      <c r="AM114" s="215"/>
      <c r="AN114" s="216"/>
      <c r="AO114" s="216"/>
      <c r="AP114" s="217"/>
      <c r="AQ114" s="232" t="s">
        <v>593</v>
      </c>
      <c r="AR114" s="233"/>
      <c r="AS114" s="233"/>
      <c r="AT114" s="234"/>
      <c r="AU114" s="215"/>
      <c r="AV114" s="216"/>
      <c r="AW114" s="216"/>
      <c r="AX114" s="217"/>
      <c r="AY114" s="232" t="s">
        <v>593</v>
      </c>
      <c r="AZ114" s="233"/>
      <c r="BA114" s="233"/>
      <c r="BB114" s="234"/>
      <c r="BC114" s="215"/>
      <c r="BD114" s="216"/>
      <c r="BE114" s="216"/>
      <c r="BF114" s="217"/>
      <c r="BG114" s="69" t="str">
        <f t="shared" si="30"/>
        <v>n.é.</v>
      </c>
      <c r="BH114" s="70"/>
    </row>
    <row r="115" spans="1:60" s="3" customFormat="1" ht="20.100000000000001" customHeight="1">
      <c r="A115" s="187" t="s">
        <v>242</v>
      </c>
      <c r="B115" s="188"/>
      <c r="C115" s="73" t="s">
        <v>462</v>
      </c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5"/>
      <c r="AC115" s="76" t="s">
        <v>394</v>
      </c>
      <c r="AD115" s="77"/>
      <c r="AE115" s="22">
        <f>AE108+AE113+AE114</f>
        <v>1500</v>
      </c>
      <c r="AF115" s="23"/>
      <c r="AG115" s="23"/>
      <c r="AH115" s="24"/>
      <c r="AI115" s="22">
        <f t="shared" ref="AI115" si="67">AI108+AI113+AI114</f>
        <v>1500</v>
      </c>
      <c r="AJ115" s="23"/>
      <c r="AK115" s="23"/>
      <c r="AL115" s="24"/>
      <c r="AM115" s="22">
        <f t="shared" ref="AM115" si="68">AM108+AM113+AM114</f>
        <v>0</v>
      </c>
      <c r="AN115" s="23"/>
      <c r="AO115" s="23"/>
      <c r="AP115" s="24"/>
      <c r="AQ115" s="42" t="s">
        <v>593</v>
      </c>
      <c r="AR115" s="43"/>
      <c r="AS115" s="43"/>
      <c r="AT115" s="44"/>
      <c r="AU115" s="22">
        <f t="shared" ref="AU115" si="69">AU108+AU113+AU114</f>
        <v>0</v>
      </c>
      <c r="AV115" s="23"/>
      <c r="AW115" s="23"/>
      <c r="AX115" s="24"/>
      <c r="AY115" s="42" t="s">
        <v>593</v>
      </c>
      <c r="AZ115" s="43"/>
      <c r="BA115" s="43"/>
      <c r="BB115" s="44"/>
      <c r="BC115" s="22">
        <f t="shared" ref="BC115" si="70">BC108+BC113+BC114</f>
        <v>0</v>
      </c>
      <c r="BD115" s="23"/>
      <c r="BE115" s="23"/>
      <c r="BF115" s="24"/>
      <c r="BG115" s="78">
        <f t="shared" si="30"/>
        <v>0</v>
      </c>
      <c r="BH115" s="79"/>
    </row>
    <row r="116" spans="1:60" s="3" customFormat="1" ht="20.100000000000001" customHeight="1">
      <c r="A116" s="183" t="s">
        <v>543</v>
      </c>
      <c r="B116" s="184"/>
      <c r="C116" s="7" t="s">
        <v>467</v>
      </c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9"/>
      <c r="AC116" s="5"/>
      <c r="AD116" s="6"/>
      <c r="AE116" s="229">
        <f>AE90+AE115</f>
        <v>323534</v>
      </c>
      <c r="AF116" s="230"/>
      <c r="AG116" s="230"/>
      <c r="AH116" s="231"/>
      <c r="AI116" s="229">
        <f t="shared" ref="AI116" si="71">AI90+AI115</f>
        <v>323534</v>
      </c>
      <c r="AJ116" s="230"/>
      <c r="AK116" s="230"/>
      <c r="AL116" s="231"/>
      <c r="AM116" s="229">
        <f t="shared" ref="AM116" si="72">AM90+AM115</f>
        <v>0</v>
      </c>
      <c r="AN116" s="230"/>
      <c r="AO116" s="230"/>
      <c r="AP116" s="231"/>
      <c r="AQ116" s="45" t="s">
        <v>593</v>
      </c>
      <c r="AR116" s="46"/>
      <c r="AS116" s="46"/>
      <c r="AT116" s="47"/>
      <c r="AU116" s="229">
        <f t="shared" ref="AU116" si="73">AU90+AU115</f>
        <v>0</v>
      </c>
      <c r="AV116" s="230"/>
      <c r="AW116" s="230"/>
      <c r="AX116" s="231"/>
      <c r="AY116" s="45" t="s">
        <v>593</v>
      </c>
      <c r="AZ116" s="46"/>
      <c r="BA116" s="46"/>
      <c r="BB116" s="47"/>
      <c r="BC116" s="229">
        <f t="shared" ref="BC116" si="74">BC90+BC115</f>
        <v>0</v>
      </c>
      <c r="BD116" s="230"/>
      <c r="BE116" s="230"/>
      <c r="BF116" s="231"/>
      <c r="BG116" s="20">
        <f t="shared" si="30"/>
        <v>0</v>
      </c>
      <c r="BH116" s="21"/>
    </row>
    <row r="117" spans="1:60" ht="20.100000000000001" customHeight="1">
      <c r="A117" s="185" t="s">
        <v>544</v>
      </c>
      <c r="B117" s="186"/>
      <c r="C117" s="147" t="s">
        <v>20</v>
      </c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  <c r="AA117" s="148"/>
      <c r="AB117" s="149"/>
      <c r="AC117" s="150" t="s">
        <v>51</v>
      </c>
      <c r="AD117" s="151"/>
      <c r="AE117" s="215">
        <f>(20203-5102)*1.1+9965+2000</f>
        <v>28576.100000000002</v>
      </c>
      <c r="AF117" s="196"/>
      <c r="AG117" s="196"/>
      <c r="AH117" s="197"/>
      <c r="AI117" s="195">
        <v>28576</v>
      </c>
      <c r="AJ117" s="196"/>
      <c r="AK117" s="196"/>
      <c r="AL117" s="197"/>
      <c r="AM117" s="195"/>
      <c r="AN117" s="196"/>
      <c r="AO117" s="196"/>
      <c r="AP117" s="197"/>
      <c r="AQ117" s="195"/>
      <c r="AR117" s="196"/>
      <c r="AS117" s="196"/>
      <c r="AT117" s="197"/>
      <c r="AU117" s="195"/>
      <c r="AV117" s="196"/>
      <c r="AW117" s="196"/>
      <c r="AX117" s="197"/>
      <c r="AY117" s="195"/>
      <c r="AZ117" s="196"/>
      <c r="BA117" s="196"/>
      <c r="BB117" s="197"/>
      <c r="BC117" s="195"/>
      <c r="BD117" s="196"/>
      <c r="BE117" s="196"/>
      <c r="BF117" s="197"/>
      <c r="BG117" s="107">
        <f t="shared" si="30"/>
        <v>0</v>
      </c>
      <c r="BH117" s="108"/>
    </row>
    <row r="118" spans="1:60" ht="20.100000000000001" customHeight="1">
      <c r="A118" s="185" t="s">
        <v>545</v>
      </c>
      <c r="B118" s="186"/>
      <c r="C118" s="147" t="s">
        <v>47</v>
      </c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8"/>
      <c r="AA118" s="148"/>
      <c r="AB118" s="149"/>
      <c r="AC118" s="111" t="s">
        <v>50</v>
      </c>
      <c r="AD118" s="112"/>
      <c r="AE118" s="195"/>
      <c r="AF118" s="196"/>
      <c r="AG118" s="196"/>
      <c r="AH118" s="197"/>
      <c r="AI118" s="195"/>
      <c r="AJ118" s="196"/>
      <c r="AK118" s="196"/>
      <c r="AL118" s="197"/>
      <c r="AM118" s="195"/>
      <c r="AN118" s="196"/>
      <c r="AO118" s="196"/>
      <c r="AP118" s="197"/>
      <c r="AQ118" s="195"/>
      <c r="AR118" s="196"/>
      <c r="AS118" s="196"/>
      <c r="AT118" s="197"/>
      <c r="AU118" s="195"/>
      <c r="AV118" s="196"/>
      <c r="AW118" s="196"/>
      <c r="AX118" s="197"/>
      <c r="AY118" s="195"/>
      <c r="AZ118" s="196"/>
      <c r="BA118" s="196"/>
      <c r="BB118" s="197"/>
      <c r="BC118" s="195"/>
      <c r="BD118" s="196"/>
      <c r="BE118" s="196"/>
      <c r="BF118" s="197"/>
      <c r="BG118" s="107" t="str">
        <f t="shared" si="30"/>
        <v>n.é.</v>
      </c>
      <c r="BH118" s="108"/>
    </row>
    <row r="119" spans="1:60" ht="20.100000000000001" customHeight="1">
      <c r="A119" s="185" t="s">
        <v>546</v>
      </c>
      <c r="B119" s="186"/>
      <c r="C119" s="147" t="s">
        <v>46</v>
      </c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  <c r="AA119" s="148"/>
      <c r="AB119" s="149"/>
      <c r="AC119" s="111" t="s">
        <v>49</v>
      </c>
      <c r="AD119" s="112"/>
      <c r="AE119" s="195"/>
      <c r="AF119" s="196"/>
      <c r="AG119" s="196"/>
      <c r="AH119" s="197"/>
      <c r="AI119" s="195"/>
      <c r="AJ119" s="196"/>
      <c r="AK119" s="196"/>
      <c r="AL119" s="197"/>
      <c r="AM119" s="195"/>
      <c r="AN119" s="196"/>
      <c r="AO119" s="196"/>
      <c r="AP119" s="197"/>
      <c r="AQ119" s="195"/>
      <c r="AR119" s="196"/>
      <c r="AS119" s="196"/>
      <c r="AT119" s="197"/>
      <c r="AU119" s="195"/>
      <c r="AV119" s="196"/>
      <c r="AW119" s="196"/>
      <c r="AX119" s="197"/>
      <c r="AY119" s="195"/>
      <c r="AZ119" s="196"/>
      <c r="BA119" s="196"/>
      <c r="BB119" s="197"/>
      <c r="BC119" s="195"/>
      <c r="BD119" s="196"/>
      <c r="BE119" s="196"/>
      <c r="BF119" s="197"/>
      <c r="BG119" s="107" t="str">
        <f t="shared" si="30"/>
        <v>n.é.</v>
      </c>
      <c r="BH119" s="108"/>
    </row>
    <row r="120" spans="1:60" ht="20.100000000000001" customHeight="1">
      <c r="A120" s="185" t="s">
        <v>547</v>
      </c>
      <c r="B120" s="186"/>
      <c r="C120" s="144" t="s">
        <v>19</v>
      </c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6"/>
      <c r="AC120" s="111" t="s">
        <v>48</v>
      </c>
      <c r="AD120" s="112"/>
      <c r="AE120" s="195"/>
      <c r="AF120" s="196"/>
      <c r="AG120" s="196"/>
      <c r="AH120" s="197"/>
      <c r="AI120" s="195"/>
      <c r="AJ120" s="196"/>
      <c r="AK120" s="196"/>
      <c r="AL120" s="197"/>
      <c r="AM120" s="195"/>
      <c r="AN120" s="196"/>
      <c r="AO120" s="196"/>
      <c r="AP120" s="197"/>
      <c r="AQ120" s="195"/>
      <c r="AR120" s="196"/>
      <c r="AS120" s="196"/>
      <c r="AT120" s="197"/>
      <c r="AU120" s="195"/>
      <c r="AV120" s="196"/>
      <c r="AW120" s="196"/>
      <c r="AX120" s="197"/>
      <c r="AY120" s="195"/>
      <c r="AZ120" s="196"/>
      <c r="BA120" s="196"/>
      <c r="BB120" s="197"/>
      <c r="BC120" s="195"/>
      <c r="BD120" s="196"/>
      <c r="BE120" s="196"/>
      <c r="BF120" s="197"/>
      <c r="BG120" s="107" t="str">
        <f t="shared" si="30"/>
        <v>n.é.</v>
      </c>
      <c r="BH120" s="108"/>
    </row>
    <row r="121" spans="1:60" ht="20.100000000000001" customHeight="1">
      <c r="A121" s="185" t="s">
        <v>548</v>
      </c>
      <c r="B121" s="186"/>
      <c r="C121" s="144" t="s">
        <v>16</v>
      </c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6"/>
      <c r="AC121" s="111" t="s">
        <v>45</v>
      </c>
      <c r="AD121" s="112"/>
      <c r="AE121" s="195"/>
      <c r="AF121" s="196"/>
      <c r="AG121" s="196"/>
      <c r="AH121" s="197"/>
      <c r="AI121" s="195"/>
      <c r="AJ121" s="196"/>
      <c r="AK121" s="196"/>
      <c r="AL121" s="197"/>
      <c r="AM121" s="195"/>
      <c r="AN121" s="196"/>
      <c r="AO121" s="196"/>
      <c r="AP121" s="197"/>
      <c r="AQ121" s="195"/>
      <c r="AR121" s="196"/>
      <c r="AS121" s="196"/>
      <c r="AT121" s="197"/>
      <c r="AU121" s="195"/>
      <c r="AV121" s="196"/>
      <c r="AW121" s="196"/>
      <c r="AX121" s="197"/>
      <c r="AY121" s="195"/>
      <c r="AZ121" s="196"/>
      <c r="BA121" s="196"/>
      <c r="BB121" s="197"/>
      <c r="BC121" s="195"/>
      <c r="BD121" s="196"/>
      <c r="BE121" s="196"/>
      <c r="BF121" s="197"/>
      <c r="BG121" s="107" t="str">
        <f t="shared" si="30"/>
        <v>n.é.</v>
      </c>
      <c r="BH121" s="108"/>
    </row>
    <row r="122" spans="1:60" ht="20.100000000000001" customHeight="1">
      <c r="A122" s="185" t="s">
        <v>549</v>
      </c>
      <c r="B122" s="186"/>
      <c r="C122" s="144" t="s">
        <v>17</v>
      </c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6"/>
      <c r="AC122" s="111" t="s">
        <v>44</v>
      </c>
      <c r="AD122" s="112"/>
      <c r="AE122" s="195"/>
      <c r="AF122" s="196"/>
      <c r="AG122" s="196"/>
      <c r="AH122" s="197"/>
      <c r="AI122" s="195"/>
      <c r="AJ122" s="196"/>
      <c r="AK122" s="196"/>
      <c r="AL122" s="197"/>
      <c r="AM122" s="195"/>
      <c r="AN122" s="196"/>
      <c r="AO122" s="196"/>
      <c r="AP122" s="197"/>
      <c r="AQ122" s="195"/>
      <c r="AR122" s="196"/>
      <c r="AS122" s="196"/>
      <c r="AT122" s="197"/>
      <c r="AU122" s="195"/>
      <c r="AV122" s="196"/>
      <c r="AW122" s="196"/>
      <c r="AX122" s="197"/>
      <c r="AY122" s="195"/>
      <c r="AZ122" s="196"/>
      <c r="BA122" s="196"/>
      <c r="BB122" s="197"/>
      <c r="BC122" s="195"/>
      <c r="BD122" s="196"/>
      <c r="BE122" s="196"/>
      <c r="BF122" s="197"/>
      <c r="BG122" s="107" t="str">
        <f t="shared" si="30"/>
        <v>n.é.</v>
      </c>
      <c r="BH122" s="108"/>
    </row>
    <row r="123" spans="1:60" ht="20.100000000000001" customHeight="1">
      <c r="A123" s="185" t="s">
        <v>550</v>
      </c>
      <c r="B123" s="186"/>
      <c r="C123" s="144" t="s">
        <v>21</v>
      </c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6"/>
      <c r="AC123" s="111" t="s">
        <v>43</v>
      </c>
      <c r="AD123" s="112"/>
      <c r="AE123" s="215">
        <f>1727-147</f>
        <v>1580</v>
      </c>
      <c r="AF123" s="196"/>
      <c r="AG123" s="196"/>
      <c r="AH123" s="197"/>
      <c r="AI123" s="195">
        <v>1580</v>
      </c>
      <c r="AJ123" s="196"/>
      <c r="AK123" s="196"/>
      <c r="AL123" s="197"/>
      <c r="AM123" s="195"/>
      <c r="AN123" s="196"/>
      <c r="AO123" s="196"/>
      <c r="AP123" s="197"/>
      <c r="AQ123" s="195"/>
      <c r="AR123" s="196"/>
      <c r="AS123" s="196"/>
      <c r="AT123" s="197"/>
      <c r="AU123" s="195"/>
      <c r="AV123" s="196"/>
      <c r="AW123" s="196"/>
      <c r="AX123" s="197"/>
      <c r="AY123" s="195"/>
      <c r="AZ123" s="196"/>
      <c r="BA123" s="196"/>
      <c r="BB123" s="197"/>
      <c r="BC123" s="195"/>
      <c r="BD123" s="196"/>
      <c r="BE123" s="196"/>
      <c r="BF123" s="197"/>
      <c r="BG123" s="107">
        <f t="shared" si="30"/>
        <v>0</v>
      </c>
      <c r="BH123" s="108"/>
    </row>
    <row r="124" spans="1:60" ht="20.100000000000001" customHeight="1">
      <c r="A124" s="185" t="s">
        <v>551</v>
      </c>
      <c r="B124" s="186"/>
      <c r="C124" s="144" t="s">
        <v>41</v>
      </c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6"/>
      <c r="AC124" s="111" t="s">
        <v>42</v>
      </c>
      <c r="AD124" s="112"/>
      <c r="AE124" s="195"/>
      <c r="AF124" s="196"/>
      <c r="AG124" s="196"/>
      <c r="AH124" s="197"/>
      <c r="AI124" s="195"/>
      <c r="AJ124" s="196"/>
      <c r="AK124" s="196"/>
      <c r="AL124" s="197"/>
      <c r="AM124" s="195"/>
      <c r="AN124" s="196"/>
      <c r="AO124" s="196"/>
      <c r="AP124" s="197"/>
      <c r="AQ124" s="195"/>
      <c r="AR124" s="196"/>
      <c r="AS124" s="196"/>
      <c r="AT124" s="197"/>
      <c r="AU124" s="195"/>
      <c r="AV124" s="196"/>
      <c r="AW124" s="196"/>
      <c r="AX124" s="197"/>
      <c r="AY124" s="195"/>
      <c r="AZ124" s="196"/>
      <c r="BA124" s="196"/>
      <c r="BB124" s="197"/>
      <c r="BC124" s="195"/>
      <c r="BD124" s="196"/>
      <c r="BE124" s="196"/>
      <c r="BF124" s="197"/>
      <c r="BG124" s="107" t="str">
        <f t="shared" si="30"/>
        <v>n.é.</v>
      </c>
      <c r="BH124" s="108"/>
    </row>
    <row r="125" spans="1:60" ht="20.100000000000001" customHeight="1">
      <c r="A125" s="185" t="s">
        <v>552</v>
      </c>
      <c r="B125" s="186"/>
      <c r="C125" s="134" t="s">
        <v>18</v>
      </c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6"/>
      <c r="AC125" s="111" t="s">
        <v>40</v>
      </c>
      <c r="AD125" s="112"/>
      <c r="AE125" s="195"/>
      <c r="AF125" s="196"/>
      <c r="AG125" s="196"/>
      <c r="AH125" s="197"/>
      <c r="AI125" s="195"/>
      <c r="AJ125" s="196"/>
      <c r="AK125" s="196"/>
      <c r="AL125" s="197"/>
      <c r="AM125" s="195"/>
      <c r="AN125" s="196"/>
      <c r="AO125" s="196"/>
      <c r="AP125" s="197"/>
      <c r="AQ125" s="195"/>
      <c r="AR125" s="196"/>
      <c r="AS125" s="196"/>
      <c r="AT125" s="197"/>
      <c r="AU125" s="195"/>
      <c r="AV125" s="196"/>
      <c r="AW125" s="196"/>
      <c r="AX125" s="197"/>
      <c r="AY125" s="195"/>
      <c r="AZ125" s="196"/>
      <c r="BA125" s="196"/>
      <c r="BB125" s="197"/>
      <c r="BC125" s="195"/>
      <c r="BD125" s="196"/>
      <c r="BE125" s="196"/>
      <c r="BF125" s="197"/>
      <c r="BG125" s="107" t="str">
        <f t="shared" si="30"/>
        <v>n.é.</v>
      </c>
      <c r="BH125" s="108"/>
    </row>
    <row r="126" spans="1:60" ht="20.100000000000001" customHeight="1">
      <c r="A126" s="185" t="s">
        <v>553</v>
      </c>
      <c r="B126" s="186"/>
      <c r="C126" s="134" t="s">
        <v>37</v>
      </c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6"/>
      <c r="AC126" s="111" t="s">
        <v>39</v>
      </c>
      <c r="AD126" s="112"/>
      <c r="AE126" s="195"/>
      <c r="AF126" s="196"/>
      <c r="AG126" s="196"/>
      <c r="AH126" s="197"/>
      <c r="AI126" s="195"/>
      <c r="AJ126" s="196"/>
      <c r="AK126" s="196"/>
      <c r="AL126" s="197"/>
      <c r="AM126" s="195"/>
      <c r="AN126" s="196"/>
      <c r="AO126" s="196"/>
      <c r="AP126" s="197"/>
      <c r="AQ126" s="195"/>
      <c r="AR126" s="196"/>
      <c r="AS126" s="196"/>
      <c r="AT126" s="197"/>
      <c r="AU126" s="195"/>
      <c r="AV126" s="196"/>
      <c r="AW126" s="196"/>
      <c r="AX126" s="197"/>
      <c r="AY126" s="195"/>
      <c r="AZ126" s="196"/>
      <c r="BA126" s="196"/>
      <c r="BB126" s="197"/>
      <c r="BC126" s="195"/>
      <c r="BD126" s="196"/>
      <c r="BE126" s="196"/>
      <c r="BF126" s="197"/>
      <c r="BG126" s="107" t="str">
        <f t="shared" si="30"/>
        <v>n.é.</v>
      </c>
      <c r="BH126" s="108"/>
    </row>
    <row r="127" spans="1:60" ht="20.100000000000001" customHeight="1">
      <c r="A127" s="185" t="s">
        <v>554</v>
      </c>
      <c r="B127" s="186"/>
      <c r="C127" s="134" t="s">
        <v>36</v>
      </c>
      <c r="D127" s="135"/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6"/>
      <c r="AC127" s="111" t="s">
        <v>38</v>
      </c>
      <c r="AD127" s="112"/>
      <c r="AE127" s="195"/>
      <c r="AF127" s="196"/>
      <c r="AG127" s="196"/>
      <c r="AH127" s="197"/>
      <c r="AI127" s="195"/>
      <c r="AJ127" s="196"/>
      <c r="AK127" s="196"/>
      <c r="AL127" s="197"/>
      <c r="AM127" s="195"/>
      <c r="AN127" s="196"/>
      <c r="AO127" s="196"/>
      <c r="AP127" s="197"/>
      <c r="AQ127" s="195"/>
      <c r="AR127" s="196"/>
      <c r="AS127" s="196"/>
      <c r="AT127" s="197"/>
      <c r="AU127" s="195"/>
      <c r="AV127" s="196"/>
      <c r="AW127" s="196"/>
      <c r="AX127" s="197"/>
      <c r="AY127" s="195"/>
      <c r="AZ127" s="196"/>
      <c r="BA127" s="196"/>
      <c r="BB127" s="197"/>
      <c r="BC127" s="195"/>
      <c r="BD127" s="196"/>
      <c r="BE127" s="196"/>
      <c r="BF127" s="197"/>
      <c r="BG127" s="107" t="str">
        <f t="shared" si="30"/>
        <v>n.é.</v>
      </c>
      <c r="BH127" s="108"/>
    </row>
    <row r="128" spans="1:60" s="2" customFormat="1" ht="20.100000000000001" customHeight="1">
      <c r="A128" s="185" t="s">
        <v>555</v>
      </c>
      <c r="B128" s="186"/>
      <c r="C128" s="134" t="s">
        <v>35</v>
      </c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6"/>
      <c r="AC128" s="111" t="s">
        <v>34</v>
      </c>
      <c r="AD128" s="112"/>
      <c r="AE128" s="195"/>
      <c r="AF128" s="196"/>
      <c r="AG128" s="196"/>
      <c r="AH128" s="197"/>
      <c r="AI128" s="195"/>
      <c r="AJ128" s="196"/>
      <c r="AK128" s="196"/>
      <c r="AL128" s="197"/>
      <c r="AM128" s="195"/>
      <c r="AN128" s="196"/>
      <c r="AO128" s="196"/>
      <c r="AP128" s="197"/>
      <c r="AQ128" s="195"/>
      <c r="AR128" s="196"/>
      <c r="AS128" s="196"/>
      <c r="AT128" s="197"/>
      <c r="AU128" s="195"/>
      <c r="AV128" s="196"/>
      <c r="AW128" s="196"/>
      <c r="AX128" s="197"/>
      <c r="AY128" s="195"/>
      <c r="AZ128" s="196"/>
      <c r="BA128" s="196"/>
      <c r="BB128" s="197"/>
      <c r="BC128" s="195"/>
      <c r="BD128" s="196"/>
      <c r="BE128" s="196"/>
      <c r="BF128" s="197"/>
      <c r="BG128" s="107" t="str">
        <f t="shared" si="30"/>
        <v>n.é.</v>
      </c>
      <c r="BH128" s="108"/>
    </row>
    <row r="129" spans="1:60" s="2" customFormat="1" ht="20.100000000000001" customHeight="1">
      <c r="A129" s="185" t="s">
        <v>556</v>
      </c>
      <c r="B129" s="186"/>
      <c r="C129" s="134" t="s">
        <v>25</v>
      </c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  <c r="AB129" s="136"/>
      <c r="AC129" s="111" t="s">
        <v>33</v>
      </c>
      <c r="AD129" s="112"/>
      <c r="AE129" s="195"/>
      <c r="AF129" s="196"/>
      <c r="AG129" s="196"/>
      <c r="AH129" s="197"/>
      <c r="AI129" s="195"/>
      <c r="AJ129" s="196"/>
      <c r="AK129" s="196"/>
      <c r="AL129" s="197"/>
      <c r="AM129" s="195"/>
      <c r="AN129" s="196"/>
      <c r="AO129" s="196"/>
      <c r="AP129" s="197"/>
      <c r="AQ129" s="195"/>
      <c r="AR129" s="196"/>
      <c r="AS129" s="196"/>
      <c r="AT129" s="197"/>
      <c r="AU129" s="195"/>
      <c r="AV129" s="196"/>
      <c r="AW129" s="196"/>
      <c r="AX129" s="197"/>
      <c r="AY129" s="195"/>
      <c r="AZ129" s="196"/>
      <c r="BA129" s="196"/>
      <c r="BB129" s="197"/>
      <c r="BC129" s="195"/>
      <c r="BD129" s="196"/>
      <c r="BE129" s="196"/>
      <c r="BF129" s="197"/>
      <c r="BG129" s="107" t="str">
        <f t="shared" si="30"/>
        <v>n.é.</v>
      </c>
      <c r="BH129" s="108"/>
    </row>
    <row r="130" spans="1:60" s="2" customFormat="1" ht="20.100000000000001" customHeight="1">
      <c r="A130" s="228" t="s">
        <v>557</v>
      </c>
      <c r="B130" s="226"/>
      <c r="C130" s="140" t="s">
        <v>470</v>
      </c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2"/>
      <c r="AC130" s="109" t="s">
        <v>27</v>
      </c>
      <c r="AD130" s="110"/>
      <c r="AE130" s="29">
        <f>SUM(AE117:AH129)</f>
        <v>30156.100000000002</v>
      </c>
      <c r="AF130" s="30"/>
      <c r="AG130" s="30"/>
      <c r="AH130" s="31"/>
      <c r="AI130" s="29">
        <f t="shared" ref="AI130" si="75">SUM(AI117:AL129)</f>
        <v>30156</v>
      </c>
      <c r="AJ130" s="30"/>
      <c r="AK130" s="30"/>
      <c r="AL130" s="31"/>
      <c r="AM130" s="29">
        <f t="shared" ref="AM130" si="76">SUM(AM117:AP129)</f>
        <v>0</v>
      </c>
      <c r="AN130" s="30"/>
      <c r="AO130" s="30"/>
      <c r="AP130" s="31"/>
      <c r="AQ130" s="29">
        <f t="shared" ref="AQ130" si="77">SUM(AQ117:AT129)</f>
        <v>0</v>
      </c>
      <c r="AR130" s="30"/>
      <c r="AS130" s="30"/>
      <c r="AT130" s="31"/>
      <c r="AU130" s="29">
        <f t="shared" ref="AU130" si="78">SUM(AU117:AX129)</f>
        <v>0</v>
      </c>
      <c r="AV130" s="30"/>
      <c r="AW130" s="30"/>
      <c r="AX130" s="31"/>
      <c r="AY130" s="29">
        <f t="shared" ref="AY130" si="79">SUM(AY117:BB129)</f>
        <v>0</v>
      </c>
      <c r="AZ130" s="30"/>
      <c r="BA130" s="30"/>
      <c r="BB130" s="31"/>
      <c r="BC130" s="29">
        <f t="shared" ref="BC130" si="80">SUM(BC117:BF129)</f>
        <v>0</v>
      </c>
      <c r="BD130" s="30"/>
      <c r="BE130" s="30"/>
      <c r="BF130" s="31"/>
      <c r="BG130" s="87">
        <f t="shared" si="30"/>
        <v>0</v>
      </c>
      <c r="BH130" s="88"/>
    </row>
    <row r="131" spans="1:60" ht="20.100000000000001" customHeight="1">
      <c r="A131" s="185" t="s">
        <v>558</v>
      </c>
      <c r="B131" s="186"/>
      <c r="C131" s="134" t="s">
        <v>22</v>
      </c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  <c r="AA131" s="135"/>
      <c r="AB131" s="136"/>
      <c r="AC131" s="111" t="s">
        <v>28</v>
      </c>
      <c r="AD131" s="112"/>
      <c r="AE131" s="215">
        <f>6781+250</f>
        <v>7031</v>
      </c>
      <c r="AF131" s="196"/>
      <c r="AG131" s="196"/>
      <c r="AH131" s="197"/>
      <c r="AI131" s="195">
        <v>7031</v>
      </c>
      <c r="AJ131" s="196"/>
      <c r="AK131" s="196"/>
      <c r="AL131" s="197"/>
      <c r="AM131" s="195"/>
      <c r="AN131" s="196"/>
      <c r="AO131" s="196"/>
      <c r="AP131" s="197"/>
      <c r="AQ131" s="195"/>
      <c r="AR131" s="196"/>
      <c r="AS131" s="196"/>
      <c r="AT131" s="197"/>
      <c r="AU131" s="195"/>
      <c r="AV131" s="196"/>
      <c r="AW131" s="196"/>
      <c r="AX131" s="197"/>
      <c r="AY131" s="195"/>
      <c r="AZ131" s="196"/>
      <c r="BA131" s="196"/>
      <c r="BB131" s="197"/>
      <c r="BC131" s="195"/>
      <c r="BD131" s="196"/>
      <c r="BE131" s="196"/>
      <c r="BF131" s="197"/>
      <c r="BG131" s="107">
        <f t="shared" si="30"/>
        <v>0</v>
      </c>
      <c r="BH131" s="108"/>
    </row>
    <row r="132" spans="1:60" ht="20.100000000000001" customHeight="1">
      <c r="A132" s="185" t="s">
        <v>559</v>
      </c>
      <c r="B132" s="186"/>
      <c r="C132" s="143" t="s">
        <v>446</v>
      </c>
      <c r="D132" s="135"/>
      <c r="E132" s="135"/>
      <c r="F132" s="135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35"/>
      <c r="AA132" s="135"/>
      <c r="AB132" s="136"/>
      <c r="AC132" s="111" t="s">
        <v>29</v>
      </c>
      <c r="AD132" s="112"/>
      <c r="AE132" s="195"/>
      <c r="AF132" s="196"/>
      <c r="AG132" s="196"/>
      <c r="AH132" s="197"/>
      <c r="AI132" s="195"/>
      <c r="AJ132" s="196"/>
      <c r="AK132" s="196"/>
      <c r="AL132" s="197"/>
      <c r="AM132" s="195"/>
      <c r="AN132" s="196"/>
      <c r="AO132" s="196"/>
      <c r="AP132" s="197"/>
      <c r="AQ132" s="195"/>
      <c r="AR132" s="196"/>
      <c r="AS132" s="196"/>
      <c r="AT132" s="197"/>
      <c r="AU132" s="195"/>
      <c r="AV132" s="196"/>
      <c r="AW132" s="196"/>
      <c r="AX132" s="197"/>
      <c r="AY132" s="195"/>
      <c r="AZ132" s="196"/>
      <c r="BA132" s="196"/>
      <c r="BB132" s="197"/>
      <c r="BC132" s="195"/>
      <c r="BD132" s="196"/>
      <c r="BE132" s="196"/>
      <c r="BF132" s="197"/>
      <c r="BG132" s="107" t="str">
        <f t="shared" si="30"/>
        <v>n.é.</v>
      </c>
      <c r="BH132" s="108"/>
    </row>
    <row r="133" spans="1:60" ht="20.100000000000001" customHeight="1">
      <c r="A133" s="185" t="s">
        <v>560</v>
      </c>
      <c r="B133" s="186"/>
      <c r="C133" s="116" t="s">
        <v>23</v>
      </c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8"/>
      <c r="AC133" s="111" t="s">
        <v>30</v>
      </c>
      <c r="AD133" s="112"/>
      <c r="AE133" s="215">
        <f>609+400</f>
        <v>1009</v>
      </c>
      <c r="AF133" s="196"/>
      <c r="AG133" s="196"/>
      <c r="AH133" s="197"/>
      <c r="AI133" s="195">
        <v>1009</v>
      </c>
      <c r="AJ133" s="196"/>
      <c r="AK133" s="196"/>
      <c r="AL133" s="197"/>
      <c r="AM133" s="195"/>
      <c r="AN133" s="196"/>
      <c r="AO133" s="196"/>
      <c r="AP133" s="197"/>
      <c r="AQ133" s="195"/>
      <c r="AR133" s="196"/>
      <c r="AS133" s="196"/>
      <c r="AT133" s="197"/>
      <c r="AU133" s="195"/>
      <c r="AV133" s="196"/>
      <c r="AW133" s="196"/>
      <c r="AX133" s="197"/>
      <c r="AY133" s="195"/>
      <c r="AZ133" s="196"/>
      <c r="BA133" s="196"/>
      <c r="BB133" s="197"/>
      <c r="BC133" s="195"/>
      <c r="BD133" s="196"/>
      <c r="BE133" s="196"/>
      <c r="BF133" s="197"/>
      <c r="BG133" s="107">
        <f t="shared" si="30"/>
        <v>0</v>
      </c>
      <c r="BH133" s="108"/>
    </row>
    <row r="134" spans="1:60" ht="20.100000000000001" customHeight="1">
      <c r="A134" s="228" t="s">
        <v>561</v>
      </c>
      <c r="B134" s="226"/>
      <c r="C134" s="131" t="s">
        <v>471</v>
      </c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  <c r="AB134" s="133"/>
      <c r="AC134" s="109" t="s">
        <v>31</v>
      </c>
      <c r="AD134" s="110"/>
      <c r="AE134" s="29">
        <f>SUM(AE131:AH133)</f>
        <v>8040</v>
      </c>
      <c r="AF134" s="30"/>
      <c r="AG134" s="30"/>
      <c r="AH134" s="31"/>
      <c r="AI134" s="29">
        <f t="shared" ref="AI134" si="81">SUM(AI131:AL133)</f>
        <v>8040</v>
      </c>
      <c r="AJ134" s="30"/>
      <c r="AK134" s="30"/>
      <c r="AL134" s="31"/>
      <c r="AM134" s="29">
        <f t="shared" ref="AM134" si="82">SUM(AM131:AP133)</f>
        <v>0</v>
      </c>
      <c r="AN134" s="30"/>
      <c r="AO134" s="30"/>
      <c r="AP134" s="31"/>
      <c r="AQ134" s="29">
        <f t="shared" ref="AQ134" si="83">SUM(AQ131:AT133)</f>
        <v>0</v>
      </c>
      <c r="AR134" s="30"/>
      <c r="AS134" s="30"/>
      <c r="AT134" s="31"/>
      <c r="AU134" s="29">
        <f t="shared" ref="AU134" si="84">SUM(AU131:AX133)</f>
        <v>0</v>
      </c>
      <c r="AV134" s="30"/>
      <c r="AW134" s="30"/>
      <c r="AX134" s="31"/>
      <c r="AY134" s="29">
        <f t="shared" ref="AY134" si="85">SUM(AY131:BB133)</f>
        <v>0</v>
      </c>
      <c r="AZ134" s="30"/>
      <c r="BA134" s="30"/>
      <c r="BB134" s="31"/>
      <c r="BC134" s="29">
        <f t="shared" ref="BC134" si="86">SUM(BC131:BF133)</f>
        <v>0</v>
      </c>
      <c r="BD134" s="30"/>
      <c r="BE134" s="30"/>
      <c r="BF134" s="31"/>
      <c r="BG134" s="87">
        <f t="shared" si="30"/>
        <v>0</v>
      </c>
      <c r="BH134" s="88"/>
    </row>
    <row r="135" spans="1:60" ht="20.100000000000001" customHeight="1">
      <c r="A135" s="228" t="s">
        <v>562</v>
      </c>
      <c r="B135" s="226"/>
      <c r="C135" s="140" t="s">
        <v>472</v>
      </c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2"/>
      <c r="AC135" s="109" t="s">
        <v>32</v>
      </c>
      <c r="AD135" s="110"/>
      <c r="AE135" s="29">
        <f>AE130+AE134</f>
        <v>38196.100000000006</v>
      </c>
      <c r="AF135" s="30"/>
      <c r="AG135" s="30"/>
      <c r="AH135" s="31"/>
      <c r="AI135" s="29">
        <f t="shared" ref="AI135" si="87">AI130+AI134</f>
        <v>38196</v>
      </c>
      <c r="AJ135" s="30"/>
      <c r="AK135" s="30"/>
      <c r="AL135" s="31"/>
      <c r="AM135" s="29">
        <f t="shared" ref="AM135" si="88">AM130+AM134</f>
        <v>0</v>
      </c>
      <c r="AN135" s="30"/>
      <c r="AO135" s="30"/>
      <c r="AP135" s="31"/>
      <c r="AQ135" s="29">
        <f t="shared" ref="AQ135" si="89">AQ130+AQ134</f>
        <v>0</v>
      </c>
      <c r="AR135" s="30"/>
      <c r="AS135" s="30"/>
      <c r="AT135" s="31"/>
      <c r="AU135" s="29">
        <f t="shared" ref="AU135" si="90">AU130+AU134</f>
        <v>0</v>
      </c>
      <c r="AV135" s="30"/>
      <c r="AW135" s="30"/>
      <c r="AX135" s="31"/>
      <c r="AY135" s="29">
        <f t="shared" ref="AY135" si="91">AY130+AY134</f>
        <v>0</v>
      </c>
      <c r="AZ135" s="30"/>
      <c r="BA135" s="30"/>
      <c r="BB135" s="31"/>
      <c r="BC135" s="29">
        <f t="shared" ref="BC135" si="92">BC130+BC134</f>
        <v>0</v>
      </c>
      <c r="BD135" s="30"/>
      <c r="BE135" s="30"/>
      <c r="BF135" s="31"/>
      <c r="BG135" s="87">
        <f t="shared" si="30"/>
        <v>0</v>
      </c>
      <c r="BH135" s="88"/>
    </row>
    <row r="136" spans="1:60" s="3" customFormat="1" ht="20.100000000000001" customHeight="1">
      <c r="A136" s="228" t="s">
        <v>563</v>
      </c>
      <c r="B136" s="226"/>
      <c r="C136" s="131" t="s">
        <v>24</v>
      </c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  <c r="AB136" s="133"/>
      <c r="AC136" s="109" t="s">
        <v>52</v>
      </c>
      <c r="AD136" s="110"/>
      <c r="AE136" s="29">
        <v>10157</v>
      </c>
      <c r="AF136" s="30"/>
      <c r="AG136" s="30"/>
      <c r="AH136" s="31"/>
      <c r="AI136" s="29">
        <v>10157</v>
      </c>
      <c r="AJ136" s="30"/>
      <c r="AK136" s="30"/>
      <c r="AL136" s="31"/>
      <c r="AM136" s="29">
        <v>0</v>
      </c>
      <c r="AN136" s="30"/>
      <c r="AO136" s="30"/>
      <c r="AP136" s="31"/>
      <c r="AQ136" s="29">
        <v>0</v>
      </c>
      <c r="AR136" s="30"/>
      <c r="AS136" s="30"/>
      <c r="AT136" s="31"/>
      <c r="AU136" s="29">
        <v>0</v>
      </c>
      <c r="AV136" s="30"/>
      <c r="AW136" s="30"/>
      <c r="AX136" s="31"/>
      <c r="AY136" s="29">
        <v>0</v>
      </c>
      <c r="AZ136" s="30"/>
      <c r="BA136" s="30"/>
      <c r="BB136" s="31"/>
      <c r="BC136" s="29">
        <v>0</v>
      </c>
      <c r="BD136" s="30"/>
      <c r="BE136" s="30"/>
      <c r="BF136" s="31"/>
      <c r="BG136" s="87">
        <f t="shared" si="30"/>
        <v>0</v>
      </c>
      <c r="BH136" s="88"/>
    </row>
    <row r="137" spans="1:60" ht="20.100000000000001" customHeight="1">
      <c r="A137" s="185" t="s">
        <v>564</v>
      </c>
      <c r="B137" s="186"/>
      <c r="C137" s="134" t="s">
        <v>63</v>
      </c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6"/>
      <c r="AC137" s="111" t="s">
        <v>82</v>
      </c>
      <c r="AD137" s="112"/>
      <c r="AE137" s="195">
        <v>970</v>
      </c>
      <c r="AF137" s="196"/>
      <c r="AG137" s="196"/>
      <c r="AH137" s="197"/>
      <c r="AI137" s="195">
        <v>970</v>
      </c>
      <c r="AJ137" s="196"/>
      <c r="AK137" s="196"/>
      <c r="AL137" s="197"/>
      <c r="AM137" s="195"/>
      <c r="AN137" s="196"/>
      <c r="AO137" s="196"/>
      <c r="AP137" s="197"/>
      <c r="AQ137" s="195"/>
      <c r="AR137" s="196"/>
      <c r="AS137" s="196"/>
      <c r="AT137" s="197"/>
      <c r="AU137" s="195"/>
      <c r="AV137" s="196"/>
      <c r="AW137" s="196"/>
      <c r="AX137" s="197"/>
      <c r="AY137" s="195"/>
      <c r="AZ137" s="196"/>
      <c r="BA137" s="196"/>
      <c r="BB137" s="197"/>
      <c r="BC137" s="195"/>
      <c r="BD137" s="196"/>
      <c r="BE137" s="196"/>
      <c r="BF137" s="197"/>
      <c r="BG137" s="107">
        <f t="shared" si="30"/>
        <v>0</v>
      </c>
      <c r="BH137" s="108"/>
    </row>
    <row r="138" spans="1:60" ht="20.100000000000001" customHeight="1">
      <c r="A138" s="185" t="s">
        <v>565</v>
      </c>
      <c r="B138" s="186"/>
      <c r="C138" s="134" t="s">
        <v>64</v>
      </c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6"/>
      <c r="AC138" s="111" t="s">
        <v>83</v>
      </c>
      <c r="AD138" s="112"/>
      <c r="AE138" s="195">
        <v>26500</v>
      </c>
      <c r="AF138" s="196"/>
      <c r="AG138" s="196"/>
      <c r="AH138" s="197"/>
      <c r="AI138" s="195">
        <v>26500</v>
      </c>
      <c r="AJ138" s="196"/>
      <c r="AK138" s="196"/>
      <c r="AL138" s="197"/>
      <c r="AM138" s="195"/>
      <c r="AN138" s="196"/>
      <c r="AO138" s="196"/>
      <c r="AP138" s="197"/>
      <c r="AQ138" s="195"/>
      <c r="AR138" s="196"/>
      <c r="AS138" s="196"/>
      <c r="AT138" s="197"/>
      <c r="AU138" s="195"/>
      <c r="AV138" s="196"/>
      <c r="AW138" s="196"/>
      <c r="AX138" s="197"/>
      <c r="AY138" s="195"/>
      <c r="AZ138" s="196"/>
      <c r="BA138" s="196"/>
      <c r="BB138" s="197"/>
      <c r="BC138" s="195"/>
      <c r="BD138" s="196"/>
      <c r="BE138" s="196"/>
      <c r="BF138" s="197"/>
      <c r="BG138" s="107">
        <f t="shared" ref="BG138:BG201" si="93">IF(AI138&gt;0,BC138/AI138,"n.é.")</f>
        <v>0</v>
      </c>
      <c r="BH138" s="108"/>
    </row>
    <row r="139" spans="1:60" s="10" customFormat="1" ht="20.100000000000001" customHeight="1">
      <c r="A139" s="198" t="s">
        <v>502</v>
      </c>
      <c r="B139" s="199"/>
      <c r="C139" s="200" t="s">
        <v>523</v>
      </c>
      <c r="D139" s="201"/>
      <c r="E139" s="201"/>
      <c r="F139" s="201"/>
      <c r="G139" s="201"/>
      <c r="H139" s="201"/>
      <c r="I139" s="201"/>
      <c r="J139" s="201"/>
      <c r="K139" s="201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2"/>
      <c r="AC139" s="203" t="s">
        <v>502</v>
      </c>
      <c r="AD139" s="204"/>
      <c r="AE139" s="205">
        <v>20500</v>
      </c>
      <c r="AF139" s="206"/>
      <c r="AG139" s="206"/>
      <c r="AH139" s="207"/>
      <c r="AI139" s="205">
        <v>20500</v>
      </c>
      <c r="AJ139" s="206"/>
      <c r="AK139" s="206"/>
      <c r="AL139" s="207"/>
      <c r="AM139" s="189"/>
      <c r="AN139" s="189"/>
      <c r="AO139" s="189"/>
      <c r="AP139" s="189"/>
      <c r="AQ139" s="189"/>
      <c r="AR139" s="189"/>
      <c r="AS139" s="189"/>
      <c r="AT139" s="189"/>
      <c r="AU139" s="189"/>
      <c r="AV139" s="189"/>
      <c r="AW139" s="189"/>
      <c r="AX139" s="189"/>
      <c r="AY139" s="189"/>
      <c r="AZ139" s="189"/>
      <c r="BA139" s="189"/>
      <c r="BB139" s="189"/>
      <c r="BC139" s="189"/>
      <c r="BD139" s="189"/>
      <c r="BE139" s="189"/>
      <c r="BF139" s="189"/>
      <c r="BG139" s="193">
        <f t="shared" si="93"/>
        <v>0</v>
      </c>
      <c r="BH139" s="194"/>
    </row>
    <row r="140" spans="1:60" s="10" customFormat="1" ht="20.100000000000001" customHeight="1">
      <c r="A140" s="198" t="s">
        <v>502</v>
      </c>
      <c r="B140" s="199"/>
      <c r="C140" s="200" t="s">
        <v>524</v>
      </c>
      <c r="D140" s="201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2"/>
      <c r="AC140" s="203" t="s">
        <v>502</v>
      </c>
      <c r="AD140" s="204"/>
      <c r="AE140" s="205">
        <v>350</v>
      </c>
      <c r="AF140" s="206"/>
      <c r="AG140" s="206"/>
      <c r="AH140" s="207"/>
      <c r="AI140" s="205">
        <v>350</v>
      </c>
      <c r="AJ140" s="206"/>
      <c r="AK140" s="206"/>
      <c r="AL140" s="207"/>
      <c r="AM140" s="189"/>
      <c r="AN140" s="189"/>
      <c r="AO140" s="189"/>
      <c r="AP140" s="189"/>
      <c r="AQ140" s="189"/>
      <c r="AR140" s="189"/>
      <c r="AS140" s="189"/>
      <c r="AT140" s="189"/>
      <c r="AU140" s="189"/>
      <c r="AV140" s="189"/>
      <c r="AW140" s="189"/>
      <c r="AX140" s="189"/>
      <c r="AY140" s="189"/>
      <c r="AZ140" s="189"/>
      <c r="BA140" s="189"/>
      <c r="BB140" s="189"/>
      <c r="BC140" s="189"/>
      <c r="BD140" s="189"/>
      <c r="BE140" s="189"/>
      <c r="BF140" s="189"/>
      <c r="BG140" s="193">
        <f t="shared" si="93"/>
        <v>0</v>
      </c>
      <c r="BH140" s="194"/>
    </row>
    <row r="141" spans="1:60" s="10" customFormat="1" ht="20.100000000000001" customHeight="1">
      <c r="A141" s="198" t="s">
        <v>502</v>
      </c>
      <c r="B141" s="199"/>
      <c r="C141" s="200" t="s">
        <v>525</v>
      </c>
      <c r="D141" s="201"/>
      <c r="E141" s="201"/>
      <c r="F141" s="201"/>
      <c r="G141" s="201"/>
      <c r="H141" s="201"/>
      <c r="I141" s="201"/>
      <c r="J141" s="201"/>
      <c r="K141" s="201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  <c r="AA141" s="201"/>
      <c r="AB141" s="202"/>
      <c r="AC141" s="203" t="s">
        <v>502</v>
      </c>
      <c r="AD141" s="204"/>
      <c r="AE141" s="205">
        <v>3400</v>
      </c>
      <c r="AF141" s="206"/>
      <c r="AG141" s="206"/>
      <c r="AH141" s="207"/>
      <c r="AI141" s="205">
        <v>3400</v>
      </c>
      <c r="AJ141" s="206"/>
      <c r="AK141" s="206"/>
      <c r="AL141" s="207"/>
      <c r="AM141" s="189"/>
      <c r="AN141" s="189"/>
      <c r="AO141" s="189"/>
      <c r="AP141" s="189"/>
      <c r="AQ141" s="189"/>
      <c r="AR141" s="189"/>
      <c r="AS141" s="189"/>
      <c r="AT141" s="189"/>
      <c r="AU141" s="189"/>
      <c r="AV141" s="189"/>
      <c r="AW141" s="189"/>
      <c r="AX141" s="189"/>
      <c r="AY141" s="189"/>
      <c r="AZ141" s="189"/>
      <c r="BA141" s="189"/>
      <c r="BB141" s="189"/>
      <c r="BC141" s="189"/>
      <c r="BD141" s="189"/>
      <c r="BE141" s="189"/>
      <c r="BF141" s="189"/>
      <c r="BG141" s="193">
        <f t="shared" si="93"/>
        <v>0</v>
      </c>
      <c r="BH141" s="194"/>
    </row>
    <row r="142" spans="1:60" ht="20.100000000000001" customHeight="1">
      <c r="A142" s="185" t="s">
        <v>566</v>
      </c>
      <c r="B142" s="186"/>
      <c r="C142" s="134" t="s">
        <v>65</v>
      </c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  <c r="AA142" s="135"/>
      <c r="AB142" s="136"/>
      <c r="AC142" s="111" t="s">
        <v>84</v>
      </c>
      <c r="AD142" s="112"/>
      <c r="AE142" s="195"/>
      <c r="AF142" s="196"/>
      <c r="AG142" s="196"/>
      <c r="AH142" s="197"/>
      <c r="AI142" s="195"/>
      <c r="AJ142" s="196"/>
      <c r="AK142" s="196"/>
      <c r="AL142" s="197"/>
      <c r="AM142" s="195"/>
      <c r="AN142" s="196"/>
      <c r="AO142" s="196"/>
      <c r="AP142" s="197"/>
      <c r="AQ142" s="195"/>
      <c r="AR142" s="196"/>
      <c r="AS142" s="196"/>
      <c r="AT142" s="197"/>
      <c r="AU142" s="195"/>
      <c r="AV142" s="196"/>
      <c r="AW142" s="196"/>
      <c r="AX142" s="197"/>
      <c r="AY142" s="195"/>
      <c r="AZ142" s="196"/>
      <c r="BA142" s="196"/>
      <c r="BB142" s="197"/>
      <c r="BC142" s="195"/>
      <c r="BD142" s="196"/>
      <c r="BE142" s="196"/>
      <c r="BF142" s="197"/>
      <c r="BG142" s="107" t="str">
        <f t="shared" si="93"/>
        <v>n.é.</v>
      </c>
      <c r="BH142" s="108"/>
    </row>
    <row r="143" spans="1:60" ht="20.100000000000001" customHeight="1">
      <c r="A143" s="228" t="s">
        <v>567</v>
      </c>
      <c r="B143" s="226"/>
      <c r="C143" s="131" t="s">
        <v>473</v>
      </c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3"/>
      <c r="AC143" s="109" t="s">
        <v>92</v>
      </c>
      <c r="AD143" s="110"/>
      <c r="AE143" s="29">
        <f>SUM(AE137:AH142)-SUM(AE139:AH141)</f>
        <v>27470</v>
      </c>
      <c r="AF143" s="30"/>
      <c r="AG143" s="30"/>
      <c r="AH143" s="31"/>
      <c r="AI143" s="29">
        <f t="shared" ref="AI143" si="94">SUM(AI137:AL142)-SUM(AI139:AL141)</f>
        <v>27470</v>
      </c>
      <c r="AJ143" s="30"/>
      <c r="AK143" s="30"/>
      <c r="AL143" s="31"/>
      <c r="AM143" s="29">
        <f t="shared" ref="AM143" si="95">SUM(AM137:AP142)-SUM(AM139:AP141)</f>
        <v>0</v>
      </c>
      <c r="AN143" s="30"/>
      <c r="AO143" s="30"/>
      <c r="AP143" s="31"/>
      <c r="AQ143" s="29">
        <f t="shared" ref="AQ143" si="96">SUM(AQ137:AT142)-SUM(AQ139:AT141)</f>
        <v>0</v>
      </c>
      <c r="AR143" s="30"/>
      <c r="AS143" s="30"/>
      <c r="AT143" s="31"/>
      <c r="AU143" s="29">
        <f t="shared" ref="AU143" si="97">SUM(AU137:AX142)-SUM(AU139:AX141)</f>
        <v>0</v>
      </c>
      <c r="AV143" s="30"/>
      <c r="AW143" s="30"/>
      <c r="AX143" s="31"/>
      <c r="AY143" s="29">
        <f t="shared" ref="AY143" si="98">SUM(AY137:BB142)-SUM(AY139:BB141)</f>
        <v>0</v>
      </c>
      <c r="AZ143" s="30"/>
      <c r="BA143" s="30"/>
      <c r="BB143" s="31"/>
      <c r="BC143" s="29">
        <f t="shared" ref="BC143" si="99">SUM(BC137:BF142)-SUM(BC139:BF141)</f>
        <v>0</v>
      </c>
      <c r="BD143" s="30"/>
      <c r="BE143" s="30"/>
      <c r="BF143" s="31"/>
      <c r="BG143" s="87">
        <f t="shared" si="93"/>
        <v>0</v>
      </c>
      <c r="BH143" s="88"/>
    </row>
    <row r="144" spans="1:60" ht="20.100000000000001" customHeight="1">
      <c r="A144" s="185" t="s">
        <v>568</v>
      </c>
      <c r="B144" s="186"/>
      <c r="C144" s="134" t="s">
        <v>66</v>
      </c>
      <c r="D144" s="135"/>
      <c r="E144" s="135"/>
      <c r="F144" s="135"/>
      <c r="G144" s="135"/>
      <c r="H144" s="135"/>
      <c r="I144" s="135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  <c r="AA144" s="135"/>
      <c r="AB144" s="136"/>
      <c r="AC144" s="111" t="s">
        <v>85</v>
      </c>
      <c r="AD144" s="112"/>
      <c r="AE144" s="195">
        <v>1050</v>
      </c>
      <c r="AF144" s="196"/>
      <c r="AG144" s="196"/>
      <c r="AH144" s="197"/>
      <c r="AI144" s="195">
        <v>1050</v>
      </c>
      <c r="AJ144" s="196"/>
      <c r="AK144" s="196"/>
      <c r="AL144" s="197"/>
      <c r="AM144" s="195"/>
      <c r="AN144" s="196"/>
      <c r="AO144" s="196"/>
      <c r="AP144" s="197"/>
      <c r="AQ144" s="195"/>
      <c r="AR144" s="196"/>
      <c r="AS144" s="196"/>
      <c r="AT144" s="197"/>
      <c r="AU144" s="195"/>
      <c r="AV144" s="196"/>
      <c r="AW144" s="196"/>
      <c r="AX144" s="197"/>
      <c r="AY144" s="195"/>
      <c r="AZ144" s="196"/>
      <c r="BA144" s="196"/>
      <c r="BB144" s="197"/>
      <c r="BC144" s="195"/>
      <c r="BD144" s="196"/>
      <c r="BE144" s="196"/>
      <c r="BF144" s="197"/>
      <c r="BG144" s="107">
        <f t="shared" si="93"/>
        <v>0</v>
      </c>
      <c r="BH144" s="108"/>
    </row>
    <row r="145" spans="1:60" ht="20.100000000000001" customHeight="1">
      <c r="A145" s="185" t="s">
        <v>569</v>
      </c>
      <c r="B145" s="186"/>
      <c r="C145" s="134" t="s">
        <v>67</v>
      </c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  <c r="AA145" s="135"/>
      <c r="AB145" s="136"/>
      <c r="AC145" s="111" t="s">
        <v>86</v>
      </c>
      <c r="AD145" s="112"/>
      <c r="AE145" s="195">
        <v>1000</v>
      </c>
      <c r="AF145" s="196"/>
      <c r="AG145" s="196"/>
      <c r="AH145" s="197"/>
      <c r="AI145" s="195">
        <v>1000</v>
      </c>
      <c r="AJ145" s="196"/>
      <c r="AK145" s="196"/>
      <c r="AL145" s="197"/>
      <c r="AM145" s="195"/>
      <c r="AN145" s="196"/>
      <c r="AO145" s="196"/>
      <c r="AP145" s="197"/>
      <c r="AQ145" s="195"/>
      <c r="AR145" s="196"/>
      <c r="AS145" s="196"/>
      <c r="AT145" s="197"/>
      <c r="AU145" s="195"/>
      <c r="AV145" s="196"/>
      <c r="AW145" s="196"/>
      <c r="AX145" s="197"/>
      <c r="AY145" s="195"/>
      <c r="AZ145" s="196"/>
      <c r="BA145" s="196"/>
      <c r="BB145" s="197"/>
      <c r="BC145" s="195"/>
      <c r="BD145" s="196"/>
      <c r="BE145" s="196"/>
      <c r="BF145" s="197"/>
      <c r="BG145" s="107">
        <f t="shared" si="93"/>
        <v>0</v>
      </c>
      <c r="BH145" s="108"/>
    </row>
    <row r="146" spans="1:60" ht="20.100000000000001" customHeight="1">
      <c r="A146" s="228" t="s">
        <v>570</v>
      </c>
      <c r="B146" s="226"/>
      <c r="C146" s="131" t="s">
        <v>474</v>
      </c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3"/>
      <c r="AC146" s="109" t="s">
        <v>93</v>
      </c>
      <c r="AD146" s="110"/>
      <c r="AE146" s="29">
        <f>SUM(AE144:AH145)</f>
        <v>2050</v>
      </c>
      <c r="AF146" s="30"/>
      <c r="AG146" s="30"/>
      <c r="AH146" s="31"/>
      <c r="AI146" s="29">
        <f t="shared" ref="AI146" si="100">SUM(AI144:AL145)</f>
        <v>2050</v>
      </c>
      <c r="AJ146" s="30"/>
      <c r="AK146" s="30"/>
      <c r="AL146" s="31"/>
      <c r="AM146" s="29">
        <f t="shared" ref="AM146" si="101">SUM(AM144:AP145)</f>
        <v>0</v>
      </c>
      <c r="AN146" s="30"/>
      <c r="AO146" s="30"/>
      <c r="AP146" s="31"/>
      <c r="AQ146" s="29">
        <f t="shared" ref="AQ146" si="102">SUM(AQ144:AT145)</f>
        <v>0</v>
      </c>
      <c r="AR146" s="30"/>
      <c r="AS146" s="30"/>
      <c r="AT146" s="31"/>
      <c r="AU146" s="29">
        <f t="shared" ref="AU146" si="103">SUM(AU144:AX145)</f>
        <v>0</v>
      </c>
      <c r="AV146" s="30"/>
      <c r="AW146" s="30"/>
      <c r="AX146" s="31"/>
      <c r="AY146" s="29">
        <f t="shared" ref="AY146" si="104">SUM(AY144:BB145)</f>
        <v>0</v>
      </c>
      <c r="AZ146" s="30"/>
      <c r="BA146" s="30"/>
      <c r="BB146" s="31"/>
      <c r="BC146" s="29">
        <f t="shared" ref="BC146" si="105">SUM(BC144:BF145)</f>
        <v>0</v>
      </c>
      <c r="BD146" s="30"/>
      <c r="BE146" s="30"/>
      <c r="BF146" s="31"/>
      <c r="BG146" s="87">
        <f t="shared" si="93"/>
        <v>0</v>
      </c>
      <c r="BH146" s="88"/>
    </row>
    <row r="147" spans="1:60" ht="20.100000000000001" customHeight="1">
      <c r="A147" s="185" t="s">
        <v>571</v>
      </c>
      <c r="B147" s="186"/>
      <c r="C147" s="134" t="s">
        <v>68</v>
      </c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  <c r="AA147" s="135"/>
      <c r="AB147" s="136"/>
      <c r="AC147" s="111" t="s">
        <v>87</v>
      </c>
      <c r="AD147" s="112"/>
      <c r="AE147" s="195">
        <f>SUM(AE148:AH150)</f>
        <v>13665</v>
      </c>
      <c r="AF147" s="196"/>
      <c r="AG147" s="196"/>
      <c r="AH147" s="197"/>
      <c r="AI147" s="195">
        <v>13665</v>
      </c>
      <c r="AJ147" s="196"/>
      <c r="AK147" s="196"/>
      <c r="AL147" s="197"/>
      <c r="AM147" s="195"/>
      <c r="AN147" s="196"/>
      <c r="AO147" s="196"/>
      <c r="AP147" s="197"/>
      <c r="AQ147" s="195"/>
      <c r="AR147" s="196"/>
      <c r="AS147" s="196"/>
      <c r="AT147" s="197"/>
      <c r="AU147" s="195"/>
      <c r="AV147" s="196"/>
      <c r="AW147" s="196"/>
      <c r="AX147" s="197"/>
      <c r="AY147" s="195"/>
      <c r="AZ147" s="196"/>
      <c r="BA147" s="196"/>
      <c r="BB147" s="197"/>
      <c r="BC147" s="195"/>
      <c r="BD147" s="196"/>
      <c r="BE147" s="196"/>
      <c r="BF147" s="197"/>
      <c r="BG147" s="107">
        <f t="shared" si="93"/>
        <v>0</v>
      </c>
      <c r="BH147" s="108"/>
    </row>
    <row r="148" spans="1:60" s="10" customFormat="1" ht="20.100000000000001" customHeight="1">
      <c r="A148" s="198" t="s">
        <v>502</v>
      </c>
      <c r="B148" s="199"/>
      <c r="C148" s="200" t="s">
        <v>526</v>
      </c>
      <c r="D148" s="201"/>
      <c r="E148" s="201"/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2"/>
      <c r="AC148" s="203" t="s">
        <v>502</v>
      </c>
      <c r="AD148" s="204"/>
      <c r="AE148" s="205">
        <v>6100</v>
      </c>
      <c r="AF148" s="206"/>
      <c r="AG148" s="206"/>
      <c r="AH148" s="207"/>
      <c r="AI148" s="205">
        <v>6100</v>
      </c>
      <c r="AJ148" s="206"/>
      <c r="AK148" s="206"/>
      <c r="AL148" s="207"/>
      <c r="AM148" s="189"/>
      <c r="AN148" s="189"/>
      <c r="AO148" s="189"/>
      <c r="AP148" s="189"/>
      <c r="AQ148" s="189"/>
      <c r="AR148" s="189"/>
      <c r="AS148" s="189"/>
      <c r="AT148" s="189"/>
      <c r="AU148" s="189"/>
      <c r="AV148" s="189"/>
      <c r="AW148" s="189"/>
      <c r="AX148" s="189"/>
      <c r="AY148" s="189"/>
      <c r="AZ148" s="189"/>
      <c r="BA148" s="189"/>
      <c r="BB148" s="189"/>
      <c r="BC148" s="189"/>
      <c r="BD148" s="189"/>
      <c r="BE148" s="189"/>
      <c r="BF148" s="189"/>
      <c r="BG148" s="193">
        <f t="shared" si="93"/>
        <v>0</v>
      </c>
      <c r="BH148" s="194"/>
    </row>
    <row r="149" spans="1:60" s="10" customFormat="1" ht="20.100000000000001" customHeight="1">
      <c r="A149" s="198" t="s">
        <v>502</v>
      </c>
      <c r="B149" s="199"/>
      <c r="C149" s="200" t="s">
        <v>527</v>
      </c>
      <c r="D149" s="201"/>
      <c r="E149" s="201"/>
      <c r="F149" s="201"/>
      <c r="G149" s="201"/>
      <c r="H149" s="201"/>
      <c r="I149" s="201"/>
      <c r="J149" s="201"/>
      <c r="K149" s="201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2"/>
      <c r="AC149" s="203" t="s">
        <v>502</v>
      </c>
      <c r="AD149" s="204"/>
      <c r="AE149" s="205">
        <v>6985</v>
      </c>
      <c r="AF149" s="206"/>
      <c r="AG149" s="206"/>
      <c r="AH149" s="207"/>
      <c r="AI149" s="205">
        <v>6985</v>
      </c>
      <c r="AJ149" s="206"/>
      <c r="AK149" s="206"/>
      <c r="AL149" s="207"/>
      <c r="AM149" s="189"/>
      <c r="AN149" s="189"/>
      <c r="AO149" s="189"/>
      <c r="AP149" s="189"/>
      <c r="AQ149" s="189"/>
      <c r="AR149" s="189"/>
      <c r="AS149" s="189"/>
      <c r="AT149" s="189"/>
      <c r="AU149" s="189"/>
      <c r="AV149" s="189"/>
      <c r="AW149" s="189"/>
      <c r="AX149" s="189"/>
      <c r="AY149" s="189"/>
      <c r="AZ149" s="189"/>
      <c r="BA149" s="189"/>
      <c r="BB149" s="189"/>
      <c r="BC149" s="189"/>
      <c r="BD149" s="189"/>
      <c r="BE149" s="189"/>
      <c r="BF149" s="189"/>
      <c r="BG149" s="193">
        <f t="shared" si="93"/>
        <v>0</v>
      </c>
      <c r="BH149" s="194"/>
    </row>
    <row r="150" spans="1:60" s="10" customFormat="1" ht="20.100000000000001" customHeight="1">
      <c r="A150" s="198" t="s">
        <v>502</v>
      </c>
      <c r="B150" s="199"/>
      <c r="C150" s="200" t="s">
        <v>528</v>
      </c>
      <c r="D150" s="201"/>
      <c r="E150" s="201"/>
      <c r="F150" s="201"/>
      <c r="G150" s="201"/>
      <c r="H150" s="201"/>
      <c r="I150" s="201"/>
      <c r="J150" s="201"/>
      <c r="K150" s="201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2"/>
      <c r="AC150" s="203" t="s">
        <v>502</v>
      </c>
      <c r="AD150" s="204"/>
      <c r="AE150" s="205">
        <v>580</v>
      </c>
      <c r="AF150" s="206"/>
      <c r="AG150" s="206"/>
      <c r="AH150" s="207"/>
      <c r="AI150" s="205">
        <v>580</v>
      </c>
      <c r="AJ150" s="206"/>
      <c r="AK150" s="206"/>
      <c r="AL150" s="207"/>
      <c r="AM150" s="189"/>
      <c r="AN150" s="189"/>
      <c r="AO150" s="189"/>
      <c r="AP150" s="189"/>
      <c r="AQ150" s="189"/>
      <c r="AR150" s="189"/>
      <c r="AS150" s="189"/>
      <c r="AT150" s="189"/>
      <c r="AU150" s="189"/>
      <c r="AV150" s="189"/>
      <c r="AW150" s="189"/>
      <c r="AX150" s="189"/>
      <c r="AY150" s="189"/>
      <c r="AZ150" s="189"/>
      <c r="BA150" s="189"/>
      <c r="BB150" s="189"/>
      <c r="BC150" s="189"/>
      <c r="BD150" s="189"/>
      <c r="BE150" s="189"/>
      <c r="BF150" s="189"/>
      <c r="BG150" s="193">
        <f t="shared" si="93"/>
        <v>0</v>
      </c>
      <c r="BH150" s="194"/>
    </row>
    <row r="151" spans="1:60" ht="20.100000000000001" customHeight="1">
      <c r="A151" s="185" t="s">
        <v>572</v>
      </c>
      <c r="B151" s="186"/>
      <c r="C151" s="134" t="s">
        <v>69</v>
      </c>
      <c r="D151" s="135"/>
      <c r="E151" s="135"/>
      <c r="F151" s="135"/>
      <c r="G151" s="135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135"/>
      <c r="W151" s="135"/>
      <c r="X151" s="135"/>
      <c r="Y151" s="135"/>
      <c r="Z151" s="135"/>
      <c r="AA151" s="135"/>
      <c r="AB151" s="136"/>
      <c r="AC151" s="111" t="s">
        <v>88</v>
      </c>
      <c r="AD151" s="112"/>
      <c r="AE151" s="195">
        <v>350</v>
      </c>
      <c r="AF151" s="196"/>
      <c r="AG151" s="196"/>
      <c r="AH151" s="197"/>
      <c r="AI151" s="195">
        <v>350</v>
      </c>
      <c r="AJ151" s="196"/>
      <c r="AK151" s="196"/>
      <c r="AL151" s="197"/>
      <c r="AM151" s="195"/>
      <c r="AN151" s="196"/>
      <c r="AO151" s="196"/>
      <c r="AP151" s="197"/>
      <c r="AQ151" s="195"/>
      <c r="AR151" s="196"/>
      <c r="AS151" s="196"/>
      <c r="AT151" s="197"/>
      <c r="AU151" s="195"/>
      <c r="AV151" s="196"/>
      <c r="AW151" s="196"/>
      <c r="AX151" s="197"/>
      <c r="AY151" s="195"/>
      <c r="AZ151" s="196"/>
      <c r="BA151" s="196"/>
      <c r="BB151" s="197"/>
      <c r="BC151" s="195"/>
      <c r="BD151" s="196"/>
      <c r="BE151" s="196"/>
      <c r="BF151" s="197"/>
      <c r="BG151" s="107">
        <f t="shared" si="93"/>
        <v>0</v>
      </c>
      <c r="BH151" s="108"/>
    </row>
    <row r="152" spans="1:60" ht="20.100000000000001" customHeight="1">
      <c r="A152" s="185" t="s">
        <v>573</v>
      </c>
      <c r="B152" s="186"/>
      <c r="C152" s="134" t="s">
        <v>70</v>
      </c>
      <c r="D152" s="135"/>
      <c r="E152" s="135"/>
      <c r="F152" s="135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  <c r="AA152" s="135"/>
      <c r="AB152" s="136"/>
      <c r="AC152" s="111" t="s">
        <v>89</v>
      </c>
      <c r="AD152" s="112"/>
      <c r="AE152" s="195">
        <v>50</v>
      </c>
      <c r="AF152" s="196"/>
      <c r="AG152" s="196"/>
      <c r="AH152" s="197"/>
      <c r="AI152" s="195">
        <v>50</v>
      </c>
      <c r="AJ152" s="196"/>
      <c r="AK152" s="196"/>
      <c r="AL152" s="197"/>
      <c r="AM152" s="195"/>
      <c r="AN152" s="196"/>
      <c r="AO152" s="196"/>
      <c r="AP152" s="197"/>
      <c r="AQ152" s="195"/>
      <c r="AR152" s="196"/>
      <c r="AS152" s="196"/>
      <c r="AT152" s="197"/>
      <c r="AU152" s="195"/>
      <c r="AV152" s="196"/>
      <c r="AW152" s="196"/>
      <c r="AX152" s="197"/>
      <c r="AY152" s="195"/>
      <c r="AZ152" s="196"/>
      <c r="BA152" s="196"/>
      <c r="BB152" s="197"/>
      <c r="BC152" s="195"/>
      <c r="BD152" s="196"/>
      <c r="BE152" s="196"/>
      <c r="BF152" s="197"/>
      <c r="BG152" s="107">
        <f t="shared" si="93"/>
        <v>0</v>
      </c>
      <c r="BH152" s="108"/>
    </row>
    <row r="153" spans="1:60" ht="20.100000000000001" customHeight="1">
      <c r="A153" s="185" t="s">
        <v>574</v>
      </c>
      <c r="B153" s="186"/>
      <c r="C153" s="134" t="s">
        <v>71</v>
      </c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6"/>
      <c r="AC153" s="111" t="s">
        <v>90</v>
      </c>
      <c r="AD153" s="112"/>
      <c r="AE153" s="195">
        <v>4500</v>
      </c>
      <c r="AF153" s="196"/>
      <c r="AG153" s="196"/>
      <c r="AH153" s="197"/>
      <c r="AI153" s="195">
        <v>4500</v>
      </c>
      <c r="AJ153" s="196"/>
      <c r="AK153" s="196"/>
      <c r="AL153" s="197"/>
      <c r="AM153" s="195"/>
      <c r="AN153" s="196"/>
      <c r="AO153" s="196"/>
      <c r="AP153" s="197"/>
      <c r="AQ153" s="195"/>
      <c r="AR153" s="196"/>
      <c r="AS153" s="196"/>
      <c r="AT153" s="197"/>
      <c r="AU153" s="195"/>
      <c r="AV153" s="196"/>
      <c r="AW153" s="196"/>
      <c r="AX153" s="197"/>
      <c r="AY153" s="195"/>
      <c r="AZ153" s="196"/>
      <c r="BA153" s="196"/>
      <c r="BB153" s="197"/>
      <c r="BC153" s="195"/>
      <c r="BD153" s="196"/>
      <c r="BE153" s="196"/>
      <c r="BF153" s="197"/>
      <c r="BG153" s="107">
        <f t="shared" si="93"/>
        <v>0</v>
      </c>
      <c r="BH153" s="108"/>
    </row>
    <row r="154" spans="1:60" ht="20.100000000000001" customHeight="1">
      <c r="A154" s="185" t="s">
        <v>575</v>
      </c>
      <c r="B154" s="186"/>
      <c r="C154" s="137" t="s">
        <v>72</v>
      </c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  <c r="AA154" s="138"/>
      <c r="AB154" s="139"/>
      <c r="AC154" s="111" t="s">
        <v>91</v>
      </c>
      <c r="AD154" s="112"/>
      <c r="AE154" s="195"/>
      <c r="AF154" s="196"/>
      <c r="AG154" s="196"/>
      <c r="AH154" s="197"/>
      <c r="AI154" s="195"/>
      <c r="AJ154" s="196"/>
      <c r="AK154" s="196"/>
      <c r="AL154" s="197"/>
      <c r="AM154" s="195"/>
      <c r="AN154" s="196"/>
      <c r="AO154" s="196"/>
      <c r="AP154" s="197"/>
      <c r="AQ154" s="195"/>
      <c r="AR154" s="196"/>
      <c r="AS154" s="196"/>
      <c r="AT154" s="197"/>
      <c r="AU154" s="195"/>
      <c r="AV154" s="196"/>
      <c r="AW154" s="196"/>
      <c r="AX154" s="197"/>
      <c r="AY154" s="195"/>
      <c r="AZ154" s="196"/>
      <c r="BA154" s="196"/>
      <c r="BB154" s="197"/>
      <c r="BC154" s="195"/>
      <c r="BD154" s="196"/>
      <c r="BE154" s="196"/>
      <c r="BF154" s="197"/>
      <c r="BG154" s="107" t="str">
        <f t="shared" si="93"/>
        <v>n.é.</v>
      </c>
      <c r="BH154" s="108"/>
    </row>
    <row r="155" spans="1:60" ht="20.100000000000001" customHeight="1">
      <c r="A155" s="185" t="s">
        <v>576</v>
      </c>
      <c r="B155" s="186"/>
      <c r="C155" s="116" t="s">
        <v>73</v>
      </c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  <c r="AA155" s="117"/>
      <c r="AB155" s="118"/>
      <c r="AC155" s="111" t="s">
        <v>94</v>
      </c>
      <c r="AD155" s="112"/>
      <c r="AE155" s="195">
        <v>1235</v>
      </c>
      <c r="AF155" s="196"/>
      <c r="AG155" s="196"/>
      <c r="AH155" s="197"/>
      <c r="AI155" s="195">
        <v>1235</v>
      </c>
      <c r="AJ155" s="196"/>
      <c r="AK155" s="196"/>
      <c r="AL155" s="197"/>
      <c r="AM155" s="195"/>
      <c r="AN155" s="196"/>
      <c r="AO155" s="196"/>
      <c r="AP155" s="197"/>
      <c r="AQ155" s="195"/>
      <c r="AR155" s="196"/>
      <c r="AS155" s="196"/>
      <c r="AT155" s="197"/>
      <c r="AU155" s="195"/>
      <c r="AV155" s="196"/>
      <c r="AW155" s="196"/>
      <c r="AX155" s="197"/>
      <c r="AY155" s="195"/>
      <c r="AZ155" s="196"/>
      <c r="BA155" s="196"/>
      <c r="BB155" s="197"/>
      <c r="BC155" s="195"/>
      <c r="BD155" s="196"/>
      <c r="BE155" s="196"/>
      <c r="BF155" s="197"/>
      <c r="BG155" s="107">
        <f t="shared" si="93"/>
        <v>0</v>
      </c>
      <c r="BH155" s="108"/>
    </row>
    <row r="156" spans="1:60" ht="20.100000000000001" customHeight="1">
      <c r="A156" s="185" t="s">
        <v>577</v>
      </c>
      <c r="B156" s="186"/>
      <c r="C156" s="134" t="s">
        <v>74</v>
      </c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  <c r="AA156" s="135"/>
      <c r="AB156" s="136"/>
      <c r="AC156" s="111" t="s">
        <v>95</v>
      </c>
      <c r="AD156" s="112"/>
      <c r="AE156" s="195">
        <v>2729</v>
      </c>
      <c r="AF156" s="196"/>
      <c r="AG156" s="196"/>
      <c r="AH156" s="197"/>
      <c r="AI156" s="195">
        <v>2729</v>
      </c>
      <c r="AJ156" s="196"/>
      <c r="AK156" s="196"/>
      <c r="AL156" s="197"/>
      <c r="AM156" s="195"/>
      <c r="AN156" s="196"/>
      <c r="AO156" s="196"/>
      <c r="AP156" s="197"/>
      <c r="AQ156" s="195"/>
      <c r="AR156" s="196"/>
      <c r="AS156" s="196"/>
      <c r="AT156" s="197"/>
      <c r="AU156" s="195"/>
      <c r="AV156" s="196"/>
      <c r="AW156" s="196"/>
      <c r="AX156" s="197"/>
      <c r="AY156" s="195"/>
      <c r="AZ156" s="196"/>
      <c r="BA156" s="196"/>
      <c r="BB156" s="197"/>
      <c r="BC156" s="195"/>
      <c r="BD156" s="196"/>
      <c r="BE156" s="196"/>
      <c r="BF156" s="197"/>
      <c r="BG156" s="107">
        <f t="shared" si="93"/>
        <v>0</v>
      </c>
      <c r="BH156" s="108"/>
    </row>
    <row r="157" spans="1:60" ht="20.100000000000001" customHeight="1">
      <c r="A157" s="228" t="s">
        <v>578</v>
      </c>
      <c r="B157" s="226"/>
      <c r="C157" s="131" t="s">
        <v>475</v>
      </c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3"/>
      <c r="AC157" s="109" t="s">
        <v>96</v>
      </c>
      <c r="AD157" s="110"/>
      <c r="AE157" s="29">
        <f>SUM(AE147:AH156)-SUM(AE148:AH150)</f>
        <v>22529</v>
      </c>
      <c r="AF157" s="30"/>
      <c r="AG157" s="30"/>
      <c r="AH157" s="31"/>
      <c r="AI157" s="29">
        <f t="shared" ref="AI157" si="106">SUM(AI147:AL156)-SUM(AI148:AL150)</f>
        <v>22529</v>
      </c>
      <c r="AJ157" s="30"/>
      <c r="AK157" s="30"/>
      <c r="AL157" s="31"/>
      <c r="AM157" s="29">
        <f t="shared" ref="AM157" si="107">SUM(AM147:AP156)-SUM(AM148:AP150)</f>
        <v>0</v>
      </c>
      <c r="AN157" s="30"/>
      <c r="AO157" s="30"/>
      <c r="AP157" s="31"/>
      <c r="AQ157" s="29">
        <f t="shared" ref="AQ157" si="108">SUM(AQ147:AT156)-SUM(AQ148:AT150)</f>
        <v>0</v>
      </c>
      <c r="AR157" s="30"/>
      <c r="AS157" s="30"/>
      <c r="AT157" s="31"/>
      <c r="AU157" s="29">
        <f t="shared" ref="AU157" si="109">SUM(AU147:AX156)-SUM(AU148:AX150)</f>
        <v>0</v>
      </c>
      <c r="AV157" s="30"/>
      <c r="AW157" s="30"/>
      <c r="AX157" s="31"/>
      <c r="AY157" s="29">
        <f t="shared" ref="AY157" si="110">SUM(AY147:BB156)-SUM(AY148:BB150)</f>
        <v>0</v>
      </c>
      <c r="AZ157" s="30"/>
      <c r="BA157" s="30"/>
      <c r="BB157" s="31"/>
      <c r="BC157" s="29">
        <f t="shared" ref="BC157" si="111">SUM(BC147:BF156)-SUM(BC148:BF150)</f>
        <v>0</v>
      </c>
      <c r="BD157" s="30"/>
      <c r="BE157" s="30"/>
      <c r="BF157" s="31"/>
      <c r="BG157" s="87">
        <f t="shared" si="93"/>
        <v>0</v>
      </c>
      <c r="BH157" s="88"/>
    </row>
    <row r="158" spans="1:60" ht="20.100000000000001" customHeight="1">
      <c r="A158" s="185" t="s">
        <v>579</v>
      </c>
      <c r="B158" s="186"/>
      <c r="C158" s="134" t="s">
        <v>75</v>
      </c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  <c r="AA158" s="135"/>
      <c r="AB158" s="136"/>
      <c r="AC158" s="111" t="s">
        <v>97</v>
      </c>
      <c r="AD158" s="112"/>
      <c r="AE158" s="195">
        <v>100</v>
      </c>
      <c r="AF158" s="196"/>
      <c r="AG158" s="196"/>
      <c r="AH158" s="197"/>
      <c r="AI158" s="195">
        <v>100</v>
      </c>
      <c r="AJ158" s="196"/>
      <c r="AK158" s="196"/>
      <c r="AL158" s="197"/>
      <c r="AM158" s="195"/>
      <c r="AN158" s="196"/>
      <c r="AO158" s="196"/>
      <c r="AP158" s="197"/>
      <c r="AQ158" s="195"/>
      <c r="AR158" s="196"/>
      <c r="AS158" s="196"/>
      <c r="AT158" s="197"/>
      <c r="AU158" s="195"/>
      <c r="AV158" s="196"/>
      <c r="AW158" s="196"/>
      <c r="AX158" s="197"/>
      <c r="AY158" s="195"/>
      <c r="AZ158" s="196"/>
      <c r="BA158" s="196"/>
      <c r="BB158" s="197"/>
      <c r="BC158" s="195"/>
      <c r="BD158" s="196"/>
      <c r="BE158" s="196"/>
      <c r="BF158" s="197"/>
      <c r="BG158" s="107">
        <f t="shared" si="93"/>
        <v>0</v>
      </c>
      <c r="BH158" s="108"/>
    </row>
    <row r="159" spans="1:60" ht="20.100000000000001" customHeight="1">
      <c r="A159" s="185" t="s">
        <v>580</v>
      </c>
      <c r="B159" s="186"/>
      <c r="C159" s="134" t="s">
        <v>76</v>
      </c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  <c r="AB159" s="136"/>
      <c r="AC159" s="111" t="s">
        <v>98</v>
      </c>
      <c r="AD159" s="112"/>
      <c r="AE159" s="195">
        <v>400</v>
      </c>
      <c r="AF159" s="196"/>
      <c r="AG159" s="196"/>
      <c r="AH159" s="197"/>
      <c r="AI159" s="195">
        <v>400</v>
      </c>
      <c r="AJ159" s="196"/>
      <c r="AK159" s="196"/>
      <c r="AL159" s="197"/>
      <c r="AM159" s="195"/>
      <c r="AN159" s="196"/>
      <c r="AO159" s="196"/>
      <c r="AP159" s="197"/>
      <c r="AQ159" s="195"/>
      <c r="AR159" s="196"/>
      <c r="AS159" s="196"/>
      <c r="AT159" s="197"/>
      <c r="AU159" s="195"/>
      <c r="AV159" s="196"/>
      <c r="AW159" s="196"/>
      <c r="AX159" s="197"/>
      <c r="AY159" s="195"/>
      <c r="AZ159" s="196"/>
      <c r="BA159" s="196"/>
      <c r="BB159" s="197"/>
      <c r="BC159" s="195"/>
      <c r="BD159" s="196"/>
      <c r="BE159" s="196"/>
      <c r="BF159" s="197"/>
      <c r="BG159" s="107">
        <f t="shared" si="93"/>
        <v>0</v>
      </c>
      <c r="BH159" s="108"/>
    </row>
    <row r="160" spans="1:60" ht="20.100000000000001" customHeight="1">
      <c r="A160" s="228" t="s">
        <v>581</v>
      </c>
      <c r="B160" s="226"/>
      <c r="C160" s="131" t="s">
        <v>476</v>
      </c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  <c r="AA160" s="132"/>
      <c r="AB160" s="133"/>
      <c r="AC160" s="109" t="s">
        <v>99</v>
      </c>
      <c r="AD160" s="110"/>
      <c r="AE160" s="29">
        <f>SUM(AE158:AH159)</f>
        <v>500</v>
      </c>
      <c r="AF160" s="30"/>
      <c r="AG160" s="30"/>
      <c r="AH160" s="31"/>
      <c r="AI160" s="29">
        <f t="shared" ref="AI160" si="112">SUM(AI158:AL159)</f>
        <v>500</v>
      </c>
      <c r="AJ160" s="30"/>
      <c r="AK160" s="30"/>
      <c r="AL160" s="31"/>
      <c r="AM160" s="29">
        <f t="shared" ref="AM160" si="113">SUM(AM158:AP159)</f>
        <v>0</v>
      </c>
      <c r="AN160" s="30"/>
      <c r="AO160" s="30"/>
      <c r="AP160" s="31"/>
      <c r="AQ160" s="29">
        <f t="shared" ref="AQ160" si="114">SUM(AQ158:AT159)</f>
        <v>0</v>
      </c>
      <c r="AR160" s="30"/>
      <c r="AS160" s="30"/>
      <c r="AT160" s="31"/>
      <c r="AU160" s="29">
        <f t="shared" ref="AU160" si="115">SUM(AU158:AX159)</f>
        <v>0</v>
      </c>
      <c r="AV160" s="30"/>
      <c r="AW160" s="30"/>
      <c r="AX160" s="31"/>
      <c r="AY160" s="29">
        <f t="shared" ref="AY160" si="116">SUM(AY158:BB159)</f>
        <v>0</v>
      </c>
      <c r="AZ160" s="30"/>
      <c r="BA160" s="30"/>
      <c r="BB160" s="31"/>
      <c r="BC160" s="29">
        <f t="shared" ref="BC160" si="117">SUM(BC158:BF159)</f>
        <v>0</v>
      </c>
      <c r="BD160" s="30"/>
      <c r="BE160" s="30"/>
      <c r="BF160" s="31"/>
      <c r="BG160" s="87">
        <f t="shared" si="93"/>
        <v>0</v>
      </c>
      <c r="BH160" s="88"/>
    </row>
    <row r="161" spans="1:60" ht="20.100000000000001" customHeight="1">
      <c r="A161" s="208">
        <v>124</v>
      </c>
      <c r="B161" s="186"/>
      <c r="C161" s="134" t="s">
        <v>77</v>
      </c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  <c r="AB161" s="136"/>
      <c r="AC161" s="111" t="s">
        <v>100</v>
      </c>
      <c r="AD161" s="112"/>
      <c r="AE161" s="195">
        <v>13558</v>
      </c>
      <c r="AF161" s="196"/>
      <c r="AG161" s="196"/>
      <c r="AH161" s="197"/>
      <c r="AI161" s="195">
        <v>13558</v>
      </c>
      <c r="AJ161" s="196"/>
      <c r="AK161" s="196"/>
      <c r="AL161" s="197"/>
      <c r="AM161" s="195"/>
      <c r="AN161" s="196"/>
      <c r="AO161" s="196"/>
      <c r="AP161" s="197"/>
      <c r="AQ161" s="195"/>
      <c r="AR161" s="196"/>
      <c r="AS161" s="196"/>
      <c r="AT161" s="197"/>
      <c r="AU161" s="195"/>
      <c r="AV161" s="196"/>
      <c r="AW161" s="196"/>
      <c r="AX161" s="197"/>
      <c r="AY161" s="195"/>
      <c r="AZ161" s="196"/>
      <c r="BA161" s="196"/>
      <c r="BB161" s="197"/>
      <c r="BC161" s="195"/>
      <c r="BD161" s="196"/>
      <c r="BE161" s="196"/>
      <c r="BF161" s="197"/>
      <c r="BG161" s="107">
        <f t="shared" si="93"/>
        <v>0</v>
      </c>
      <c r="BH161" s="108"/>
    </row>
    <row r="162" spans="1:60" ht="20.100000000000001" customHeight="1">
      <c r="A162" s="208">
        <v>125</v>
      </c>
      <c r="B162" s="186"/>
      <c r="C162" s="134" t="s">
        <v>78</v>
      </c>
      <c r="D162" s="135"/>
      <c r="E162" s="135"/>
      <c r="F162" s="135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  <c r="AA162" s="135"/>
      <c r="AB162" s="136"/>
      <c r="AC162" s="111" t="s">
        <v>101</v>
      </c>
      <c r="AD162" s="112"/>
      <c r="AE162" s="195">
        <v>2700</v>
      </c>
      <c r="AF162" s="196"/>
      <c r="AG162" s="196"/>
      <c r="AH162" s="197"/>
      <c r="AI162" s="195">
        <v>2700</v>
      </c>
      <c r="AJ162" s="196"/>
      <c r="AK162" s="196"/>
      <c r="AL162" s="197"/>
      <c r="AM162" s="195"/>
      <c r="AN162" s="196"/>
      <c r="AO162" s="196"/>
      <c r="AP162" s="197"/>
      <c r="AQ162" s="195"/>
      <c r="AR162" s="196"/>
      <c r="AS162" s="196"/>
      <c r="AT162" s="197"/>
      <c r="AU162" s="195"/>
      <c r="AV162" s="196"/>
      <c r="AW162" s="196"/>
      <c r="AX162" s="197"/>
      <c r="AY162" s="195"/>
      <c r="AZ162" s="196"/>
      <c r="BA162" s="196"/>
      <c r="BB162" s="197"/>
      <c r="BC162" s="195"/>
      <c r="BD162" s="196"/>
      <c r="BE162" s="196"/>
      <c r="BF162" s="197"/>
      <c r="BG162" s="107">
        <f t="shared" si="93"/>
        <v>0</v>
      </c>
      <c r="BH162" s="108"/>
    </row>
    <row r="163" spans="1:60" ht="20.100000000000001" customHeight="1">
      <c r="A163" s="208">
        <v>126</v>
      </c>
      <c r="B163" s="186"/>
      <c r="C163" s="134" t="s">
        <v>79</v>
      </c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6"/>
      <c r="AC163" s="111" t="s">
        <v>102</v>
      </c>
      <c r="AD163" s="112"/>
      <c r="AE163" s="195"/>
      <c r="AF163" s="196"/>
      <c r="AG163" s="196"/>
      <c r="AH163" s="197"/>
      <c r="AI163" s="195"/>
      <c r="AJ163" s="196"/>
      <c r="AK163" s="196"/>
      <c r="AL163" s="197"/>
      <c r="AM163" s="195"/>
      <c r="AN163" s="196"/>
      <c r="AO163" s="196"/>
      <c r="AP163" s="197"/>
      <c r="AQ163" s="195"/>
      <c r="AR163" s="196"/>
      <c r="AS163" s="196"/>
      <c r="AT163" s="197"/>
      <c r="AU163" s="195"/>
      <c r="AV163" s="196"/>
      <c r="AW163" s="196"/>
      <c r="AX163" s="197"/>
      <c r="AY163" s="195"/>
      <c r="AZ163" s="196"/>
      <c r="BA163" s="196"/>
      <c r="BB163" s="197"/>
      <c r="BC163" s="195"/>
      <c r="BD163" s="196"/>
      <c r="BE163" s="196"/>
      <c r="BF163" s="197"/>
      <c r="BG163" s="107" t="str">
        <f t="shared" si="93"/>
        <v>n.é.</v>
      </c>
      <c r="BH163" s="108"/>
    </row>
    <row r="164" spans="1:60" ht="20.100000000000001" customHeight="1">
      <c r="A164" s="208">
        <v>127</v>
      </c>
      <c r="B164" s="186"/>
      <c r="C164" s="134" t="s">
        <v>80</v>
      </c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6"/>
      <c r="AC164" s="111" t="s">
        <v>103</v>
      </c>
      <c r="AD164" s="112"/>
      <c r="AE164" s="195"/>
      <c r="AF164" s="196"/>
      <c r="AG164" s="196"/>
      <c r="AH164" s="197"/>
      <c r="AI164" s="195"/>
      <c r="AJ164" s="196"/>
      <c r="AK164" s="196"/>
      <c r="AL164" s="197"/>
      <c r="AM164" s="195"/>
      <c r="AN164" s="196"/>
      <c r="AO164" s="196"/>
      <c r="AP164" s="197"/>
      <c r="AQ164" s="195"/>
      <c r="AR164" s="196"/>
      <c r="AS164" s="196"/>
      <c r="AT164" s="197"/>
      <c r="AU164" s="195"/>
      <c r="AV164" s="196"/>
      <c r="AW164" s="196"/>
      <c r="AX164" s="197"/>
      <c r="AY164" s="195"/>
      <c r="AZ164" s="196"/>
      <c r="BA164" s="196"/>
      <c r="BB164" s="197"/>
      <c r="BC164" s="195"/>
      <c r="BD164" s="196"/>
      <c r="BE164" s="196"/>
      <c r="BF164" s="197"/>
      <c r="BG164" s="107" t="str">
        <f t="shared" si="93"/>
        <v>n.é.</v>
      </c>
      <c r="BH164" s="108"/>
    </row>
    <row r="165" spans="1:60" ht="20.100000000000001" customHeight="1">
      <c r="A165" s="208">
        <v>128</v>
      </c>
      <c r="B165" s="186"/>
      <c r="C165" s="134" t="s">
        <v>81</v>
      </c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  <c r="AB165" s="136"/>
      <c r="AC165" s="111" t="s">
        <v>104</v>
      </c>
      <c r="AD165" s="112"/>
      <c r="AE165" s="195">
        <v>100</v>
      </c>
      <c r="AF165" s="196"/>
      <c r="AG165" s="196"/>
      <c r="AH165" s="197"/>
      <c r="AI165" s="195">
        <v>100</v>
      </c>
      <c r="AJ165" s="196"/>
      <c r="AK165" s="196"/>
      <c r="AL165" s="197"/>
      <c r="AM165" s="195"/>
      <c r="AN165" s="196"/>
      <c r="AO165" s="196"/>
      <c r="AP165" s="197"/>
      <c r="AQ165" s="195"/>
      <c r="AR165" s="196"/>
      <c r="AS165" s="196"/>
      <c r="AT165" s="197"/>
      <c r="AU165" s="195"/>
      <c r="AV165" s="196"/>
      <c r="AW165" s="196"/>
      <c r="AX165" s="197"/>
      <c r="AY165" s="195"/>
      <c r="AZ165" s="196"/>
      <c r="BA165" s="196"/>
      <c r="BB165" s="197"/>
      <c r="BC165" s="195"/>
      <c r="BD165" s="196"/>
      <c r="BE165" s="196"/>
      <c r="BF165" s="197"/>
      <c r="BG165" s="107">
        <f t="shared" si="93"/>
        <v>0</v>
      </c>
      <c r="BH165" s="108"/>
    </row>
    <row r="166" spans="1:60" ht="20.100000000000001" customHeight="1">
      <c r="A166" s="225">
        <v>129</v>
      </c>
      <c r="B166" s="226"/>
      <c r="C166" s="131" t="s">
        <v>477</v>
      </c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3"/>
      <c r="AC166" s="109" t="s">
        <v>105</v>
      </c>
      <c r="AD166" s="110"/>
      <c r="AE166" s="29">
        <f>SUM(AE161:AH165)</f>
        <v>16358</v>
      </c>
      <c r="AF166" s="30"/>
      <c r="AG166" s="30"/>
      <c r="AH166" s="31"/>
      <c r="AI166" s="29">
        <f t="shared" ref="AI166" si="118">SUM(AI161:AL165)</f>
        <v>16358</v>
      </c>
      <c r="AJ166" s="30"/>
      <c r="AK166" s="30"/>
      <c r="AL166" s="31"/>
      <c r="AM166" s="29">
        <f t="shared" ref="AM166" si="119">SUM(AM161:AP165)</f>
        <v>0</v>
      </c>
      <c r="AN166" s="30"/>
      <c r="AO166" s="30"/>
      <c r="AP166" s="31"/>
      <c r="AQ166" s="29">
        <f t="shared" ref="AQ166" si="120">SUM(AQ161:AT165)</f>
        <v>0</v>
      </c>
      <c r="AR166" s="30"/>
      <c r="AS166" s="30"/>
      <c r="AT166" s="31"/>
      <c r="AU166" s="29">
        <f t="shared" ref="AU166" si="121">SUM(AU161:AX165)</f>
        <v>0</v>
      </c>
      <c r="AV166" s="30"/>
      <c r="AW166" s="30"/>
      <c r="AX166" s="31"/>
      <c r="AY166" s="29">
        <f t="shared" ref="AY166" si="122">SUM(AY161:BB165)</f>
        <v>0</v>
      </c>
      <c r="AZ166" s="30"/>
      <c r="BA166" s="30"/>
      <c r="BB166" s="31"/>
      <c r="BC166" s="29">
        <f t="shared" ref="BC166" si="123">SUM(BC161:BF165)</f>
        <v>0</v>
      </c>
      <c r="BD166" s="30"/>
      <c r="BE166" s="30"/>
      <c r="BF166" s="31"/>
      <c r="BG166" s="87">
        <f t="shared" si="93"/>
        <v>0</v>
      </c>
      <c r="BH166" s="88"/>
    </row>
    <row r="167" spans="1:60" ht="20.100000000000001" customHeight="1">
      <c r="A167" s="225">
        <v>130</v>
      </c>
      <c r="B167" s="226"/>
      <c r="C167" s="131" t="s">
        <v>463</v>
      </c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3"/>
      <c r="AC167" s="109" t="s">
        <v>57</v>
      </c>
      <c r="AD167" s="110"/>
      <c r="AE167" s="29">
        <f>AE143+AE146+AE157+AE160+AE166</f>
        <v>68907</v>
      </c>
      <c r="AF167" s="30"/>
      <c r="AG167" s="30"/>
      <c r="AH167" s="31"/>
      <c r="AI167" s="29">
        <f t="shared" ref="AI167" si="124">AI143+AI146+AI157+AI160+AI166</f>
        <v>68907</v>
      </c>
      <c r="AJ167" s="30"/>
      <c r="AK167" s="30"/>
      <c r="AL167" s="31"/>
      <c r="AM167" s="29">
        <f t="shared" ref="AM167" si="125">AM143+AM146+AM157+AM160+AM166</f>
        <v>0</v>
      </c>
      <c r="AN167" s="30"/>
      <c r="AO167" s="30"/>
      <c r="AP167" s="31"/>
      <c r="AQ167" s="29">
        <f t="shared" ref="AQ167" si="126">AQ143+AQ146+AQ157+AQ160+AQ166</f>
        <v>0</v>
      </c>
      <c r="AR167" s="30"/>
      <c r="AS167" s="30"/>
      <c r="AT167" s="31"/>
      <c r="AU167" s="29">
        <f t="shared" ref="AU167" si="127">AU143+AU146+AU157+AU160+AU166</f>
        <v>0</v>
      </c>
      <c r="AV167" s="30"/>
      <c r="AW167" s="30"/>
      <c r="AX167" s="31"/>
      <c r="AY167" s="29">
        <f t="shared" ref="AY167" si="128">AY143+AY146+AY157+AY160+AY166</f>
        <v>0</v>
      </c>
      <c r="AZ167" s="30"/>
      <c r="BA167" s="30"/>
      <c r="BB167" s="31"/>
      <c r="BC167" s="29">
        <f t="shared" ref="BC167" si="129">BC143+BC146+BC157+BC160+BC166</f>
        <v>0</v>
      </c>
      <c r="BD167" s="30"/>
      <c r="BE167" s="30"/>
      <c r="BF167" s="31"/>
      <c r="BG167" s="87">
        <f t="shared" si="93"/>
        <v>0</v>
      </c>
      <c r="BH167" s="88"/>
    </row>
    <row r="168" spans="1:60" ht="20.100000000000001" customHeight="1">
      <c r="A168" s="208">
        <v>131</v>
      </c>
      <c r="B168" s="186"/>
      <c r="C168" s="82" t="s">
        <v>108</v>
      </c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4"/>
      <c r="AC168" s="111" t="s">
        <v>116</v>
      </c>
      <c r="AD168" s="112"/>
      <c r="AE168" s="195"/>
      <c r="AF168" s="196"/>
      <c r="AG168" s="196"/>
      <c r="AH168" s="197"/>
      <c r="AI168" s="195"/>
      <c r="AJ168" s="196"/>
      <c r="AK168" s="196"/>
      <c r="AL168" s="197"/>
      <c r="AM168" s="195"/>
      <c r="AN168" s="196"/>
      <c r="AO168" s="196"/>
      <c r="AP168" s="197"/>
      <c r="AQ168" s="195"/>
      <c r="AR168" s="196"/>
      <c r="AS168" s="196"/>
      <c r="AT168" s="197"/>
      <c r="AU168" s="195"/>
      <c r="AV168" s="196"/>
      <c r="AW168" s="196"/>
      <c r="AX168" s="197"/>
      <c r="AY168" s="195"/>
      <c r="AZ168" s="196"/>
      <c r="BA168" s="196"/>
      <c r="BB168" s="197"/>
      <c r="BC168" s="195"/>
      <c r="BD168" s="196"/>
      <c r="BE168" s="196"/>
      <c r="BF168" s="197"/>
      <c r="BG168" s="107" t="str">
        <f t="shared" si="93"/>
        <v>n.é.</v>
      </c>
      <c r="BH168" s="108"/>
    </row>
    <row r="169" spans="1:60" ht="20.100000000000001" customHeight="1">
      <c r="A169" s="208">
        <v>132</v>
      </c>
      <c r="B169" s="186"/>
      <c r="C169" s="82" t="s">
        <v>109</v>
      </c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4"/>
      <c r="AC169" s="111" t="s">
        <v>117</v>
      </c>
      <c r="AD169" s="112"/>
      <c r="AE169" s="195"/>
      <c r="AF169" s="196"/>
      <c r="AG169" s="196"/>
      <c r="AH169" s="197"/>
      <c r="AI169" s="195"/>
      <c r="AJ169" s="196"/>
      <c r="AK169" s="196"/>
      <c r="AL169" s="197"/>
      <c r="AM169" s="195"/>
      <c r="AN169" s="196"/>
      <c r="AO169" s="196"/>
      <c r="AP169" s="197"/>
      <c r="AQ169" s="195"/>
      <c r="AR169" s="196"/>
      <c r="AS169" s="196"/>
      <c r="AT169" s="197"/>
      <c r="AU169" s="195"/>
      <c r="AV169" s="196"/>
      <c r="AW169" s="196"/>
      <c r="AX169" s="197"/>
      <c r="AY169" s="195"/>
      <c r="AZ169" s="196"/>
      <c r="BA169" s="196"/>
      <c r="BB169" s="197"/>
      <c r="BC169" s="195"/>
      <c r="BD169" s="196"/>
      <c r="BE169" s="196"/>
      <c r="BF169" s="197"/>
      <c r="BG169" s="107" t="str">
        <f t="shared" si="93"/>
        <v>n.é.</v>
      </c>
      <c r="BH169" s="108"/>
    </row>
    <row r="170" spans="1:60" s="10" customFormat="1" ht="20.100000000000001" customHeight="1">
      <c r="A170" s="198" t="s">
        <v>502</v>
      </c>
      <c r="B170" s="199"/>
      <c r="C170" s="200" t="s">
        <v>537</v>
      </c>
      <c r="D170" s="201"/>
      <c r="E170" s="201"/>
      <c r="F170" s="201"/>
      <c r="G170" s="201"/>
      <c r="H170" s="201"/>
      <c r="I170" s="201"/>
      <c r="J170" s="201"/>
      <c r="K170" s="201"/>
      <c r="L170" s="201"/>
      <c r="M170" s="201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2"/>
      <c r="AC170" s="203" t="s">
        <v>502</v>
      </c>
      <c r="AD170" s="204"/>
      <c r="AE170" s="205"/>
      <c r="AF170" s="206"/>
      <c r="AG170" s="206"/>
      <c r="AH170" s="207"/>
      <c r="AI170" s="205"/>
      <c r="AJ170" s="206"/>
      <c r="AK170" s="206"/>
      <c r="AL170" s="207"/>
      <c r="AM170" s="189"/>
      <c r="AN170" s="189"/>
      <c r="AO170" s="189"/>
      <c r="AP170" s="189"/>
      <c r="AQ170" s="189"/>
      <c r="AR170" s="189"/>
      <c r="AS170" s="189"/>
      <c r="AT170" s="189"/>
      <c r="AU170" s="189"/>
      <c r="AV170" s="189"/>
      <c r="AW170" s="189"/>
      <c r="AX170" s="189"/>
      <c r="AY170" s="189"/>
      <c r="AZ170" s="189"/>
      <c r="BA170" s="189"/>
      <c r="BB170" s="189"/>
      <c r="BC170" s="189"/>
      <c r="BD170" s="189"/>
      <c r="BE170" s="189"/>
      <c r="BF170" s="189"/>
      <c r="BG170" s="193" t="str">
        <f t="shared" si="93"/>
        <v>n.é.</v>
      </c>
      <c r="BH170" s="194"/>
    </row>
    <row r="171" spans="1:60" s="10" customFormat="1" ht="20.100000000000001" customHeight="1">
      <c r="A171" s="198" t="s">
        <v>502</v>
      </c>
      <c r="B171" s="199"/>
      <c r="C171" s="200" t="s">
        <v>538</v>
      </c>
      <c r="D171" s="201"/>
      <c r="E171" s="201"/>
      <c r="F171" s="201"/>
      <c r="G171" s="201"/>
      <c r="H171" s="201"/>
      <c r="I171" s="201"/>
      <c r="J171" s="201"/>
      <c r="K171" s="201"/>
      <c r="L171" s="201"/>
      <c r="M171" s="201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2"/>
      <c r="AC171" s="203" t="s">
        <v>502</v>
      </c>
      <c r="AD171" s="204"/>
      <c r="AE171" s="205"/>
      <c r="AF171" s="206"/>
      <c r="AG171" s="206"/>
      <c r="AH171" s="207"/>
      <c r="AI171" s="205"/>
      <c r="AJ171" s="206"/>
      <c r="AK171" s="206"/>
      <c r="AL171" s="207"/>
      <c r="AM171" s="189"/>
      <c r="AN171" s="189"/>
      <c r="AO171" s="189"/>
      <c r="AP171" s="189"/>
      <c r="AQ171" s="189"/>
      <c r="AR171" s="189"/>
      <c r="AS171" s="189"/>
      <c r="AT171" s="189"/>
      <c r="AU171" s="189"/>
      <c r="AV171" s="189"/>
      <c r="AW171" s="189"/>
      <c r="AX171" s="189"/>
      <c r="AY171" s="189"/>
      <c r="AZ171" s="189"/>
      <c r="BA171" s="189"/>
      <c r="BB171" s="189"/>
      <c r="BC171" s="189"/>
      <c r="BD171" s="189"/>
      <c r="BE171" s="189"/>
      <c r="BF171" s="189"/>
      <c r="BG171" s="193" t="str">
        <f t="shared" si="93"/>
        <v>n.é.</v>
      </c>
      <c r="BH171" s="194"/>
    </row>
    <row r="172" spans="1:60" ht="20.100000000000001" customHeight="1">
      <c r="A172" s="208">
        <v>133</v>
      </c>
      <c r="B172" s="186"/>
      <c r="C172" s="128" t="s">
        <v>110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30"/>
      <c r="AC172" s="111" t="s">
        <v>118</v>
      </c>
      <c r="AD172" s="112"/>
      <c r="AE172" s="195"/>
      <c r="AF172" s="196"/>
      <c r="AG172" s="196"/>
      <c r="AH172" s="197"/>
      <c r="AI172" s="195"/>
      <c r="AJ172" s="196"/>
      <c r="AK172" s="196"/>
      <c r="AL172" s="197"/>
      <c r="AM172" s="195"/>
      <c r="AN172" s="196"/>
      <c r="AO172" s="196"/>
      <c r="AP172" s="197"/>
      <c r="AQ172" s="195"/>
      <c r="AR172" s="196"/>
      <c r="AS172" s="196"/>
      <c r="AT172" s="197"/>
      <c r="AU172" s="195"/>
      <c r="AV172" s="196"/>
      <c r="AW172" s="196"/>
      <c r="AX172" s="197"/>
      <c r="AY172" s="195"/>
      <c r="AZ172" s="196"/>
      <c r="BA172" s="196"/>
      <c r="BB172" s="197"/>
      <c r="BC172" s="195"/>
      <c r="BD172" s="196"/>
      <c r="BE172" s="196"/>
      <c r="BF172" s="197"/>
      <c r="BG172" s="107" t="str">
        <f t="shared" si="93"/>
        <v>n.é.</v>
      </c>
      <c r="BH172" s="108"/>
    </row>
    <row r="173" spans="1:60" ht="20.100000000000001" customHeight="1">
      <c r="A173" s="208">
        <v>134</v>
      </c>
      <c r="B173" s="186"/>
      <c r="C173" s="128" t="s">
        <v>111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30"/>
      <c r="AC173" s="111" t="s">
        <v>119</v>
      </c>
      <c r="AD173" s="112"/>
      <c r="AE173" s="195">
        <f>AE174</f>
        <v>3000</v>
      </c>
      <c r="AF173" s="196"/>
      <c r="AG173" s="196"/>
      <c r="AH173" s="197"/>
      <c r="AI173" s="195">
        <v>3000</v>
      </c>
      <c r="AJ173" s="196"/>
      <c r="AK173" s="196"/>
      <c r="AL173" s="197"/>
      <c r="AM173" s="195"/>
      <c r="AN173" s="196"/>
      <c r="AO173" s="196"/>
      <c r="AP173" s="197"/>
      <c r="AQ173" s="195"/>
      <c r="AR173" s="196"/>
      <c r="AS173" s="196"/>
      <c r="AT173" s="197"/>
      <c r="AU173" s="195"/>
      <c r="AV173" s="196"/>
      <c r="AW173" s="196"/>
      <c r="AX173" s="197"/>
      <c r="AY173" s="195"/>
      <c r="AZ173" s="196"/>
      <c r="BA173" s="196"/>
      <c r="BB173" s="197"/>
      <c r="BC173" s="195"/>
      <c r="BD173" s="196"/>
      <c r="BE173" s="196"/>
      <c r="BF173" s="197"/>
      <c r="BG173" s="107">
        <f t="shared" si="93"/>
        <v>0</v>
      </c>
      <c r="BH173" s="108"/>
    </row>
    <row r="174" spans="1:60" s="10" customFormat="1" ht="20.100000000000001" customHeight="1">
      <c r="A174" s="198" t="s">
        <v>502</v>
      </c>
      <c r="B174" s="199"/>
      <c r="C174" s="200" t="s">
        <v>539</v>
      </c>
      <c r="D174" s="201"/>
      <c r="E174" s="201"/>
      <c r="F174" s="201"/>
      <c r="G174" s="201"/>
      <c r="H174" s="201"/>
      <c r="I174" s="201"/>
      <c r="J174" s="201"/>
      <c r="K174" s="201"/>
      <c r="L174" s="201"/>
      <c r="M174" s="201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2"/>
      <c r="AC174" s="203" t="s">
        <v>502</v>
      </c>
      <c r="AD174" s="204"/>
      <c r="AE174" s="205">
        <v>3000</v>
      </c>
      <c r="AF174" s="206"/>
      <c r="AG174" s="206"/>
      <c r="AH174" s="207"/>
      <c r="AI174" s="205">
        <v>3000</v>
      </c>
      <c r="AJ174" s="206"/>
      <c r="AK174" s="206"/>
      <c r="AL174" s="207"/>
      <c r="AM174" s="189"/>
      <c r="AN174" s="189"/>
      <c r="AO174" s="189"/>
      <c r="AP174" s="189"/>
      <c r="AQ174" s="189"/>
      <c r="AR174" s="189"/>
      <c r="AS174" s="189"/>
      <c r="AT174" s="189"/>
      <c r="AU174" s="189"/>
      <c r="AV174" s="189"/>
      <c r="AW174" s="189"/>
      <c r="AX174" s="189"/>
      <c r="AY174" s="189"/>
      <c r="AZ174" s="189"/>
      <c r="BA174" s="189"/>
      <c r="BB174" s="189"/>
      <c r="BC174" s="189"/>
      <c r="BD174" s="189"/>
      <c r="BE174" s="189"/>
      <c r="BF174" s="189"/>
      <c r="BG174" s="193">
        <f t="shared" si="93"/>
        <v>0</v>
      </c>
      <c r="BH174" s="194"/>
    </row>
    <row r="175" spans="1:60" ht="20.100000000000001" customHeight="1">
      <c r="A175" s="208">
        <v>135</v>
      </c>
      <c r="B175" s="186"/>
      <c r="C175" s="128" t="s">
        <v>112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  <c r="AA175" s="129"/>
      <c r="AB175" s="130"/>
      <c r="AC175" s="111" t="s">
        <v>120</v>
      </c>
      <c r="AD175" s="112"/>
      <c r="AE175" s="195">
        <f>SUM(AE176:AH177)</f>
        <v>20925</v>
      </c>
      <c r="AF175" s="196"/>
      <c r="AG175" s="196"/>
      <c r="AH175" s="197"/>
      <c r="AI175" s="195">
        <v>20925</v>
      </c>
      <c r="AJ175" s="196"/>
      <c r="AK175" s="196"/>
      <c r="AL175" s="197"/>
      <c r="AM175" s="195"/>
      <c r="AN175" s="196"/>
      <c r="AO175" s="196"/>
      <c r="AP175" s="197"/>
      <c r="AQ175" s="195"/>
      <c r="AR175" s="196"/>
      <c r="AS175" s="196"/>
      <c r="AT175" s="197"/>
      <c r="AU175" s="195"/>
      <c r="AV175" s="196"/>
      <c r="AW175" s="196"/>
      <c r="AX175" s="197"/>
      <c r="AY175" s="195"/>
      <c r="AZ175" s="196"/>
      <c r="BA175" s="196"/>
      <c r="BB175" s="197"/>
      <c r="BC175" s="195"/>
      <c r="BD175" s="196"/>
      <c r="BE175" s="196"/>
      <c r="BF175" s="197"/>
      <c r="BG175" s="107">
        <f t="shared" si="93"/>
        <v>0</v>
      </c>
      <c r="BH175" s="108"/>
    </row>
    <row r="176" spans="1:60" s="10" customFormat="1" ht="20.100000000000001" customHeight="1">
      <c r="A176" s="198" t="s">
        <v>502</v>
      </c>
      <c r="B176" s="199"/>
      <c r="C176" s="200" t="s">
        <v>534</v>
      </c>
      <c r="D176" s="201"/>
      <c r="E176" s="201"/>
      <c r="F176" s="201"/>
      <c r="G176" s="201"/>
      <c r="H176" s="201"/>
      <c r="I176" s="201"/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2"/>
      <c r="AC176" s="203" t="s">
        <v>502</v>
      </c>
      <c r="AD176" s="204"/>
      <c r="AE176" s="205">
        <v>19415</v>
      </c>
      <c r="AF176" s="206"/>
      <c r="AG176" s="206"/>
      <c r="AH176" s="207"/>
      <c r="AI176" s="205">
        <v>19415</v>
      </c>
      <c r="AJ176" s="206"/>
      <c r="AK176" s="206"/>
      <c r="AL176" s="207"/>
      <c r="AM176" s="189"/>
      <c r="AN176" s="189"/>
      <c r="AO176" s="189"/>
      <c r="AP176" s="189"/>
      <c r="AQ176" s="189"/>
      <c r="AR176" s="189"/>
      <c r="AS176" s="189"/>
      <c r="AT176" s="189"/>
      <c r="AU176" s="189"/>
      <c r="AV176" s="189"/>
      <c r="AW176" s="189"/>
      <c r="AX176" s="189"/>
      <c r="AY176" s="189"/>
      <c r="AZ176" s="189"/>
      <c r="BA176" s="189"/>
      <c r="BB176" s="189"/>
      <c r="BC176" s="189"/>
      <c r="BD176" s="189"/>
      <c r="BE176" s="189"/>
      <c r="BF176" s="189"/>
      <c r="BG176" s="193">
        <f t="shared" si="93"/>
        <v>0</v>
      </c>
      <c r="BH176" s="194"/>
    </row>
    <row r="177" spans="1:60" s="10" customFormat="1" ht="20.100000000000001" customHeight="1">
      <c r="A177" s="198" t="s">
        <v>502</v>
      </c>
      <c r="B177" s="199"/>
      <c r="C177" s="200" t="s">
        <v>535</v>
      </c>
      <c r="D177" s="201"/>
      <c r="E177" s="201"/>
      <c r="F177" s="201"/>
      <c r="G177" s="201"/>
      <c r="H177" s="201"/>
      <c r="I177" s="201"/>
      <c r="J177" s="201"/>
      <c r="K177" s="201"/>
      <c r="L177" s="201"/>
      <c r="M177" s="201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/>
      <c r="X177" s="201"/>
      <c r="Y177" s="201"/>
      <c r="Z177" s="201"/>
      <c r="AA177" s="201"/>
      <c r="AB177" s="202"/>
      <c r="AC177" s="203" t="s">
        <v>502</v>
      </c>
      <c r="AD177" s="204"/>
      <c r="AE177" s="205">
        <v>1510</v>
      </c>
      <c r="AF177" s="206"/>
      <c r="AG177" s="206"/>
      <c r="AH177" s="207"/>
      <c r="AI177" s="205">
        <v>1510</v>
      </c>
      <c r="AJ177" s="206"/>
      <c r="AK177" s="206"/>
      <c r="AL177" s="207"/>
      <c r="AM177" s="189"/>
      <c r="AN177" s="189"/>
      <c r="AO177" s="189"/>
      <c r="AP177" s="189"/>
      <c r="AQ177" s="189"/>
      <c r="AR177" s="189"/>
      <c r="AS177" s="189"/>
      <c r="AT177" s="189"/>
      <c r="AU177" s="189"/>
      <c r="AV177" s="189"/>
      <c r="AW177" s="189"/>
      <c r="AX177" s="189"/>
      <c r="AY177" s="189"/>
      <c r="AZ177" s="189"/>
      <c r="BA177" s="189"/>
      <c r="BB177" s="189"/>
      <c r="BC177" s="189"/>
      <c r="BD177" s="189"/>
      <c r="BE177" s="189"/>
      <c r="BF177" s="189"/>
      <c r="BG177" s="193">
        <f t="shared" si="93"/>
        <v>0</v>
      </c>
      <c r="BH177" s="194"/>
    </row>
    <row r="178" spans="1:60" ht="20.100000000000001" customHeight="1">
      <c r="A178" s="208">
        <v>136</v>
      </c>
      <c r="B178" s="186"/>
      <c r="C178" s="82" t="s">
        <v>113</v>
      </c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4"/>
      <c r="AC178" s="111" t="s">
        <v>121</v>
      </c>
      <c r="AD178" s="112"/>
      <c r="AE178" s="195">
        <f>AE179</f>
        <v>5735</v>
      </c>
      <c r="AF178" s="196"/>
      <c r="AG178" s="196"/>
      <c r="AH178" s="197"/>
      <c r="AI178" s="195">
        <v>5735</v>
      </c>
      <c r="AJ178" s="196"/>
      <c r="AK178" s="196"/>
      <c r="AL178" s="197"/>
      <c r="AM178" s="195"/>
      <c r="AN178" s="196"/>
      <c r="AO178" s="196"/>
      <c r="AP178" s="197"/>
      <c r="AQ178" s="195"/>
      <c r="AR178" s="196"/>
      <c r="AS178" s="196"/>
      <c r="AT178" s="197"/>
      <c r="AU178" s="195"/>
      <c r="AV178" s="196"/>
      <c r="AW178" s="196"/>
      <c r="AX178" s="197"/>
      <c r="AY178" s="195"/>
      <c r="AZ178" s="196"/>
      <c r="BA178" s="196"/>
      <c r="BB178" s="197"/>
      <c r="BC178" s="195"/>
      <c r="BD178" s="196"/>
      <c r="BE178" s="196"/>
      <c r="BF178" s="197"/>
      <c r="BG178" s="107">
        <f t="shared" si="93"/>
        <v>0</v>
      </c>
      <c r="BH178" s="108"/>
    </row>
    <row r="179" spans="1:60" s="10" customFormat="1" ht="20.100000000000001" customHeight="1">
      <c r="A179" s="198" t="s">
        <v>502</v>
      </c>
      <c r="B179" s="199"/>
      <c r="C179" s="200" t="s">
        <v>536</v>
      </c>
      <c r="D179" s="201"/>
      <c r="E179" s="201"/>
      <c r="F179" s="201"/>
      <c r="G179" s="201"/>
      <c r="H179" s="201"/>
      <c r="I179" s="201"/>
      <c r="J179" s="201"/>
      <c r="K179" s="201"/>
      <c r="L179" s="201"/>
      <c r="M179" s="201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1"/>
      <c r="AA179" s="201"/>
      <c r="AB179" s="202"/>
      <c r="AC179" s="203" t="s">
        <v>502</v>
      </c>
      <c r="AD179" s="204"/>
      <c r="AE179" s="205">
        <v>5735</v>
      </c>
      <c r="AF179" s="206"/>
      <c r="AG179" s="206"/>
      <c r="AH179" s="207"/>
      <c r="AI179" s="205">
        <v>5735</v>
      </c>
      <c r="AJ179" s="206"/>
      <c r="AK179" s="206"/>
      <c r="AL179" s="207"/>
      <c r="AM179" s="189"/>
      <c r="AN179" s="189"/>
      <c r="AO179" s="189"/>
      <c r="AP179" s="189"/>
      <c r="AQ179" s="189"/>
      <c r="AR179" s="189"/>
      <c r="AS179" s="189"/>
      <c r="AT179" s="189"/>
      <c r="AU179" s="189"/>
      <c r="AV179" s="189"/>
      <c r="AW179" s="189"/>
      <c r="AX179" s="189"/>
      <c r="AY179" s="189"/>
      <c r="AZ179" s="189"/>
      <c r="BA179" s="189"/>
      <c r="BB179" s="189"/>
      <c r="BC179" s="189"/>
      <c r="BD179" s="189"/>
      <c r="BE179" s="189"/>
      <c r="BF179" s="189"/>
      <c r="BG179" s="193">
        <f t="shared" si="93"/>
        <v>0</v>
      </c>
      <c r="BH179" s="194"/>
    </row>
    <row r="180" spans="1:60" ht="20.100000000000001" customHeight="1">
      <c r="A180" s="208">
        <v>137</v>
      </c>
      <c r="B180" s="186"/>
      <c r="C180" s="82" t="s">
        <v>114</v>
      </c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4"/>
      <c r="AC180" s="111" t="s">
        <v>122</v>
      </c>
      <c r="AD180" s="112"/>
      <c r="AE180" s="195"/>
      <c r="AF180" s="196"/>
      <c r="AG180" s="196"/>
      <c r="AH180" s="197"/>
      <c r="AI180" s="195"/>
      <c r="AJ180" s="196"/>
      <c r="AK180" s="196"/>
      <c r="AL180" s="197"/>
      <c r="AM180" s="195"/>
      <c r="AN180" s="196"/>
      <c r="AO180" s="196"/>
      <c r="AP180" s="197"/>
      <c r="AQ180" s="195"/>
      <c r="AR180" s="196"/>
      <c r="AS180" s="196"/>
      <c r="AT180" s="197"/>
      <c r="AU180" s="195"/>
      <c r="AV180" s="196"/>
      <c r="AW180" s="196"/>
      <c r="AX180" s="197"/>
      <c r="AY180" s="195"/>
      <c r="AZ180" s="196"/>
      <c r="BA180" s="196"/>
      <c r="BB180" s="197"/>
      <c r="BC180" s="195"/>
      <c r="BD180" s="196"/>
      <c r="BE180" s="196"/>
      <c r="BF180" s="197"/>
      <c r="BG180" s="107" t="str">
        <f t="shared" si="93"/>
        <v>n.é.</v>
      </c>
      <c r="BH180" s="108"/>
    </row>
    <row r="181" spans="1:60" ht="20.100000000000001" customHeight="1">
      <c r="A181" s="208">
        <v>138</v>
      </c>
      <c r="B181" s="186"/>
      <c r="C181" s="82" t="s">
        <v>115</v>
      </c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4"/>
      <c r="AC181" s="111" t="s">
        <v>123</v>
      </c>
      <c r="AD181" s="112"/>
      <c r="AE181" s="195">
        <f>SUM(AE182:AH184)</f>
        <v>3500</v>
      </c>
      <c r="AF181" s="196"/>
      <c r="AG181" s="196"/>
      <c r="AH181" s="197"/>
      <c r="AI181" s="195">
        <v>3500</v>
      </c>
      <c r="AJ181" s="196"/>
      <c r="AK181" s="196"/>
      <c r="AL181" s="197"/>
      <c r="AM181" s="195"/>
      <c r="AN181" s="196"/>
      <c r="AO181" s="196"/>
      <c r="AP181" s="197"/>
      <c r="AQ181" s="195"/>
      <c r="AR181" s="196"/>
      <c r="AS181" s="196"/>
      <c r="AT181" s="197"/>
      <c r="AU181" s="195"/>
      <c r="AV181" s="196"/>
      <c r="AW181" s="196"/>
      <c r="AX181" s="197"/>
      <c r="AY181" s="195"/>
      <c r="AZ181" s="196"/>
      <c r="BA181" s="196"/>
      <c r="BB181" s="197"/>
      <c r="BC181" s="195"/>
      <c r="BD181" s="196"/>
      <c r="BE181" s="196"/>
      <c r="BF181" s="197"/>
      <c r="BG181" s="107">
        <f t="shared" si="93"/>
        <v>0</v>
      </c>
      <c r="BH181" s="108"/>
    </row>
    <row r="182" spans="1:60" s="10" customFormat="1" ht="20.100000000000001" customHeight="1">
      <c r="A182" s="198" t="s">
        <v>502</v>
      </c>
      <c r="B182" s="199"/>
      <c r="C182" s="200" t="s">
        <v>540</v>
      </c>
      <c r="D182" s="201"/>
      <c r="E182" s="201"/>
      <c r="F182" s="201"/>
      <c r="G182" s="201"/>
      <c r="H182" s="201"/>
      <c r="I182" s="201"/>
      <c r="J182" s="201"/>
      <c r="K182" s="201"/>
      <c r="L182" s="201"/>
      <c r="M182" s="201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1"/>
      <c r="AA182" s="201"/>
      <c r="AB182" s="202"/>
      <c r="AC182" s="203" t="s">
        <v>502</v>
      </c>
      <c r="AD182" s="204"/>
      <c r="AE182" s="205">
        <v>2800</v>
      </c>
      <c r="AF182" s="206"/>
      <c r="AG182" s="206"/>
      <c r="AH182" s="207"/>
      <c r="AI182" s="205">
        <v>2800</v>
      </c>
      <c r="AJ182" s="206"/>
      <c r="AK182" s="206"/>
      <c r="AL182" s="207"/>
      <c r="AM182" s="189"/>
      <c r="AN182" s="189"/>
      <c r="AO182" s="189"/>
      <c r="AP182" s="189"/>
      <c r="AQ182" s="189"/>
      <c r="AR182" s="189"/>
      <c r="AS182" s="189"/>
      <c r="AT182" s="189"/>
      <c r="AU182" s="189"/>
      <c r="AV182" s="189"/>
      <c r="AW182" s="189"/>
      <c r="AX182" s="189"/>
      <c r="AY182" s="189"/>
      <c r="AZ182" s="189"/>
      <c r="BA182" s="189"/>
      <c r="BB182" s="189"/>
      <c r="BC182" s="189"/>
      <c r="BD182" s="189"/>
      <c r="BE182" s="189"/>
      <c r="BF182" s="189"/>
      <c r="BG182" s="193">
        <f t="shared" si="93"/>
        <v>0</v>
      </c>
      <c r="BH182" s="194"/>
    </row>
    <row r="183" spans="1:60" s="10" customFormat="1" ht="20.100000000000001" customHeight="1">
      <c r="A183" s="198" t="s">
        <v>502</v>
      </c>
      <c r="B183" s="199"/>
      <c r="C183" s="200" t="s">
        <v>541</v>
      </c>
      <c r="D183" s="201"/>
      <c r="E183" s="201"/>
      <c r="F183" s="201"/>
      <c r="G183" s="201"/>
      <c r="H183" s="201"/>
      <c r="I183" s="201"/>
      <c r="J183" s="201"/>
      <c r="K183" s="201"/>
      <c r="L183" s="201"/>
      <c r="M183" s="201"/>
      <c r="N183" s="201"/>
      <c r="O183" s="201"/>
      <c r="P183" s="201"/>
      <c r="Q183" s="201"/>
      <c r="R183" s="201"/>
      <c r="S183" s="201"/>
      <c r="T183" s="201"/>
      <c r="U183" s="201"/>
      <c r="V183" s="201"/>
      <c r="W183" s="201"/>
      <c r="X183" s="201"/>
      <c r="Y183" s="201"/>
      <c r="Z183" s="201"/>
      <c r="AA183" s="201"/>
      <c r="AB183" s="202"/>
      <c r="AC183" s="203" t="s">
        <v>502</v>
      </c>
      <c r="AD183" s="204"/>
      <c r="AE183" s="205">
        <v>200</v>
      </c>
      <c r="AF183" s="206"/>
      <c r="AG183" s="206"/>
      <c r="AH183" s="207"/>
      <c r="AI183" s="205">
        <v>200</v>
      </c>
      <c r="AJ183" s="206"/>
      <c r="AK183" s="206"/>
      <c r="AL183" s="207"/>
      <c r="AM183" s="189"/>
      <c r="AN183" s="189"/>
      <c r="AO183" s="189"/>
      <c r="AP183" s="189"/>
      <c r="AQ183" s="189"/>
      <c r="AR183" s="189"/>
      <c r="AS183" s="189"/>
      <c r="AT183" s="189"/>
      <c r="AU183" s="189"/>
      <c r="AV183" s="189"/>
      <c r="AW183" s="189"/>
      <c r="AX183" s="189"/>
      <c r="AY183" s="189"/>
      <c r="AZ183" s="189"/>
      <c r="BA183" s="189"/>
      <c r="BB183" s="189"/>
      <c r="BC183" s="189"/>
      <c r="BD183" s="189"/>
      <c r="BE183" s="189"/>
      <c r="BF183" s="189"/>
      <c r="BG183" s="193">
        <f t="shared" si="93"/>
        <v>0</v>
      </c>
      <c r="BH183" s="194"/>
    </row>
    <row r="184" spans="1:60" s="10" customFormat="1" ht="20.100000000000001" customHeight="1">
      <c r="A184" s="198" t="s">
        <v>502</v>
      </c>
      <c r="B184" s="199"/>
      <c r="C184" s="200" t="s">
        <v>542</v>
      </c>
      <c r="D184" s="201"/>
      <c r="E184" s="201"/>
      <c r="F184" s="201"/>
      <c r="G184" s="201"/>
      <c r="H184" s="201"/>
      <c r="I184" s="201"/>
      <c r="J184" s="201"/>
      <c r="K184" s="201"/>
      <c r="L184" s="201"/>
      <c r="M184" s="201"/>
      <c r="N184" s="201"/>
      <c r="O184" s="201"/>
      <c r="P184" s="201"/>
      <c r="Q184" s="201"/>
      <c r="R184" s="201"/>
      <c r="S184" s="201"/>
      <c r="T184" s="201"/>
      <c r="U184" s="201"/>
      <c r="V184" s="201"/>
      <c r="W184" s="201"/>
      <c r="X184" s="201"/>
      <c r="Y184" s="201"/>
      <c r="Z184" s="201"/>
      <c r="AA184" s="201"/>
      <c r="AB184" s="202"/>
      <c r="AC184" s="203" t="s">
        <v>502</v>
      </c>
      <c r="AD184" s="204"/>
      <c r="AE184" s="205">
        <v>500</v>
      </c>
      <c r="AF184" s="206"/>
      <c r="AG184" s="206"/>
      <c r="AH184" s="207"/>
      <c r="AI184" s="205">
        <v>500</v>
      </c>
      <c r="AJ184" s="206"/>
      <c r="AK184" s="206"/>
      <c r="AL184" s="207"/>
      <c r="AM184" s="189"/>
      <c r="AN184" s="189"/>
      <c r="AO184" s="189"/>
      <c r="AP184" s="189"/>
      <c r="AQ184" s="189"/>
      <c r="AR184" s="189"/>
      <c r="AS184" s="189"/>
      <c r="AT184" s="189"/>
      <c r="AU184" s="189"/>
      <c r="AV184" s="189"/>
      <c r="AW184" s="189"/>
      <c r="AX184" s="189"/>
      <c r="AY184" s="189"/>
      <c r="AZ184" s="189"/>
      <c r="BA184" s="189"/>
      <c r="BB184" s="189"/>
      <c r="BC184" s="189"/>
      <c r="BD184" s="189"/>
      <c r="BE184" s="189"/>
      <c r="BF184" s="189"/>
      <c r="BG184" s="193">
        <f t="shared" si="93"/>
        <v>0</v>
      </c>
      <c r="BH184" s="194"/>
    </row>
    <row r="185" spans="1:60" ht="20.100000000000001" customHeight="1">
      <c r="A185" s="225">
        <v>139</v>
      </c>
      <c r="B185" s="226"/>
      <c r="C185" s="99" t="s">
        <v>478</v>
      </c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1"/>
      <c r="AC185" s="109" t="s">
        <v>58</v>
      </c>
      <c r="AD185" s="110"/>
      <c r="AE185" s="29">
        <f>AE168+AE169+AE172+AE173+AE175+AE178+AE180+AE181</f>
        <v>33160</v>
      </c>
      <c r="AF185" s="30"/>
      <c r="AG185" s="30"/>
      <c r="AH185" s="31"/>
      <c r="AI185" s="29">
        <f t="shared" ref="AI185" si="130">AI168+AI169+AI172+AI173+AI175+AI178+AI180+AI181</f>
        <v>33160</v>
      </c>
      <c r="AJ185" s="30"/>
      <c r="AK185" s="30"/>
      <c r="AL185" s="31"/>
      <c r="AM185" s="29">
        <f t="shared" ref="AM185" si="131">AM168+AM169+AM172+AM173+AM175+AM178+AM180+AM181</f>
        <v>0</v>
      </c>
      <c r="AN185" s="30"/>
      <c r="AO185" s="30"/>
      <c r="AP185" s="31"/>
      <c r="AQ185" s="29">
        <f t="shared" ref="AQ185" si="132">AQ168+AQ169+AQ172+AQ173+AQ175+AQ178+AQ180+AQ181</f>
        <v>0</v>
      </c>
      <c r="AR185" s="30"/>
      <c r="AS185" s="30"/>
      <c r="AT185" s="31"/>
      <c r="AU185" s="29">
        <f t="shared" ref="AU185" si="133">AU168+AU169+AU172+AU173+AU175+AU178+AU180+AU181</f>
        <v>0</v>
      </c>
      <c r="AV185" s="30"/>
      <c r="AW185" s="30"/>
      <c r="AX185" s="31"/>
      <c r="AY185" s="29">
        <f t="shared" ref="AY185" si="134">AY168+AY169+AY172+AY173+AY175+AY178+AY180+AY181</f>
        <v>0</v>
      </c>
      <c r="AZ185" s="30"/>
      <c r="BA185" s="30"/>
      <c r="BB185" s="31"/>
      <c r="BC185" s="29">
        <f t="shared" ref="BC185" si="135">BC168+BC169+BC172+BC173+BC175+BC178+BC180+BC181</f>
        <v>0</v>
      </c>
      <c r="BD185" s="30"/>
      <c r="BE185" s="30"/>
      <c r="BF185" s="31"/>
      <c r="BG185" s="87">
        <f t="shared" si="93"/>
        <v>0</v>
      </c>
      <c r="BH185" s="88"/>
    </row>
    <row r="186" spans="1:60" ht="20.100000000000001" customHeight="1">
      <c r="A186" s="208">
        <v>140</v>
      </c>
      <c r="B186" s="186"/>
      <c r="C186" s="125" t="s">
        <v>143</v>
      </c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7"/>
      <c r="AC186" s="111" t="s">
        <v>131</v>
      </c>
      <c r="AD186" s="112"/>
      <c r="AE186" s="195"/>
      <c r="AF186" s="196"/>
      <c r="AG186" s="196"/>
      <c r="AH186" s="197"/>
      <c r="AI186" s="195"/>
      <c r="AJ186" s="196"/>
      <c r="AK186" s="196"/>
      <c r="AL186" s="197"/>
      <c r="AM186" s="195"/>
      <c r="AN186" s="196"/>
      <c r="AO186" s="196"/>
      <c r="AP186" s="197"/>
      <c r="AQ186" s="195"/>
      <c r="AR186" s="196"/>
      <c r="AS186" s="196"/>
      <c r="AT186" s="197"/>
      <c r="AU186" s="195"/>
      <c r="AV186" s="196"/>
      <c r="AW186" s="196"/>
      <c r="AX186" s="197"/>
      <c r="AY186" s="195"/>
      <c r="AZ186" s="196"/>
      <c r="BA186" s="196"/>
      <c r="BB186" s="197"/>
      <c r="BC186" s="195"/>
      <c r="BD186" s="196"/>
      <c r="BE186" s="196"/>
      <c r="BF186" s="197"/>
      <c r="BG186" s="107" t="str">
        <f t="shared" si="93"/>
        <v>n.é.</v>
      </c>
      <c r="BH186" s="108"/>
    </row>
    <row r="187" spans="1:60" ht="20.100000000000001" customHeight="1">
      <c r="A187" s="208">
        <v>141</v>
      </c>
      <c r="B187" s="186"/>
      <c r="C187" s="125" t="s">
        <v>144</v>
      </c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7"/>
      <c r="AC187" s="111" t="s">
        <v>132</v>
      </c>
      <c r="AD187" s="112"/>
      <c r="AE187" s="195"/>
      <c r="AF187" s="196"/>
      <c r="AG187" s="196"/>
      <c r="AH187" s="197"/>
      <c r="AI187" s="195"/>
      <c r="AJ187" s="196"/>
      <c r="AK187" s="196"/>
      <c r="AL187" s="197"/>
      <c r="AM187" s="195"/>
      <c r="AN187" s="196"/>
      <c r="AO187" s="196"/>
      <c r="AP187" s="197"/>
      <c r="AQ187" s="195"/>
      <c r="AR187" s="196"/>
      <c r="AS187" s="196"/>
      <c r="AT187" s="197"/>
      <c r="AU187" s="195"/>
      <c r="AV187" s="196"/>
      <c r="AW187" s="196"/>
      <c r="AX187" s="197"/>
      <c r="AY187" s="195"/>
      <c r="AZ187" s="196"/>
      <c r="BA187" s="196"/>
      <c r="BB187" s="197"/>
      <c r="BC187" s="195"/>
      <c r="BD187" s="196"/>
      <c r="BE187" s="196"/>
      <c r="BF187" s="197"/>
      <c r="BG187" s="107" t="str">
        <f t="shared" si="93"/>
        <v>n.é.</v>
      </c>
      <c r="BH187" s="108"/>
    </row>
    <row r="188" spans="1:60" ht="20.100000000000001" customHeight="1">
      <c r="A188" s="208">
        <v>142</v>
      </c>
      <c r="B188" s="186"/>
      <c r="C188" s="125" t="s">
        <v>445</v>
      </c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7"/>
      <c r="AC188" s="111" t="s">
        <v>133</v>
      </c>
      <c r="AD188" s="112"/>
      <c r="AE188" s="195"/>
      <c r="AF188" s="196"/>
      <c r="AG188" s="196"/>
      <c r="AH188" s="197"/>
      <c r="AI188" s="195"/>
      <c r="AJ188" s="196"/>
      <c r="AK188" s="196"/>
      <c r="AL188" s="197"/>
      <c r="AM188" s="195"/>
      <c r="AN188" s="196"/>
      <c r="AO188" s="196"/>
      <c r="AP188" s="197"/>
      <c r="AQ188" s="195"/>
      <c r="AR188" s="196"/>
      <c r="AS188" s="196"/>
      <c r="AT188" s="197"/>
      <c r="AU188" s="195"/>
      <c r="AV188" s="196"/>
      <c r="AW188" s="196"/>
      <c r="AX188" s="197"/>
      <c r="AY188" s="195"/>
      <c r="AZ188" s="196"/>
      <c r="BA188" s="196"/>
      <c r="BB188" s="197"/>
      <c r="BC188" s="195"/>
      <c r="BD188" s="196"/>
      <c r="BE188" s="196"/>
      <c r="BF188" s="197"/>
      <c r="BG188" s="107" t="str">
        <f t="shared" si="93"/>
        <v>n.é.</v>
      </c>
      <c r="BH188" s="108"/>
    </row>
    <row r="189" spans="1:60" ht="20.100000000000001" customHeight="1">
      <c r="A189" s="208">
        <v>143</v>
      </c>
      <c r="B189" s="186"/>
      <c r="C189" s="125" t="s">
        <v>444</v>
      </c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7"/>
      <c r="AC189" s="111" t="s">
        <v>134</v>
      </c>
      <c r="AD189" s="112"/>
      <c r="AE189" s="195"/>
      <c r="AF189" s="196"/>
      <c r="AG189" s="196"/>
      <c r="AH189" s="197"/>
      <c r="AI189" s="195"/>
      <c r="AJ189" s="196"/>
      <c r="AK189" s="196"/>
      <c r="AL189" s="197"/>
      <c r="AM189" s="195"/>
      <c r="AN189" s="196"/>
      <c r="AO189" s="196"/>
      <c r="AP189" s="197"/>
      <c r="AQ189" s="195"/>
      <c r="AR189" s="196"/>
      <c r="AS189" s="196"/>
      <c r="AT189" s="197"/>
      <c r="AU189" s="195"/>
      <c r="AV189" s="196"/>
      <c r="AW189" s="196"/>
      <c r="AX189" s="197"/>
      <c r="AY189" s="195"/>
      <c r="AZ189" s="196"/>
      <c r="BA189" s="196"/>
      <c r="BB189" s="197"/>
      <c r="BC189" s="195"/>
      <c r="BD189" s="196"/>
      <c r="BE189" s="196"/>
      <c r="BF189" s="197"/>
      <c r="BG189" s="107" t="str">
        <f t="shared" si="93"/>
        <v>n.é.</v>
      </c>
      <c r="BH189" s="108"/>
    </row>
    <row r="190" spans="1:60" ht="20.100000000000001" customHeight="1">
      <c r="A190" s="208">
        <v>144</v>
      </c>
      <c r="B190" s="186"/>
      <c r="C190" s="125" t="s">
        <v>443</v>
      </c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7"/>
      <c r="AC190" s="111" t="s">
        <v>135</v>
      </c>
      <c r="AD190" s="112"/>
      <c r="AE190" s="195"/>
      <c r="AF190" s="196"/>
      <c r="AG190" s="196"/>
      <c r="AH190" s="197"/>
      <c r="AI190" s="195"/>
      <c r="AJ190" s="196"/>
      <c r="AK190" s="196"/>
      <c r="AL190" s="197"/>
      <c r="AM190" s="195"/>
      <c r="AN190" s="196"/>
      <c r="AO190" s="196"/>
      <c r="AP190" s="197"/>
      <c r="AQ190" s="195"/>
      <c r="AR190" s="196"/>
      <c r="AS190" s="196"/>
      <c r="AT190" s="197"/>
      <c r="AU190" s="195"/>
      <c r="AV190" s="196"/>
      <c r="AW190" s="196"/>
      <c r="AX190" s="197"/>
      <c r="AY190" s="195"/>
      <c r="AZ190" s="196"/>
      <c r="BA190" s="196"/>
      <c r="BB190" s="197"/>
      <c r="BC190" s="195"/>
      <c r="BD190" s="196"/>
      <c r="BE190" s="196"/>
      <c r="BF190" s="197"/>
      <c r="BG190" s="107" t="str">
        <f t="shared" si="93"/>
        <v>n.é.</v>
      </c>
      <c r="BH190" s="108"/>
    </row>
    <row r="191" spans="1:60" ht="20.100000000000001" customHeight="1">
      <c r="A191" s="208">
        <v>145</v>
      </c>
      <c r="B191" s="186"/>
      <c r="C191" s="125" t="s">
        <v>145</v>
      </c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7"/>
      <c r="AC191" s="111" t="s">
        <v>136</v>
      </c>
      <c r="AD191" s="112"/>
      <c r="AE191" s="195">
        <v>2000</v>
      </c>
      <c r="AF191" s="196"/>
      <c r="AG191" s="196"/>
      <c r="AH191" s="197"/>
      <c r="AI191" s="195">
        <v>2000</v>
      </c>
      <c r="AJ191" s="196"/>
      <c r="AK191" s="196"/>
      <c r="AL191" s="197"/>
      <c r="AM191" s="195"/>
      <c r="AN191" s="196"/>
      <c r="AO191" s="196"/>
      <c r="AP191" s="197"/>
      <c r="AQ191" s="195"/>
      <c r="AR191" s="196"/>
      <c r="AS191" s="196"/>
      <c r="AT191" s="197"/>
      <c r="AU191" s="195"/>
      <c r="AV191" s="196"/>
      <c r="AW191" s="196"/>
      <c r="AX191" s="197"/>
      <c r="AY191" s="195"/>
      <c r="AZ191" s="196"/>
      <c r="BA191" s="196"/>
      <c r="BB191" s="197"/>
      <c r="BC191" s="195"/>
      <c r="BD191" s="196"/>
      <c r="BE191" s="196"/>
      <c r="BF191" s="197"/>
      <c r="BG191" s="107">
        <f t="shared" si="93"/>
        <v>0</v>
      </c>
      <c r="BH191" s="108"/>
    </row>
    <row r="192" spans="1:60" ht="20.100000000000001" customHeight="1">
      <c r="A192" s="208">
        <v>146</v>
      </c>
      <c r="B192" s="186"/>
      <c r="C192" s="125" t="s">
        <v>442</v>
      </c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7"/>
      <c r="AC192" s="111" t="s">
        <v>137</v>
      </c>
      <c r="AD192" s="112"/>
      <c r="AE192" s="195"/>
      <c r="AF192" s="196"/>
      <c r="AG192" s="196"/>
      <c r="AH192" s="197"/>
      <c r="AI192" s="195"/>
      <c r="AJ192" s="196"/>
      <c r="AK192" s="196"/>
      <c r="AL192" s="197"/>
      <c r="AM192" s="195"/>
      <c r="AN192" s="196"/>
      <c r="AO192" s="196"/>
      <c r="AP192" s="197"/>
      <c r="AQ192" s="195"/>
      <c r="AR192" s="196"/>
      <c r="AS192" s="196"/>
      <c r="AT192" s="197"/>
      <c r="AU192" s="195"/>
      <c r="AV192" s="196"/>
      <c r="AW192" s="196"/>
      <c r="AX192" s="197"/>
      <c r="AY192" s="195"/>
      <c r="AZ192" s="196"/>
      <c r="BA192" s="196"/>
      <c r="BB192" s="197"/>
      <c r="BC192" s="195"/>
      <c r="BD192" s="196"/>
      <c r="BE192" s="196"/>
      <c r="BF192" s="197"/>
      <c r="BG192" s="107" t="str">
        <f t="shared" si="93"/>
        <v>n.é.</v>
      </c>
      <c r="BH192" s="108"/>
    </row>
    <row r="193" spans="1:60" ht="20.100000000000001" customHeight="1">
      <c r="A193" s="208">
        <v>147</v>
      </c>
      <c r="B193" s="186"/>
      <c r="C193" s="125" t="s">
        <v>441</v>
      </c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7"/>
      <c r="AC193" s="111" t="s">
        <v>138</v>
      </c>
      <c r="AD193" s="112"/>
      <c r="AE193" s="195"/>
      <c r="AF193" s="196"/>
      <c r="AG193" s="196"/>
      <c r="AH193" s="197"/>
      <c r="AI193" s="195"/>
      <c r="AJ193" s="196"/>
      <c r="AK193" s="196"/>
      <c r="AL193" s="197"/>
      <c r="AM193" s="195"/>
      <c r="AN193" s="196"/>
      <c r="AO193" s="196"/>
      <c r="AP193" s="197"/>
      <c r="AQ193" s="195"/>
      <c r="AR193" s="196"/>
      <c r="AS193" s="196"/>
      <c r="AT193" s="197"/>
      <c r="AU193" s="195"/>
      <c r="AV193" s="196"/>
      <c r="AW193" s="196"/>
      <c r="AX193" s="197"/>
      <c r="AY193" s="195"/>
      <c r="AZ193" s="196"/>
      <c r="BA193" s="196"/>
      <c r="BB193" s="197"/>
      <c r="BC193" s="195"/>
      <c r="BD193" s="196"/>
      <c r="BE193" s="196"/>
      <c r="BF193" s="197"/>
      <c r="BG193" s="107" t="str">
        <f t="shared" si="93"/>
        <v>n.é.</v>
      </c>
      <c r="BH193" s="108"/>
    </row>
    <row r="194" spans="1:60" ht="20.100000000000001" customHeight="1">
      <c r="A194" s="208">
        <v>148</v>
      </c>
      <c r="B194" s="186"/>
      <c r="C194" s="125" t="s">
        <v>146</v>
      </c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7"/>
      <c r="AC194" s="111" t="s">
        <v>139</v>
      </c>
      <c r="AD194" s="112"/>
      <c r="AE194" s="195"/>
      <c r="AF194" s="196"/>
      <c r="AG194" s="196"/>
      <c r="AH194" s="197"/>
      <c r="AI194" s="195"/>
      <c r="AJ194" s="196"/>
      <c r="AK194" s="196"/>
      <c r="AL194" s="197"/>
      <c r="AM194" s="195"/>
      <c r="AN194" s="196"/>
      <c r="AO194" s="196"/>
      <c r="AP194" s="197"/>
      <c r="AQ194" s="195"/>
      <c r="AR194" s="196"/>
      <c r="AS194" s="196"/>
      <c r="AT194" s="197"/>
      <c r="AU194" s="195"/>
      <c r="AV194" s="196"/>
      <c r="AW194" s="196"/>
      <c r="AX194" s="197"/>
      <c r="AY194" s="195"/>
      <c r="AZ194" s="196"/>
      <c r="BA194" s="196"/>
      <c r="BB194" s="197"/>
      <c r="BC194" s="195"/>
      <c r="BD194" s="196"/>
      <c r="BE194" s="196"/>
      <c r="BF194" s="197"/>
      <c r="BG194" s="107" t="str">
        <f t="shared" si="93"/>
        <v>n.é.</v>
      </c>
      <c r="BH194" s="108"/>
    </row>
    <row r="195" spans="1:60" ht="20.100000000000001" customHeight="1">
      <c r="A195" s="208">
        <v>149</v>
      </c>
      <c r="B195" s="186"/>
      <c r="C195" s="122" t="s">
        <v>147</v>
      </c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  <c r="AA195" s="123"/>
      <c r="AB195" s="124"/>
      <c r="AC195" s="111" t="s">
        <v>140</v>
      </c>
      <c r="AD195" s="112"/>
      <c r="AE195" s="195"/>
      <c r="AF195" s="196"/>
      <c r="AG195" s="196"/>
      <c r="AH195" s="197"/>
      <c r="AI195" s="195"/>
      <c r="AJ195" s="196"/>
      <c r="AK195" s="196"/>
      <c r="AL195" s="197"/>
      <c r="AM195" s="195"/>
      <c r="AN195" s="196"/>
      <c r="AO195" s="196"/>
      <c r="AP195" s="197"/>
      <c r="AQ195" s="195"/>
      <c r="AR195" s="196"/>
      <c r="AS195" s="196"/>
      <c r="AT195" s="197"/>
      <c r="AU195" s="195"/>
      <c r="AV195" s="196"/>
      <c r="AW195" s="196"/>
      <c r="AX195" s="197"/>
      <c r="AY195" s="195"/>
      <c r="AZ195" s="196"/>
      <c r="BA195" s="196"/>
      <c r="BB195" s="197"/>
      <c r="BC195" s="195"/>
      <c r="BD195" s="196"/>
      <c r="BE195" s="196"/>
      <c r="BF195" s="197"/>
      <c r="BG195" s="107" t="str">
        <f t="shared" si="93"/>
        <v>n.é.</v>
      </c>
      <c r="BH195" s="108"/>
    </row>
    <row r="196" spans="1:60" ht="20.100000000000001" customHeight="1">
      <c r="A196" s="208">
        <v>150</v>
      </c>
      <c r="B196" s="186"/>
      <c r="C196" s="125" t="s">
        <v>148</v>
      </c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7"/>
      <c r="AC196" s="111" t="s">
        <v>141</v>
      </c>
      <c r="AD196" s="112"/>
      <c r="AE196" s="195">
        <f>SUM(AE197:AH199)</f>
        <v>5318</v>
      </c>
      <c r="AF196" s="196"/>
      <c r="AG196" s="196"/>
      <c r="AH196" s="197"/>
      <c r="AI196" s="195">
        <v>5318</v>
      </c>
      <c r="AJ196" s="196"/>
      <c r="AK196" s="196"/>
      <c r="AL196" s="197"/>
      <c r="AM196" s="195"/>
      <c r="AN196" s="196"/>
      <c r="AO196" s="196"/>
      <c r="AP196" s="197"/>
      <c r="AQ196" s="195"/>
      <c r="AR196" s="196"/>
      <c r="AS196" s="196"/>
      <c r="AT196" s="197"/>
      <c r="AU196" s="195"/>
      <c r="AV196" s="196"/>
      <c r="AW196" s="196"/>
      <c r="AX196" s="197"/>
      <c r="AY196" s="195"/>
      <c r="AZ196" s="196"/>
      <c r="BA196" s="196"/>
      <c r="BB196" s="197"/>
      <c r="BC196" s="195"/>
      <c r="BD196" s="196"/>
      <c r="BE196" s="196"/>
      <c r="BF196" s="197"/>
      <c r="BG196" s="107">
        <f t="shared" si="93"/>
        <v>0</v>
      </c>
      <c r="BH196" s="108"/>
    </row>
    <row r="197" spans="1:60" s="10" customFormat="1" ht="20.100000000000001" customHeight="1">
      <c r="A197" s="198" t="s">
        <v>502</v>
      </c>
      <c r="B197" s="199"/>
      <c r="C197" s="200" t="s">
        <v>531</v>
      </c>
      <c r="D197" s="201"/>
      <c r="E197" s="201"/>
      <c r="F197" s="201"/>
      <c r="G197" s="201"/>
      <c r="H197" s="201"/>
      <c r="I197" s="201"/>
      <c r="J197" s="201"/>
      <c r="K197" s="201"/>
      <c r="L197" s="201"/>
      <c r="M197" s="201"/>
      <c r="N197" s="201"/>
      <c r="O197" s="201"/>
      <c r="P197" s="201"/>
      <c r="Q197" s="201"/>
      <c r="R197" s="201"/>
      <c r="S197" s="201"/>
      <c r="T197" s="201"/>
      <c r="U197" s="201"/>
      <c r="V197" s="201"/>
      <c r="W197" s="201"/>
      <c r="X197" s="201"/>
      <c r="Y197" s="201"/>
      <c r="Z197" s="201"/>
      <c r="AA197" s="201"/>
      <c r="AB197" s="202"/>
      <c r="AC197" s="203" t="s">
        <v>502</v>
      </c>
      <c r="AD197" s="204"/>
      <c r="AE197" s="205">
        <v>4300</v>
      </c>
      <c r="AF197" s="206"/>
      <c r="AG197" s="206"/>
      <c r="AH197" s="207"/>
      <c r="AI197" s="205">
        <v>4300</v>
      </c>
      <c r="AJ197" s="206"/>
      <c r="AK197" s="206"/>
      <c r="AL197" s="207"/>
      <c r="AM197" s="189"/>
      <c r="AN197" s="189"/>
      <c r="AO197" s="189"/>
      <c r="AP197" s="189"/>
      <c r="AQ197" s="189"/>
      <c r="AR197" s="189"/>
      <c r="AS197" s="189"/>
      <c r="AT197" s="189"/>
      <c r="AU197" s="189"/>
      <c r="AV197" s="189"/>
      <c r="AW197" s="189"/>
      <c r="AX197" s="189"/>
      <c r="AY197" s="189"/>
      <c r="AZ197" s="189"/>
      <c r="BA197" s="189"/>
      <c r="BB197" s="189"/>
      <c r="BC197" s="189"/>
      <c r="BD197" s="189"/>
      <c r="BE197" s="189"/>
      <c r="BF197" s="189"/>
      <c r="BG197" s="193">
        <f t="shared" si="93"/>
        <v>0</v>
      </c>
      <c r="BH197" s="194"/>
    </row>
    <row r="198" spans="1:60" s="10" customFormat="1" ht="20.100000000000001" customHeight="1">
      <c r="A198" s="198" t="s">
        <v>502</v>
      </c>
      <c r="B198" s="199"/>
      <c r="C198" s="200" t="s">
        <v>532</v>
      </c>
      <c r="D198" s="201"/>
      <c r="E198" s="201"/>
      <c r="F198" s="201"/>
      <c r="G198" s="201"/>
      <c r="H198" s="201"/>
      <c r="I198" s="201"/>
      <c r="J198" s="201"/>
      <c r="K198" s="201"/>
      <c r="L198" s="201"/>
      <c r="M198" s="201"/>
      <c r="N198" s="201"/>
      <c r="O198" s="201"/>
      <c r="P198" s="201"/>
      <c r="Q198" s="201"/>
      <c r="R198" s="201"/>
      <c r="S198" s="201"/>
      <c r="T198" s="201"/>
      <c r="U198" s="201"/>
      <c r="V198" s="201"/>
      <c r="W198" s="201"/>
      <c r="X198" s="201"/>
      <c r="Y198" s="201"/>
      <c r="Z198" s="201"/>
      <c r="AA198" s="201"/>
      <c r="AB198" s="202"/>
      <c r="AC198" s="203" t="s">
        <v>502</v>
      </c>
      <c r="AD198" s="204"/>
      <c r="AE198" s="205">
        <v>18</v>
      </c>
      <c r="AF198" s="206"/>
      <c r="AG198" s="206"/>
      <c r="AH198" s="207"/>
      <c r="AI198" s="205">
        <v>18</v>
      </c>
      <c r="AJ198" s="206"/>
      <c r="AK198" s="206"/>
      <c r="AL198" s="207"/>
      <c r="AM198" s="189"/>
      <c r="AN198" s="189"/>
      <c r="AO198" s="189"/>
      <c r="AP198" s="189"/>
      <c r="AQ198" s="189"/>
      <c r="AR198" s="189"/>
      <c r="AS198" s="189"/>
      <c r="AT198" s="189"/>
      <c r="AU198" s="189"/>
      <c r="AV198" s="189"/>
      <c r="AW198" s="189"/>
      <c r="AX198" s="189"/>
      <c r="AY198" s="189"/>
      <c r="AZ198" s="189"/>
      <c r="BA198" s="189"/>
      <c r="BB198" s="189"/>
      <c r="BC198" s="189"/>
      <c r="BD198" s="189"/>
      <c r="BE198" s="189"/>
      <c r="BF198" s="189"/>
      <c r="BG198" s="193">
        <f t="shared" si="93"/>
        <v>0</v>
      </c>
      <c r="BH198" s="194"/>
    </row>
    <row r="199" spans="1:60" s="10" customFormat="1" ht="20.100000000000001" customHeight="1">
      <c r="A199" s="198" t="s">
        <v>502</v>
      </c>
      <c r="B199" s="199"/>
      <c r="C199" s="200" t="s">
        <v>533</v>
      </c>
      <c r="D199" s="201"/>
      <c r="E199" s="201"/>
      <c r="F199" s="201"/>
      <c r="G199" s="201"/>
      <c r="H199" s="201"/>
      <c r="I199" s="201"/>
      <c r="J199" s="201"/>
      <c r="K199" s="201"/>
      <c r="L199" s="201"/>
      <c r="M199" s="201"/>
      <c r="N199" s="201"/>
      <c r="O199" s="201"/>
      <c r="P199" s="201"/>
      <c r="Q199" s="201"/>
      <c r="R199" s="201"/>
      <c r="S199" s="201"/>
      <c r="T199" s="201"/>
      <c r="U199" s="201"/>
      <c r="V199" s="201"/>
      <c r="W199" s="201"/>
      <c r="X199" s="201"/>
      <c r="Y199" s="201"/>
      <c r="Z199" s="201"/>
      <c r="AA199" s="201"/>
      <c r="AB199" s="202"/>
      <c r="AC199" s="203" t="s">
        <v>502</v>
      </c>
      <c r="AD199" s="204"/>
      <c r="AE199" s="205">
        <v>1000</v>
      </c>
      <c r="AF199" s="206"/>
      <c r="AG199" s="206"/>
      <c r="AH199" s="207"/>
      <c r="AI199" s="205">
        <v>1000</v>
      </c>
      <c r="AJ199" s="206"/>
      <c r="AK199" s="206"/>
      <c r="AL199" s="207"/>
      <c r="AM199" s="189"/>
      <c r="AN199" s="189"/>
      <c r="AO199" s="189"/>
      <c r="AP199" s="189"/>
      <c r="AQ199" s="189"/>
      <c r="AR199" s="189"/>
      <c r="AS199" s="189"/>
      <c r="AT199" s="189"/>
      <c r="AU199" s="189"/>
      <c r="AV199" s="189"/>
      <c r="AW199" s="189"/>
      <c r="AX199" s="189"/>
      <c r="AY199" s="189"/>
      <c r="AZ199" s="189"/>
      <c r="BA199" s="189"/>
      <c r="BB199" s="189"/>
      <c r="BC199" s="189"/>
      <c r="BD199" s="189"/>
      <c r="BE199" s="189"/>
      <c r="BF199" s="189"/>
      <c r="BG199" s="193">
        <f t="shared" si="93"/>
        <v>0</v>
      </c>
      <c r="BH199" s="194"/>
    </row>
    <row r="200" spans="1:60" ht="20.100000000000001" customHeight="1">
      <c r="A200" s="208">
        <v>151</v>
      </c>
      <c r="B200" s="186"/>
      <c r="C200" s="122" t="s">
        <v>149</v>
      </c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  <c r="AA200" s="123"/>
      <c r="AB200" s="124"/>
      <c r="AC200" s="111" t="s">
        <v>142</v>
      </c>
      <c r="AD200" s="112"/>
      <c r="AE200" s="195">
        <v>3682</v>
      </c>
      <c r="AF200" s="196"/>
      <c r="AG200" s="196"/>
      <c r="AH200" s="197"/>
      <c r="AI200" s="195">
        <v>3682</v>
      </c>
      <c r="AJ200" s="196"/>
      <c r="AK200" s="196"/>
      <c r="AL200" s="197"/>
      <c r="AM200" s="195"/>
      <c r="AN200" s="196"/>
      <c r="AO200" s="196"/>
      <c r="AP200" s="197"/>
      <c r="AQ200" s="195"/>
      <c r="AR200" s="196"/>
      <c r="AS200" s="196"/>
      <c r="AT200" s="197"/>
      <c r="AU200" s="195"/>
      <c r="AV200" s="196"/>
      <c r="AW200" s="196"/>
      <c r="AX200" s="197"/>
      <c r="AY200" s="195"/>
      <c r="AZ200" s="196"/>
      <c r="BA200" s="196"/>
      <c r="BB200" s="197"/>
      <c r="BC200" s="195"/>
      <c r="BD200" s="196"/>
      <c r="BE200" s="196"/>
      <c r="BF200" s="197"/>
      <c r="BG200" s="107">
        <f t="shared" si="93"/>
        <v>0</v>
      </c>
      <c r="BH200" s="108"/>
    </row>
    <row r="201" spans="1:60" ht="20.100000000000001" customHeight="1">
      <c r="A201" s="225">
        <v>152</v>
      </c>
      <c r="B201" s="226"/>
      <c r="C201" s="99" t="s">
        <v>479</v>
      </c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1"/>
      <c r="AC201" s="109" t="s">
        <v>59</v>
      </c>
      <c r="AD201" s="110"/>
      <c r="AE201" s="29">
        <f>SUM(AE186:AH200)-SUM(AE197:AH199)</f>
        <v>11000</v>
      </c>
      <c r="AF201" s="30"/>
      <c r="AG201" s="30"/>
      <c r="AH201" s="31"/>
      <c r="AI201" s="29">
        <f t="shared" ref="AI201" si="136">SUM(AI186:AL200)-SUM(AI197:AL199)</f>
        <v>11000</v>
      </c>
      <c r="AJ201" s="30"/>
      <c r="AK201" s="30"/>
      <c r="AL201" s="31"/>
      <c r="AM201" s="29">
        <f t="shared" ref="AM201" si="137">SUM(AM186:AP200)-SUM(AM197:AP199)</f>
        <v>0</v>
      </c>
      <c r="AN201" s="30"/>
      <c r="AO201" s="30"/>
      <c r="AP201" s="31"/>
      <c r="AQ201" s="29">
        <f t="shared" ref="AQ201" si="138">SUM(AQ186:AT200)-SUM(AQ197:AT199)</f>
        <v>0</v>
      </c>
      <c r="AR201" s="30"/>
      <c r="AS201" s="30"/>
      <c r="AT201" s="31"/>
      <c r="AU201" s="29">
        <f t="shared" ref="AU201" si="139">SUM(AU186:AX200)-SUM(AU197:AX199)</f>
        <v>0</v>
      </c>
      <c r="AV201" s="30"/>
      <c r="AW201" s="30"/>
      <c r="AX201" s="31"/>
      <c r="AY201" s="29">
        <f t="shared" ref="AY201" si="140">SUM(AY186:BB200)-SUM(AY197:BB199)</f>
        <v>0</v>
      </c>
      <c r="AZ201" s="30"/>
      <c r="BA201" s="30"/>
      <c r="BB201" s="31"/>
      <c r="BC201" s="29">
        <f t="shared" ref="BC201" si="141">SUM(BC186:BF200)-SUM(BC197:BF199)</f>
        <v>0</v>
      </c>
      <c r="BD201" s="30"/>
      <c r="BE201" s="30"/>
      <c r="BF201" s="31"/>
      <c r="BG201" s="87">
        <f t="shared" si="93"/>
        <v>0</v>
      </c>
      <c r="BH201" s="88"/>
    </row>
    <row r="202" spans="1:60" ht="20.100000000000001" customHeight="1">
      <c r="A202" s="208">
        <v>153</v>
      </c>
      <c r="B202" s="186"/>
      <c r="C202" s="119" t="s">
        <v>150</v>
      </c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1"/>
      <c r="AC202" s="111" t="s">
        <v>124</v>
      </c>
      <c r="AD202" s="112"/>
      <c r="AE202" s="195">
        <v>2362</v>
      </c>
      <c r="AF202" s="196"/>
      <c r="AG202" s="196"/>
      <c r="AH202" s="197"/>
      <c r="AI202" s="195">
        <v>2362</v>
      </c>
      <c r="AJ202" s="196"/>
      <c r="AK202" s="196"/>
      <c r="AL202" s="197"/>
      <c r="AM202" s="195"/>
      <c r="AN202" s="196"/>
      <c r="AO202" s="196"/>
      <c r="AP202" s="197"/>
      <c r="AQ202" s="195"/>
      <c r="AR202" s="196"/>
      <c r="AS202" s="196"/>
      <c r="AT202" s="197"/>
      <c r="AU202" s="195"/>
      <c r="AV202" s="196"/>
      <c r="AW202" s="196"/>
      <c r="AX202" s="197"/>
      <c r="AY202" s="195"/>
      <c r="AZ202" s="196"/>
      <c r="BA202" s="196"/>
      <c r="BB202" s="197"/>
      <c r="BC202" s="195"/>
      <c r="BD202" s="196"/>
      <c r="BE202" s="196"/>
      <c r="BF202" s="197"/>
      <c r="BG202" s="107">
        <f t="shared" ref="BG202:BG250" si="142">IF(AI202&gt;0,BC202/AI202,"n.é.")</f>
        <v>0</v>
      </c>
      <c r="BH202" s="108"/>
    </row>
    <row r="203" spans="1:60" ht="20.100000000000001" customHeight="1">
      <c r="A203" s="208">
        <v>154</v>
      </c>
      <c r="B203" s="186"/>
      <c r="C203" s="119" t="s">
        <v>151</v>
      </c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1"/>
      <c r="AC203" s="111" t="s">
        <v>125</v>
      </c>
      <c r="AD203" s="112"/>
      <c r="AE203" s="195">
        <v>26545</v>
      </c>
      <c r="AF203" s="196"/>
      <c r="AG203" s="196"/>
      <c r="AH203" s="197"/>
      <c r="AI203" s="195">
        <v>26545</v>
      </c>
      <c r="AJ203" s="196"/>
      <c r="AK203" s="196"/>
      <c r="AL203" s="197"/>
      <c r="AM203" s="195"/>
      <c r="AN203" s="196"/>
      <c r="AO203" s="196"/>
      <c r="AP203" s="197"/>
      <c r="AQ203" s="195"/>
      <c r="AR203" s="196"/>
      <c r="AS203" s="196"/>
      <c r="AT203" s="197"/>
      <c r="AU203" s="195"/>
      <c r="AV203" s="196"/>
      <c r="AW203" s="196"/>
      <c r="AX203" s="197"/>
      <c r="AY203" s="195"/>
      <c r="AZ203" s="196"/>
      <c r="BA203" s="196"/>
      <c r="BB203" s="197"/>
      <c r="BC203" s="195"/>
      <c r="BD203" s="196"/>
      <c r="BE203" s="196"/>
      <c r="BF203" s="197"/>
      <c r="BG203" s="107">
        <f t="shared" si="142"/>
        <v>0</v>
      </c>
      <c r="BH203" s="108"/>
    </row>
    <row r="204" spans="1:60" ht="20.100000000000001" customHeight="1">
      <c r="A204" s="208">
        <v>155</v>
      </c>
      <c r="B204" s="186"/>
      <c r="C204" s="119" t="s">
        <v>152</v>
      </c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1"/>
      <c r="AC204" s="111" t="s">
        <v>126</v>
      </c>
      <c r="AD204" s="112"/>
      <c r="AE204" s="195">
        <v>393</v>
      </c>
      <c r="AF204" s="196"/>
      <c r="AG204" s="196"/>
      <c r="AH204" s="197"/>
      <c r="AI204" s="195">
        <v>393</v>
      </c>
      <c r="AJ204" s="196"/>
      <c r="AK204" s="196"/>
      <c r="AL204" s="197"/>
      <c r="AM204" s="195"/>
      <c r="AN204" s="196"/>
      <c r="AO204" s="196"/>
      <c r="AP204" s="197"/>
      <c r="AQ204" s="195"/>
      <c r="AR204" s="196"/>
      <c r="AS204" s="196"/>
      <c r="AT204" s="197"/>
      <c r="AU204" s="195"/>
      <c r="AV204" s="196"/>
      <c r="AW204" s="196"/>
      <c r="AX204" s="197"/>
      <c r="AY204" s="195"/>
      <c r="AZ204" s="196"/>
      <c r="BA204" s="196"/>
      <c r="BB204" s="197"/>
      <c r="BC204" s="195"/>
      <c r="BD204" s="196"/>
      <c r="BE204" s="196"/>
      <c r="BF204" s="197"/>
      <c r="BG204" s="107">
        <f t="shared" si="142"/>
        <v>0</v>
      </c>
      <c r="BH204" s="108"/>
    </row>
    <row r="205" spans="1:60" ht="20.100000000000001" customHeight="1">
      <c r="A205" s="208">
        <v>156</v>
      </c>
      <c r="B205" s="186"/>
      <c r="C205" s="119" t="s">
        <v>153</v>
      </c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1"/>
      <c r="AC205" s="111" t="s">
        <v>127</v>
      </c>
      <c r="AD205" s="112"/>
      <c r="AE205" s="195">
        <v>786</v>
      </c>
      <c r="AF205" s="196"/>
      <c r="AG205" s="196"/>
      <c r="AH205" s="197"/>
      <c r="AI205" s="195">
        <v>786</v>
      </c>
      <c r="AJ205" s="196"/>
      <c r="AK205" s="196"/>
      <c r="AL205" s="197"/>
      <c r="AM205" s="195"/>
      <c r="AN205" s="196"/>
      <c r="AO205" s="196"/>
      <c r="AP205" s="197"/>
      <c r="AQ205" s="195"/>
      <c r="AR205" s="196"/>
      <c r="AS205" s="196"/>
      <c r="AT205" s="197"/>
      <c r="AU205" s="195"/>
      <c r="AV205" s="196"/>
      <c r="AW205" s="196"/>
      <c r="AX205" s="197"/>
      <c r="AY205" s="195"/>
      <c r="AZ205" s="196"/>
      <c r="BA205" s="196"/>
      <c r="BB205" s="197"/>
      <c r="BC205" s="195"/>
      <c r="BD205" s="196"/>
      <c r="BE205" s="196"/>
      <c r="BF205" s="197"/>
      <c r="BG205" s="107">
        <f t="shared" si="142"/>
        <v>0</v>
      </c>
      <c r="BH205" s="108"/>
    </row>
    <row r="206" spans="1:60" ht="20.100000000000001" customHeight="1">
      <c r="A206" s="208">
        <v>157</v>
      </c>
      <c r="B206" s="186"/>
      <c r="C206" s="116" t="s">
        <v>154</v>
      </c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  <c r="AA206" s="117"/>
      <c r="AB206" s="118"/>
      <c r="AC206" s="111" t="s">
        <v>128</v>
      </c>
      <c r="AD206" s="112"/>
      <c r="AE206" s="195"/>
      <c r="AF206" s="196"/>
      <c r="AG206" s="196"/>
      <c r="AH206" s="197"/>
      <c r="AI206" s="195"/>
      <c r="AJ206" s="196"/>
      <c r="AK206" s="196"/>
      <c r="AL206" s="197"/>
      <c r="AM206" s="195"/>
      <c r="AN206" s="196"/>
      <c r="AO206" s="196"/>
      <c r="AP206" s="197"/>
      <c r="AQ206" s="195"/>
      <c r="AR206" s="196"/>
      <c r="AS206" s="196"/>
      <c r="AT206" s="197"/>
      <c r="AU206" s="195"/>
      <c r="AV206" s="196"/>
      <c r="AW206" s="196"/>
      <c r="AX206" s="197"/>
      <c r="AY206" s="195"/>
      <c r="AZ206" s="196"/>
      <c r="BA206" s="196"/>
      <c r="BB206" s="197"/>
      <c r="BC206" s="195"/>
      <c r="BD206" s="196"/>
      <c r="BE206" s="196"/>
      <c r="BF206" s="197"/>
      <c r="BG206" s="107" t="str">
        <f t="shared" si="142"/>
        <v>n.é.</v>
      </c>
      <c r="BH206" s="108"/>
    </row>
    <row r="207" spans="1:60" ht="20.100000000000001" customHeight="1">
      <c r="A207" s="208">
        <v>158</v>
      </c>
      <c r="B207" s="186"/>
      <c r="C207" s="116" t="s">
        <v>155</v>
      </c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8"/>
      <c r="AC207" s="111" t="s">
        <v>129</v>
      </c>
      <c r="AD207" s="112"/>
      <c r="AE207" s="195"/>
      <c r="AF207" s="196"/>
      <c r="AG207" s="196"/>
      <c r="AH207" s="197"/>
      <c r="AI207" s="195"/>
      <c r="AJ207" s="196"/>
      <c r="AK207" s="196"/>
      <c r="AL207" s="197"/>
      <c r="AM207" s="195"/>
      <c r="AN207" s="196"/>
      <c r="AO207" s="196"/>
      <c r="AP207" s="197"/>
      <c r="AQ207" s="195"/>
      <c r="AR207" s="196"/>
      <c r="AS207" s="196"/>
      <c r="AT207" s="197"/>
      <c r="AU207" s="195"/>
      <c r="AV207" s="196"/>
      <c r="AW207" s="196"/>
      <c r="AX207" s="197"/>
      <c r="AY207" s="195"/>
      <c r="AZ207" s="196"/>
      <c r="BA207" s="196"/>
      <c r="BB207" s="197"/>
      <c r="BC207" s="195"/>
      <c r="BD207" s="196"/>
      <c r="BE207" s="196"/>
      <c r="BF207" s="197"/>
      <c r="BG207" s="107" t="str">
        <f t="shared" si="142"/>
        <v>n.é.</v>
      </c>
      <c r="BH207" s="108"/>
    </row>
    <row r="208" spans="1:60" ht="20.100000000000001" customHeight="1">
      <c r="A208" s="208">
        <v>159</v>
      </c>
      <c r="B208" s="186"/>
      <c r="C208" s="116" t="s">
        <v>156</v>
      </c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  <c r="AA208" s="117"/>
      <c r="AB208" s="118"/>
      <c r="AC208" s="111" t="s">
        <v>130</v>
      </c>
      <c r="AD208" s="112"/>
      <c r="AE208" s="195">
        <v>8123</v>
      </c>
      <c r="AF208" s="196"/>
      <c r="AG208" s="196"/>
      <c r="AH208" s="197"/>
      <c r="AI208" s="195">
        <v>8123</v>
      </c>
      <c r="AJ208" s="196"/>
      <c r="AK208" s="196"/>
      <c r="AL208" s="197"/>
      <c r="AM208" s="195"/>
      <c r="AN208" s="196"/>
      <c r="AO208" s="196"/>
      <c r="AP208" s="197"/>
      <c r="AQ208" s="195"/>
      <c r="AR208" s="196"/>
      <c r="AS208" s="196"/>
      <c r="AT208" s="197"/>
      <c r="AU208" s="195"/>
      <c r="AV208" s="196"/>
      <c r="AW208" s="196"/>
      <c r="AX208" s="197"/>
      <c r="AY208" s="195"/>
      <c r="AZ208" s="196"/>
      <c r="BA208" s="196"/>
      <c r="BB208" s="197"/>
      <c r="BC208" s="195"/>
      <c r="BD208" s="196"/>
      <c r="BE208" s="196"/>
      <c r="BF208" s="197"/>
      <c r="BG208" s="107">
        <f t="shared" si="142"/>
        <v>0</v>
      </c>
      <c r="BH208" s="108"/>
    </row>
    <row r="209" spans="1:60" s="3" customFormat="1" ht="20.100000000000001" customHeight="1">
      <c r="A209" s="225">
        <v>160</v>
      </c>
      <c r="B209" s="226"/>
      <c r="C209" s="113" t="s">
        <v>480</v>
      </c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5"/>
      <c r="AC209" s="109" t="s">
        <v>60</v>
      </c>
      <c r="AD209" s="110"/>
      <c r="AE209" s="29">
        <f>SUM(AE202:AH208)</f>
        <v>38209</v>
      </c>
      <c r="AF209" s="30"/>
      <c r="AG209" s="30"/>
      <c r="AH209" s="31"/>
      <c r="AI209" s="29">
        <f t="shared" ref="AI209" si="143">SUM(AI202:AL208)</f>
        <v>38209</v>
      </c>
      <c r="AJ209" s="30"/>
      <c r="AK209" s="30"/>
      <c r="AL209" s="31"/>
      <c r="AM209" s="29">
        <f t="shared" ref="AM209" si="144">SUM(AM202:AP208)</f>
        <v>0</v>
      </c>
      <c r="AN209" s="30"/>
      <c r="AO209" s="30"/>
      <c r="AP209" s="31"/>
      <c r="AQ209" s="29">
        <f t="shared" ref="AQ209" si="145">SUM(AQ202:AT208)</f>
        <v>0</v>
      </c>
      <c r="AR209" s="30"/>
      <c r="AS209" s="30"/>
      <c r="AT209" s="31"/>
      <c r="AU209" s="29">
        <f t="shared" ref="AU209" si="146">SUM(AU202:AX208)</f>
        <v>0</v>
      </c>
      <c r="AV209" s="30"/>
      <c r="AW209" s="30"/>
      <c r="AX209" s="31"/>
      <c r="AY209" s="29">
        <f t="shared" ref="AY209" si="147">SUM(AY202:BB208)</f>
        <v>0</v>
      </c>
      <c r="AZ209" s="30"/>
      <c r="BA209" s="30"/>
      <c r="BB209" s="31"/>
      <c r="BC209" s="29">
        <f t="shared" ref="BC209" si="148">SUM(BC202:BF208)</f>
        <v>0</v>
      </c>
      <c r="BD209" s="30"/>
      <c r="BE209" s="30"/>
      <c r="BF209" s="31"/>
      <c r="BG209" s="87">
        <f t="shared" si="142"/>
        <v>0</v>
      </c>
      <c r="BH209" s="88"/>
    </row>
    <row r="210" spans="1:60" ht="20.100000000000001" customHeight="1">
      <c r="A210" s="208">
        <v>161</v>
      </c>
      <c r="B210" s="186"/>
      <c r="C210" s="82" t="s">
        <v>169</v>
      </c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4"/>
      <c r="AC210" s="111" t="s">
        <v>157</v>
      </c>
      <c r="AD210" s="112"/>
      <c r="AE210" s="195">
        <v>16693</v>
      </c>
      <c r="AF210" s="196"/>
      <c r="AG210" s="196"/>
      <c r="AH210" s="197"/>
      <c r="AI210" s="195">
        <v>16693</v>
      </c>
      <c r="AJ210" s="196"/>
      <c r="AK210" s="196"/>
      <c r="AL210" s="197"/>
      <c r="AM210" s="195"/>
      <c r="AN210" s="196"/>
      <c r="AO210" s="196"/>
      <c r="AP210" s="197"/>
      <c r="AQ210" s="195"/>
      <c r="AR210" s="196"/>
      <c r="AS210" s="196"/>
      <c r="AT210" s="197"/>
      <c r="AU210" s="195"/>
      <c r="AV210" s="196"/>
      <c r="AW210" s="196"/>
      <c r="AX210" s="197"/>
      <c r="AY210" s="195"/>
      <c r="AZ210" s="196"/>
      <c r="BA210" s="196"/>
      <c r="BB210" s="197"/>
      <c r="BC210" s="195"/>
      <c r="BD210" s="196"/>
      <c r="BE210" s="196"/>
      <c r="BF210" s="197"/>
      <c r="BG210" s="107">
        <f t="shared" si="142"/>
        <v>0</v>
      </c>
      <c r="BH210" s="108"/>
    </row>
    <row r="211" spans="1:60" ht="20.100000000000001" customHeight="1">
      <c r="A211" s="208">
        <v>162</v>
      </c>
      <c r="B211" s="186"/>
      <c r="C211" s="82" t="s">
        <v>170</v>
      </c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4"/>
      <c r="AC211" s="111" t="s">
        <v>158</v>
      </c>
      <c r="AD211" s="112"/>
      <c r="AE211" s="195"/>
      <c r="AF211" s="196"/>
      <c r="AG211" s="196"/>
      <c r="AH211" s="197"/>
      <c r="AI211" s="195"/>
      <c r="AJ211" s="196"/>
      <c r="AK211" s="196"/>
      <c r="AL211" s="197"/>
      <c r="AM211" s="195"/>
      <c r="AN211" s="196"/>
      <c r="AO211" s="196"/>
      <c r="AP211" s="197"/>
      <c r="AQ211" s="195"/>
      <c r="AR211" s="196"/>
      <c r="AS211" s="196"/>
      <c r="AT211" s="197"/>
      <c r="AU211" s="195"/>
      <c r="AV211" s="196"/>
      <c r="AW211" s="196"/>
      <c r="AX211" s="197"/>
      <c r="AY211" s="195"/>
      <c r="AZ211" s="196"/>
      <c r="BA211" s="196"/>
      <c r="BB211" s="197"/>
      <c r="BC211" s="195"/>
      <c r="BD211" s="196"/>
      <c r="BE211" s="196"/>
      <c r="BF211" s="197"/>
      <c r="BG211" s="107" t="str">
        <f t="shared" si="142"/>
        <v>n.é.</v>
      </c>
      <c r="BH211" s="108"/>
    </row>
    <row r="212" spans="1:60" ht="20.100000000000001" customHeight="1">
      <c r="A212" s="208">
        <v>163</v>
      </c>
      <c r="B212" s="186"/>
      <c r="C212" s="82" t="s">
        <v>171</v>
      </c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4"/>
      <c r="AC212" s="111" t="s">
        <v>159</v>
      </c>
      <c r="AD212" s="112"/>
      <c r="AE212" s="195"/>
      <c r="AF212" s="196"/>
      <c r="AG212" s="196"/>
      <c r="AH212" s="197"/>
      <c r="AI212" s="195"/>
      <c r="AJ212" s="196"/>
      <c r="AK212" s="196"/>
      <c r="AL212" s="197"/>
      <c r="AM212" s="195"/>
      <c r="AN212" s="196"/>
      <c r="AO212" s="196"/>
      <c r="AP212" s="197"/>
      <c r="AQ212" s="195"/>
      <c r="AR212" s="196"/>
      <c r="AS212" s="196"/>
      <c r="AT212" s="197"/>
      <c r="AU212" s="195"/>
      <c r="AV212" s="196"/>
      <c r="AW212" s="196"/>
      <c r="AX212" s="197"/>
      <c r="AY212" s="195"/>
      <c r="AZ212" s="196"/>
      <c r="BA212" s="196"/>
      <c r="BB212" s="197"/>
      <c r="BC212" s="195"/>
      <c r="BD212" s="196"/>
      <c r="BE212" s="196"/>
      <c r="BF212" s="197"/>
      <c r="BG212" s="107" t="str">
        <f t="shared" si="142"/>
        <v>n.é.</v>
      </c>
      <c r="BH212" s="108"/>
    </row>
    <row r="213" spans="1:60" ht="20.100000000000001" customHeight="1">
      <c r="A213" s="208">
        <v>164</v>
      </c>
      <c r="B213" s="186"/>
      <c r="C213" s="82" t="s">
        <v>172</v>
      </c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4"/>
      <c r="AC213" s="111" t="s">
        <v>160</v>
      </c>
      <c r="AD213" s="112"/>
      <c r="AE213" s="195">
        <v>4507</v>
      </c>
      <c r="AF213" s="196"/>
      <c r="AG213" s="196"/>
      <c r="AH213" s="197"/>
      <c r="AI213" s="195">
        <v>4507</v>
      </c>
      <c r="AJ213" s="196"/>
      <c r="AK213" s="196"/>
      <c r="AL213" s="197"/>
      <c r="AM213" s="195"/>
      <c r="AN213" s="196"/>
      <c r="AO213" s="196"/>
      <c r="AP213" s="197"/>
      <c r="AQ213" s="195"/>
      <c r="AR213" s="196"/>
      <c r="AS213" s="196"/>
      <c r="AT213" s="197"/>
      <c r="AU213" s="195"/>
      <c r="AV213" s="196"/>
      <c r="AW213" s="196"/>
      <c r="AX213" s="197"/>
      <c r="AY213" s="195"/>
      <c r="AZ213" s="196"/>
      <c r="BA213" s="196"/>
      <c r="BB213" s="197"/>
      <c r="BC213" s="195"/>
      <c r="BD213" s="196"/>
      <c r="BE213" s="196"/>
      <c r="BF213" s="197"/>
      <c r="BG213" s="107">
        <f t="shared" si="142"/>
        <v>0</v>
      </c>
      <c r="BH213" s="108"/>
    </row>
    <row r="214" spans="1:60" s="3" customFormat="1" ht="20.100000000000001" customHeight="1">
      <c r="A214" s="225">
        <v>165</v>
      </c>
      <c r="B214" s="226"/>
      <c r="C214" s="99" t="s">
        <v>481</v>
      </c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  <c r="AA214" s="100"/>
      <c r="AB214" s="101"/>
      <c r="AC214" s="109" t="s">
        <v>61</v>
      </c>
      <c r="AD214" s="110"/>
      <c r="AE214" s="29">
        <f>SUM(AE210:AH213)</f>
        <v>21200</v>
      </c>
      <c r="AF214" s="30"/>
      <c r="AG214" s="30"/>
      <c r="AH214" s="31"/>
      <c r="AI214" s="29">
        <f t="shared" ref="AI214" si="149">SUM(AI210:AL213)</f>
        <v>21200</v>
      </c>
      <c r="AJ214" s="30"/>
      <c r="AK214" s="30"/>
      <c r="AL214" s="31"/>
      <c r="AM214" s="29">
        <f t="shared" ref="AM214" si="150">SUM(AM210:AP213)</f>
        <v>0</v>
      </c>
      <c r="AN214" s="30"/>
      <c r="AO214" s="30"/>
      <c r="AP214" s="31"/>
      <c r="AQ214" s="29">
        <f t="shared" ref="AQ214" si="151">SUM(AQ210:AT213)</f>
        <v>0</v>
      </c>
      <c r="AR214" s="30"/>
      <c r="AS214" s="30"/>
      <c r="AT214" s="31"/>
      <c r="AU214" s="29">
        <f t="shared" ref="AU214" si="152">SUM(AU210:AX213)</f>
        <v>0</v>
      </c>
      <c r="AV214" s="30"/>
      <c r="AW214" s="30"/>
      <c r="AX214" s="31"/>
      <c r="AY214" s="29">
        <f t="shared" ref="AY214" si="153">SUM(AY210:BB213)</f>
        <v>0</v>
      </c>
      <c r="AZ214" s="30"/>
      <c r="BA214" s="30"/>
      <c r="BB214" s="31"/>
      <c r="BC214" s="29">
        <f t="shared" ref="BC214" si="154">SUM(BC210:BF213)</f>
        <v>0</v>
      </c>
      <c r="BD214" s="30"/>
      <c r="BE214" s="30"/>
      <c r="BF214" s="31"/>
      <c r="BG214" s="87">
        <f t="shared" si="142"/>
        <v>0</v>
      </c>
      <c r="BH214" s="88"/>
    </row>
    <row r="215" spans="1:60" ht="20.100000000000001" customHeight="1">
      <c r="A215" s="208">
        <v>166</v>
      </c>
      <c r="B215" s="186"/>
      <c r="C215" s="82" t="s">
        <v>436</v>
      </c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4"/>
      <c r="AC215" s="111" t="s">
        <v>161</v>
      </c>
      <c r="AD215" s="112"/>
      <c r="AE215" s="195"/>
      <c r="AF215" s="196"/>
      <c r="AG215" s="196"/>
      <c r="AH215" s="197"/>
      <c r="AI215" s="195"/>
      <c r="AJ215" s="196"/>
      <c r="AK215" s="196"/>
      <c r="AL215" s="197"/>
      <c r="AM215" s="195"/>
      <c r="AN215" s="196"/>
      <c r="AO215" s="196"/>
      <c r="AP215" s="197"/>
      <c r="AQ215" s="195"/>
      <c r="AR215" s="196"/>
      <c r="AS215" s="196"/>
      <c r="AT215" s="197"/>
      <c r="AU215" s="195"/>
      <c r="AV215" s="196"/>
      <c r="AW215" s="196"/>
      <c r="AX215" s="197"/>
      <c r="AY215" s="195"/>
      <c r="AZ215" s="196"/>
      <c r="BA215" s="196"/>
      <c r="BB215" s="197"/>
      <c r="BC215" s="195"/>
      <c r="BD215" s="196"/>
      <c r="BE215" s="196"/>
      <c r="BF215" s="197"/>
      <c r="BG215" s="107" t="str">
        <f t="shared" si="142"/>
        <v>n.é.</v>
      </c>
      <c r="BH215" s="108"/>
    </row>
    <row r="216" spans="1:60" ht="20.100000000000001" customHeight="1">
      <c r="A216" s="208">
        <v>167</v>
      </c>
      <c r="B216" s="186"/>
      <c r="C216" s="82" t="s">
        <v>437</v>
      </c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4"/>
      <c r="AC216" s="111" t="s">
        <v>162</v>
      </c>
      <c r="AD216" s="112"/>
      <c r="AE216" s="195"/>
      <c r="AF216" s="196"/>
      <c r="AG216" s="196"/>
      <c r="AH216" s="197"/>
      <c r="AI216" s="195"/>
      <c r="AJ216" s="196"/>
      <c r="AK216" s="196"/>
      <c r="AL216" s="197"/>
      <c r="AM216" s="195"/>
      <c r="AN216" s="196"/>
      <c r="AO216" s="196"/>
      <c r="AP216" s="197"/>
      <c r="AQ216" s="195"/>
      <c r="AR216" s="196"/>
      <c r="AS216" s="196"/>
      <c r="AT216" s="197"/>
      <c r="AU216" s="195"/>
      <c r="AV216" s="196"/>
      <c r="AW216" s="196"/>
      <c r="AX216" s="197"/>
      <c r="AY216" s="195"/>
      <c r="AZ216" s="196"/>
      <c r="BA216" s="196"/>
      <c r="BB216" s="197"/>
      <c r="BC216" s="195"/>
      <c r="BD216" s="196"/>
      <c r="BE216" s="196"/>
      <c r="BF216" s="197"/>
      <c r="BG216" s="107" t="str">
        <f t="shared" si="142"/>
        <v>n.é.</v>
      </c>
      <c r="BH216" s="108"/>
    </row>
    <row r="217" spans="1:60" ht="20.100000000000001" customHeight="1">
      <c r="A217" s="208">
        <v>168</v>
      </c>
      <c r="B217" s="186"/>
      <c r="C217" s="82" t="s">
        <v>438</v>
      </c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4"/>
      <c r="AC217" s="111" t="s">
        <v>163</v>
      </c>
      <c r="AD217" s="112"/>
      <c r="AE217" s="195"/>
      <c r="AF217" s="196"/>
      <c r="AG217" s="196"/>
      <c r="AH217" s="197"/>
      <c r="AI217" s="195"/>
      <c r="AJ217" s="196"/>
      <c r="AK217" s="196"/>
      <c r="AL217" s="197"/>
      <c r="AM217" s="195"/>
      <c r="AN217" s="196"/>
      <c r="AO217" s="196"/>
      <c r="AP217" s="197"/>
      <c r="AQ217" s="195"/>
      <c r="AR217" s="196"/>
      <c r="AS217" s="196"/>
      <c r="AT217" s="197"/>
      <c r="AU217" s="195"/>
      <c r="AV217" s="196"/>
      <c r="AW217" s="196"/>
      <c r="AX217" s="197"/>
      <c r="AY217" s="195"/>
      <c r="AZ217" s="196"/>
      <c r="BA217" s="196"/>
      <c r="BB217" s="197"/>
      <c r="BC217" s="195"/>
      <c r="BD217" s="196"/>
      <c r="BE217" s="196"/>
      <c r="BF217" s="197"/>
      <c r="BG217" s="107" t="str">
        <f t="shared" si="142"/>
        <v>n.é.</v>
      </c>
      <c r="BH217" s="108"/>
    </row>
    <row r="218" spans="1:60" ht="20.100000000000001" customHeight="1">
      <c r="A218" s="208">
        <v>169</v>
      </c>
      <c r="B218" s="186"/>
      <c r="C218" s="82" t="s">
        <v>173</v>
      </c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4"/>
      <c r="AC218" s="111" t="s">
        <v>164</v>
      </c>
      <c r="AD218" s="112"/>
      <c r="AE218" s="195"/>
      <c r="AF218" s="196"/>
      <c r="AG218" s="196"/>
      <c r="AH218" s="197"/>
      <c r="AI218" s="195"/>
      <c r="AJ218" s="196"/>
      <c r="AK218" s="196"/>
      <c r="AL218" s="197"/>
      <c r="AM218" s="195"/>
      <c r="AN218" s="196"/>
      <c r="AO218" s="196"/>
      <c r="AP218" s="197"/>
      <c r="AQ218" s="195"/>
      <c r="AR218" s="196"/>
      <c r="AS218" s="196"/>
      <c r="AT218" s="197"/>
      <c r="AU218" s="195"/>
      <c r="AV218" s="196"/>
      <c r="AW218" s="196"/>
      <c r="AX218" s="197"/>
      <c r="AY218" s="195"/>
      <c r="AZ218" s="196"/>
      <c r="BA218" s="196"/>
      <c r="BB218" s="197"/>
      <c r="BC218" s="195"/>
      <c r="BD218" s="196"/>
      <c r="BE218" s="196"/>
      <c r="BF218" s="197"/>
      <c r="BG218" s="107" t="str">
        <f t="shared" si="142"/>
        <v>n.é.</v>
      </c>
      <c r="BH218" s="108"/>
    </row>
    <row r="219" spans="1:60" ht="20.100000000000001" customHeight="1">
      <c r="A219" s="208">
        <v>170</v>
      </c>
      <c r="B219" s="186"/>
      <c r="C219" s="82" t="s">
        <v>439</v>
      </c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4"/>
      <c r="AC219" s="111" t="s">
        <v>165</v>
      </c>
      <c r="AD219" s="112"/>
      <c r="AE219" s="195"/>
      <c r="AF219" s="196"/>
      <c r="AG219" s="196"/>
      <c r="AH219" s="197"/>
      <c r="AI219" s="195"/>
      <c r="AJ219" s="196"/>
      <c r="AK219" s="196"/>
      <c r="AL219" s="197"/>
      <c r="AM219" s="195"/>
      <c r="AN219" s="196"/>
      <c r="AO219" s="196"/>
      <c r="AP219" s="197"/>
      <c r="AQ219" s="195"/>
      <c r="AR219" s="196"/>
      <c r="AS219" s="196"/>
      <c r="AT219" s="197"/>
      <c r="AU219" s="195"/>
      <c r="AV219" s="196"/>
      <c r="AW219" s="196"/>
      <c r="AX219" s="197"/>
      <c r="AY219" s="195"/>
      <c r="AZ219" s="196"/>
      <c r="BA219" s="196"/>
      <c r="BB219" s="197"/>
      <c r="BC219" s="195"/>
      <c r="BD219" s="196"/>
      <c r="BE219" s="196"/>
      <c r="BF219" s="197"/>
      <c r="BG219" s="107" t="str">
        <f t="shared" si="142"/>
        <v>n.é.</v>
      </c>
      <c r="BH219" s="108"/>
    </row>
    <row r="220" spans="1:60" ht="20.100000000000001" customHeight="1">
      <c r="A220" s="208">
        <v>171</v>
      </c>
      <c r="B220" s="186"/>
      <c r="C220" s="82" t="s">
        <v>440</v>
      </c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4"/>
      <c r="AC220" s="111" t="s">
        <v>166</v>
      </c>
      <c r="AD220" s="112"/>
      <c r="AE220" s="195"/>
      <c r="AF220" s="196"/>
      <c r="AG220" s="196"/>
      <c r="AH220" s="197"/>
      <c r="AI220" s="195"/>
      <c r="AJ220" s="196"/>
      <c r="AK220" s="196"/>
      <c r="AL220" s="197"/>
      <c r="AM220" s="195"/>
      <c r="AN220" s="196"/>
      <c r="AO220" s="196"/>
      <c r="AP220" s="197"/>
      <c r="AQ220" s="195"/>
      <c r="AR220" s="196"/>
      <c r="AS220" s="196"/>
      <c r="AT220" s="197"/>
      <c r="AU220" s="195"/>
      <c r="AV220" s="196"/>
      <c r="AW220" s="196"/>
      <c r="AX220" s="197"/>
      <c r="AY220" s="195"/>
      <c r="AZ220" s="196"/>
      <c r="BA220" s="196"/>
      <c r="BB220" s="197"/>
      <c r="BC220" s="195"/>
      <c r="BD220" s="196"/>
      <c r="BE220" s="196"/>
      <c r="BF220" s="197"/>
      <c r="BG220" s="107" t="str">
        <f t="shared" si="142"/>
        <v>n.é.</v>
      </c>
      <c r="BH220" s="108"/>
    </row>
    <row r="221" spans="1:60" ht="20.100000000000001" customHeight="1">
      <c r="A221" s="208">
        <v>172</v>
      </c>
      <c r="B221" s="186"/>
      <c r="C221" s="82" t="s">
        <v>174</v>
      </c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4"/>
      <c r="AC221" s="111" t="s">
        <v>167</v>
      </c>
      <c r="AD221" s="112"/>
      <c r="AE221" s="195"/>
      <c r="AF221" s="196"/>
      <c r="AG221" s="196"/>
      <c r="AH221" s="197"/>
      <c r="AI221" s="195"/>
      <c r="AJ221" s="196"/>
      <c r="AK221" s="196"/>
      <c r="AL221" s="197"/>
      <c r="AM221" s="195"/>
      <c r="AN221" s="196"/>
      <c r="AO221" s="196"/>
      <c r="AP221" s="197"/>
      <c r="AQ221" s="195"/>
      <c r="AR221" s="196"/>
      <c r="AS221" s="196"/>
      <c r="AT221" s="197"/>
      <c r="AU221" s="195"/>
      <c r="AV221" s="196"/>
      <c r="AW221" s="196"/>
      <c r="AX221" s="197"/>
      <c r="AY221" s="195"/>
      <c r="AZ221" s="196"/>
      <c r="BA221" s="196"/>
      <c r="BB221" s="197"/>
      <c r="BC221" s="195"/>
      <c r="BD221" s="196"/>
      <c r="BE221" s="196"/>
      <c r="BF221" s="197"/>
      <c r="BG221" s="107" t="str">
        <f t="shared" si="142"/>
        <v>n.é.</v>
      </c>
      <c r="BH221" s="108"/>
    </row>
    <row r="222" spans="1:60" ht="20.100000000000001" customHeight="1">
      <c r="A222" s="208">
        <v>173</v>
      </c>
      <c r="B222" s="186"/>
      <c r="C222" s="82" t="s">
        <v>175</v>
      </c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4"/>
      <c r="AC222" s="111" t="s">
        <v>168</v>
      </c>
      <c r="AD222" s="112"/>
      <c r="AE222" s="195"/>
      <c r="AF222" s="196"/>
      <c r="AG222" s="196"/>
      <c r="AH222" s="197"/>
      <c r="AI222" s="195"/>
      <c r="AJ222" s="196"/>
      <c r="AK222" s="196"/>
      <c r="AL222" s="197"/>
      <c r="AM222" s="195"/>
      <c r="AN222" s="196"/>
      <c r="AO222" s="196"/>
      <c r="AP222" s="197"/>
      <c r="AQ222" s="195"/>
      <c r="AR222" s="196"/>
      <c r="AS222" s="196"/>
      <c r="AT222" s="197"/>
      <c r="AU222" s="195"/>
      <c r="AV222" s="196"/>
      <c r="AW222" s="196"/>
      <c r="AX222" s="197"/>
      <c r="AY222" s="195"/>
      <c r="AZ222" s="196"/>
      <c r="BA222" s="196"/>
      <c r="BB222" s="197"/>
      <c r="BC222" s="195"/>
      <c r="BD222" s="196"/>
      <c r="BE222" s="196"/>
      <c r="BF222" s="197"/>
      <c r="BG222" s="107" t="str">
        <f t="shared" si="142"/>
        <v>n.é.</v>
      </c>
      <c r="BH222" s="108"/>
    </row>
    <row r="223" spans="1:60" ht="20.100000000000001" customHeight="1">
      <c r="A223" s="225">
        <v>174</v>
      </c>
      <c r="B223" s="226"/>
      <c r="C223" s="99" t="s">
        <v>482</v>
      </c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1"/>
      <c r="AC223" s="109" t="s">
        <v>62</v>
      </c>
      <c r="AD223" s="110"/>
      <c r="AE223" s="29">
        <f>SUM(AE215:AH222)</f>
        <v>0</v>
      </c>
      <c r="AF223" s="30"/>
      <c r="AG223" s="30"/>
      <c r="AH223" s="31"/>
      <c r="AI223" s="29">
        <f t="shared" ref="AI223" si="155">SUM(AI215:AL222)</f>
        <v>0</v>
      </c>
      <c r="AJ223" s="30"/>
      <c r="AK223" s="30"/>
      <c r="AL223" s="31"/>
      <c r="AM223" s="29">
        <f t="shared" ref="AM223" si="156">SUM(AM215:AP222)</f>
        <v>0</v>
      </c>
      <c r="AN223" s="30"/>
      <c r="AO223" s="30"/>
      <c r="AP223" s="31"/>
      <c r="AQ223" s="29">
        <f t="shared" ref="AQ223" si="157">SUM(AQ215:AT222)</f>
        <v>0</v>
      </c>
      <c r="AR223" s="30"/>
      <c r="AS223" s="30"/>
      <c r="AT223" s="31"/>
      <c r="AU223" s="29">
        <f t="shared" ref="AU223" si="158">SUM(AU215:AX222)</f>
        <v>0</v>
      </c>
      <c r="AV223" s="30"/>
      <c r="AW223" s="30"/>
      <c r="AX223" s="31"/>
      <c r="AY223" s="29">
        <f t="shared" ref="AY223" si="159">SUM(AY215:BB222)</f>
        <v>0</v>
      </c>
      <c r="AZ223" s="30"/>
      <c r="BA223" s="30"/>
      <c r="BB223" s="31"/>
      <c r="BC223" s="29">
        <f t="shared" ref="BC223" si="160">SUM(BC215:BF222)</f>
        <v>0</v>
      </c>
      <c r="BD223" s="30"/>
      <c r="BE223" s="30"/>
      <c r="BF223" s="31"/>
      <c r="BG223" s="87" t="str">
        <f t="shared" si="142"/>
        <v>n.é.</v>
      </c>
      <c r="BH223" s="88"/>
    </row>
    <row r="224" spans="1:60" s="3" customFormat="1" ht="20.100000000000001" customHeight="1">
      <c r="A224" s="223">
        <v>175</v>
      </c>
      <c r="B224" s="188"/>
      <c r="C224" s="102" t="s">
        <v>483</v>
      </c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  <c r="AB224" s="104"/>
      <c r="AC224" s="105" t="s">
        <v>176</v>
      </c>
      <c r="AD224" s="106"/>
      <c r="AE224" s="22">
        <f>AE135+AE136+AE167+AE185+AE201+AE209+AE214+AE223</f>
        <v>220829.1</v>
      </c>
      <c r="AF224" s="23"/>
      <c r="AG224" s="23"/>
      <c r="AH224" s="24"/>
      <c r="AI224" s="22">
        <f t="shared" ref="AI224" si="161">AI135+AI136+AI167+AI185+AI201+AI209+AI214+AI223</f>
        <v>220829</v>
      </c>
      <c r="AJ224" s="23"/>
      <c r="AK224" s="23"/>
      <c r="AL224" s="24"/>
      <c r="AM224" s="22">
        <f t="shared" ref="AM224" si="162">AM135+AM136+AM167+AM185+AM201+AM209+AM214+AM223</f>
        <v>0</v>
      </c>
      <c r="AN224" s="23"/>
      <c r="AO224" s="23"/>
      <c r="AP224" s="24"/>
      <c r="AQ224" s="22">
        <f t="shared" ref="AQ224" si="163">AQ135+AQ136+AQ167+AQ185+AQ201+AQ209+AQ214+AQ223</f>
        <v>0</v>
      </c>
      <c r="AR224" s="23"/>
      <c r="AS224" s="23"/>
      <c r="AT224" s="24"/>
      <c r="AU224" s="22">
        <f t="shared" ref="AU224" si="164">AU135+AU136+AU167+AU185+AU201+AU209+AU214+AU223</f>
        <v>0</v>
      </c>
      <c r="AV224" s="23"/>
      <c r="AW224" s="23"/>
      <c r="AX224" s="24"/>
      <c r="AY224" s="22">
        <f t="shared" ref="AY224" si="165">AY135+AY136+AY167+AY185+AY201+AY209+AY214+AY223</f>
        <v>0</v>
      </c>
      <c r="AZ224" s="23"/>
      <c r="BA224" s="23"/>
      <c r="BB224" s="24"/>
      <c r="BC224" s="22">
        <f t="shared" ref="BC224" si="166">BC135+BC136+BC167+BC185+BC201+BC209+BC214+BC223</f>
        <v>0</v>
      </c>
      <c r="BD224" s="23"/>
      <c r="BE224" s="23"/>
      <c r="BF224" s="24"/>
      <c r="BG224" s="78">
        <f t="shared" si="142"/>
        <v>0</v>
      </c>
      <c r="BH224" s="79"/>
    </row>
    <row r="225" spans="1:60" ht="20.100000000000001" customHeight="1">
      <c r="A225" s="208">
        <v>176</v>
      </c>
      <c r="B225" s="186"/>
      <c r="C225" s="82" t="s">
        <v>395</v>
      </c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4"/>
      <c r="AC225" s="85" t="s">
        <v>396</v>
      </c>
      <c r="AD225" s="86"/>
      <c r="AE225" s="227"/>
      <c r="AF225" s="227"/>
      <c r="AG225" s="227"/>
      <c r="AH225" s="227"/>
      <c r="AI225" s="227"/>
      <c r="AJ225" s="227"/>
      <c r="AK225" s="227"/>
      <c r="AL225" s="227"/>
      <c r="AM225" s="227"/>
      <c r="AN225" s="227"/>
      <c r="AO225" s="227"/>
      <c r="AP225" s="227"/>
      <c r="AQ225" s="227"/>
      <c r="AR225" s="227"/>
      <c r="AS225" s="227"/>
      <c r="AT225" s="227"/>
      <c r="AU225" s="227"/>
      <c r="AV225" s="227"/>
      <c r="AW225" s="227"/>
      <c r="AX225" s="227"/>
      <c r="AY225" s="227"/>
      <c r="AZ225" s="227"/>
      <c r="BA225" s="227"/>
      <c r="BB225" s="227"/>
      <c r="BC225" s="227"/>
      <c r="BD225" s="227"/>
      <c r="BE225" s="227"/>
      <c r="BF225" s="227"/>
      <c r="BG225" s="87" t="str">
        <f t="shared" si="142"/>
        <v>n.é.</v>
      </c>
      <c r="BH225" s="88"/>
    </row>
    <row r="226" spans="1:60" ht="20.100000000000001" customHeight="1">
      <c r="A226" s="208">
        <v>177</v>
      </c>
      <c r="B226" s="186"/>
      <c r="C226" s="82" t="s">
        <v>397</v>
      </c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4"/>
      <c r="AC226" s="85" t="s">
        <v>398</v>
      </c>
      <c r="AD226" s="86"/>
      <c r="AE226" s="227"/>
      <c r="AF226" s="227"/>
      <c r="AG226" s="227"/>
      <c r="AH226" s="227"/>
      <c r="AI226" s="227"/>
      <c r="AJ226" s="227"/>
      <c r="AK226" s="227"/>
      <c r="AL226" s="227"/>
      <c r="AM226" s="227"/>
      <c r="AN226" s="227"/>
      <c r="AO226" s="227"/>
      <c r="AP226" s="227"/>
      <c r="AQ226" s="227"/>
      <c r="AR226" s="227"/>
      <c r="AS226" s="227"/>
      <c r="AT226" s="227"/>
      <c r="AU226" s="227"/>
      <c r="AV226" s="227"/>
      <c r="AW226" s="227"/>
      <c r="AX226" s="227"/>
      <c r="AY226" s="227"/>
      <c r="AZ226" s="227"/>
      <c r="BA226" s="227"/>
      <c r="BB226" s="227"/>
      <c r="BC226" s="227"/>
      <c r="BD226" s="227"/>
      <c r="BE226" s="227"/>
      <c r="BF226" s="227"/>
      <c r="BG226" s="87" t="str">
        <f t="shared" si="142"/>
        <v>n.é.</v>
      </c>
      <c r="BH226" s="88"/>
    </row>
    <row r="227" spans="1:60" ht="20.100000000000001" customHeight="1">
      <c r="A227" s="208">
        <v>178</v>
      </c>
      <c r="B227" s="186"/>
      <c r="C227" s="82" t="s">
        <v>399</v>
      </c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4"/>
      <c r="AC227" s="85" t="s">
        <v>400</v>
      </c>
      <c r="AD227" s="86"/>
      <c r="AE227" s="227"/>
      <c r="AF227" s="227"/>
      <c r="AG227" s="227"/>
      <c r="AH227" s="227"/>
      <c r="AI227" s="227"/>
      <c r="AJ227" s="227"/>
      <c r="AK227" s="227"/>
      <c r="AL227" s="227"/>
      <c r="AM227" s="227"/>
      <c r="AN227" s="227"/>
      <c r="AO227" s="227"/>
      <c r="AP227" s="227"/>
      <c r="AQ227" s="227"/>
      <c r="AR227" s="227"/>
      <c r="AS227" s="227"/>
      <c r="AT227" s="227"/>
      <c r="AU227" s="227"/>
      <c r="AV227" s="227"/>
      <c r="AW227" s="227"/>
      <c r="AX227" s="227"/>
      <c r="AY227" s="227"/>
      <c r="AZ227" s="227"/>
      <c r="BA227" s="227"/>
      <c r="BB227" s="227"/>
      <c r="BC227" s="227"/>
      <c r="BD227" s="227"/>
      <c r="BE227" s="227"/>
      <c r="BF227" s="227"/>
      <c r="BG227" s="87" t="str">
        <f t="shared" si="142"/>
        <v>n.é.</v>
      </c>
      <c r="BH227" s="88"/>
    </row>
    <row r="228" spans="1:60" ht="20.100000000000001" customHeight="1">
      <c r="A228" s="225">
        <v>179</v>
      </c>
      <c r="B228" s="226"/>
      <c r="C228" s="99" t="s">
        <v>484</v>
      </c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1"/>
      <c r="AC228" s="94" t="s">
        <v>401</v>
      </c>
      <c r="AD228" s="95"/>
      <c r="AE228" s="28">
        <f>SUM(AE225:AH227)</f>
        <v>0</v>
      </c>
      <c r="AF228" s="28"/>
      <c r="AG228" s="28"/>
      <c r="AH228" s="28"/>
      <c r="AI228" s="28">
        <f t="shared" ref="AI228" si="167">SUM(AI225:AL227)</f>
        <v>0</v>
      </c>
      <c r="AJ228" s="28"/>
      <c r="AK228" s="28"/>
      <c r="AL228" s="28"/>
      <c r="AM228" s="28">
        <f t="shared" ref="AM228" si="168">SUM(AM225:AP227)</f>
        <v>0</v>
      </c>
      <c r="AN228" s="28"/>
      <c r="AO228" s="28"/>
      <c r="AP228" s="28"/>
      <c r="AQ228" s="28">
        <f t="shared" ref="AQ228" si="169">SUM(AQ225:AT227)</f>
        <v>0</v>
      </c>
      <c r="AR228" s="28"/>
      <c r="AS228" s="28"/>
      <c r="AT228" s="28"/>
      <c r="AU228" s="28">
        <f t="shared" ref="AU228" si="170">SUM(AU225:AX227)</f>
        <v>0</v>
      </c>
      <c r="AV228" s="28"/>
      <c r="AW228" s="28"/>
      <c r="AX228" s="28"/>
      <c r="AY228" s="28">
        <f t="shared" ref="AY228" si="171">SUM(AY225:BB227)</f>
        <v>0</v>
      </c>
      <c r="AZ228" s="28"/>
      <c r="BA228" s="28"/>
      <c r="BB228" s="28"/>
      <c r="BC228" s="28">
        <f t="shared" ref="BC228" si="172">SUM(BC225:BF227)</f>
        <v>0</v>
      </c>
      <c r="BD228" s="28"/>
      <c r="BE228" s="28"/>
      <c r="BF228" s="28"/>
      <c r="BG228" s="87" t="str">
        <f t="shared" si="142"/>
        <v>n.é.</v>
      </c>
      <c r="BH228" s="88"/>
    </row>
    <row r="229" spans="1:60" ht="20.100000000000001" customHeight="1">
      <c r="A229" s="208">
        <v>180</v>
      </c>
      <c r="B229" s="186"/>
      <c r="C229" s="96" t="s">
        <v>402</v>
      </c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8"/>
      <c r="AC229" s="85" t="s">
        <v>403</v>
      </c>
      <c r="AD229" s="86"/>
      <c r="AE229" s="227"/>
      <c r="AF229" s="227"/>
      <c r="AG229" s="227"/>
      <c r="AH229" s="227"/>
      <c r="AI229" s="227"/>
      <c r="AJ229" s="227"/>
      <c r="AK229" s="227"/>
      <c r="AL229" s="227"/>
      <c r="AM229" s="227"/>
      <c r="AN229" s="227"/>
      <c r="AO229" s="227"/>
      <c r="AP229" s="227"/>
      <c r="AQ229" s="227"/>
      <c r="AR229" s="227"/>
      <c r="AS229" s="227"/>
      <c r="AT229" s="227"/>
      <c r="AU229" s="227"/>
      <c r="AV229" s="227"/>
      <c r="AW229" s="227"/>
      <c r="AX229" s="227"/>
      <c r="AY229" s="227"/>
      <c r="AZ229" s="227"/>
      <c r="BA229" s="227"/>
      <c r="BB229" s="227"/>
      <c r="BC229" s="227"/>
      <c r="BD229" s="227"/>
      <c r="BE229" s="227"/>
      <c r="BF229" s="227"/>
      <c r="BG229" s="87" t="str">
        <f t="shared" si="142"/>
        <v>n.é.</v>
      </c>
      <c r="BH229" s="88"/>
    </row>
    <row r="230" spans="1:60" ht="20.100000000000001" customHeight="1">
      <c r="A230" s="208">
        <v>181</v>
      </c>
      <c r="B230" s="186"/>
      <c r="C230" s="96" t="s">
        <v>404</v>
      </c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8"/>
      <c r="AC230" s="85" t="s">
        <v>405</v>
      </c>
      <c r="AD230" s="86"/>
      <c r="AE230" s="227"/>
      <c r="AF230" s="227"/>
      <c r="AG230" s="227"/>
      <c r="AH230" s="227"/>
      <c r="AI230" s="227"/>
      <c r="AJ230" s="227"/>
      <c r="AK230" s="227"/>
      <c r="AL230" s="227"/>
      <c r="AM230" s="227"/>
      <c r="AN230" s="227"/>
      <c r="AO230" s="227"/>
      <c r="AP230" s="227"/>
      <c r="AQ230" s="227"/>
      <c r="AR230" s="227"/>
      <c r="AS230" s="227"/>
      <c r="AT230" s="227"/>
      <c r="AU230" s="227"/>
      <c r="AV230" s="227"/>
      <c r="AW230" s="227"/>
      <c r="AX230" s="227"/>
      <c r="AY230" s="227"/>
      <c r="AZ230" s="227"/>
      <c r="BA230" s="227"/>
      <c r="BB230" s="227"/>
      <c r="BC230" s="227"/>
      <c r="BD230" s="227"/>
      <c r="BE230" s="227"/>
      <c r="BF230" s="227"/>
      <c r="BG230" s="87" t="str">
        <f t="shared" si="142"/>
        <v>n.é.</v>
      </c>
      <c r="BH230" s="88"/>
    </row>
    <row r="231" spans="1:60" ht="20.100000000000001" customHeight="1">
      <c r="A231" s="208">
        <v>182</v>
      </c>
      <c r="B231" s="186"/>
      <c r="C231" s="82" t="s">
        <v>406</v>
      </c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4"/>
      <c r="AC231" s="85" t="s">
        <v>407</v>
      </c>
      <c r="AD231" s="86"/>
      <c r="AE231" s="227"/>
      <c r="AF231" s="227"/>
      <c r="AG231" s="227"/>
      <c r="AH231" s="227"/>
      <c r="AI231" s="227"/>
      <c r="AJ231" s="227"/>
      <c r="AK231" s="227"/>
      <c r="AL231" s="227"/>
      <c r="AM231" s="227"/>
      <c r="AN231" s="227"/>
      <c r="AO231" s="227"/>
      <c r="AP231" s="227"/>
      <c r="AQ231" s="227"/>
      <c r="AR231" s="227"/>
      <c r="AS231" s="227"/>
      <c r="AT231" s="227"/>
      <c r="AU231" s="227"/>
      <c r="AV231" s="227"/>
      <c r="AW231" s="227"/>
      <c r="AX231" s="227"/>
      <c r="AY231" s="227"/>
      <c r="AZ231" s="227"/>
      <c r="BA231" s="227"/>
      <c r="BB231" s="227"/>
      <c r="BC231" s="227"/>
      <c r="BD231" s="227"/>
      <c r="BE231" s="227"/>
      <c r="BF231" s="227"/>
      <c r="BG231" s="87" t="str">
        <f t="shared" si="142"/>
        <v>n.é.</v>
      </c>
      <c r="BH231" s="88"/>
    </row>
    <row r="232" spans="1:60" ht="20.100000000000001" customHeight="1">
      <c r="A232" s="208">
        <v>183</v>
      </c>
      <c r="B232" s="186"/>
      <c r="C232" s="82" t="s">
        <v>408</v>
      </c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4"/>
      <c r="AC232" s="85" t="s">
        <v>409</v>
      </c>
      <c r="AD232" s="86"/>
      <c r="AE232" s="227"/>
      <c r="AF232" s="227"/>
      <c r="AG232" s="227"/>
      <c r="AH232" s="227"/>
      <c r="AI232" s="227"/>
      <c r="AJ232" s="227"/>
      <c r="AK232" s="227"/>
      <c r="AL232" s="227"/>
      <c r="AM232" s="227"/>
      <c r="AN232" s="227"/>
      <c r="AO232" s="227"/>
      <c r="AP232" s="227"/>
      <c r="AQ232" s="227"/>
      <c r="AR232" s="227"/>
      <c r="AS232" s="227"/>
      <c r="AT232" s="227"/>
      <c r="AU232" s="227"/>
      <c r="AV232" s="227"/>
      <c r="AW232" s="227"/>
      <c r="AX232" s="227"/>
      <c r="AY232" s="227"/>
      <c r="AZ232" s="227"/>
      <c r="BA232" s="227"/>
      <c r="BB232" s="227"/>
      <c r="BC232" s="227"/>
      <c r="BD232" s="227"/>
      <c r="BE232" s="227"/>
      <c r="BF232" s="227"/>
      <c r="BG232" s="87" t="str">
        <f t="shared" si="142"/>
        <v>n.é.</v>
      </c>
      <c r="BH232" s="88"/>
    </row>
    <row r="233" spans="1:60" ht="20.100000000000001" customHeight="1">
      <c r="A233" s="225">
        <v>184</v>
      </c>
      <c r="B233" s="226"/>
      <c r="C233" s="91" t="s">
        <v>485</v>
      </c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3"/>
      <c r="AC233" s="94" t="s">
        <v>410</v>
      </c>
      <c r="AD233" s="95"/>
      <c r="AE233" s="28">
        <f>SUM(AE229:AH232)</f>
        <v>0</v>
      </c>
      <c r="AF233" s="28"/>
      <c r="AG233" s="28"/>
      <c r="AH233" s="28"/>
      <c r="AI233" s="28">
        <f t="shared" ref="AI233" si="173">SUM(AI229:AL232)</f>
        <v>0</v>
      </c>
      <c r="AJ233" s="28"/>
      <c r="AK233" s="28"/>
      <c r="AL233" s="28"/>
      <c r="AM233" s="28">
        <f t="shared" ref="AM233" si="174">SUM(AM229:AP232)</f>
        <v>0</v>
      </c>
      <c r="AN233" s="28"/>
      <c r="AO233" s="28"/>
      <c r="AP233" s="28"/>
      <c r="AQ233" s="28">
        <f t="shared" ref="AQ233" si="175">SUM(AQ229:AT232)</f>
        <v>0</v>
      </c>
      <c r="AR233" s="28"/>
      <c r="AS233" s="28"/>
      <c r="AT233" s="28"/>
      <c r="AU233" s="28">
        <f t="shared" ref="AU233" si="176">SUM(AU229:AX232)</f>
        <v>0</v>
      </c>
      <c r="AV233" s="28"/>
      <c r="AW233" s="28"/>
      <c r="AX233" s="28"/>
      <c r="AY233" s="28">
        <f t="shared" ref="AY233" si="177">SUM(AY229:BB232)</f>
        <v>0</v>
      </c>
      <c r="AZ233" s="28"/>
      <c r="BA233" s="28"/>
      <c r="BB233" s="28"/>
      <c r="BC233" s="28">
        <f t="shared" ref="BC233" si="178">SUM(BC229:BF232)</f>
        <v>0</v>
      </c>
      <c r="BD233" s="28"/>
      <c r="BE233" s="28"/>
      <c r="BF233" s="28"/>
      <c r="BG233" s="87" t="str">
        <f t="shared" si="142"/>
        <v>n.é.</v>
      </c>
      <c r="BH233" s="88"/>
    </row>
    <row r="234" spans="1:60" ht="20.100000000000001" customHeight="1">
      <c r="A234" s="208">
        <v>185</v>
      </c>
      <c r="B234" s="186"/>
      <c r="C234" s="96" t="s">
        <v>411</v>
      </c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8"/>
      <c r="AC234" s="85" t="s">
        <v>412</v>
      </c>
      <c r="AD234" s="86"/>
      <c r="AE234" s="224"/>
      <c r="AF234" s="224"/>
      <c r="AG234" s="224"/>
      <c r="AH234" s="224"/>
      <c r="AI234" s="224"/>
      <c r="AJ234" s="224"/>
      <c r="AK234" s="224"/>
      <c r="AL234" s="224"/>
      <c r="AM234" s="224"/>
      <c r="AN234" s="224"/>
      <c r="AO234" s="224"/>
      <c r="AP234" s="224"/>
      <c r="AQ234" s="224"/>
      <c r="AR234" s="224"/>
      <c r="AS234" s="224"/>
      <c r="AT234" s="224"/>
      <c r="AU234" s="224"/>
      <c r="AV234" s="224"/>
      <c r="AW234" s="224"/>
      <c r="AX234" s="224"/>
      <c r="AY234" s="224"/>
      <c r="AZ234" s="224"/>
      <c r="BA234" s="224"/>
      <c r="BB234" s="224"/>
      <c r="BC234" s="224"/>
      <c r="BD234" s="224"/>
      <c r="BE234" s="224"/>
      <c r="BF234" s="224"/>
      <c r="BG234" s="69" t="str">
        <f t="shared" si="142"/>
        <v>n.é.</v>
      </c>
      <c r="BH234" s="70"/>
    </row>
    <row r="235" spans="1:60" ht="20.100000000000001" customHeight="1">
      <c r="A235" s="208">
        <v>186</v>
      </c>
      <c r="B235" s="186"/>
      <c r="C235" s="96" t="s">
        <v>413</v>
      </c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8"/>
      <c r="AC235" s="85" t="s">
        <v>414</v>
      </c>
      <c r="AD235" s="86"/>
      <c r="AE235" s="224"/>
      <c r="AF235" s="224"/>
      <c r="AG235" s="224"/>
      <c r="AH235" s="224"/>
      <c r="AI235" s="224"/>
      <c r="AJ235" s="224"/>
      <c r="AK235" s="224"/>
      <c r="AL235" s="224"/>
      <c r="AM235" s="224"/>
      <c r="AN235" s="224"/>
      <c r="AO235" s="224"/>
      <c r="AP235" s="224"/>
      <c r="AQ235" s="224"/>
      <c r="AR235" s="224"/>
      <c r="AS235" s="224"/>
      <c r="AT235" s="224"/>
      <c r="AU235" s="224"/>
      <c r="AV235" s="224"/>
      <c r="AW235" s="224"/>
      <c r="AX235" s="224"/>
      <c r="AY235" s="224"/>
      <c r="AZ235" s="224"/>
      <c r="BA235" s="224"/>
      <c r="BB235" s="224"/>
      <c r="BC235" s="224"/>
      <c r="BD235" s="224"/>
      <c r="BE235" s="224"/>
      <c r="BF235" s="224"/>
      <c r="BG235" s="69" t="str">
        <f t="shared" si="142"/>
        <v>n.é.</v>
      </c>
      <c r="BH235" s="70"/>
    </row>
    <row r="236" spans="1:60" ht="20.100000000000001" customHeight="1">
      <c r="A236" s="208">
        <v>187</v>
      </c>
      <c r="B236" s="186"/>
      <c r="C236" s="96" t="s">
        <v>415</v>
      </c>
      <c r="D236" s="97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8"/>
      <c r="AC236" s="85" t="s">
        <v>416</v>
      </c>
      <c r="AD236" s="86"/>
      <c r="AE236" s="224">
        <f>SUM(AE237:AH238)</f>
        <v>102705</v>
      </c>
      <c r="AF236" s="224"/>
      <c r="AG236" s="224"/>
      <c r="AH236" s="224"/>
      <c r="AI236" s="224">
        <v>102705</v>
      </c>
      <c r="AJ236" s="224"/>
      <c r="AK236" s="224"/>
      <c r="AL236" s="224"/>
      <c r="AM236" s="224"/>
      <c r="AN236" s="224"/>
      <c r="AO236" s="224"/>
      <c r="AP236" s="224"/>
      <c r="AQ236" s="224"/>
      <c r="AR236" s="224"/>
      <c r="AS236" s="224"/>
      <c r="AT236" s="224"/>
      <c r="AU236" s="224"/>
      <c r="AV236" s="224"/>
      <c r="AW236" s="224"/>
      <c r="AX236" s="224"/>
      <c r="AY236" s="224"/>
      <c r="AZ236" s="224"/>
      <c r="BA236" s="224"/>
      <c r="BB236" s="224"/>
      <c r="BC236" s="224"/>
      <c r="BD236" s="224"/>
      <c r="BE236" s="224"/>
      <c r="BF236" s="224"/>
      <c r="BG236" s="69">
        <f t="shared" si="142"/>
        <v>0</v>
      </c>
      <c r="BH236" s="70"/>
    </row>
    <row r="237" spans="1:60" s="10" customFormat="1" ht="20.100000000000001" customHeight="1">
      <c r="A237" s="198" t="s">
        <v>502</v>
      </c>
      <c r="B237" s="199"/>
      <c r="C237" s="200" t="s">
        <v>529</v>
      </c>
      <c r="D237" s="201"/>
      <c r="E237" s="201"/>
      <c r="F237" s="201"/>
      <c r="G237" s="201"/>
      <c r="H237" s="201"/>
      <c r="I237" s="201"/>
      <c r="J237" s="201"/>
      <c r="K237" s="201"/>
      <c r="L237" s="201"/>
      <c r="M237" s="201"/>
      <c r="N237" s="201"/>
      <c r="O237" s="201"/>
      <c r="P237" s="201"/>
      <c r="Q237" s="201"/>
      <c r="R237" s="201"/>
      <c r="S237" s="201"/>
      <c r="T237" s="201"/>
      <c r="U237" s="201"/>
      <c r="V237" s="201"/>
      <c r="W237" s="201"/>
      <c r="X237" s="201"/>
      <c r="Y237" s="201"/>
      <c r="Z237" s="201"/>
      <c r="AA237" s="201"/>
      <c r="AB237" s="202"/>
      <c r="AC237" s="203" t="s">
        <v>502</v>
      </c>
      <c r="AD237" s="204"/>
      <c r="AE237" s="205">
        <v>37114</v>
      </c>
      <c r="AF237" s="206"/>
      <c r="AG237" s="206"/>
      <c r="AH237" s="207"/>
      <c r="AI237" s="205">
        <v>37114</v>
      </c>
      <c r="AJ237" s="206"/>
      <c r="AK237" s="206"/>
      <c r="AL237" s="207"/>
      <c r="AM237" s="189"/>
      <c r="AN237" s="189"/>
      <c r="AO237" s="189"/>
      <c r="AP237" s="189"/>
      <c r="AQ237" s="189"/>
      <c r="AR237" s="189"/>
      <c r="AS237" s="189"/>
      <c r="AT237" s="189"/>
      <c r="AU237" s="189"/>
      <c r="AV237" s="189"/>
      <c r="AW237" s="189"/>
      <c r="AX237" s="189"/>
      <c r="AY237" s="189"/>
      <c r="AZ237" s="189"/>
      <c r="BA237" s="189"/>
      <c r="BB237" s="189"/>
      <c r="BC237" s="189"/>
      <c r="BD237" s="189"/>
      <c r="BE237" s="189"/>
      <c r="BF237" s="189"/>
      <c r="BG237" s="193">
        <f t="shared" si="142"/>
        <v>0</v>
      </c>
      <c r="BH237" s="194"/>
    </row>
    <row r="238" spans="1:60" s="10" customFormat="1" ht="20.100000000000001" customHeight="1">
      <c r="A238" s="198" t="s">
        <v>502</v>
      </c>
      <c r="B238" s="199"/>
      <c r="C238" s="200" t="s">
        <v>530</v>
      </c>
      <c r="D238" s="201"/>
      <c r="E238" s="201"/>
      <c r="F238" s="201"/>
      <c r="G238" s="201"/>
      <c r="H238" s="201"/>
      <c r="I238" s="201"/>
      <c r="J238" s="201"/>
      <c r="K238" s="201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  <c r="AA238" s="201"/>
      <c r="AB238" s="202"/>
      <c r="AC238" s="203" t="s">
        <v>502</v>
      </c>
      <c r="AD238" s="204"/>
      <c r="AE238" s="205">
        <v>65591</v>
      </c>
      <c r="AF238" s="206"/>
      <c r="AG238" s="206"/>
      <c r="AH238" s="207"/>
      <c r="AI238" s="205">
        <v>65591</v>
      </c>
      <c r="AJ238" s="206"/>
      <c r="AK238" s="206"/>
      <c r="AL238" s="207"/>
      <c r="AM238" s="189"/>
      <c r="AN238" s="189"/>
      <c r="AO238" s="189"/>
      <c r="AP238" s="189"/>
      <c r="AQ238" s="189"/>
      <c r="AR238" s="189"/>
      <c r="AS238" s="189"/>
      <c r="AT238" s="189"/>
      <c r="AU238" s="189"/>
      <c r="AV238" s="189"/>
      <c r="AW238" s="189"/>
      <c r="AX238" s="189"/>
      <c r="AY238" s="189"/>
      <c r="AZ238" s="189"/>
      <c r="BA238" s="189"/>
      <c r="BB238" s="189"/>
      <c r="BC238" s="189"/>
      <c r="BD238" s="189"/>
      <c r="BE238" s="189"/>
      <c r="BF238" s="189"/>
      <c r="BG238" s="193">
        <f t="shared" si="142"/>
        <v>0</v>
      </c>
      <c r="BH238" s="194"/>
    </row>
    <row r="239" spans="1:60" ht="20.100000000000001" customHeight="1">
      <c r="A239" s="208">
        <v>188</v>
      </c>
      <c r="B239" s="186"/>
      <c r="C239" s="96" t="s">
        <v>417</v>
      </c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8"/>
      <c r="AC239" s="85" t="s">
        <v>418</v>
      </c>
      <c r="AD239" s="86"/>
      <c r="AE239" s="224"/>
      <c r="AF239" s="224"/>
      <c r="AG239" s="224"/>
      <c r="AH239" s="224"/>
      <c r="AI239" s="224"/>
      <c r="AJ239" s="224"/>
      <c r="AK239" s="224"/>
      <c r="AL239" s="224"/>
      <c r="AM239" s="224"/>
      <c r="AN239" s="224"/>
      <c r="AO239" s="224"/>
      <c r="AP239" s="224"/>
      <c r="AQ239" s="224"/>
      <c r="AR239" s="224"/>
      <c r="AS239" s="224"/>
      <c r="AT239" s="224"/>
      <c r="AU239" s="224"/>
      <c r="AV239" s="224"/>
      <c r="AW239" s="224"/>
      <c r="AX239" s="224"/>
      <c r="AY239" s="224"/>
      <c r="AZ239" s="224"/>
      <c r="BA239" s="224"/>
      <c r="BB239" s="224"/>
      <c r="BC239" s="224"/>
      <c r="BD239" s="224"/>
      <c r="BE239" s="224"/>
      <c r="BF239" s="224"/>
      <c r="BG239" s="69" t="str">
        <f t="shared" si="142"/>
        <v>n.é.</v>
      </c>
      <c r="BH239" s="70"/>
    </row>
    <row r="240" spans="1:60" ht="20.100000000000001" customHeight="1">
      <c r="A240" s="208">
        <v>189</v>
      </c>
      <c r="B240" s="186"/>
      <c r="C240" s="96" t="s">
        <v>419</v>
      </c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8"/>
      <c r="AC240" s="85" t="s">
        <v>420</v>
      </c>
      <c r="AD240" s="86"/>
      <c r="AE240" s="224"/>
      <c r="AF240" s="224"/>
      <c r="AG240" s="224"/>
      <c r="AH240" s="224"/>
      <c r="AI240" s="224"/>
      <c r="AJ240" s="224"/>
      <c r="AK240" s="224"/>
      <c r="AL240" s="224"/>
      <c r="AM240" s="224"/>
      <c r="AN240" s="224"/>
      <c r="AO240" s="224"/>
      <c r="AP240" s="224"/>
      <c r="AQ240" s="224"/>
      <c r="AR240" s="224"/>
      <c r="AS240" s="224"/>
      <c r="AT240" s="224"/>
      <c r="AU240" s="224"/>
      <c r="AV240" s="224"/>
      <c r="AW240" s="224"/>
      <c r="AX240" s="224"/>
      <c r="AY240" s="224"/>
      <c r="AZ240" s="224"/>
      <c r="BA240" s="224"/>
      <c r="BB240" s="224"/>
      <c r="BC240" s="224"/>
      <c r="BD240" s="224"/>
      <c r="BE240" s="224"/>
      <c r="BF240" s="224"/>
      <c r="BG240" s="69" t="str">
        <f t="shared" si="142"/>
        <v>n.é.</v>
      </c>
      <c r="BH240" s="70"/>
    </row>
    <row r="241" spans="1:60" ht="20.100000000000001" customHeight="1">
      <c r="A241" s="208">
        <v>190</v>
      </c>
      <c r="B241" s="186"/>
      <c r="C241" s="96" t="s">
        <v>421</v>
      </c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8"/>
      <c r="AC241" s="85" t="s">
        <v>422</v>
      </c>
      <c r="AD241" s="86"/>
      <c r="AE241" s="224"/>
      <c r="AF241" s="224"/>
      <c r="AG241" s="224"/>
      <c r="AH241" s="224"/>
      <c r="AI241" s="224"/>
      <c r="AJ241" s="224"/>
      <c r="AK241" s="224"/>
      <c r="AL241" s="224"/>
      <c r="AM241" s="224"/>
      <c r="AN241" s="224"/>
      <c r="AO241" s="224"/>
      <c r="AP241" s="224"/>
      <c r="AQ241" s="224"/>
      <c r="AR241" s="224"/>
      <c r="AS241" s="224"/>
      <c r="AT241" s="224"/>
      <c r="AU241" s="224"/>
      <c r="AV241" s="224"/>
      <c r="AW241" s="224"/>
      <c r="AX241" s="224"/>
      <c r="AY241" s="224"/>
      <c r="AZ241" s="224"/>
      <c r="BA241" s="224"/>
      <c r="BB241" s="224"/>
      <c r="BC241" s="224"/>
      <c r="BD241" s="224"/>
      <c r="BE241" s="224"/>
      <c r="BF241" s="224"/>
      <c r="BG241" s="69" t="str">
        <f t="shared" si="142"/>
        <v>n.é.</v>
      </c>
      <c r="BH241" s="70"/>
    </row>
    <row r="242" spans="1:60" ht="20.100000000000001" customHeight="1">
      <c r="A242" s="225">
        <v>191</v>
      </c>
      <c r="B242" s="226"/>
      <c r="C242" s="91" t="s">
        <v>486</v>
      </c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  <c r="AA242" s="92"/>
      <c r="AB242" s="93"/>
      <c r="AC242" s="94" t="s">
        <v>423</v>
      </c>
      <c r="AD242" s="95"/>
      <c r="AE242" s="28">
        <f>AE228+SUM(AE233:AH241)-SUM(AE237:AH238)</f>
        <v>102705</v>
      </c>
      <c r="AF242" s="28"/>
      <c r="AG242" s="28"/>
      <c r="AH242" s="28"/>
      <c r="AI242" s="28">
        <f t="shared" ref="AI242" si="179">AI228+SUM(AI233:AL241)-SUM(AI237:AL238)</f>
        <v>102705</v>
      </c>
      <c r="AJ242" s="28"/>
      <c r="AK242" s="28"/>
      <c r="AL242" s="28"/>
      <c r="AM242" s="28">
        <f t="shared" ref="AM242" si="180">AM228+SUM(AM233:AP241)-SUM(AM237:AP238)</f>
        <v>0</v>
      </c>
      <c r="AN242" s="28"/>
      <c r="AO242" s="28"/>
      <c r="AP242" s="28"/>
      <c r="AQ242" s="28">
        <f t="shared" ref="AQ242" si="181">AQ228+SUM(AQ233:AT241)-SUM(AQ237:AT238)</f>
        <v>0</v>
      </c>
      <c r="AR242" s="28"/>
      <c r="AS242" s="28"/>
      <c r="AT242" s="28"/>
      <c r="AU242" s="28">
        <f t="shared" ref="AU242" si="182">AU228+SUM(AU233:AX241)-SUM(AU237:AX238)</f>
        <v>0</v>
      </c>
      <c r="AV242" s="28"/>
      <c r="AW242" s="28"/>
      <c r="AX242" s="28"/>
      <c r="AY242" s="28">
        <f t="shared" ref="AY242" si="183">AY228+SUM(AY233:BB241)-SUM(AY237:BB238)</f>
        <v>0</v>
      </c>
      <c r="AZ242" s="28"/>
      <c r="BA242" s="28"/>
      <c r="BB242" s="28"/>
      <c r="BC242" s="28">
        <f t="shared" ref="BC242" si="184">BC228+SUM(BC233:BF241)-SUM(BC237:BF238)</f>
        <v>0</v>
      </c>
      <c r="BD242" s="28"/>
      <c r="BE242" s="28"/>
      <c r="BF242" s="28"/>
      <c r="BG242" s="87">
        <f t="shared" si="142"/>
        <v>0</v>
      </c>
      <c r="BH242" s="88"/>
    </row>
    <row r="243" spans="1:60" ht="20.100000000000001" customHeight="1">
      <c r="A243" s="208">
        <v>192</v>
      </c>
      <c r="B243" s="186"/>
      <c r="C243" s="96" t="s">
        <v>424</v>
      </c>
      <c r="D243" s="97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8"/>
      <c r="AC243" s="85" t="s">
        <v>425</v>
      </c>
      <c r="AD243" s="86"/>
      <c r="AE243" s="227"/>
      <c r="AF243" s="227"/>
      <c r="AG243" s="227"/>
      <c r="AH243" s="227"/>
      <c r="AI243" s="227"/>
      <c r="AJ243" s="227"/>
      <c r="AK243" s="227"/>
      <c r="AL243" s="227"/>
      <c r="AM243" s="227"/>
      <c r="AN243" s="227"/>
      <c r="AO243" s="227"/>
      <c r="AP243" s="227"/>
      <c r="AQ243" s="227"/>
      <c r="AR243" s="227"/>
      <c r="AS243" s="227"/>
      <c r="AT243" s="227"/>
      <c r="AU243" s="227"/>
      <c r="AV243" s="227"/>
      <c r="AW243" s="227"/>
      <c r="AX243" s="227"/>
      <c r="AY243" s="227"/>
      <c r="AZ243" s="227"/>
      <c r="BA243" s="227"/>
      <c r="BB243" s="227"/>
      <c r="BC243" s="227"/>
      <c r="BD243" s="227"/>
      <c r="BE243" s="227"/>
      <c r="BF243" s="227"/>
      <c r="BG243" s="87" t="str">
        <f t="shared" si="142"/>
        <v>n.é.</v>
      </c>
      <c r="BH243" s="88"/>
    </row>
    <row r="244" spans="1:60" ht="20.100000000000001" customHeight="1">
      <c r="A244" s="208">
        <v>193</v>
      </c>
      <c r="B244" s="186"/>
      <c r="C244" s="82" t="s">
        <v>426</v>
      </c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4"/>
      <c r="AC244" s="85" t="s">
        <v>427</v>
      </c>
      <c r="AD244" s="86"/>
      <c r="AE244" s="227"/>
      <c r="AF244" s="227"/>
      <c r="AG244" s="227"/>
      <c r="AH244" s="227"/>
      <c r="AI244" s="227"/>
      <c r="AJ244" s="227"/>
      <c r="AK244" s="227"/>
      <c r="AL244" s="227"/>
      <c r="AM244" s="227"/>
      <c r="AN244" s="227"/>
      <c r="AO244" s="227"/>
      <c r="AP244" s="227"/>
      <c r="AQ244" s="227"/>
      <c r="AR244" s="227"/>
      <c r="AS244" s="227"/>
      <c r="AT244" s="227"/>
      <c r="AU244" s="227"/>
      <c r="AV244" s="227"/>
      <c r="AW244" s="227"/>
      <c r="AX244" s="227"/>
      <c r="AY244" s="227"/>
      <c r="AZ244" s="227"/>
      <c r="BA244" s="227"/>
      <c r="BB244" s="227"/>
      <c r="BC244" s="227"/>
      <c r="BD244" s="227"/>
      <c r="BE244" s="227"/>
      <c r="BF244" s="227"/>
      <c r="BG244" s="87" t="str">
        <f t="shared" si="142"/>
        <v>n.é.</v>
      </c>
      <c r="BH244" s="88"/>
    </row>
    <row r="245" spans="1:60" ht="20.100000000000001" customHeight="1">
      <c r="A245" s="208">
        <v>194</v>
      </c>
      <c r="B245" s="186"/>
      <c r="C245" s="96" t="s">
        <v>428</v>
      </c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8"/>
      <c r="AC245" s="85" t="s">
        <v>429</v>
      </c>
      <c r="AD245" s="86"/>
      <c r="AE245" s="227"/>
      <c r="AF245" s="227"/>
      <c r="AG245" s="227"/>
      <c r="AH245" s="227"/>
      <c r="AI245" s="227"/>
      <c r="AJ245" s="227"/>
      <c r="AK245" s="227"/>
      <c r="AL245" s="227"/>
      <c r="AM245" s="227"/>
      <c r="AN245" s="227"/>
      <c r="AO245" s="227"/>
      <c r="AP245" s="227"/>
      <c r="AQ245" s="227"/>
      <c r="AR245" s="227"/>
      <c r="AS245" s="227"/>
      <c r="AT245" s="227"/>
      <c r="AU245" s="227"/>
      <c r="AV245" s="227"/>
      <c r="AW245" s="227"/>
      <c r="AX245" s="227"/>
      <c r="AY245" s="227"/>
      <c r="AZ245" s="227"/>
      <c r="BA245" s="227"/>
      <c r="BB245" s="227"/>
      <c r="BC245" s="227"/>
      <c r="BD245" s="227"/>
      <c r="BE245" s="227"/>
      <c r="BF245" s="227"/>
      <c r="BG245" s="87" t="str">
        <f t="shared" si="142"/>
        <v>n.é.</v>
      </c>
      <c r="BH245" s="88"/>
    </row>
    <row r="246" spans="1:60" ht="20.100000000000001" customHeight="1">
      <c r="A246" s="208">
        <v>195</v>
      </c>
      <c r="B246" s="186"/>
      <c r="C246" s="96" t="s">
        <v>430</v>
      </c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8"/>
      <c r="AC246" s="85" t="s">
        <v>431</v>
      </c>
      <c r="AD246" s="86"/>
      <c r="AE246" s="227"/>
      <c r="AF246" s="227"/>
      <c r="AG246" s="227"/>
      <c r="AH246" s="227"/>
      <c r="AI246" s="227"/>
      <c r="AJ246" s="227"/>
      <c r="AK246" s="227"/>
      <c r="AL246" s="227"/>
      <c r="AM246" s="227"/>
      <c r="AN246" s="227"/>
      <c r="AO246" s="227"/>
      <c r="AP246" s="227"/>
      <c r="AQ246" s="227"/>
      <c r="AR246" s="227"/>
      <c r="AS246" s="227"/>
      <c r="AT246" s="227"/>
      <c r="AU246" s="227"/>
      <c r="AV246" s="227"/>
      <c r="AW246" s="227"/>
      <c r="AX246" s="227"/>
      <c r="AY246" s="227"/>
      <c r="AZ246" s="227"/>
      <c r="BA246" s="227"/>
      <c r="BB246" s="227"/>
      <c r="BC246" s="227"/>
      <c r="BD246" s="227"/>
      <c r="BE246" s="227"/>
      <c r="BF246" s="227"/>
      <c r="BG246" s="87" t="str">
        <f t="shared" si="142"/>
        <v>n.é.</v>
      </c>
      <c r="BH246" s="88"/>
    </row>
    <row r="247" spans="1:60" s="3" customFormat="1" ht="20.100000000000001" customHeight="1">
      <c r="A247" s="225">
        <v>196</v>
      </c>
      <c r="B247" s="226"/>
      <c r="C247" s="91" t="s">
        <v>487</v>
      </c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3"/>
      <c r="AC247" s="94" t="s">
        <v>432</v>
      </c>
      <c r="AD247" s="95"/>
      <c r="AE247" s="28">
        <f>SUM(AE243:AH246)</f>
        <v>0</v>
      </c>
      <c r="AF247" s="28"/>
      <c r="AG247" s="28"/>
      <c r="AH247" s="28"/>
      <c r="AI247" s="28">
        <f t="shared" ref="AI247" si="185">SUM(AI243:AL246)</f>
        <v>0</v>
      </c>
      <c r="AJ247" s="28"/>
      <c r="AK247" s="28"/>
      <c r="AL247" s="28"/>
      <c r="AM247" s="28">
        <f t="shared" ref="AM247" si="186">SUM(AM243:AP246)</f>
        <v>0</v>
      </c>
      <c r="AN247" s="28"/>
      <c r="AO247" s="28"/>
      <c r="AP247" s="28"/>
      <c r="AQ247" s="28">
        <f t="shared" ref="AQ247" si="187">SUM(AQ243:AT246)</f>
        <v>0</v>
      </c>
      <c r="AR247" s="28"/>
      <c r="AS247" s="28"/>
      <c r="AT247" s="28"/>
      <c r="AU247" s="28">
        <f t="shared" ref="AU247" si="188">SUM(AU243:AX246)</f>
        <v>0</v>
      </c>
      <c r="AV247" s="28"/>
      <c r="AW247" s="28"/>
      <c r="AX247" s="28"/>
      <c r="AY247" s="28">
        <f t="shared" ref="AY247" si="189">SUM(AY243:BB246)</f>
        <v>0</v>
      </c>
      <c r="AZ247" s="28"/>
      <c r="BA247" s="28"/>
      <c r="BB247" s="28"/>
      <c r="BC247" s="28">
        <f t="shared" ref="BC247" si="190">SUM(BC243:BF246)</f>
        <v>0</v>
      </c>
      <c r="BD247" s="28"/>
      <c r="BE247" s="28"/>
      <c r="BF247" s="28"/>
      <c r="BG247" s="87" t="str">
        <f t="shared" si="142"/>
        <v>n.é.</v>
      </c>
      <c r="BH247" s="88"/>
    </row>
    <row r="248" spans="1:60" ht="20.100000000000001" customHeight="1">
      <c r="A248" s="208">
        <v>197</v>
      </c>
      <c r="B248" s="186"/>
      <c r="C248" s="82" t="s">
        <v>433</v>
      </c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4"/>
      <c r="AC248" s="85" t="s">
        <v>434</v>
      </c>
      <c r="AD248" s="86"/>
      <c r="AE248" s="224"/>
      <c r="AF248" s="224"/>
      <c r="AG248" s="224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4"/>
      <c r="AT248" s="224"/>
      <c r="AU248" s="224"/>
      <c r="AV248" s="224"/>
      <c r="AW248" s="224"/>
      <c r="AX248" s="224"/>
      <c r="AY248" s="224"/>
      <c r="AZ248" s="224"/>
      <c r="BA248" s="224"/>
      <c r="BB248" s="224"/>
      <c r="BC248" s="224"/>
      <c r="BD248" s="224"/>
      <c r="BE248" s="224"/>
      <c r="BF248" s="224"/>
      <c r="BG248" s="69" t="str">
        <f t="shared" si="142"/>
        <v>n.é.</v>
      </c>
      <c r="BH248" s="70"/>
    </row>
    <row r="249" spans="1:60" s="3" customFormat="1" ht="20.100000000000001" customHeight="1">
      <c r="A249" s="223">
        <v>198</v>
      </c>
      <c r="B249" s="188"/>
      <c r="C249" s="73" t="s">
        <v>488</v>
      </c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5"/>
      <c r="AC249" s="76" t="s">
        <v>435</v>
      </c>
      <c r="AD249" s="77"/>
      <c r="AE249" s="222">
        <f>AE242+AE247+AE248</f>
        <v>102705</v>
      </c>
      <c r="AF249" s="222"/>
      <c r="AG249" s="222"/>
      <c r="AH249" s="222"/>
      <c r="AI249" s="222">
        <f t="shared" ref="AI249" si="191">AI242+AI247+AI248</f>
        <v>102705</v>
      </c>
      <c r="AJ249" s="222"/>
      <c r="AK249" s="222"/>
      <c r="AL249" s="222"/>
      <c r="AM249" s="222">
        <f t="shared" ref="AM249" si="192">AM242+AM247+AM248</f>
        <v>0</v>
      </c>
      <c r="AN249" s="222"/>
      <c r="AO249" s="222"/>
      <c r="AP249" s="222"/>
      <c r="AQ249" s="222">
        <f t="shared" ref="AQ249" si="193">AQ242+AQ247+AQ248</f>
        <v>0</v>
      </c>
      <c r="AR249" s="222"/>
      <c r="AS249" s="222"/>
      <c r="AT249" s="222"/>
      <c r="AU249" s="222">
        <f t="shared" ref="AU249" si="194">AU242+AU247+AU248</f>
        <v>0</v>
      </c>
      <c r="AV249" s="222"/>
      <c r="AW249" s="222"/>
      <c r="AX249" s="222"/>
      <c r="AY249" s="222">
        <f t="shared" ref="AY249" si="195">AY242+AY247+AY248</f>
        <v>0</v>
      </c>
      <c r="AZ249" s="222"/>
      <c r="BA249" s="222"/>
      <c r="BB249" s="222"/>
      <c r="BC249" s="222">
        <f t="shared" ref="BC249" si="196">BC242+BC247+BC248</f>
        <v>0</v>
      </c>
      <c r="BD249" s="222"/>
      <c r="BE249" s="222"/>
      <c r="BF249" s="222"/>
      <c r="BG249" s="78">
        <f t="shared" si="142"/>
        <v>0</v>
      </c>
      <c r="BH249" s="79"/>
    </row>
    <row r="250" spans="1:60" s="3" customFormat="1" ht="20.100000000000001" customHeight="1">
      <c r="A250" s="183">
        <v>199</v>
      </c>
      <c r="B250" s="184"/>
      <c r="C250" s="64" t="s">
        <v>489</v>
      </c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6"/>
      <c r="AC250" s="67"/>
      <c r="AD250" s="68"/>
      <c r="AE250" s="221">
        <f>AE224+AE249</f>
        <v>323534.09999999998</v>
      </c>
      <c r="AF250" s="221"/>
      <c r="AG250" s="221"/>
      <c r="AH250" s="221"/>
      <c r="AI250" s="221">
        <f t="shared" ref="AI250" si="197">AI224+AI249</f>
        <v>323534</v>
      </c>
      <c r="AJ250" s="221"/>
      <c r="AK250" s="221"/>
      <c r="AL250" s="221"/>
      <c r="AM250" s="221">
        <f t="shared" ref="AM250" si="198">AM224+AM249</f>
        <v>0</v>
      </c>
      <c r="AN250" s="221"/>
      <c r="AO250" s="221"/>
      <c r="AP250" s="221"/>
      <c r="AQ250" s="221">
        <f t="shared" ref="AQ250" si="199">AQ224+AQ249</f>
        <v>0</v>
      </c>
      <c r="AR250" s="221"/>
      <c r="AS250" s="221"/>
      <c r="AT250" s="221"/>
      <c r="AU250" s="221">
        <f t="shared" ref="AU250" si="200">AU224+AU249</f>
        <v>0</v>
      </c>
      <c r="AV250" s="221"/>
      <c r="AW250" s="221"/>
      <c r="AX250" s="221"/>
      <c r="AY250" s="221">
        <f t="shared" ref="AY250" si="201">AY224+AY249</f>
        <v>0</v>
      </c>
      <c r="AZ250" s="221"/>
      <c r="BA250" s="221"/>
      <c r="BB250" s="221"/>
      <c r="BC250" s="221">
        <f t="shared" ref="BC250" si="202">BC224+BC249</f>
        <v>0</v>
      </c>
      <c r="BD250" s="221"/>
      <c r="BE250" s="221"/>
      <c r="BF250" s="221"/>
      <c r="BG250" s="57">
        <f t="shared" si="142"/>
        <v>0</v>
      </c>
      <c r="BH250" s="58"/>
    </row>
  </sheetData>
  <mergeCells count="2699">
    <mergeCell ref="A62:B62"/>
    <mergeCell ref="C62:AB62"/>
    <mergeCell ref="AC62:AD62"/>
    <mergeCell ref="AE62:AH62"/>
    <mergeCell ref="AI62:AL62"/>
    <mergeCell ref="AM62:AP62"/>
    <mergeCell ref="AQ62:AT62"/>
    <mergeCell ref="AU62:AX62"/>
    <mergeCell ref="AY62:BB62"/>
    <mergeCell ref="BC62:BF62"/>
    <mergeCell ref="BG62:BH62"/>
    <mergeCell ref="A63:B63"/>
    <mergeCell ref="C63:AB63"/>
    <mergeCell ref="AC63:AD63"/>
    <mergeCell ref="AE63:AH63"/>
    <mergeCell ref="AI63:AL63"/>
    <mergeCell ref="AM63:AP63"/>
    <mergeCell ref="AQ63:AT63"/>
    <mergeCell ref="AU63:AX63"/>
    <mergeCell ref="AY63:BB63"/>
    <mergeCell ref="BC63:BF63"/>
    <mergeCell ref="BG63:BH63"/>
    <mergeCell ref="BG5:BH6"/>
    <mergeCell ref="AE6:AH6"/>
    <mergeCell ref="AI6:AL6"/>
    <mergeCell ref="AM6:AP6"/>
    <mergeCell ref="AQ6:AT6"/>
    <mergeCell ref="AU6:AX6"/>
    <mergeCell ref="AY6:BB6"/>
    <mergeCell ref="A1:BH1"/>
    <mergeCell ref="A2:BH2"/>
    <mergeCell ref="A3:BH3"/>
    <mergeCell ref="A4:BH4"/>
    <mergeCell ref="A5:B6"/>
    <mergeCell ref="C5:AB6"/>
    <mergeCell ref="AC5:AD6"/>
    <mergeCell ref="AE5:AL5"/>
    <mergeCell ref="AM5:BB5"/>
    <mergeCell ref="BC5:BF6"/>
    <mergeCell ref="AI16:AL16"/>
    <mergeCell ref="A13:B13"/>
    <mergeCell ref="C13:AB13"/>
    <mergeCell ref="AC13:AD13"/>
    <mergeCell ref="AE13:AH13"/>
    <mergeCell ref="AI13:AL13"/>
    <mergeCell ref="AM13:AP13"/>
    <mergeCell ref="AM8:AP8"/>
    <mergeCell ref="AQ8:AT8"/>
    <mergeCell ref="AU8:AX8"/>
    <mergeCell ref="AY8:BB8"/>
    <mergeCell ref="BC8:BF8"/>
    <mergeCell ref="BG8:BH8"/>
    <mergeCell ref="AQ7:AT7"/>
    <mergeCell ref="AU7:AX7"/>
    <mergeCell ref="AY7:BB7"/>
    <mergeCell ref="BC7:BF7"/>
    <mergeCell ref="BG7:BH7"/>
    <mergeCell ref="A8:B8"/>
    <mergeCell ref="C8:AB8"/>
    <mergeCell ref="AC8:AD8"/>
    <mergeCell ref="AE8:AH8"/>
    <mergeCell ref="AI8:AL8"/>
    <mergeCell ref="A7:B7"/>
    <mergeCell ref="C7:AB7"/>
    <mergeCell ref="AC7:AD7"/>
    <mergeCell ref="AE7:AH7"/>
    <mergeCell ref="AI7:AL7"/>
    <mergeCell ref="AM7:AP7"/>
    <mergeCell ref="AM9:AP9"/>
    <mergeCell ref="AQ9:AT9"/>
    <mergeCell ref="AU9:AX9"/>
    <mergeCell ref="AM24:AP24"/>
    <mergeCell ref="AQ24:AT24"/>
    <mergeCell ref="AU24:AX24"/>
    <mergeCell ref="AY24:BB24"/>
    <mergeCell ref="BC24:BF24"/>
    <mergeCell ref="BG24:BH24"/>
    <mergeCell ref="AQ22:AT22"/>
    <mergeCell ref="AU22:AX22"/>
    <mergeCell ref="AY22:BB22"/>
    <mergeCell ref="BC22:BF22"/>
    <mergeCell ref="BG22:BH22"/>
    <mergeCell ref="A24:B24"/>
    <mergeCell ref="C24:AB24"/>
    <mergeCell ref="AC24:AD24"/>
    <mergeCell ref="AE24:AH24"/>
    <mergeCell ref="AI24:AL24"/>
    <mergeCell ref="A22:B22"/>
    <mergeCell ref="C22:AB22"/>
    <mergeCell ref="AC22:AD22"/>
    <mergeCell ref="AE22:AH22"/>
    <mergeCell ref="AI22:AL22"/>
    <mergeCell ref="AM22:AP22"/>
    <mergeCell ref="AM23:AP23"/>
    <mergeCell ref="AQ23:AT23"/>
    <mergeCell ref="AU23:AX23"/>
    <mergeCell ref="AY23:BB23"/>
    <mergeCell ref="BC23:BF23"/>
    <mergeCell ref="BG23:BH23"/>
    <mergeCell ref="AM26:AP26"/>
    <mergeCell ref="AQ26:AT26"/>
    <mergeCell ref="AU26:AX26"/>
    <mergeCell ref="AY26:BB26"/>
    <mergeCell ref="BC26:BF26"/>
    <mergeCell ref="BG26:BH26"/>
    <mergeCell ref="AQ25:AT25"/>
    <mergeCell ref="AU25:AX25"/>
    <mergeCell ref="AY25:BB25"/>
    <mergeCell ref="BC25:BF25"/>
    <mergeCell ref="BG25:BH25"/>
    <mergeCell ref="A26:B26"/>
    <mergeCell ref="C26:AB26"/>
    <mergeCell ref="AC26:AD26"/>
    <mergeCell ref="AE26:AH26"/>
    <mergeCell ref="AI26:AL26"/>
    <mergeCell ref="A25:B25"/>
    <mergeCell ref="C25:AB25"/>
    <mergeCell ref="AC25:AD25"/>
    <mergeCell ref="AE25:AH25"/>
    <mergeCell ref="AI25:AL25"/>
    <mergeCell ref="AM25:AP25"/>
    <mergeCell ref="AM28:AP28"/>
    <mergeCell ref="AQ28:AT28"/>
    <mergeCell ref="AU28:AX28"/>
    <mergeCell ref="AY28:BB28"/>
    <mergeCell ref="BC28:BF28"/>
    <mergeCell ref="BG28:BH28"/>
    <mergeCell ref="AQ27:AT27"/>
    <mergeCell ref="AU27:AX27"/>
    <mergeCell ref="AY27:BB27"/>
    <mergeCell ref="BC27:BF27"/>
    <mergeCell ref="BG27:BH27"/>
    <mergeCell ref="A28:B28"/>
    <mergeCell ref="C28:AB28"/>
    <mergeCell ref="AC28:AD28"/>
    <mergeCell ref="AE28:AH28"/>
    <mergeCell ref="AI28:AL28"/>
    <mergeCell ref="A27:B27"/>
    <mergeCell ref="C27:AB27"/>
    <mergeCell ref="AC27:AD27"/>
    <mergeCell ref="AE27:AH27"/>
    <mergeCell ref="AI27:AL27"/>
    <mergeCell ref="AM27:AP27"/>
    <mergeCell ref="AM30:AP30"/>
    <mergeCell ref="AQ30:AT30"/>
    <mergeCell ref="AU30:AX30"/>
    <mergeCell ref="AY30:BB30"/>
    <mergeCell ref="BC30:BF30"/>
    <mergeCell ref="BG30:BH30"/>
    <mergeCell ref="AQ29:AT29"/>
    <mergeCell ref="AU29:AX29"/>
    <mergeCell ref="AY29:BB29"/>
    <mergeCell ref="BC29:BF29"/>
    <mergeCell ref="BG29:BH29"/>
    <mergeCell ref="A30:B30"/>
    <mergeCell ref="C30:AB30"/>
    <mergeCell ref="AC30:AD30"/>
    <mergeCell ref="AE30:AH30"/>
    <mergeCell ref="AI30:AL30"/>
    <mergeCell ref="A29:B29"/>
    <mergeCell ref="C29:AB29"/>
    <mergeCell ref="AC29:AD29"/>
    <mergeCell ref="AE29:AH29"/>
    <mergeCell ref="AI29:AL29"/>
    <mergeCell ref="AM29:AP29"/>
    <mergeCell ref="AM32:AP32"/>
    <mergeCell ref="AQ32:AT32"/>
    <mergeCell ref="AU32:AX32"/>
    <mergeCell ref="AY32:BB32"/>
    <mergeCell ref="BC32:BF32"/>
    <mergeCell ref="BG32:BH32"/>
    <mergeCell ref="AQ31:AT31"/>
    <mergeCell ref="AU31:AX31"/>
    <mergeCell ref="AY31:BB31"/>
    <mergeCell ref="BC31:BF31"/>
    <mergeCell ref="BG31:BH31"/>
    <mergeCell ref="A32:B32"/>
    <mergeCell ref="C32:AB32"/>
    <mergeCell ref="AC32:AD32"/>
    <mergeCell ref="AE32:AH32"/>
    <mergeCell ref="AI32:AL32"/>
    <mergeCell ref="A31:B31"/>
    <mergeCell ref="C31:AB31"/>
    <mergeCell ref="AC31:AD31"/>
    <mergeCell ref="AE31:AH31"/>
    <mergeCell ref="AI31:AL31"/>
    <mergeCell ref="AM31:AP31"/>
    <mergeCell ref="AM35:AP35"/>
    <mergeCell ref="AQ35:AT35"/>
    <mergeCell ref="AU35:AX35"/>
    <mergeCell ref="AY35:BB35"/>
    <mergeCell ref="BC35:BF35"/>
    <mergeCell ref="BG35:BH35"/>
    <mergeCell ref="AQ33:AT33"/>
    <mergeCell ref="AU33:AX33"/>
    <mergeCell ref="AY33:BB33"/>
    <mergeCell ref="BC33:BF33"/>
    <mergeCell ref="BG33:BH33"/>
    <mergeCell ref="A35:B35"/>
    <mergeCell ref="C35:AB35"/>
    <mergeCell ref="AC35:AD35"/>
    <mergeCell ref="AE35:AH35"/>
    <mergeCell ref="AI35:AL35"/>
    <mergeCell ref="A33:B33"/>
    <mergeCell ref="C33:AB33"/>
    <mergeCell ref="AC33:AD33"/>
    <mergeCell ref="AE33:AH33"/>
    <mergeCell ref="AI33:AL33"/>
    <mergeCell ref="AM33:AP33"/>
    <mergeCell ref="AM34:AP34"/>
    <mergeCell ref="AQ34:AT34"/>
    <mergeCell ref="AU34:AX34"/>
    <mergeCell ref="AY34:BB34"/>
    <mergeCell ref="BC34:BF34"/>
    <mergeCell ref="BG34:BH34"/>
    <mergeCell ref="A34:B34"/>
    <mergeCell ref="C34:AB34"/>
    <mergeCell ref="AC34:AD34"/>
    <mergeCell ref="AE34:AH34"/>
    <mergeCell ref="AM37:AP37"/>
    <mergeCell ref="AQ37:AT37"/>
    <mergeCell ref="AU37:AX37"/>
    <mergeCell ref="AY37:BB37"/>
    <mergeCell ref="BC37:BF37"/>
    <mergeCell ref="BG37:BH37"/>
    <mergeCell ref="AQ36:AT36"/>
    <mergeCell ref="AU36:AX36"/>
    <mergeCell ref="AY36:BB36"/>
    <mergeCell ref="BC36:BF36"/>
    <mergeCell ref="BG36:BH36"/>
    <mergeCell ref="A37:B37"/>
    <mergeCell ref="C37:AB37"/>
    <mergeCell ref="AC37:AD37"/>
    <mergeCell ref="AE37:AH37"/>
    <mergeCell ref="AI37:AL37"/>
    <mergeCell ref="A36:B36"/>
    <mergeCell ref="C36:AB36"/>
    <mergeCell ref="AC36:AD36"/>
    <mergeCell ref="AE36:AH36"/>
    <mergeCell ref="AI36:AL36"/>
    <mergeCell ref="AM36:AP36"/>
    <mergeCell ref="AM39:AP39"/>
    <mergeCell ref="AQ39:AT39"/>
    <mergeCell ref="AU39:AX39"/>
    <mergeCell ref="AY39:BB39"/>
    <mergeCell ref="BC39:BF39"/>
    <mergeCell ref="BG39:BH39"/>
    <mergeCell ref="AQ38:AT38"/>
    <mergeCell ref="AU38:AX38"/>
    <mergeCell ref="AY38:BB38"/>
    <mergeCell ref="BC38:BF38"/>
    <mergeCell ref="BG38:BH38"/>
    <mergeCell ref="A39:B39"/>
    <mergeCell ref="C39:AB39"/>
    <mergeCell ref="AC39:AD39"/>
    <mergeCell ref="AE39:AH39"/>
    <mergeCell ref="AI39:AL39"/>
    <mergeCell ref="A38:B38"/>
    <mergeCell ref="C38:AB38"/>
    <mergeCell ref="AC38:AD38"/>
    <mergeCell ref="AE38:AH38"/>
    <mergeCell ref="AI38:AL38"/>
    <mergeCell ref="AM38:AP38"/>
    <mergeCell ref="AM41:AP41"/>
    <mergeCell ref="AQ41:AT41"/>
    <mergeCell ref="AU41:AX41"/>
    <mergeCell ref="AY41:BB41"/>
    <mergeCell ref="BC41:BF41"/>
    <mergeCell ref="BG41:BH41"/>
    <mergeCell ref="AQ40:AT40"/>
    <mergeCell ref="AU40:AX40"/>
    <mergeCell ref="AY40:BB40"/>
    <mergeCell ref="BC40:BF40"/>
    <mergeCell ref="BG40:BH40"/>
    <mergeCell ref="A41:B41"/>
    <mergeCell ref="C41:AB41"/>
    <mergeCell ref="AC41:AD41"/>
    <mergeCell ref="AE41:AH41"/>
    <mergeCell ref="AI41:AL41"/>
    <mergeCell ref="A40:B40"/>
    <mergeCell ref="C40:AB40"/>
    <mergeCell ref="AC40:AD40"/>
    <mergeCell ref="AE40:AH40"/>
    <mergeCell ref="AI40:AL40"/>
    <mergeCell ref="AM40:AP40"/>
    <mergeCell ref="AM43:AP43"/>
    <mergeCell ref="AQ43:AT43"/>
    <mergeCell ref="AU43:AX43"/>
    <mergeCell ref="AY43:BB43"/>
    <mergeCell ref="BC43:BF43"/>
    <mergeCell ref="BG43:BH43"/>
    <mergeCell ref="AQ42:AT42"/>
    <mergeCell ref="AU42:AX42"/>
    <mergeCell ref="AY42:BB42"/>
    <mergeCell ref="BC42:BF42"/>
    <mergeCell ref="BG42:BH42"/>
    <mergeCell ref="A43:B43"/>
    <mergeCell ref="C43:AB43"/>
    <mergeCell ref="AC43:AD43"/>
    <mergeCell ref="AE43:AH43"/>
    <mergeCell ref="AI43:AL43"/>
    <mergeCell ref="A42:B42"/>
    <mergeCell ref="C42:AB42"/>
    <mergeCell ref="AC42:AD42"/>
    <mergeCell ref="AE42:AH42"/>
    <mergeCell ref="AI42:AL42"/>
    <mergeCell ref="AM42:AP42"/>
    <mergeCell ref="AM45:AP45"/>
    <mergeCell ref="AQ45:AT45"/>
    <mergeCell ref="AU45:AX45"/>
    <mergeCell ref="AY45:BB45"/>
    <mergeCell ref="BC45:BF45"/>
    <mergeCell ref="BG45:BH45"/>
    <mergeCell ref="AQ44:AT44"/>
    <mergeCell ref="AU44:AX44"/>
    <mergeCell ref="AY44:BB44"/>
    <mergeCell ref="BC44:BF44"/>
    <mergeCell ref="BG44:BH44"/>
    <mergeCell ref="A45:B45"/>
    <mergeCell ref="C45:AB45"/>
    <mergeCell ref="AC45:AD45"/>
    <mergeCell ref="AE45:AH45"/>
    <mergeCell ref="AI45:AL45"/>
    <mergeCell ref="A44:B44"/>
    <mergeCell ref="C44:AB44"/>
    <mergeCell ref="AC44:AD44"/>
    <mergeCell ref="AE44:AH44"/>
    <mergeCell ref="AI44:AL44"/>
    <mergeCell ref="AM44:AP44"/>
    <mergeCell ref="AM49:AP49"/>
    <mergeCell ref="AQ49:AT49"/>
    <mergeCell ref="AU49:AX49"/>
    <mergeCell ref="AY49:BB49"/>
    <mergeCell ref="BC49:BF49"/>
    <mergeCell ref="BG49:BH49"/>
    <mergeCell ref="AQ47:AT47"/>
    <mergeCell ref="AU47:AX47"/>
    <mergeCell ref="AY47:BB47"/>
    <mergeCell ref="BC47:BF47"/>
    <mergeCell ref="BG47:BH47"/>
    <mergeCell ref="A49:B49"/>
    <mergeCell ref="C49:AB49"/>
    <mergeCell ref="AC49:AD49"/>
    <mergeCell ref="AE49:AH49"/>
    <mergeCell ref="AI49:AL49"/>
    <mergeCell ref="A47:B47"/>
    <mergeCell ref="C47:AB47"/>
    <mergeCell ref="AC47:AD47"/>
    <mergeCell ref="AE47:AH47"/>
    <mergeCell ref="AI47:AL47"/>
    <mergeCell ref="AM47:AP47"/>
    <mergeCell ref="A55:B55"/>
    <mergeCell ref="C55:AB55"/>
    <mergeCell ref="AC55:AD55"/>
    <mergeCell ref="AE55:AH55"/>
    <mergeCell ref="AI55:AL55"/>
    <mergeCell ref="AM51:AP51"/>
    <mergeCell ref="AQ51:AT51"/>
    <mergeCell ref="AU51:AX51"/>
    <mergeCell ref="AY51:BB51"/>
    <mergeCell ref="BC51:BF51"/>
    <mergeCell ref="BG51:BH51"/>
    <mergeCell ref="AQ50:AT50"/>
    <mergeCell ref="AU50:AX50"/>
    <mergeCell ref="AY50:BB50"/>
    <mergeCell ref="BC50:BF50"/>
    <mergeCell ref="BG50:BH50"/>
    <mergeCell ref="A51:B51"/>
    <mergeCell ref="C51:AB51"/>
    <mergeCell ref="AC51:AD51"/>
    <mergeCell ref="AE51:AH51"/>
    <mergeCell ref="AI51:AL51"/>
    <mergeCell ref="A50:B50"/>
    <mergeCell ref="C50:AB50"/>
    <mergeCell ref="AC50:AD50"/>
    <mergeCell ref="AE50:AH50"/>
    <mergeCell ref="AI50:AL50"/>
    <mergeCell ref="AM50:AP50"/>
    <mergeCell ref="AY58:BB58"/>
    <mergeCell ref="BC58:BF58"/>
    <mergeCell ref="BG58:BH58"/>
    <mergeCell ref="A58:B58"/>
    <mergeCell ref="C58:AB58"/>
    <mergeCell ref="AC58:AD58"/>
    <mergeCell ref="AE58:AH58"/>
    <mergeCell ref="AI58:AL58"/>
    <mergeCell ref="AM55:AP55"/>
    <mergeCell ref="AM54:AP54"/>
    <mergeCell ref="AQ54:AT54"/>
    <mergeCell ref="AU54:AX54"/>
    <mergeCell ref="AY54:BB54"/>
    <mergeCell ref="BC54:BF54"/>
    <mergeCell ref="BG54:BH54"/>
    <mergeCell ref="AQ52:AT52"/>
    <mergeCell ref="AU52:AX52"/>
    <mergeCell ref="AY52:BB52"/>
    <mergeCell ref="BC52:BF52"/>
    <mergeCell ref="BG52:BH52"/>
    <mergeCell ref="A54:B54"/>
    <mergeCell ref="C54:AB54"/>
    <mergeCell ref="AC54:AD54"/>
    <mergeCell ref="AE54:AH54"/>
    <mergeCell ref="AI54:AL54"/>
    <mergeCell ref="A52:B52"/>
    <mergeCell ref="C52:AB52"/>
    <mergeCell ref="AC52:AD52"/>
    <mergeCell ref="AE52:AH52"/>
    <mergeCell ref="AI52:AL52"/>
    <mergeCell ref="AM52:AP52"/>
    <mergeCell ref="BG55:BH55"/>
    <mergeCell ref="AM65:AP65"/>
    <mergeCell ref="AQ65:AT65"/>
    <mergeCell ref="AU65:AX65"/>
    <mergeCell ref="AY65:BB65"/>
    <mergeCell ref="BC65:BF65"/>
    <mergeCell ref="BG65:BH65"/>
    <mergeCell ref="AQ64:AT64"/>
    <mergeCell ref="AU64:AX64"/>
    <mergeCell ref="AY64:BB64"/>
    <mergeCell ref="BC64:BF64"/>
    <mergeCell ref="BG64:BH64"/>
    <mergeCell ref="A65:B65"/>
    <mergeCell ref="C65:AB65"/>
    <mergeCell ref="AC65:AD65"/>
    <mergeCell ref="AE65:AH65"/>
    <mergeCell ref="AI65:AL65"/>
    <mergeCell ref="A64:B64"/>
    <mergeCell ref="C64:AB64"/>
    <mergeCell ref="AC64:AD64"/>
    <mergeCell ref="AE64:AH64"/>
    <mergeCell ref="AI64:AL64"/>
    <mergeCell ref="AM64:AP64"/>
    <mergeCell ref="AQ66:AT66"/>
    <mergeCell ref="AU66:AX66"/>
    <mergeCell ref="AY66:BB66"/>
    <mergeCell ref="BC66:BF66"/>
    <mergeCell ref="BG66:BH66"/>
    <mergeCell ref="A69:B69"/>
    <mergeCell ref="C69:AB69"/>
    <mergeCell ref="AC69:AD69"/>
    <mergeCell ref="AE69:AH69"/>
    <mergeCell ref="AI69:AL69"/>
    <mergeCell ref="A66:B66"/>
    <mergeCell ref="C66:AB66"/>
    <mergeCell ref="AC66:AD66"/>
    <mergeCell ref="AE66:AH66"/>
    <mergeCell ref="AI66:AL66"/>
    <mergeCell ref="AM66:AP66"/>
    <mergeCell ref="A68:B68"/>
    <mergeCell ref="C68:AB68"/>
    <mergeCell ref="AC68:AD68"/>
    <mergeCell ref="AE68:AH68"/>
    <mergeCell ref="AI68:AL68"/>
    <mergeCell ref="AM68:AP68"/>
    <mergeCell ref="AM67:AP67"/>
    <mergeCell ref="AQ67:AT67"/>
    <mergeCell ref="AU67:AX67"/>
    <mergeCell ref="AY67:BB67"/>
    <mergeCell ref="AQ68:AT68"/>
    <mergeCell ref="AU68:AX68"/>
    <mergeCell ref="AY68:BB68"/>
    <mergeCell ref="BC68:BF68"/>
    <mergeCell ref="BG68:BH68"/>
    <mergeCell ref="AQ70:AT70"/>
    <mergeCell ref="AU70:AX70"/>
    <mergeCell ref="AY70:BB70"/>
    <mergeCell ref="BC70:BF70"/>
    <mergeCell ref="BG70:BH70"/>
    <mergeCell ref="A71:B71"/>
    <mergeCell ref="C71:AB71"/>
    <mergeCell ref="AC71:AD71"/>
    <mergeCell ref="AE71:AH71"/>
    <mergeCell ref="AI71:AL71"/>
    <mergeCell ref="A70:B70"/>
    <mergeCell ref="C70:AB70"/>
    <mergeCell ref="AC70:AD70"/>
    <mergeCell ref="AE70:AH70"/>
    <mergeCell ref="AI70:AL70"/>
    <mergeCell ref="AM70:AP70"/>
    <mergeCell ref="AM69:AP69"/>
    <mergeCell ref="AQ69:AT69"/>
    <mergeCell ref="AU69:AX69"/>
    <mergeCell ref="AY69:BB69"/>
    <mergeCell ref="BC69:BF69"/>
    <mergeCell ref="BG69:BH69"/>
    <mergeCell ref="AQ72:AT72"/>
    <mergeCell ref="AU72:AX72"/>
    <mergeCell ref="AY72:BB72"/>
    <mergeCell ref="BC72:BF72"/>
    <mergeCell ref="BG72:BH72"/>
    <mergeCell ref="A73:B73"/>
    <mergeCell ref="C73:AB73"/>
    <mergeCell ref="AC73:AD73"/>
    <mergeCell ref="AE73:AH73"/>
    <mergeCell ref="AI73:AL73"/>
    <mergeCell ref="A72:B72"/>
    <mergeCell ref="C72:AB72"/>
    <mergeCell ref="AC72:AD72"/>
    <mergeCell ref="AE72:AH72"/>
    <mergeCell ref="AI72:AL72"/>
    <mergeCell ref="AM72:AP72"/>
    <mergeCell ref="AM71:AP71"/>
    <mergeCell ref="AQ71:AT71"/>
    <mergeCell ref="AU71:AX71"/>
    <mergeCell ref="AY71:BB71"/>
    <mergeCell ref="BC71:BF71"/>
    <mergeCell ref="BG71:BH71"/>
    <mergeCell ref="AQ74:AT74"/>
    <mergeCell ref="AU74:AX74"/>
    <mergeCell ref="AY74:BB74"/>
    <mergeCell ref="BC74:BF74"/>
    <mergeCell ref="BG74:BH74"/>
    <mergeCell ref="A75:B75"/>
    <mergeCell ref="C75:AB75"/>
    <mergeCell ref="AC75:AD75"/>
    <mergeCell ref="AE75:AH75"/>
    <mergeCell ref="AI75:AL75"/>
    <mergeCell ref="A74:B74"/>
    <mergeCell ref="C74:AB74"/>
    <mergeCell ref="AC74:AD74"/>
    <mergeCell ref="AE74:AH74"/>
    <mergeCell ref="AI74:AL74"/>
    <mergeCell ref="AM74:AP74"/>
    <mergeCell ref="AM73:AP73"/>
    <mergeCell ref="AQ73:AT73"/>
    <mergeCell ref="AU73:AX73"/>
    <mergeCell ref="AY73:BB73"/>
    <mergeCell ref="BC73:BF73"/>
    <mergeCell ref="BG73:BH73"/>
    <mergeCell ref="AQ76:AT76"/>
    <mergeCell ref="AU76:AX76"/>
    <mergeCell ref="AY76:BB76"/>
    <mergeCell ref="BC76:BF76"/>
    <mergeCell ref="BG76:BH76"/>
    <mergeCell ref="A77:B77"/>
    <mergeCell ref="C77:AB77"/>
    <mergeCell ref="AC77:AD77"/>
    <mergeCell ref="AE77:AH77"/>
    <mergeCell ref="AI77:AL77"/>
    <mergeCell ref="A76:B76"/>
    <mergeCell ref="C76:AB76"/>
    <mergeCell ref="AC76:AD76"/>
    <mergeCell ref="AE76:AH76"/>
    <mergeCell ref="AI76:AL76"/>
    <mergeCell ref="AM76:AP76"/>
    <mergeCell ref="AM75:AP75"/>
    <mergeCell ref="AQ75:AT75"/>
    <mergeCell ref="AU75:AX75"/>
    <mergeCell ref="AY75:BB75"/>
    <mergeCell ref="BC75:BF75"/>
    <mergeCell ref="BG75:BH75"/>
    <mergeCell ref="AQ78:AT78"/>
    <mergeCell ref="AU78:AX78"/>
    <mergeCell ref="AY78:BB78"/>
    <mergeCell ref="BC78:BF78"/>
    <mergeCell ref="BG78:BH78"/>
    <mergeCell ref="A79:B79"/>
    <mergeCell ref="C79:AB79"/>
    <mergeCell ref="AC79:AD79"/>
    <mergeCell ref="AE79:AH79"/>
    <mergeCell ref="AI79:AL79"/>
    <mergeCell ref="A78:B78"/>
    <mergeCell ref="C78:AB78"/>
    <mergeCell ref="AC78:AD78"/>
    <mergeCell ref="AE78:AH78"/>
    <mergeCell ref="AI78:AL78"/>
    <mergeCell ref="AM78:AP78"/>
    <mergeCell ref="AM77:AP77"/>
    <mergeCell ref="AQ77:AT77"/>
    <mergeCell ref="AU77:AX77"/>
    <mergeCell ref="AY77:BB77"/>
    <mergeCell ref="BC77:BF77"/>
    <mergeCell ref="BG77:BH77"/>
    <mergeCell ref="AQ80:AT80"/>
    <mergeCell ref="AU80:AX80"/>
    <mergeCell ref="AY80:BB80"/>
    <mergeCell ref="BC80:BF80"/>
    <mergeCell ref="BG80:BH80"/>
    <mergeCell ref="A81:B81"/>
    <mergeCell ref="C81:AB81"/>
    <mergeCell ref="AC81:AD81"/>
    <mergeCell ref="AE81:AH81"/>
    <mergeCell ref="AI81:AL81"/>
    <mergeCell ref="A80:B80"/>
    <mergeCell ref="C80:AB80"/>
    <mergeCell ref="AC80:AD80"/>
    <mergeCell ref="AE80:AH80"/>
    <mergeCell ref="AI80:AL80"/>
    <mergeCell ref="AM80:AP80"/>
    <mergeCell ref="AM79:AP79"/>
    <mergeCell ref="AQ79:AT79"/>
    <mergeCell ref="AU79:AX79"/>
    <mergeCell ref="AY79:BB79"/>
    <mergeCell ref="BC79:BF79"/>
    <mergeCell ref="BG79:BH79"/>
    <mergeCell ref="AQ82:AT82"/>
    <mergeCell ref="AU82:AX82"/>
    <mergeCell ref="AY82:BB82"/>
    <mergeCell ref="BC82:BF82"/>
    <mergeCell ref="BG82:BH82"/>
    <mergeCell ref="A83:B83"/>
    <mergeCell ref="C83:AB83"/>
    <mergeCell ref="AC83:AD83"/>
    <mergeCell ref="AE83:AH83"/>
    <mergeCell ref="AI83:AL83"/>
    <mergeCell ref="A82:B82"/>
    <mergeCell ref="C82:AB82"/>
    <mergeCell ref="AC82:AD82"/>
    <mergeCell ref="AE82:AH82"/>
    <mergeCell ref="AI82:AL82"/>
    <mergeCell ref="AM82:AP82"/>
    <mergeCell ref="AM81:AP81"/>
    <mergeCell ref="AQ81:AT81"/>
    <mergeCell ref="AU81:AX81"/>
    <mergeCell ref="AY81:BB81"/>
    <mergeCell ref="BC81:BF81"/>
    <mergeCell ref="BG81:BH81"/>
    <mergeCell ref="AQ84:AT84"/>
    <mergeCell ref="AU84:AX84"/>
    <mergeCell ref="AY84:BB84"/>
    <mergeCell ref="BC84:BF84"/>
    <mergeCell ref="BG84:BH84"/>
    <mergeCell ref="A85:B85"/>
    <mergeCell ref="C85:AB85"/>
    <mergeCell ref="AC85:AD85"/>
    <mergeCell ref="AE85:AH85"/>
    <mergeCell ref="AI85:AL85"/>
    <mergeCell ref="A84:B84"/>
    <mergeCell ref="C84:AB84"/>
    <mergeCell ref="AC84:AD84"/>
    <mergeCell ref="AE84:AH84"/>
    <mergeCell ref="AI84:AL84"/>
    <mergeCell ref="AM84:AP84"/>
    <mergeCell ref="AM83:AP83"/>
    <mergeCell ref="AQ83:AT83"/>
    <mergeCell ref="AU83:AX83"/>
    <mergeCell ref="AY83:BB83"/>
    <mergeCell ref="BC83:BF83"/>
    <mergeCell ref="BG83:BH83"/>
    <mergeCell ref="AQ86:AT86"/>
    <mergeCell ref="AU86:AX86"/>
    <mergeCell ref="AY86:BB86"/>
    <mergeCell ref="BC86:BF86"/>
    <mergeCell ref="BG86:BH86"/>
    <mergeCell ref="A87:B87"/>
    <mergeCell ref="C87:AB87"/>
    <mergeCell ref="AC87:AD87"/>
    <mergeCell ref="AE87:AH87"/>
    <mergeCell ref="AI87:AL87"/>
    <mergeCell ref="A86:B86"/>
    <mergeCell ref="C86:AB86"/>
    <mergeCell ref="AC86:AD86"/>
    <mergeCell ref="AE86:AH86"/>
    <mergeCell ref="AI86:AL86"/>
    <mergeCell ref="AM86:AP86"/>
    <mergeCell ref="AM85:AP85"/>
    <mergeCell ref="AQ85:AT85"/>
    <mergeCell ref="AU85:AX85"/>
    <mergeCell ref="AY85:BB85"/>
    <mergeCell ref="BC85:BF85"/>
    <mergeCell ref="BG85:BH85"/>
    <mergeCell ref="AQ89:AT89"/>
    <mergeCell ref="AU89:AX89"/>
    <mergeCell ref="AY89:BB89"/>
    <mergeCell ref="BC89:BF89"/>
    <mergeCell ref="BG89:BH89"/>
    <mergeCell ref="A90:B90"/>
    <mergeCell ref="C90:AB90"/>
    <mergeCell ref="AC90:AD90"/>
    <mergeCell ref="AE90:AH90"/>
    <mergeCell ref="AI90:AL90"/>
    <mergeCell ref="A89:B89"/>
    <mergeCell ref="C89:AB89"/>
    <mergeCell ref="AC89:AD89"/>
    <mergeCell ref="AE89:AH89"/>
    <mergeCell ref="AI89:AL89"/>
    <mergeCell ref="AM89:AP89"/>
    <mergeCell ref="AM87:AP87"/>
    <mergeCell ref="AQ87:AT87"/>
    <mergeCell ref="AU87:AX87"/>
    <mergeCell ref="AY87:BB87"/>
    <mergeCell ref="BC87:BF87"/>
    <mergeCell ref="BG87:BH87"/>
    <mergeCell ref="AY88:BB88"/>
    <mergeCell ref="BC88:BF88"/>
    <mergeCell ref="BG88:BH88"/>
    <mergeCell ref="A88:B88"/>
    <mergeCell ref="C88:AB88"/>
    <mergeCell ref="AC88:AD88"/>
    <mergeCell ref="AE88:AH88"/>
    <mergeCell ref="AI88:AL88"/>
    <mergeCell ref="AM88:AP88"/>
    <mergeCell ref="AQ91:AT91"/>
    <mergeCell ref="AU91:AX91"/>
    <mergeCell ref="AY91:BB91"/>
    <mergeCell ref="BC91:BF91"/>
    <mergeCell ref="BG91:BH91"/>
    <mergeCell ref="A92:B92"/>
    <mergeCell ref="C92:AB92"/>
    <mergeCell ref="AC92:AD92"/>
    <mergeCell ref="AE92:AH92"/>
    <mergeCell ref="AI92:AL92"/>
    <mergeCell ref="A91:B91"/>
    <mergeCell ref="C91:AB91"/>
    <mergeCell ref="AC91:AD91"/>
    <mergeCell ref="AE91:AH91"/>
    <mergeCell ref="AI91:AL91"/>
    <mergeCell ref="AM91:AP91"/>
    <mergeCell ref="AM90:AP90"/>
    <mergeCell ref="AQ90:AT90"/>
    <mergeCell ref="AU90:AX90"/>
    <mergeCell ref="AY90:BB90"/>
    <mergeCell ref="BC90:BF90"/>
    <mergeCell ref="BG90:BH90"/>
    <mergeCell ref="AQ93:AT93"/>
    <mergeCell ref="AU93:AX93"/>
    <mergeCell ref="AY93:BB93"/>
    <mergeCell ref="BC93:BF93"/>
    <mergeCell ref="BG93:BH93"/>
    <mergeCell ref="A94:B94"/>
    <mergeCell ref="C94:AB94"/>
    <mergeCell ref="AC94:AD94"/>
    <mergeCell ref="AE94:AH94"/>
    <mergeCell ref="AI94:AL94"/>
    <mergeCell ref="A93:B93"/>
    <mergeCell ref="C93:AB93"/>
    <mergeCell ref="AC93:AD93"/>
    <mergeCell ref="AE93:AH93"/>
    <mergeCell ref="AI93:AL93"/>
    <mergeCell ref="AM93:AP93"/>
    <mergeCell ref="AM92:AP92"/>
    <mergeCell ref="AQ92:AT92"/>
    <mergeCell ref="AU92:AX92"/>
    <mergeCell ref="AY92:BB92"/>
    <mergeCell ref="BC92:BF92"/>
    <mergeCell ref="BG92:BH92"/>
    <mergeCell ref="AQ95:AT95"/>
    <mergeCell ref="AU95:AX95"/>
    <mergeCell ref="AY95:BB95"/>
    <mergeCell ref="BC95:BF95"/>
    <mergeCell ref="BG95:BH95"/>
    <mergeCell ref="A96:B96"/>
    <mergeCell ref="C96:AB96"/>
    <mergeCell ref="AC96:AD96"/>
    <mergeCell ref="AE96:AH96"/>
    <mergeCell ref="AI96:AL96"/>
    <mergeCell ref="A95:B95"/>
    <mergeCell ref="C95:AB95"/>
    <mergeCell ref="AC95:AD95"/>
    <mergeCell ref="AE95:AH95"/>
    <mergeCell ref="AI95:AL95"/>
    <mergeCell ref="AM95:AP95"/>
    <mergeCell ref="AM94:AP94"/>
    <mergeCell ref="AQ94:AT94"/>
    <mergeCell ref="AU94:AX94"/>
    <mergeCell ref="AY94:BB94"/>
    <mergeCell ref="BC94:BF94"/>
    <mergeCell ref="BG94:BH94"/>
    <mergeCell ref="AQ97:AT97"/>
    <mergeCell ref="AU97:AX97"/>
    <mergeCell ref="AY97:BB97"/>
    <mergeCell ref="BC97:BF97"/>
    <mergeCell ref="BG97:BH97"/>
    <mergeCell ref="A98:B98"/>
    <mergeCell ref="C98:AB98"/>
    <mergeCell ref="AC98:AD98"/>
    <mergeCell ref="AE98:AH98"/>
    <mergeCell ref="AI98:AL98"/>
    <mergeCell ref="A97:B97"/>
    <mergeCell ref="C97:AB97"/>
    <mergeCell ref="AC97:AD97"/>
    <mergeCell ref="AE97:AH97"/>
    <mergeCell ref="AI97:AL97"/>
    <mergeCell ref="AM97:AP97"/>
    <mergeCell ref="AM96:AP96"/>
    <mergeCell ref="AQ96:AT96"/>
    <mergeCell ref="AU96:AX96"/>
    <mergeCell ref="AY96:BB96"/>
    <mergeCell ref="BC96:BF96"/>
    <mergeCell ref="BG96:BH96"/>
    <mergeCell ref="AQ99:AT99"/>
    <mergeCell ref="AU99:AX99"/>
    <mergeCell ref="AY99:BB99"/>
    <mergeCell ref="BC99:BF99"/>
    <mergeCell ref="BG99:BH99"/>
    <mergeCell ref="A100:B100"/>
    <mergeCell ref="C100:AB100"/>
    <mergeCell ref="AC100:AD100"/>
    <mergeCell ref="AE100:AH100"/>
    <mergeCell ref="AI100:AL100"/>
    <mergeCell ref="A99:B99"/>
    <mergeCell ref="C99:AB99"/>
    <mergeCell ref="AC99:AD99"/>
    <mergeCell ref="AE99:AH99"/>
    <mergeCell ref="AI99:AL99"/>
    <mergeCell ref="AM99:AP99"/>
    <mergeCell ref="AM98:AP98"/>
    <mergeCell ref="AQ98:AT98"/>
    <mergeCell ref="AU98:AX98"/>
    <mergeCell ref="AY98:BB98"/>
    <mergeCell ref="BC98:BF98"/>
    <mergeCell ref="BG98:BH98"/>
    <mergeCell ref="AQ101:AT101"/>
    <mergeCell ref="AU101:AX101"/>
    <mergeCell ref="AY101:BB101"/>
    <mergeCell ref="BC101:BF101"/>
    <mergeCell ref="BG101:BH101"/>
    <mergeCell ref="A102:B102"/>
    <mergeCell ref="C102:AB102"/>
    <mergeCell ref="AC102:AD102"/>
    <mergeCell ref="AE102:AH102"/>
    <mergeCell ref="AI102:AL102"/>
    <mergeCell ref="A101:B101"/>
    <mergeCell ref="C101:AB101"/>
    <mergeCell ref="AC101:AD101"/>
    <mergeCell ref="AE101:AH101"/>
    <mergeCell ref="AI101:AL101"/>
    <mergeCell ref="AM101:AP101"/>
    <mergeCell ref="AM100:AP100"/>
    <mergeCell ref="AQ100:AT100"/>
    <mergeCell ref="AU100:AX100"/>
    <mergeCell ref="AY100:BB100"/>
    <mergeCell ref="BC100:BF100"/>
    <mergeCell ref="BG100:BH100"/>
    <mergeCell ref="AQ103:AT103"/>
    <mergeCell ref="AU103:AX103"/>
    <mergeCell ref="AY103:BB103"/>
    <mergeCell ref="BC103:BF103"/>
    <mergeCell ref="BG103:BH103"/>
    <mergeCell ref="A104:B104"/>
    <mergeCell ref="C104:AB104"/>
    <mergeCell ref="AC104:AD104"/>
    <mergeCell ref="AE104:AH104"/>
    <mergeCell ref="AI104:AL104"/>
    <mergeCell ref="A103:B103"/>
    <mergeCell ref="C103:AB103"/>
    <mergeCell ref="AC103:AD103"/>
    <mergeCell ref="AE103:AH103"/>
    <mergeCell ref="AI103:AL103"/>
    <mergeCell ref="AM103:AP103"/>
    <mergeCell ref="AM102:AP102"/>
    <mergeCell ref="AQ102:AT102"/>
    <mergeCell ref="AU102:AX102"/>
    <mergeCell ref="AY102:BB102"/>
    <mergeCell ref="BC102:BF102"/>
    <mergeCell ref="BG102:BH102"/>
    <mergeCell ref="AQ105:AT105"/>
    <mergeCell ref="AU105:AX105"/>
    <mergeCell ref="AY105:BB105"/>
    <mergeCell ref="BC105:BF105"/>
    <mergeCell ref="BG105:BH105"/>
    <mergeCell ref="A106:B106"/>
    <mergeCell ref="C106:AB106"/>
    <mergeCell ref="AC106:AD106"/>
    <mergeCell ref="AE106:AH106"/>
    <mergeCell ref="AI106:AL106"/>
    <mergeCell ref="A105:B105"/>
    <mergeCell ref="C105:AB105"/>
    <mergeCell ref="AC105:AD105"/>
    <mergeCell ref="AE105:AH105"/>
    <mergeCell ref="AI105:AL105"/>
    <mergeCell ref="AM105:AP105"/>
    <mergeCell ref="AM104:AP104"/>
    <mergeCell ref="AQ104:AT104"/>
    <mergeCell ref="AU104:AX104"/>
    <mergeCell ref="AY104:BB104"/>
    <mergeCell ref="BC104:BF104"/>
    <mergeCell ref="BG104:BH104"/>
    <mergeCell ref="AQ107:AT107"/>
    <mergeCell ref="AU107:AX107"/>
    <mergeCell ref="AY107:BB107"/>
    <mergeCell ref="BC107:BF107"/>
    <mergeCell ref="BG107:BH107"/>
    <mergeCell ref="A108:B108"/>
    <mergeCell ref="C108:AB108"/>
    <mergeCell ref="AC108:AD108"/>
    <mergeCell ref="AE108:AH108"/>
    <mergeCell ref="AI108:AL108"/>
    <mergeCell ref="A107:B107"/>
    <mergeCell ref="C107:AB107"/>
    <mergeCell ref="AC107:AD107"/>
    <mergeCell ref="AE107:AH107"/>
    <mergeCell ref="AI107:AL107"/>
    <mergeCell ref="AM107:AP107"/>
    <mergeCell ref="AM106:AP106"/>
    <mergeCell ref="AQ106:AT106"/>
    <mergeCell ref="AU106:AX106"/>
    <mergeCell ref="AY106:BB106"/>
    <mergeCell ref="BC106:BF106"/>
    <mergeCell ref="BG106:BH106"/>
    <mergeCell ref="AQ109:AT109"/>
    <mergeCell ref="AU109:AX109"/>
    <mergeCell ref="AY109:BB109"/>
    <mergeCell ref="BC109:BF109"/>
    <mergeCell ref="BG109:BH109"/>
    <mergeCell ref="A110:B110"/>
    <mergeCell ref="C110:AB110"/>
    <mergeCell ref="AC110:AD110"/>
    <mergeCell ref="AE110:AH110"/>
    <mergeCell ref="AI110:AL110"/>
    <mergeCell ref="A109:B109"/>
    <mergeCell ref="C109:AB109"/>
    <mergeCell ref="AC109:AD109"/>
    <mergeCell ref="AE109:AH109"/>
    <mergeCell ref="AI109:AL109"/>
    <mergeCell ref="AM109:AP109"/>
    <mergeCell ref="AM108:AP108"/>
    <mergeCell ref="AQ108:AT108"/>
    <mergeCell ref="AU108:AX108"/>
    <mergeCell ref="AY108:BB108"/>
    <mergeCell ref="BC108:BF108"/>
    <mergeCell ref="BG108:BH108"/>
    <mergeCell ref="AQ111:AT111"/>
    <mergeCell ref="AU111:AX111"/>
    <mergeCell ref="AY111:BB111"/>
    <mergeCell ref="BC111:BF111"/>
    <mergeCell ref="BG111:BH111"/>
    <mergeCell ref="A112:B112"/>
    <mergeCell ref="C112:AB112"/>
    <mergeCell ref="AC112:AD112"/>
    <mergeCell ref="AE112:AH112"/>
    <mergeCell ref="AI112:AL112"/>
    <mergeCell ref="A111:B111"/>
    <mergeCell ref="C111:AB111"/>
    <mergeCell ref="AC111:AD111"/>
    <mergeCell ref="AE111:AH111"/>
    <mergeCell ref="AI111:AL111"/>
    <mergeCell ref="AM111:AP111"/>
    <mergeCell ref="AM110:AP110"/>
    <mergeCell ref="AQ110:AT110"/>
    <mergeCell ref="AU110:AX110"/>
    <mergeCell ref="AY110:BB110"/>
    <mergeCell ref="BC110:BF110"/>
    <mergeCell ref="BG110:BH110"/>
    <mergeCell ref="AQ113:AT113"/>
    <mergeCell ref="AU113:AX113"/>
    <mergeCell ref="AY113:BB113"/>
    <mergeCell ref="BC113:BF113"/>
    <mergeCell ref="BG113:BH113"/>
    <mergeCell ref="A114:B114"/>
    <mergeCell ref="C114:AB114"/>
    <mergeCell ref="AC114:AD114"/>
    <mergeCell ref="AE114:AH114"/>
    <mergeCell ref="AI114:AL114"/>
    <mergeCell ref="A113:B113"/>
    <mergeCell ref="C113:AB113"/>
    <mergeCell ref="AC113:AD113"/>
    <mergeCell ref="AE113:AH113"/>
    <mergeCell ref="AI113:AL113"/>
    <mergeCell ref="AM113:AP113"/>
    <mergeCell ref="AM112:AP112"/>
    <mergeCell ref="AQ112:AT112"/>
    <mergeCell ref="AU112:AX112"/>
    <mergeCell ref="AY112:BB112"/>
    <mergeCell ref="BC112:BF112"/>
    <mergeCell ref="BG112:BH112"/>
    <mergeCell ref="AQ115:AT115"/>
    <mergeCell ref="AU115:AX115"/>
    <mergeCell ref="AY115:BB115"/>
    <mergeCell ref="BC115:BF115"/>
    <mergeCell ref="BG115:BH115"/>
    <mergeCell ref="A116:B116"/>
    <mergeCell ref="A115:B115"/>
    <mergeCell ref="C115:AB115"/>
    <mergeCell ref="AC115:AD115"/>
    <mergeCell ref="AE115:AH115"/>
    <mergeCell ref="AI115:AL115"/>
    <mergeCell ref="AM115:AP115"/>
    <mergeCell ref="AE116:AH116"/>
    <mergeCell ref="AM114:AP114"/>
    <mergeCell ref="AQ114:AT114"/>
    <mergeCell ref="AU114:AX114"/>
    <mergeCell ref="AY114:BB114"/>
    <mergeCell ref="BC114:BF114"/>
    <mergeCell ref="BG114:BH114"/>
    <mergeCell ref="AQ116:AT116"/>
    <mergeCell ref="AY116:BB116"/>
    <mergeCell ref="AI116:AL116"/>
    <mergeCell ref="AM116:AP116"/>
    <mergeCell ref="AU116:AX116"/>
    <mergeCell ref="BC116:BF116"/>
    <mergeCell ref="BG116:BH116"/>
    <mergeCell ref="AM118:AP118"/>
    <mergeCell ref="AQ118:AT118"/>
    <mergeCell ref="AU118:AX118"/>
    <mergeCell ref="AY118:BB118"/>
    <mergeCell ref="BC118:BF118"/>
    <mergeCell ref="BG118:BH118"/>
    <mergeCell ref="AQ117:AT117"/>
    <mergeCell ref="AU117:AX117"/>
    <mergeCell ref="AY117:BB117"/>
    <mergeCell ref="BC117:BF117"/>
    <mergeCell ref="BG117:BH117"/>
    <mergeCell ref="A118:B118"/>
    <mergeCell ref="C118:AB118"/>
    <mergeCell ref="AC118:AD118"/>
    <mergeCell ref="AE118:AH118"/>
    <mergeCell ref="AI118:AL118"/>
    <mergeCell ref="A117:B117"/>
    <mergeCell ref="C117:AB117"/>
    <mergeCell ref="AC117:AD117"/>
    <mergeCell ref="AE117:AH117"/>
    <mergeCell ref="AI117:AL117"/>
    <mergeCell ref="AM117:AP117"/>
    <mergeCell ref="AM120:AP120"/>
    <mergeCell ref="AQ120:AT120"/>
    <mergeCell ref="AU120:AX120"/>
    <mergeCell ref="AY120:BB120"/>
    <mergeCell ref="BC120:BF120"/>
    <mergeCell ref="BG120:BH120"/>
    <mergeCell ref="AQ119:AT119"/>
    <mergeCell ref="AU119:AX119"/>
    <mergeCell ref="AY119:BB119"/>
    <mergeCell ref="BC119:BF119"/>
    <mergeCell ref="BG119:BH119"/>
    <mergeCell ref="A120:B120"/>
    <mergeCell ref="C120:AB120"/>
    <mergeCell ref="AC120:AD120"/>
    <mergeCell ref="AE120:AH120"/>
    <mergeCell ref="AI120:AL120"/>
    <mergeCell ref="A119:B119"/>
    <mergeCell ref="C119:AB119"/>
    <mergeCell ref="AC119:AD119"/>
    <mergeCell ref="AE119:AH119"/>
    <mergeCell ref="AI119:AL119"/>
    <mergeCell ref="AM119:AP119"/>
    <mergeCell ref="AM122:AP122"/>
    <mergeCell ref="AQ122:AT122"/>
    <mergeCell ref="AU122:AX122"/>
    <mergeCell ref="AY122:BB122"/>
    <mergeCell ref="BC122:BF122"/>
    <mergeCell ref="BG122:BH122"/>
    <mergeCell ref="AQ121:AT121"/>
    <mergeCell ref="AU121:AX121"/>
    <mergeCell ref="AY121:BB121"/>
    <mergeCell ref="BC121:BF121"/>
    <mergeCell ref="BG121:BH121"/>
    <mergeCell ref="A122:B122"/>
    <mergeCell ref="C122:AB122"/>
    <mergeCell ref="AC122:AD122"/>
    <mergeCell ref="AE122:AH122"/>
    <mergeCell ref="AI122:AL122"/>
    <mergeCell ref="A121:B121"/>
    <mergeCell ref="C121:AB121"/>
    <mergeCell ref="AC121:AD121"/>
    <mergeCell ref="AE121:AH121"/>
    <mergeCell ref="AI121:AL121"/>
    <mergeCell ref="AM121:AP121"/>
    <mergeCell ref="AM124:AP124"/>
    <mergeCell ref="AQ124:AT124"/>
    <mergeCell ref="AU124:AX124"/>
    <mergeCell ref="AY124:BB124"/>
    <mergeCell ref="BC124:BF124"/>
    <mergeCell ref="BG124:BH124"/>
    <mergeCell ref="AQ123:AT123"/>
    <mergeCell ref="AU123:AX123"/>
    <mergeCell ref="AY123:BB123"/>
    <mergeCell ref="BC123:BF123"/>
    <mergeCell ref="BG123:BH123"/>
    <mergeCell ref="A124:B124"/>
    <mergeCell ref="C124:AB124"/>
    <mergeCell ref="AC124:AD124"/>
    <mergeCell ref="AE124:AH124"/>
    <mergeCell ref="AI124:AL124"/>
    <mergeCell ref="A123:B123"/>
    <mergeCell ref="C123:AB123"/>
    <mergeCell ref="AC123:AD123"/>
    <mergeCell ref="AE123:AH123"/>
    <mergeCell ref="AI123:AL123"/>
    <mergeCell ref="AM123:AP123"/>
    <mergeCell ref="AM126:AP126"/>
    <mergeCell ref="AQ126:AT126"/>
    <mergeCell ref="AU126:AX126"/>
    <mergeCell ref="AY126:BB126"/>
    <mergeCell ref="BC126:BF126"/>
    <mergeCell ref="BG126:BH126"/>
    <mergeCell ref="AQ125:AT125"/>
    <mergeCell ref="AU125:AX125"/>
    <mergeCell ref="AY125:BB125"/>
    <mergeCell ref="BC125:BF125"/>
    <mergeCell ref="BG125:BH125"/>
    <mergeCell ref="A126:B126"/>
    <mergeCell ref="C126:AB126"/>
    <mergeCell ref="AC126:AD126"/>
    <mergeCell ref="AE126:AH126"/>
    <mergeCell ref="AI126:AL126"/>
    <mergeCell ref="A125:B125"/>
    <mergeCell ref="C125:AB125"/>
    <mergeCell ref="AC125:AD125"/>
    <mergeCell ref="AE125:AH125"/>
    <mergeCell ref="AI125:AL125"/>
    <mergeCell ref="AM125:AP125"/>
    <mergeCell ref="AM128:AP128"/>
    <mergeCell ref="AQ128:AT128"/>
    <mergeCell ref="AU128:AX128"/>
    <mergeCell ref="AY128:BB128"/>
    <mergeCell ref="BC128:BF128"/>
    <mergeCell ref="BG128:BH128"/>
    <mergeCell ref="AQ127:AT127"/>
    <mergeCell ref="AU127:AX127"/>
    <mergeCell ref="AY127:BB127"/>
    <mergeCell ref="BC127:BF127"/>
    <mergeCell ref="BG127:BH127"/>
    <mergeCell ref="A128:B128"/>
    <mergeCell ref="C128:AB128"/>
    <mergeCell ref="AC128:AD128"/>
    <mergeCell ref="AE128:AH128"/>
    <mergeCell ref="AI128:AL128"/>
    <mergeCell ref="A127:B127"/>
    <mergeCell ref="C127:AB127"/>
    <mergeCell ref="AC127:AD127"/>
    <mergeCell ref="AE127:AH127"/>
    <mergeCell ref="AI127:AL127"/>
    <mergeCell ref="AM127:AP127"/>
    <mergeCell ref="AM130:AP130"/>
    <mergeCell ref="AQ130:AT130"/>
    <mergeCell ref="AU130:AX130"/>
    <mergeCell ref="AY130:BB130"/>
    <mergeCell ref="BC130:BF130"/>
    <mergeCell ref="BG130:BH130"/>
    <mergeCell ref="AQ129:AT129"/>
    <mergeCell ref="AU129:AX129"/>
    <mergeCell ref="AY129:BB129"/>
    <mergeCell ref="BC129:BF129"/>
    <mergeCell ref="BG129:BH129"/>
    <mergeCell ref="A130:B130"/>
    <mergeCell ref="C130:AB130"/>
    <mergeCell ref="AC130:AD130"/>
    <mergeCell ref="AE130:AH130"/>
    <mergeCell ref="AI130:AL130"/>
    <mergeCell ref="A129:B129"/>
    <mergeCell ref="C129:AB129"/>
    <mergeCell ref="AC129:AD129"/>
    <mergeCell ref="AE129:AH129"/>
    <mergeCell ref="AI129:AL129"/>
    <mergeCell ref="AM129:AP129"/>
    <mergeCell ref="AM132:AP132"/>
    <mergeCell ref="AQ132:AT132"/>
    <mergeCell ref="AU132:AX132"/>
    <mergeCell ref="AY132:BB132"/>
    <mergeCell ref="BC132:BF132"/>
    <mergeCell ref="BG132:BH132"/>
    <mergeCell ref="AQ131:AT131"/>
    <mergeCell ref="AU131:AX131"/>
    <mergeCell ref="AY131:BB131"/>
    <mergeCell ref="BC131:BF131"/>
    <mergeCell ref="BG131:BH131"/>
    <mergeCell ref="A132:B132"/>
    <mergeCell ref="C132:AB132"/>
    <mergeCell ref="AC132:AD132"/>
    <mergeCell ref="AE132:AH132"/>
    <mergeCell ref="AI132:AL132"/>
    <mergeCell ref="A131:B131"/>
    <mergeCell ref="C131:AB131"/>
    <mergeCell ref="AC131:AD131"/>
    <mergeCell ref="AE131:AH131"/>
    <mergeCell ref="AI131:AL131"/>
    <mergeCell ref="AM131:AP131"/>
    <mergeCell ref="AM134:AP134"/>
    <mergeCell ref="AQ134:AT134"/>
    <mergeCell ref="AU134:AX134"/>
    <mergeCell ref="AY134:BB134"/>
    <mergeCell ref="BC134:BF134"/>
    <mergeCell ref="BG134:BH134"/>
    <mergeCell ref="AQ133:AT133"/>
    <mergeCell ref="AU133:AX133"/>
    <mergeCell ref="AY133:BB133"/>
    <mergeCell ref="BC133:BF133"/>
    <mergeCell ref="BG133:BH133"/>
    <mergeCell ref="A134:B134"/>
    <mergeCell ref="C134:AB134"/>
    <mergeCell ref="AC134:AD134"/>
    <mergeCell ref="AE134:AH134"/>
    <mergeCell ref="AI134:AL134"/>
    <mergeCell ref="A133:B133"/>
    <mergeCell ref="C133:AB133"/>
    <mergeCell ref="AC133:AD133"/>
    <mergeCell ref="AE133:AH133"/>
    <mergeCell ref="AI133:AL133"/>
    <mergeCell ref="AM133:AP133"/>
    <mergeCell ref="AI139:AL139"/>
    <mergeCell ref="AU136:AX136"/>
    <mergeCell ref="AY136:BB136"/>
    <mergeCell ref="BC136:BF136"/>
    <mergeCell ref="BG136:BH136"/>
    <mergeCell ref="AQ135:AT135"/>
    <mergeCell ref="AU135:AX135"/>
    <mergeCell ref="AY135:BB135"/>
    <mergeCell ref="BC135:BF135"/>
    <mergeCell ref="BG135:BH135"/>
    <mergeCell ref="A136:B136"/>
    <mergeCell ref="C136:AB136"/>
    <mergeCell ref="AC136:AD136"/>
    <mergeCell ref="AE136:AH136"/>
    <mergeCell ref="AI136:AL136"/>
    <mergeCell ref="A135:B135"/>
    <mergeCell ref="C135:AB135"/>
    <mergeCell ref="AC135:AD135"/>
    <mergeCell ref="AE135:AH135"/>
    <mergeCell ref="AI135:AL135"/>
    <mergeCell ref="AM135:AP135"/>
    <mergeCell ref="AM136:AP136"/>
    <mergeCell ref="AQ136:AT136"/>
    <mergeCell ref="AU139:AX139"/>
    <mergeCell ref="AY139:BB139"/>
    <mergeCell ref="BC139:BF139"/>
    <mergeCell ref="BG139:BH139"/>
    <mergeCell ref="AQ137:AT137"/>
    <mergeCell ref="AU137:AX137"/>
    <mergeCell ref="AY137:BB137"/>
    <mergeCell ref="BC137:BF137"/>
    <mergeCell ref="BG137:BH137"/>
    <mergeCell ref="AM143:AP143"/>
    <mergeCell ref="AQ143:AT143"/>
    <mergeCell ref="AU143:AX143"/>
    <mergeCell ref="AY143:BB143"/>
    <mergeCell ref="BC143:BF143"/>
    <mergeCell ref="BG143:BH143"/>
    <mergeCell ref="AQ142:AT142"/>
    <mergeCell ref="AU142:AX142"/>
    <mergeCell ref="AY142:BB142"/>
    <mergeCell ref="BC142:BF142"/>
    <mergeCell ref="BG142:BH142"/>
    <mergeCell ref="A143:B143"/>
    <mergeCell ref="C143:AB143"/>
    <mergeCell ref="AC143:AD143"/>
    <mergeCell ref="AE143:AH143"/>
    <mergeCell ref="AI143:AL143"/>
    <mergeCell ref="A142:B142"/>
    <mergeCell ref="C142:AB142"/>
    <mergeCell ref="AC142:AD142"/>
    <mergeCell ref="AE142:AH142"/>
    <mergeCell ref="AI142:AL142"/>
    <mergeCell ref="AM142:AP142"/>
    <mergeCell ref="AI146:AL146"/>
    <mergeCell ref="AM146:AP146"/>
    <mergeCell ref="AM145:AP145"/>
    <mergeCell ref="AQ145:AT145"/>
    <mergeCell ref="AU145:AX145"/>
    <mergeCell ref="AY145:BB145"/>
    <mergeCell ref="BC145:BF145"/>
    <mergeCell ref="BG145:BH145"/>
    <mergeCell ref="AQ144:AT144"/>
    <mergeCell ref="AU144:AX144"/>
    <mergeCell ref="AY144:BB144"/>
    <mergeCell ref="BC144:BF144"/>
    <mergeCell ref="BG144:BH144"/>
    <mergeCell ref="A145:B145"/>
    <mergeCell ref="C145:AB145"/>
    <mergeCell ref="AC145:AD145"/>
    <mergeCell ref="AE145:AH145"/>
    <mergeCell ref="AI145:AL145"/>
    <mergeCell ref="A144:B144"/>
    <mergeCell ref="C144:AB144"/>
    <mergeCell ref="AC144:AD144"/>
    <mergeCell ref="AE144:AH144"/>
    <mergeCell ref="AI144:AL144"/>
    <mergeCell ref="AM144:AP144"/>
    <mergeCell ref="A146:B146"/>
    <mergeCell ref="C146:AB146"/>
    <mergeCell ref="AC146:AD146"/>
    <mergeCell ref="AE146:AH146"/>
    <mergeCell ref="AM152:AP152"/>
    <mergeCell ref="AQ152:AT152"/>
    <mergeCell ref="AU152:AX152"/>
    <mergeCell ref="AY152:BB152"/>
    <mergeCell ref="BC152:BF152"/>
    <mergeCell ref="BG152:BH152"/>
    <mergeCell ref="AQ151:AT151"/>
    <mergeCell ref="AU151:AX151"/>
    <mergeCell ref="AY151:BB151"/>
    <mergeCell ref="BC151:BF151"/>
    <mergeCell ref="BG151:BH151"/>
    <mergeCell ref="A152:B152"/>
    <mergeCell ref="C152:AB152"/>
    <mergeCell ref="AC152:AD152"/>
    <mergeCell ref="AE152:AH152"/>
    <mergeCell ref="AI152:AL152"/>
    <mergeCell ref="A151:B151"/>
    <mergeCell ref="C151:AB151"/>
    <mergeCell ref="AC151:AD151"/>
    <mergeCell ref="AE151:AH151"/>
    <mergeCell ref="AI151:AL151"/>
    <mergeCell ref="AM151:AP151"/>
    <mergeCell ref="AM154:AP154"/>
    <mergeCell ref="AQ154:AT154"/>
    <mergeCell ref="AU154:AX154"/>
    <mergeCell ref="AY154:BB154"/>
    <mergeCell ref="BC154:BF154"/>
    <mergeCell ref="BG154:BH154"/>
    <mergeCell ref="AQ153:AT153"/>
    <mergeCell ref="AU153:AX153"/>
    <mergeCell ref="AY153:BB153"/>
    <mergeCell ref="BC153:BF153"/>
    <mergeCell ref="BG153:BH153"/>
    <mergeCell ref="A154:B154"/>
    <mergeCell ref="C154:AB154"/>
    <mergeCell ref="AC154:AD154"/>
    <mergeCell ref="AE154:AH154"/>
    <mergeCell ref="AI154:AL154"/>
    <mergeCell ref="A153:B153"/>
    <mergeCell ref="C153:AB153"/>
    <mergeCell ref="AC153:AD153"/>
    <mergeCell ref="AE153:AH153"/>
    <mergeCell ref="AI153:AL153"/>
    <mergeCell ref="AM153:AP153"/>
    <mergeCell ref="AM156:AP156"/>
    <mergeCell ref="AQ156:AT156"/>
    <mergeCell ref="AU156:AX156"/>
    <mergeCell ref="AY156:BB156"/>
    <mergeCell ref="BC156:BF156"/>
    <mergeCell ref="BG156:BH156"/>
    <mergeCell ref="AQ155:AT155"/>
    <mergeCell ref="AU155:AX155"/>
    <mergeCell ref="AY155:BB155"/>
    <mergeCell ref="BC155:BF155"/>
    <mergeCell ref="BG155:BH155"/>
    <mergeCell ref="A156:B156"/>
    <mergeCell ref="C156:AB156"/>
    <mergeCell ref="AC156:AD156"/>
    <mergeCell ref="AE156:AH156"/>
    <mergeCell ref="AI156:AL156"/>
    <mergeCell ref="A155:B155"/>
    <mergeCell ref="C155:AB155"/>
    <mergeCell ref="AC155:AD155"/>
    <mergeCell ref="AE155:AH155"/>
    <mergeCell ref="AI155:AL155"/>
    <mergeCell ref="AM155:AP155"/>
    <mergeCell ref="AM158:AP158"/>
    <mergeCell ref="AQ158:AT158"/>
    <mergeCell ref="AU158:AX158"/>
    <mergeCell ref="AY158:BB158"/>
    <mergeCell ref="BC158:BF158"/>
    <mergeCell ref="BG158:BH158"/>
    <mergeCell ref="AQ157:AT157"/>
    <mergeCell ref="AU157:AX157"/>
    <mergeCell ref="AY157:BB157"/>
    <mergeCell ref="BC157:BF157"/>
    <mergeCell ref="BG157:BH157"/>
    <mergeCell ref="A158:B158"/>
    <mergeCell ref="C158:AB158"/>
    <mergeCell ref="AC158:AD158"/>
    <mergeCell ref="AE158:AH158"/>
    <mergeCell ref="AI158:AL158"/>
    <mergeCell ref="A157:B157"/>
    <mergeCell ref="C157:AB157"/>
    <mergeCell ref="AC157:AD157"/>
    <mergeCell ref="AE157:AH157"/>
    <mergeCell ref="AI157:AL157"/>
    <mergeCell ref="AM157:AP157"/>
    <mergeCell ref="AM160:AP160"/>
    <mergeCell ref="AQ160:AT160"/>
    <mergeCell ref="AU160:AX160"/>
    <mergeCell ref="AY160:BB160"/>
    <mergeCell ref="BC160:BF160"/>
    <mergeCell ref="BG160:BH160"/>
    <mergeCell ref="AQ159:AT159"/>
    <mergeCell ref="AU159:AX159"/>
    <mergeCell ref="AY159:BB159"/>
    <mergeCell ref="BC159:BF159"/>
    <mergeCell ref="BG159:BH159"/>
    <mergeCell ref="A160:B160"/>
    <mergeCell ref="C160:AB160"/>
    <mergeCell ref="AC160:AD160"/>
    <mergeCell ref="AE160:AH160"/>
    <mergeCell ref="AI160:AL160"/>
    <mergeCell ref="A159:B159"/>
    <mergeCell ref="C159:AB159"/>
    <mergeCell ref="AC159:AD159"/>
    <mergeCell ref="AE159:AH159"/>
    <mergeCell ref="AI159:AL159"/>
    <mergeCell ref="AM159:AP159"/>
    <mergeCell ref="AM162:AP162"/>
    <mergeCell ref="AQ162:AT162"/>
    <mergeCell ref="AU162:AX162"/>
    <mergeCell ref="AY162:BB162"/>
    <mergeCell ref="BC162:BF162"/>
    <mergeCell ref="BG162:BH162"/>
    <mergeCell ref="AQ161:AT161"/>
    <mergeCell ref="AU161:AX161"/>
    <mergeCell ref="AY161:BB161"/>
    <mergeCell ref="BC161:BF161"/>
    <mergeCell ref="BG161:BH161"/>
    <mergeCell ref="A162:B162"/>
    <mergeCell ref="C162:AB162"/>
    <mergeCell ref="AC162:AD162"/>
    <mergeCell ref="AE162:AH162"/>
    <mergeCell ref="AI162:AL162"/>
    <mergeCell ref="A161:B161"/>
    <mergeCell ref="C161:AB161"/>
    <mergeCell ref="AC161:AD161"/>
    <mergeCell ref="AE161:AH161"/>
    <mergeCell ref="AI161:AL161"/>
    <mergeCell ref="AM161:AP161"/>
    <mergeCell ref="AM164:AP164"/>
    <mergeCell ref="AQ164:AT164"/>
    <mergeCell ref="AU164:AX164"/>
    <mergeCell ref="AY164:BB164"/>
    <mergeCell ref="BC164:BF164"/>
    <mergeCell ref="BG164:BH164"/>
    <mergeCell ref="AQ163:AT163"/>
    <mergeCell ref="AU163:AX163"/>
    <mergeCell ref="AY163:BB163"/>
    <mergeCell ref="BC163:BF163"/>
    <mergeCell ref="BG163:BH163"/>
    <mergeCell ref="A164:B164"/>
    <mergeCell ref="C164:AB164"/>
    <mergeCell ref="AC164:AD164"/>
    <mergeCell ref="AE164:AH164"/>
    <mergeCell ref="AI164:AL164"/>
    <mergeCell ref="A163:B163"/>
    <mergeCell ref="C163:AB163"/>
    <mergeCell ref="AC163:AD163"/>
    <mergeCell ref="AE163:AH163"/>
    <mergeCell ref="AI163:AL163"/>
    <mergeCell ref="AM163:AP163"/>
    <mergeCell ref="AM166:AP166"/>
    <mergeCell ref="AQ166:AT166"/>
    <mergeCell ref="AU166:AX166"/>
    <mergeCell ref="AY166:BB166"/>
    <mergeCell ref="BC166:BF166"/>
    <mergeCell ref="BG166:BH166"/>
    <mergeCell ref="AQ165:AT165"/>
    <mergeCell ref="AU165:AX165"/>
    <mergeCell ref="AY165:BB165"/>
    <mergeCell ref="BC165:BF165"/>
    <mergeCell ref="BG165:BH165"/>
    <mergeCell ref="A166:B166"/>
    <mergeCell ref="C166:AB166"/>
    <mergeCell ref="AC166:AD166"/>
    <mergeCell ref="AE166:AH166"/>
    <mergeCell ref="AI166:AL166"/>
    <mergeCell ref="A165:B165"/>
    <mergeCell ref="C165:AB165"/>
    <mergeCell ref="AC165:AD165"/>
    <mergeCell ref="AE165:AH165"/>
    <mergeCell ref="AI165:AL165"/>
    <mergeCell ref="AM165:AP165"/>
    <mergeCell ref="AM168:AP168"/>
    <mergeCell ref="AQ168:AT168"/>
    <mergeCell ref="AU168:AX168"/>
    <mergeCell ref="AY168:BB168"/>
    <mergeCell ref="BC168:BF168"/>
    <mergeCell ref="BG168:BH168"/>
    <mergeCell ref="AQ167:AT167"/>
    <mergeCell ref="AU167:AX167"/>
    <mergeCell ref="AY167:BB167"/>
    <mergeCell ref="BC167:BF167"/>
    <mergeCell ref="BG167:BH167"/>
    <mergeCell ref="A168:B168"/>
    <mergeCell ref="C168:AB168"/>
    <mergeCell ref="AC168:AD168"/>
    <mergeCell ref="AE168:AH168"/>
    <mergeCell ref="AI168:AL168"/>
    <mergeCell ref="A167:B167"/>
    <mergeCell ref="C167:AB167"/>
    <mergeCell ref="AC167:AD167"/>
    <mergeCell ref="AE167:AH167"/>
    <mergeCell ref="AI167:AL167"/>
    <mergeCell ref="AM167:AP167"/>
    <mergeCell ref="A172:B172"/>
    <mergeCell ref="C172:AB172"/>
    <mergeCell ref="AC172:AD172"/>
    <mergeCell ref="AE172:AH172"/>
    <mergeCell ref="AI172:AL172"/>
    <mergeCell ref="A169:B169"/>
    <mergeCell ref="C169:AB169"/>
    <mergeCell ref="AC169:AD169"/>
    <mergeCell ref="AE169:AH169"/>
    <mergeCell ref="AI169:AL169"/>
    <mergeCell ref="AM169:AP169"/>
    <mergeCell ref="AQ170:AT170"/>
    <mergeCell ref="AU170:AX170"/>
    <mergeCell ref="AY170:BB170"/>
    <mergeCell ref="BC170:BF170"/>
    <mergeCell ref="BG170:BH170"/>
    <mergeCell ref="A170:B170"/>
    <mergeCell ref="C170:AB170"/>
    <mergeCell ref="AC170:AD170"/>
    <mergeCell ref="AE170:AH170"/>
    <mergeCell ref="AI170:AL170"/>
    <mergeCell ref="AE173:AH173"/>
    <mergeCell ref="AI173:AL173"/>
    <mergeCell ref="AM173:AP173"/>
    <mergeCell ref="AY174:BB174"/>
    <mergeCell ref="BC174:BF174"/>
    <mergeCell ref="BG174:BH174"/>
    <mergeCell ref="AM172:AP172"/>
    <mergeCell ref="AQ172:AT172"/>
    <mergeCell ref="AU172:AX172"/>
    <mergeCell ref="AY172:BB172"/>
    <mergeCell ref="BC172:BF172"/>
    <mergeCell ref="BG172:BH172"/>
    <mergeCell ref="AQ169:AT169"/>
    <mergeCell ref="AU169:AX169"/>
    <mergeCell ref="AY169:BB169"/>
    <mergeCell ref="BC169:BF169"/>
    <mergeCell ref="BG169:BH169"/>
    <mergeCell ref="AQ174:AT174"/>
    <mergeCell ref="AU174:AX174"/>
    <mergeCell ref="BG182:BH182"/>
    <mergeCell ref="A182:B182"/>
    <mergeCell ref="C182:AB182"/>
    <mergeCell ref="AC182:AD182"/>
    <mergeCell ref="AE182:AH182"/>
    <mergeCell ref="AI182:AL182"/>
    <mergeCell ref="BC180:BF180"/>
    <mergeCell ref="BG180:BH180"/>
    <mergeCell ref="AQ178:AT178"/>
    <mergeCell ref="AU178:AX178"/>
    <mergeCell ref="AY178:BB178"/>
    <mergeCell ref="BC178:BF178"/>
    <mergeCell ref="BG178:BH178"/>
    <mergeCell ref="A180:B180"/>
    <mergeCell ref="C180:AB180"/>
    <mergeCell ref="AC180:AD180"/>
    <mergeCell ref="AE180:AH180"/>
    <mergeCell ref="AI180:AL180"/>
    <mergeCell ref="A178:B178"/>
    <mergeCell ref="C178:AB178"/>
    <mergeCell ref="AC178:AD178"/>
    <mergeCell ref="AE178:AH178"/>
    <mergeCell ref="AI178:AL178"/>
    <mergeCell ref="AM178:AP178"/>
    <mergeCell ref="AE179:AH179"/>
    <mergeCell ref="AI179:AL179"/>
    <mergeCell ref="BC179:BF179"/>
    <mergeCell ref="BG179:BH179"/>
    <mergeCell ref="AM185:AP185"/>
    <mergeCell ref="AQ185:AT185"/>
    <mergeCell ref="AU185:AX185"/>
    <mergeCell ref="AY185:BB185"/>
    <mergeCell ref="BC185:BF185"/>
    <mergeCell ref="BG185:BH185"/>
    <mergeCell ref="BC181:BF181"/>
    <mergeCell ref="BG181:BH181"/>
    <mergeCell ref="A185:B185"/>
    <mergeCell ref="C185:AB185"/>
    <mergeCell ref="AC185:AD185"/>
    <mergeCell ref="AE185:AH185"/>
    <mergeCell ref="AI185:AL185"/>
    <mergeCell ref="A181:B181"/>
    <mergeCell ref="C181:AB181"/>
    <mergeCell ref="AC181:AD181"/>
    <mergeCell ref="AE181:AH181"/>
    <mergeCell ref="AI181:AL181"/>
    <mergeCell ref="AM181:AP181"/>
    <mergeCell ref="AM184:AP184"/>
    <mergeCell ref="AQ184:AT184"/>
    <mergeCell ref="AU184:AX184"/>
    <mergeCell ref="AY184:BB184"/>
    <mergeCell ref="BC184:BF184"/>
    <mergeCell ref="BG184:BH184"/>
    <mergeCell ref="AQ183:AT183"/>
    <mergeCell ref="AU183:AX183"/>
    <mergeCell ref="AY183:BB183"/>
    <mergeCell ref="BC183:BF183"/>
    <mergeCell ref="AU182:AX182"/>
    <mergeCell ref="AY182:BB182"/>
    <mergeCell ref="BC182:BF182"/>
    <mergeCell ref="AM187:AP187"/>
    <mergeCell ref="AQ187:AT187"/>
    <mergeCell ref="AU187:AX187"/>
    <mergeCell ref="AY187:BB187"/>
    <mergeCell ref="BC187:BF187"/>
    <mergeCell ref="BG187:BH187"/>
    <mergeCell ref="AQ186:AT186"/>
    <mergeCell ref="AU186:AX186"/>
    <mergeCell ref="AY186:BB186"/>
    <mergeCell ref="BC186:BF186"/>
    <mergeCell ref="BG186:BH186"/>
    <mergeCell ref="A187:B187"/>
    <mergeCell ref="C187:AB187"/>
    <mergeCell ref="AC187:AD187"/>
    <mergeCell ref="AE187:AH187"/>
    <mergeCell ref="AI187:AL187"/>
    <mergeCell ref="A186:B186"/>
    <mergeCell ref="C186:AB186"/>
    <mergeCell ref="AC186:AD186"/>
    <mergeCell ref="AE186:AH186"/>
    <mergeCell ref="AI186:AL186"/>
    <mergeCell ref="AM186:AP186"/>
    <mergeCell ref="AM189:AP189"/>
    <mergeCell ref="AQ189:AT189"/>
    <mergeCell ref="AU189:AX189"/>
    <mergeCell ref="AY189:BB189"/>
    <mergeCell ref="BC189:BF189"/>
    <mergeCell ref="BG189:BH189"/>
    <mergeCell ref="AQ188:AT188"/>
    <mergeCell ref="AU188:AX188"/>
    <mergeCell ref="AY188:BB188"/>
    <mergeCell ref="BC188:BF188"/>
    <mergeCell ref="BG188:BH188"/>
    <mergeCell ref="A189:B189"/>
    <mergeCell ref="C189:AB189"/>
    <mergeCell ref="AC189:AD189"/>
    <mergeCell ref="AE189:AH189"/>
    <mergeCell ref="AI189:AL189"/>
    <mergeCell ref="A188:B188"/>
    <mergeCell ref="C188:AB188"/>
    <mergeCell ref="AC188:AD188"/>
    <mergeCell ref="AE188:AH188"/>
    <mergeCell ref="AI188:AL188"/>
    <mergeCell ref="AM188:AP188"/>
    <mergeCell ref="AI192:AL192"/>
    <mergeCell ref="AM192:AP192"/>
    <mergeCell ref="AM191:AP191"/>
    <mergeCell ref="AQ191:AT191"/>
    <mergeCell ref="AU191:AX191"/>
    <mergeCell ref="AY191:BB191"/>
    <mergeCell ref="BC191:BF191"/>
    <mergeCell ref="BG191:BH191"/>
    <mergeCell ref="AQ190:AT190"/>
    <mergeCell ref="AU190:AX190"/>
    <mergeCell ref="AY190:BB190"/>
    <mergeCell ref="BC190:BF190"/>
    <mergeCell ref="BG190:BH190"/>
    <mergeCell ref="A191:B191"/>
    <mergeCell ref="C191:AB191"/>
    <mergeCell ref="AC191:AD191"/>
    <mergeCell ref="AE191:AH191"/>
    <mergeCell ref="AI191:AL191"/>
    <mergeCell ref="A190:B190"/>
    <mergeCell ref="C190:AB190"/>
    <mergeCell ref="AC190:AD190"/>
    <mergeCell ref="AE190:AH190"/>
    <mergeCell ref="AI190:AL190"/>
    <mergeCell ref="AM190:AP190"/>
    <mergeCell ref="AM200:AP200"/>
    <mergeCell ref="AQ200:AT200"/>
    <mergeCell ref="AU200:AX200"/>
    <mergeCell ref="AY200:BB200"/>
    <mergeCell ref="BC200:BF200"/>
    <mergeCell ref="BG200:BH200"/>
    <mergeCell ref="AQ196:AT196"/>
    <mergeCell ref="AU196:AX196"/>
    <mergeCell ref="AY196:BB196"/>
    <mergeCell ref="BC196:BF196"/>
    <mergeCell ref="BG196:BH196"/>
    <mergeCell ref="A200:B200"/>
    <mergeCell ref="C200:AB200"/>
    <mergeCell ref="AC200:AD200"/>
    <mergeCell ref="AE200:AH200"/>
    <mergeCell ref="AI200:AL200"/>
    <mergeCell ref="A196:B196"/>
    <mergeCell ref="C196:AB196"/>
    <mergeCell ref="AC196:AD196"/>
    <mergeCell ref="AE196:AH196"/>
    <mergeCell ref="AI196:AL196"/>
    <mergeCell ref="AM196:AP196"/>
    <mergeCell ref="A197:B197"/>
    <mergeCell ref="C197:AB197"/>
    <mergeCell ref="AC197:AD197"/>
    <mergeCell ref="AE197:AH197"/>
    <mergeCell ref="AI197:AL197"/>
    <mergeCell ref="AM197:AP197"/>
    <mergeCell ref="AQ198:AT198"/>
    <mergeCell ref="AU198:AX198"/>
    <mergeCell ref="AY198:BB198"/>
    <mergeCell ref="BC198:BF198"/>
    <mergeCell ref="AM202:AP202"/>
    <mergeCell ref="AQ202:AT202"/>
    <mergeCell ref="AU202:AX202"/>
    <mergeCell ref="AY202:BB202"/>
    <mergeCell ref="BC202:BF202"/>
    <mergeCell ref="BG202:BH202"/>
    <mergeCell ref="AQ201:AT201"/>
    <mergeCell ref="AU201:AX201"/>
    <mergeCell ref="AY201:BB201"/>
    <mergeCell ref="BC201:BF201"/>
    <mergeCell ref="BG201:BH201"/>
    <mergeCell ref="A202:B202"/>
    <mergeCell ref="C202:AB202"/>
    <mergeCell ref="AC202:AD202"/>
    <mergeCell ref="AE202:AH202"/>
    <mergeCell ref="AI202:AL202"/>
    <mergeCell ref="A201:B201"/>
    <mergeCell ref="C201:AB201"/>
    <mergeCell ref="AC201:AD201"/>
    <mergeCell ref="AE201:AH201"/>
    <mergeCell ref="AI201:AL201"/>
    <mergeCell ref="AM201:AP201"/>
    <mergeCell ref="AM204:AP204"/>
    <mergeCell ref="AQ204:AT204"/>
    <mergeCell ref="AU204:AX204"/>
    <mergeCell ref="AY204:BB204"/>
    <mergeCell ref="BC204:BF204"/>
    <mergeCell ref="BG204:BH204"/>
    <mergeCell ref="AQ203:AT203"/>
    <mergeCell ref="AU203:AX203"/>
    <mergeCell ref="AY203:BB203"/>
    <mergeCell ref="BC203:BF203"/>
    <mergeCell ref="BG203:BH203"/>
    <mergeCell ref="A204:B204"/>
    <mergeCell ref="C204:AB204"/>
    <mergeCell ref="AC204:AD204"/>
    <mergeCell ref="AE204:AH204"/>
    <mergeCell ref="AI204:AL204"/>
    <mergeCell ref="A203:B203"/>
    <mergeCell ref="C203:AB203"/>
    <mergeCell ref="AC203:AD203"/>
    <mergeCell ref="AE203:AH203"/>
    <mergeCell ref="AI203:AL203"/>
    <mergeCell ref="AM203:AP203"/>
    <mergeCell ref="AM206:AP206"/>
    <mergeCell ref="AQ206:AT206"/>
    <mergeCell ref="AU206:AX206"/>
    <mergeCell ref="AY206:BB206"/>
    <mergeCell ref="BC206:BF206"/>
    <mergeCell ref="BG206:BH206"/>
    <mergeCell ref="AQ205:AT205"/>
    <mergeCell ref="AU205:AX205"/>
    <mergeCell ref="AY205:BB205"/>
    <mergeCell ref="BC205:BF205"/>
    <mergeCell ref="BG205:BH205"/>
    <mergeCell ref="A206:B206"/>
    <mergeCell ref="C206:AB206"/>
    <mergeCell ref="AC206:AD206"/>
    <mergeCell ref="AE206:AH206"/>
    <mergeCell ref="AI206:AL206"/>
    <mergeCell ref="A205:B205"/>
    <mergeCell ref="C205:AB205"/>
    <mergeCell ref="AC205:AD205"/>
    <mergeCell ref="AE205:AH205"/>
    <mergeCell ref="AI205:AL205"/>
    <mergeCell ref="AM205:AP205"/>
    <mergeCell ref="AM208:AP208"/>
    <mergeCell ref="AQ208:AT208"/>
    <mergeCell ref="AU208:AX208"/>
    <mergeCell ref="AY208:BB208"/>
    <mergeCell ref="BC208:BF208"/>
    <mergeCell ref="BG208:BH208"/>
    <mergeCell ref="AQ207:AT207"/>
    <mergeCell ref="AU207:AX207"/>
    <mergeCell ref="AY207:BB207"/>
    <mergeCell ref="BC207:BF207"/>
    <mergeCell ref="BG207:BH207"/>
    <mergeCell ref="A208:B208"/>
    <mergeCell ref="C208:AB208"/>
    <mergeCell ref="AC208:AD208"/>
    <mergeCell ref="AE208:AH208"/>
    <mergeCell ref="AI208:AL208"/>
    <mergeCell ref="A207:B207"/>
    <mergeCell ref="C207:AB207"/>
    <mergeCell ref="AC207:AD207"/>
    <mergeCell ref="AE207:AH207"/>
    <mergeCell ref="AI207:AL207"/>
    <mergeCell ref="AM207:AP207"/>
    <mergeCell ref="AM210:AP210"/>
    <mergeCell ref="AQ210:AT210"/>
    <mergeCell ref="AU210:AX210"/>
    <mergeCell ref="AY210:BB210"/>
    <mergeCell ref="BC210:BF210"/>
    <mergeCell ref="BG210:BH210"/>
    <mergeCell ref="AQ209:AT209"/>
    <mergeCell ref="AU209:AX209"/>
    <mergeCell ref="AY209:BB209"/>
    <mergeCell ref="BC209:BF209"/>
    <mergeCell ref="BG209:BH209"/>
    <mergeCell ref="A210:B210"/>
    <mergeCell ref="C210:AB210"/>
    <mergeCell ref="AC210:AD210"/>
    <mergeCell ref="AE210:AH210"/>
    <mergeCell ref="AI210:AL210"/>
    <mergeCell ref="A209:B209"/>
    <mergeCell ref="C209:AB209"/>
    <mergeCell ref="AC209:AD209"/>
    <mergeCell ref="AE209:AH209"/>
    <mergeCell ref="AI209:AL209"/>
    <mergeCell ref="AM209:AP209"/>
    <mergeCell ref="AM212:AP212"/>
    <mergeCell ref="AQ212:AT212"/>
    <mergeCell ref="AU212:AX212"/>
    <mergeCell ref="AY212:BB212"/>
    <mergeCell ref="BC212:BF212"/>
    <mergeCell ref="BG212:BH212"/>
    <mergeCell ref="AQ211:AT211"/>
    <mergeCell ref="AU211:AX211"/>
    <mergeCell ref="AY211:BB211"/>
    <mergeCell ref="BC211:BF211"/>
    <mergeCell ref="BG211:BH211"/>
    <mergeCell ref="A212:B212"/>
    <mergeCell ref="C212:AB212"/>
    <mergeCell ref="AC212:AD212"/>
    <mergeCell ref="AE212:AH212"/>
    <mergeCell ref="AI212:AL212"/>
    <mergeCell ref="A211:B211"/>
    <mergeCell ref="C211:AB211"/>
    <mergeCell ref="AC211:AD211"/>
    <mergeCell ref="AE211:AH211"/>
    <mergeCell ref="AI211:AL211"/>
    <mergeCell ref="AM211:AP211"/>
    <mergeCell ref="AM214:AP214"/>
    <mergeCell ref="AQ214:AT214"/>
    <mergeCell ref="AU214:AX214"/>
    <mergeCell ref="AY214:BB214"/>
    <mergeCell ref="BC214:BF214"/>
    <mergeCell ref="BG214:BH214"/>
    <mergeCell ref="AQ213:AT213"/>
    <mergeCell ref="AU213:AX213"/>
    <mergeCell ref="AY213:BB213"/>
    <mergeCell ref="BC213:BF213"/>
    <mergeCell ref="BG213:BH213"/>
    <mergeCell ref="A214:B214"/>
    <mergeCell ref="C214:AB214"/>
    <mergeCell ref="AC214:AD214"/>
    <mergeCell ref="AE214:AH214"/>
    <mergeCell ref="AI214:AL214"/>
    <mergeCell ref="A213:B213"/>
    <mergeCell ref="C213:AB213"/>
    <mergeCell ref="AC213:AD213"/>
    <mergeCell ref="AE213:AH213"/>
    <mergeCell ref="AI213:AL213"/>
    <mergeCell ref="AM213:AP213"/>
    <mergeCell ref="AM216:AP216"/>
    <mergeCell ref="AQ216:AT216"/>
    <mergeCell ref="AU216:AX216"/>
    <mergeCell ref="AY216:BB216"/>
    <mergeCell ref="BC216:BF216"/>
    <mergeCell ref="BG216:BH216"/>
    <mergeCell ref="AQ215:AT215"/>
    <mergeCell ref="AU215:AX215"/>
    <mergeCell ref="AY215:BB215"/>
    <mergeCell ref="BC215:BF215"/>
    <mergeCell ref="BG215:BH215"/>
    <mergeCell ref="A216:B216"/>
    <mergeCell ref="C216:AB216"/>
    <mergeCell ref="AC216:AD216"/>
    <mergeCell ref="AE216:AH216"/>
    <mergeCell ref="AI216:AL216"/>
    <mergeCell ref="A215:B215"/>
    <mergeCell ref="C215:AB215"/>
    <mergeCell ref="AC215:AD215"/>
    <mergeCell ref="AE215:AH215"/>
    <mergeCell ref="AI215:AL215"/>
    <mergeCell ref="AM215:AP215"/>
    <mergeCell ref="AM218:AP218"/>
    <mergeCell ref="AQ218:AT218"/>
    <mergeCell ref="AU218:AX218"/>
    <mergeCell ref="AY218:BB218"/>
    <mergeCell ref="BC218:BF218"/>
    <mergeCell ref="BG218:BH218"/>
    <mergeCell ref="AQ217:AT217"/>
    <mergeCell ref="AU217:AX217"/>
    <mergeCell ref="AY217:BB217"/>
    <mergeCell ref="BC217:BF217"/>
    <mergeCell ref="BG217:BH217"/>
    <mergeCell ref="A218:B218"/>
    <mergeCell ref="C218:AB218"/>
    <mergeCell ref="AC218:AD218"/>
    <mergeCell ref="AE218:AH218"/>
    <mergeCell ref="AI218:AL218"/>
    <mergeCell ref="A217:B217"/>
    <mergeCell ref="C217:AB217"/>
    <mergeCell ref="AC217:AD217"/>
    <mergeCell ref="AE217:AH217"/>
    <mergeCell ref="AI217:AL217"/>
    <mergeCell ref="AM217:AP217"/>
    <mergeCell ref="AM220:AP220"/>
    <mergeCell ref="AQ220:AT220"/>
    <mergeCell ref="AU220:AX220"/>
    <mergeCell ref="AY220:BB220"/>
    <mergeCell ref="BC220:BF220"/>
    <mergeCell ref="BG220:BH220"/>
    <mergeCell ref="AQ219:AT219"/>
    <mergeCell ref="AU219:AX219"/>
    <mergeCell ref="AY219:BB219"/>
    <mergeCell ref="BC219:BF219"/>
    <mergeCell ref="BG219:BH219"/>
    <mergeCell ref="A220:B220"/>
    <mergeCell ref="C220:AB220"/>
    <mergeCell ref="AC220:AD220"/>
    <mergeCell ref="AE220:AH220"/>
    <mergeCell ref="AI220:AL220"/>
    <mergeCell ref="A219:B219"/>
    <mergeCell ref="C219:AB219"/>
    <mergeCell ref="AC219:AD219"/>
    <mergeCell ref="AE219:AH219"/>
    <mergeCell ref="AI219:AL219"/>
    <mergeCell ref="AM219:AP219"/>
    <mergeCell ref="AM222:AP222"/>
    <mergeCell ref="AQ222:AT222"/>
    <mergeCell ref="AU222:AX222"/>
    <mergeCell ref="AY222:BB222"/>
    <mergeCell ref="BC222:BF222"/>
    <mergeCell ref="BG222:BH222"/>
    <mergeCell ref="AQ221:AT221"/>
    <mergeCell ref="AU221:AX221"/>
    <mergeCell ref="AY221:BB221"/>
    <mergeCell ref="BC221:BF221"/>
    <mergeCell ref="BG221:BH221"/>
    <mergeCell ref="A222:B222"/>
    <mergeCell ref="C222:AB222"/>
    <mergeCell ref="AC222:AD222"/>
    <mergeCell ref="AE222:AH222"/>
    <mergeCell ref="AI222:AL222"/>
    <mergeCell ref="A221:B221"/>
    <mergeCell ref="C221:AB221"/>
    <mergeCell ref="AC221:AD221"/>
    <mergeCell ref="AE221:AH221"/>
    <mergeCell ref="AI221:AL221"/>
    <mergeCell ref="AM221:AP221"/>
    <mergeCell ref="AM224:AP224"/>
    <mergeCell ref="AQ224:AT224"/>
    <mergeCell ref="AU224:AX224"/>
    <mergeCell ref="AY224:BB224"/>
    <mergeCell ref="BC224:BF224"/>
    <mergeCell ref="BG224:BH224"/>
    <mergeCell ref="AQ223:AT223"/>
    <mergeCell ref="AU223:AX223"/>
    <mergeCell ref="AY223:BB223"/>
    <mergeCell ref="BC223:BF223"/>
    <mergeCell ref="BG223:BH223"/>
    <mergeCell ref="A224:B224"/>
    <mergeCell ref="C224:AB224"/>
    <mergeCell ref="AC224:AD224"/>
    <mergeCell ref="AE224:AH224"/>
    <mergeCell ref="AI224:AL224"/>
    <mergeCell ref="A223:B223"/>
    <mergeCell ref="C223:AB223"/>
    <mergeCell ref="AC223:AD223"/>
    <mergeCell ref="AE223:AH223"/>
    <mergeCell ref="AI223:AL223"/>
    <mergeCell ref="AM223:AP223"/>
    <mergeCell ref="AM226:AP226"/>
    <mergeCell ref="AQ226:AT226"/>
    <mergeCell ref="AU226:AX226"/>
    <mergeCell ref="AY226:BB226"/>
    <mergeCell ref="BC226:BF226"/>
    <mergeCell ref="BG226:BH226"/>
    <mergeCell ref="AQ225:AT225"/>
    <mergeCell ref="AU225:AX225"/>
    <mergeCell ref="AY225:BB225"/>
    <mergeCell ref="BC225:BF225"/>
    <mergeCell ref="BG225:BH225"/>
    <mergeCell ref="A226:B226"/>
    <mergeCell ref="C226:AB226"/>
    <mergeCell ref="AC226:AD226"/>
    <mergeCell ref="AE226:AH226"/>
    <mergeCell ref="AI226:AL226"/>
    <mergeCell ref="A225:B225"/>
    <mergeCell ref="C225:AB225"/>
    <mergeCell ref="AC225:AD225"/>
    <mergeCell ref="AE225:AH225"/>
    <mergeCell ref="AI225:AL225"/>
    <mergeCell ref="AM225:AP225"/>
    <mergeCell ref="AM228:AP228"/>
    <mergeCell ref="AQ228:AT228"/>
    <mergeCell ref="AU228:AX228"/>
    <mergeCell ref="AY228:BB228"/>
    <mergeCell ref="BC228:BF228"/>
    <mergeCell ref="BG228:BH228"/>
    <mergeCell ref="AQ227:AT227"/>
    <mergeCell ref="AU227:AX227"/>
    <mergeCell ref="AY227:BB227"/>
    <mergeCell ref="BC227:BF227"/>
    <mergeCell ref="BG227:BH227"/>
    <mergeCell ref="A228:B228"/>
    <mergeCell ref="C228:AB228"/>
    <mergeCell ref="AC228:AD228"/>
    <mergeCell ref="AE228:AH228"/>
    <mergeCell ref="AI228:AL228"/>
    <mergeCell ref="A227:B227"/>
    <mergeCell ref="C227:AB227"/>
    <mergeCell ref="AC227:AD227"/>
    <mergeCell ref="AE227:AH227"/>
    <mergeCell ref="AI227:AL227"/>
    <mergeCell ref="AM227:AP227"/>
    <mergeCell ref="AM230:AP230"/>
    <mergeCell ref="AQ230:AT230"/>
    <mergeCell ref="AU230:AX230"/>
    <mergeCell ref="AY230:BB230"/>
    <mergeCell ref="BC230:BF230"/>
    <mergeCell ref="BG230:BH230"/>
    <mergeCell ref="AQ229:AT229"/>
    <mergeCell ref="AU229:AX229"/>
    <mergeCell ref="AY229:BB229"/>
    <mergeCell ref="BC229:BF229"/>
    <mergeCell ref="BG229:BH229"/>
    <mergeCell ref="A230:B230"/>
    <mergeCell ref="C230:AB230"/>
    <mergeCell ref="AC230:AD230"/>
    <mergeCell ref="AE230:AH230"/>
    <mergeCell ref="AI230:AL230"/>
    <mergeCell ref="A229:B229"/>
    <mergeCell ref="C229:AB229"/>
    <mergeCell ref="AC229:AD229"/>
    <mergeCell ref="AE229:AH229"/>
    <mergeCell ref="AI229:AL229"/>
    <mergeCell ref="AM229:AP229"/>
    <mergeCell ref="AM232:AP232"/>
    <mergeCell ref="AQ232:AT232"/>
    <mergeCell ref="AU232:AX232"/>
    <mergeCell ref="AY232:BB232"/>
    <mergeCell ref="BC232:BF232"/>
    <mergeCell ref="BG232:BH232"/>
    <mergeCell ref="AQ231:AT231"/>
    <mergeCell ref="AU231:AX231"/>
    <mergeCell ref="AY231:BB231"/>
    <mergeCell ref="BC231:BF231"/>
    <mergeCell ref="BG231:BH231"/>
    <mergeCell ref="A232:B232"/>
    <mergeCell ref="C232:AB232"/>
    <mergeCell ref="AC232:AD232"/>
    <mergeCell ref="AE232:AH232"/>
    <mergeCell ref="AI232:AL232"/>
    <mergeCell ref="A231:B231"/>
    <mergeCell ref="C231:AB231"/>
    <mergeCell ref="AC231:AD231"/>
    <mergeCell ref="AE231:AH231"/>
    <mergeCell ref="AI231:AL231"/>
    <mergeCell ref="AM231:AP231"/>
    <mergeCell ref="AM234:AP234"/>
    <mergeCell ref="AQ234:AT234"/>
    <mergeCell ref="AU234:AX234"/>
    <mergeCell ref="AY234:BB234"/>
    <mergeCell ref="BC234:BF234"/>
    <mergeCell ref="BG234:BH234"/>
    <mergeCell ref="AQ233:AT233"/>
    <mergeCell ref="AU233:AX233"/>
    <mergeCell ref="AY233:BB233"/>
    <mergeCell ref="BC233:BF233"/>
    <mergeCell ref="BG233:BH233"/>
    <mergeCell ref="A234:B234"/>
    <mergeCell ref="C234:AB234"/>
    <mergeCell ref="AC234:AD234"/>
    <mergeCell ref="AE234:AH234"/>
    <mergeCell ref="AI234:AL234"/>
    <mergeCell ref="A233:B233"/>
    <mergeCell ref="C233:AB233"/>
    <mergeCell ref="AC233:AD233"/>
    <mergeCell ref="AE233:AH233"/>
    <mergeCell ref="AI233:AL233"/>
    <mergeCell ref="AM233:AP233"/>
    <mergeCell ref="BC236:BF236"/>
    <mergeCell ref="BG236:BH236"/>
    <mergeCell ref="AQ235:AT235"/>
    <mergeCell ref="AU235:AX235"/>
    <mergeCell ref="AY235:BB235"/>
    <mergeCell ref="BC235:BF235"/>
    <mergeCell ref="BG235:BH235"/>
    <mergeCell ref="A236:B236"/>
    <mergeCell ref="C236:AB236"/>
    <mergeCell ref="AC236:AD236"/>
    <mergeCell ref="AE236:AH236"/>
    <mergeCell ref="AI236:AL236"/>
    <mergeCell ref="A235:B235"/>
    <mergeCell ref="C235:AB235"/>
    <mergeCell ref="AC235:AD235"/>
    <mergeCell ref="AE235:AH235"/>
    <mergeCell ref="AI235:AL235"/>
    <mergeCell ref="AM235:AP235"/>
    <mergeCell ref="AM236:AP236"/>
    <mergeCell ref="AQ236:AT236"/>
    <mergeCell ref="AU236:AX236"/>
    <mergeCell ref="AY236:BB236"/>
    <mergeCell ref="AM240:AP240"/>
    <mergeCell ref="AQ240:AT240"/>
    <mergeCell ref="AU240:AX240"/>
    <mergeCell ref="AY240:BB240"/>
    <mergeCell ref="BC240:BF240"/>
    <mergeCell ref="BG240:BH240"/>
    <mergeCell ref="AQ239:AT239"/>
    <mergeCell ref="AU239:AX239"/>
    <mergeCell ref="AY239:BB239"/>
    <mergeCell ref="BC239:BF239"/>
    <mergeCell ref="BG239:BH239"/>
    <mergeCell ref="A240:B240"/>
    <mergeCell ref="C240:AB240"/>
    <mergeCell ref="AC240:AD240"/>
    <mergeCell ref="AE240:AH240"/>
    <mergeCell ref="AI240:AL240"/>
    <mergeCell ref="A239:B239"/>
    <mergeCell ref="C239:AB239"/>
    <mergeCell ref="AC239:AD239"/>
    <mergeCell ref="AE239:AH239"/>
    <mergeCell ref="AI239:AL239"/>
    <mergeCell ref="AM239:AP239"/>
    <mergeCell ref="AM242:AP242"/>
    <mergeCell ref="AQ242:AT242"/>
    <mergeCell ref="AU242:AX242"/>
    <mergeCell ref="AY242:BB242"/>
    <mergeCell ref="BC242:BF242"/>
    <mergeCell ref="BG242:BH242"/>
    <mergeCell ref="AQ241:AT241"/>
    <mergeCell ref="AU241:AX241"/>
    <mergeCell ref="AY241:BB241"/>
    <mergeCell ref="BC241:BF241"/>
    <mergeCell ref="BG241:BH241"/>
    <mergeCell ref="A242:B242"/>
    <mergeCell ref="C242:AB242"/>
    <mergeCell ref="AC242:AD242"/>
    <mergeCell ref="AE242:AH242"/>
    <mergeCell ref="AI242:AL242"/>
    <mergeCell ref="A241:B241"/>
    <mergeCell ref="C241:AB241"/>
    <mergeCell ref="AC241:AD241"/>
    <mergeCell ref="AE241:AH241"/>
    <mergeCell ref="AI241:AL241"/>
    <mergeCell ref="AM241:AP241"/>
    <mergeCell ref="AM244:AP244"/>
    <mergeCell ref="AQ244:AT244"/>
    <mergeCell ref="AU244:AX244"/>
    <mergeCell ref="AY244:BB244"/>
    <mergeCell ref="BC244:BF244"/>
    <mergeCell ref="BG244:BH244"/>
    <mergeCell ref="AQ243:AT243"/>
    <mergeCell ref="AU243:AX243"/>
    <mergeCell ref="AY243:BB243"/>
    <mergeCell ref="BC243:BF243"/>
    <mergeCell ref="BG243:BH243"/>
    <mergeCell ref="A244:B244"/>
    <mergeCell ref="C244:AB244"/>
    <mergeCell ref="AC244:AD244"/>
    <mergeCell ref="AE244:AH244"/>
    <mergeCell ref="AI244:AL244"/>
    <mergeCell ref="A243:B243"/>
    <mergeCell ref="C243:AB243"/>
    <mergeCell ref="AC243:AD243"/>
    <mergeCell ref="AE243:AH243"/>
    <mergeCell ref="AI243:AL243"/>
    <mergeCell ref="AM243:AP243"/>
    <mergeCell ref="AM246:AP246"/>
    <mergeCell ref="AQ246:AT246"/>
    <mergeCell ref="AU246:AX246"/>
    <mergeCell ref="AY246:BB246"/>
    <mergeCell ref="BC246:BF246"/>
    <mergeCell ref="BG246:BH246"/>
    <mergeCell ref="AQ245:AT245"/>
    <mergeCell ref="AU245:AX245"/>
    <mergeCell ref="AY245:BB245"/>
    <mergeCell ref="BC245:BF245"/>
    <mergeCell ref="BG245:BH245"/>
    <mergeCell ref="A246:B246"/>
    <mergeCell ref="C246:AB246"/>
    <mergeCell ref="AC246:AD246"/>
    <mergeCell ref="AE246:AH246"/>
    <mergeCell ref="AI246:AL246"/>
    <mergeCell ref="A245:B245"/>
    <mergeCell ref="C245:AB245"/>
    <mergeCell ref="AC245:AD245"/>
    <mergeCell ref="AE245:AH245"/>
    <mergeCell ref="AI245:AL245"/>
    <mergeCell ref="AM245:AP245"/>
    <mergeCell ref="AM248:AP248"/>
    <mergeCell ref="AQ248:AT248"/>
    <mergeCell ref="AU248:AX248"/>
    <mergeCell ref="AY248:BB248"/>
    <mergeCell ref="BC248:BF248"/>
    <mergeCell ref="BG248:BH248"/>
    <mergeCell ref="AQ247:AT247"/>
    <mergeCell ref="AU247:AX247"/>
    <mergeCell ref="AY247:BB247"/>
    <mergeCell ref="BC247:BF247"/>
    <mergeCell ref="BG247:BH247"/>
    <mergeCell ref="A248:B248"/>
    <mergeCell ref="C248:AB248"/>
    <mergeCell ref="AC248:AD248"/>
    <mergeCell ref="AE248:AH248"/>
    <mergeCell ref="AI248:AL248"/>
    <mergeCell ref="A247:B247"/>
    <mergeCell ref="C247:AB247"/>
    <mergeCell ref="AC247:AD247"/>
    <mergeCell ref="AE247:AH247"/>
    <mergeCell ref="AI247:AL247"/>
    <mergeCell ref="AM247:AP247"/>
    <mergeCell ref="AM250:AP250"/>
    <mergeCell ref="AQ250:AT250"/>
    <mergeCell ref="AU250:AX250"/>
    <mergeCell ref="AY250:BB250"/>
    <mergeCell ref="BC250:BF250"/>
    <mergeCell ref="BG250:BH250"/>
    <mergeCell ref="AQ249:AT249"/>
    <mergeCell ref="AU249:AX249"/>
    <mergeCell ref="AY249:BB249"/>
    <mergeCell ref="BC249:BF249"/>
    <mergeCell ref="BG249:BH249"/>
    <mergeCell ref="A250:B250"/>
    <mergeCell ref="C250:AB250"/>
    <mergeCell ref="AC250:AD250"/>
    <mergeCell ref="AE250:AH250"/>
    <mergeCell ref="AI250:AL250"/>
    <mergeCell ref="A249:B249"/>
    <mergeCell ref="C249:AB249"/>
    <mergeCell ref="AC249:AD249"/>
    <mergeCell ref="AE249:AH249"/>
    <mergeCell ref="AI249:AL249"/>
    <mergeCell ref="AM249:AP249"/>
    <mergeCell ref="AY9:BB9"/>
    <mergeCell ref="BC9:BF9"/>
    <mergeCell ref="BG9:BH9"/>
    <mergeCell ref="AQ11:AT11"/>
    <mergeCell ref="AU11:AX11"/>
    <mergeCell ref="AY11:BB11"/>
    <mergeCell ref="BC11:BF11"/>
    <mergeCell ref="BG11:BH11"/>
    <mergeCell ref="A9:B9"/>
    <mergeCell ref="C9:AB9"/>
    <mergeCell ref="AC9:AD9"/>
    <mergeCell ref="AE9:AH9"/>
    <mergeCell ref="AI9:AL9"/>
    <mergeCell ref="A11:B11"/>
    <mergeCell ref="C11:AB11"/>
    <mergeCell ref="AC11:AD11"/>
    <mergeCell ref="AE11:AH11"/>
    <mergeCell ref="AI11:AL11"/>
    <mergeCell ref="AM11:AP11"/>
    <mergeCell ref="AM14:AP14"/>
    <mergeCell ref="AQ14:AT14"/>
    <mergeCell ref="AU14:AX14"/>
    <mergeCell ref="AY14:BB14"/>
    <mergeCell ref="BC14:BF14"/>
    <mergeCell ref="BG14:BH14"/>
    <mergeCell ref="AQ10:AT10"/>
    <mergeCell ref="AU10:AX10"/>
    <mergeCell ref="AY10:BB10"/>
    <mergeCell ref="BC10:BF10"/>
    <mergeCell ref="BG10:BH10"/>
    <mergeCell ref="A14:B14"/>
    <mergeCell ref="C14:AB14"/>
    <mergeCell ref="AC14:AD14"/>
    <mergeCell ref="AE14:AH14"/>
    <mergeCell ref="AI14:AL14"/>
    <mergeCell ref="A10:B10"/>
    <mergeCell ref="C10:AB10"/>
    <mergeCell ref="AC10:AD10"/>
    <mergeCell ref="AE10:AH10"/>
    <mergeCell ref="AI10:AL10"/>
    <mergeCell ref="AM10:AP10"/>
    <mergeCell ref="AQ13:AT13"/>
    <mergeCell ref="AU13:AX13"/>
    <mergeCell ref="AY13:BB13"/>
    <mergeCell ref="BC13:BF13"/>
    <mergeCell ref="BG13:BH13"/>
    <mergeCell ref="A12:B12"/>
    <mergeCell ref="C12:AB12"/>
    <mergeCell ref="AC12:AD12"/>
    <mergeCell ref="AE12:AH12"/>
    <mergeCell ref="AI12:AL12"/>
    <mergeCell ref="AM17:AP17"/>
    <mergeCell ref="AQ17:AT17"/>
    <mergeCell ref="AU17:AX17"/>
    <mergeCell ref="AY17:BB17"/>
    <mergeCell ref="BC17:BF17"/>
    <mergeCell ref="BG17:BH17"/>
    <mergeCell ref="AQ15:AT15"/>
    <mergeCell ref="AU15:AX15"/>
    <mergeCell ref="AY15:BB15"/>
    <mergeCell ref="BC15:BF15"/>
    <mergeCell ref="BG15:BH15"/>
    <mergeCell ref="A17:B17"/>
    <mergeCell ref="C17:AB17"/>
    <mergeCell ref="AC17:AD17"/>
    <mergeCell ref="AE17:AH17"/>
    <mergeCell ref="AI17:AL17"/>
    <mergeCell ref="A15:B15"/>
    <mergeCell ref="C15:AB15"/>
    <mergeCell ref="AC15:AD15"/>
    <mergeCell ref="AE15:AH15"/>
    <mergeCell ref="AI15:AL15"/>
    <mergeCell ref="AM15:AP15"/>
    <mergeCell ref="AM16:AP16"/>
    <mergeCell ref="AQ16:AT16"/>
    <mergeCell ref="AU16:AX16"/>
    <mergeCell ref="AY16:BB16"/>
    <mergeCell ref="BC16:BF16"/>
    <mergeCell ref="BG16:BH16"/>
    <mergeCell ref="A16:B16"/>
    <mergeCell ref="C16:AB16"/>
    <mergeCell ref="AC16:AD16"/>
    <mergeCell ref="AE16:AH16"/>
    <mergeCell ref="AM19:AP19"/>
    <mergeCell ref="AQ19:AT19"/>
    <mergeCell ref="AU19:AX19"/>
    <mergeCell ref="AY19:BB19"/>
    <mergeCell ref="BC19:BF19"/>
    <mergeCell ref="BG19:BH19"/>
    <mergeCell ref="AQ18:AT18"/>
    <mergeCell ref="AU18:AX18"/>
    <mergeCell ref="AY18:BB18"/>
    <mergeCell ref="BC18:BF18"/>
    <mergeCell ref="BG18:BH18"/>
    <mergeCell ref="A19:B19"/>
    <mergeCell ref="C19:AB19"/>
    <mergeCell ref="AC19:AD19"/>
    <mergeCell ref="AE19:AH19"/>
    <mergeCell ref="AI19:AL19"/>
    <mergeCell ref="A18:B18"/>
    <mergeCell ref="C18:AB18"/>
    <mergeCell ref="AC18:AD18"/>
    <mergeCell ref="AE18:AH18"/>
    <mergeCell ref="AI18:AL18"/>
    <mergeCell ref="AM18:AP18"/>
    <mergeCell ref="AQ20:AT20"/>
    <mergeCell ref="AU20:AX20"/>
    <mergeCell ref="AY20:BB20"/>
    <mergeCell ref="BC20:BF20"/>
    <mergeCell ref="BG20:BH20"/>
    <mergeCell ref="A23:B23"/>
    <mergeCell ref="C23:AB23"/>
    <mergeCell ref="AC23:AD23"/>
    <mergeCell ref="AE23:AH23"/>
    <mergeCell ref="AI23:AL23"/>
    <mergeCell ref="A20:B20"/>
    <mergeCell ref="C20:AB20"/>
    <mergeCell ref="AC20:AD20"/>
    <mergeCell ref="AE20:AH20"/>
    <mergeCell ref="AI20:AL20"/>
    <mergeCell ref="AM20:AP20"/>
    <mergeCell ref="AM48:AP48"/>
    <mergeCell ref="AQ48:AT48"/>
    <mergeCell ref="AU48:AX48"/>
    <mergeCell ref="AY48:BB48"/>
    <mergeCell ref="BC48:BF48"/>
    <mergeCell ref="BG48:BH48"/>
    <mergeCell ref="AQ46:AT46"/>
    <mergeCell ref="AU46:AX46"/>
    <mergeCell ref="AY46:BB46"/>
    <mergeCell ref="BC46:BF46"/>
    <mergeCell ref="BG46:BH46"/>
    <mergeCell ref="A48:B48"/>
    <mergeCell ref="C48:AB48"/>
    <mergeCell ref="AC48:AD48"/>
    <mergeCell ref="AE48:AH48"/>
    <mergeCell ref="AI48:AL48"/>
    <mergeCell ref="A46:B46"/>
    <mergeCell ref="C46:AB46"/>
    <mergeCell ref="AC46:AD46"/>
    <mergeCell ref="AE46:AH46"/>
    <mergeCell ref="AI46:AL46"/>
    <mergeCell ref="AM46:AP46"/>
    <mergeCell ref="AM53:AP53"/>
    <mergeCell ref="AQ53:AT53"/>
    <mergeCell ref="AU53:AX53"/>
    <mergeCell ref="AY53:BB53"/>
    <mergeCell ref="BC53:BF53"/>
    <mergeCell ref="BG53:BH53"/>
    <mergeCell ref="AQ56:AT56"/>
    <mergeCell ref="AU56:AX56"/>
    <mergeCell ref="AY56:BB56"/>
    <mergeCell ref="BC56:BF56"/>
    <mergeCell ref="BG56:BH56"/>
    <mergeCell ref="A53:B53"/>
    <mergeCell ref="C53:AB53"/>
    <mergeCell ref="AC53:AD53"/>
    <mergeCell ref="AE53:AH53"/>
    <mergeCell ref="AI53:AL53"/>
    <mergeCell ref="A56:B56"/>
    <mergeCell ref="C56:AB56"/>
    <mergeCell ref="AC56:AD56"/>
    <mergeCell ref="AE56:AH56"/>
    <mergeCell ref="AI56:AL56"/>
    <mergeCell ref="AM56:AP56"/>
    <mergeCell ref="AQ55:AT55"/>
    <mergeCell ref="AU55:AX55"/>
    <mergeCell ref="AY55:BB55"/>
    <mergeCell ref="BC55:BF55"/>
    <mergeCell ref="AI61:AL61"/>
    <mergeCell ref="A57:B57"/>
    <mergeCell ref="C57:AB57"/>
    <mergeCell ref="AC57:AD57"/>
    <mergeCell ref="AE57:AH57"/>
    <mergeCell ref="AI57:AL57"/>
    <mergeCell ref="AM57:AP57"/>
    <mergeCell ref="AM60:AP60"/>
    <mergeCell ref="AQ60:AT60"/>
    <mergeCell ref="AU60:AX60"/>
    <mergeCell ref="AY60:BB60"/>
    <mergeCell ref="BC60:BF60"/>
    <mergeCell ref="BG60:BH60"/>
    <mergeCell ref="AQ59:AT59"/>
    <mergeCell ref="AU59:AX59"/>
    <mergeCell ref="AY59:BB59"/>
    <mergeCell ref="BC59:BF59"/>
    <mergeCell ref="BG59:BH59"/>
    <mergeCell ref="A60:B60"/>
    <mergeCell ref="C60:AB60"/>
    <mergeCell ref="AC60:AD60"/>
    <mergeCell ref="AE60:AH60"/>
    <mergeCell ref="AI60:AL60"/>
    <mergeCell ref="A59:B59"/>
    <mergeCell ref="C59:AB59"/>
    <mergeCell ref="AC59:AD59"/>
    <mergeCell ref="AE59:AH59"/>
    <mergeCell ref="AI59:AL59"/>
    <mergeCell ref="AM59:AP59"/>
    <mergeCell ref="AM58:AP58"/>
    <mergeCell ref="AQ58:AT58"/>
    <mergeCell ref="AU58:AX58"/>
    <mergeCell ref="AI34:AL34"/>
    <mergeCell ref="AQ140:AT140"/>
    <mergeCell ref="AU140:AX140"/>
    <mergeCell ref="AY140:BB140"/>
    <mergeCell ref="BC140:BF140"/>
    <mergeCell ref="BG140:BH140"/>
    <mergeCell ref="BC67:BF67"/>
    <mergeCell ref="BG67:BH67"/>
    <mergeCell ref="A67:B67"/>
    <mergeCell ref="C67:AB67"/>
    <mergeCell ref="AC67:AD67"/>
    <mergeCell ref="AE67:AH67"/>
    <mergeCell ref="AI67:AL67"/>
    <mergeCell ref="AQ88:AT88"/>
    <mergeCell ref="AU88:AX88"/>
    <mergeCell ref="AM61:AP61"/>
    <mergeCell ref="AQ61:AT61"/>
    <mergeCell ref="AU61:AX61"/>
    <mergeCell ref="AY61:BB61"/>
    <mergeCell ref="BC61:BF61"/>
    <mergeCell ref="BG61:BH61"/>
    <mergeCell ref="AQ57:AT57"/>
    <mergeCell ref="AU57:AX57"/>
    <mergeCell ref="AY57:BB57"/>
    <mergeCell ref="BC57:BF57"/>
    <mergeCell ref="BG57:BH57"/>
    <mergeCell ref="A61:B61"/>
    <mergeCell ref="C61:AB61"/>
    <mergeCell ref="AC61:AD61"/>
    <mergeCell ref="AE61:AH61"/>
    <mergeCell ref="AM139:AP139"/>
    <mergeCell ref="AQ139:AT139"/>
    <mergeCell ref="A137:B137"/>
    <mergeCell ref="C137:AB137"/>
    <mergeCell ref="AC137:AD137"/>
    <mergeCell ref="AE137:AH137"/>
    <mergeCell ref="AI137:AL137"/>
    <mergeCell ref="AM137:AP137"/>
    <mergeCell ref="AM138:AP138"/>
    <mergeCell ref="AQ138:AT138"/>
    <mergeCell ref="AU138:AX138"/>
    <mergeCell ref="AY138:BB138"/>
    <mergeCell ref="BC138:BF138"/>
    <mergeCell ref="BG138:BH138"/>
    <mergeCell ref="A138:B138"/>
    <mergeCell ref="C138:AB138"/>
    <mergeCell ref="AC138:AD138"/>
    <mergeCell ref="AE138:AH138"/>
    <mergeCell ref="AI138:AL138"/>
    <mergeCell ref="A139:B139"/>
    <mergeCell ref="C139:AB139"/>
    <mergeCell ref="AC139:AD139"/>
    <mergeCell ref="AE139:AH139"/>
    <mergeCell ref="BG141:BH141"/>
    <mergeCell ref="AM147:AP147"/>
    <mergeCell ref="AQ147:AT147"/>
    <mergeCell ref="AU147:AX147"/>
    <mergeCell ref="AY147:BB147"/>
    <mergeCell ref="BC147:BF147"/>
    <mergeCell ref="BG147:BH147"/>
    <mergeCell ref="AQ146:AT146"/>
    <mergeCell ref="AU146:AX146"/>
    <mergeCell ref="AY146:BB146"/>
    <mergeCell ref="BC146:BF146"/>
    <mergeCell ref="A141:B141"/>
    <mergeCell ref="C141:AB141"/>
    <mergeCell ref="AC141:AD141"/>
    <mergeCell ref="AE141:AH141"/>
    <mergeCell ref="AI141:AL141"/>
    <mergeCell ref="A140:B140"/>
    <mergeCell ref="C140:AB140"/>
    <mergeCell ref="AC140:AD140"/>
    <mergeCell ref="AE140:AH140"/>
    <mergeCell ref="AI140:AL140"/>
    <mergeCell ref="AM140:AP140"/>
    <mergeCell ref="BG146:BH146"/>
    <mergeCell ref="A147:B147"/>
    <mergeCell ref="C147:AB147"/>
    <mergeCell ref="AC147:AD147"/>
    <mergeCell ref="AE147:AH147"/>
    <mergeCell ref="AI147:AL147"/>
    <mergeCell ref="A150:B150"/>
    <mergeCell ref="C150:AB150"/>
    <mergeCell ref="AC150:AD150"/>
    <mergeCell ref="AE150:AH150"/>
    <mergeCell ref="AI150:AL150"/>
    <mergeCell ref="AM150:AP150"/>
    <mergeCell ref="AM149:AP149"/>
    <mergeCell ref="AQ149:AT149"/>
    <mergeCell ref="AU149:AX149"/>
    <mergeCell ref="AY149:BB149"/>
    <mergeCell ref="BC149:BF149"/>
    <mergeCell ref="BG149:BH149"/>
    <mergeCell ref="AQ148:AT148"/>
    <mergeCell ref="AU148:AX148"/>
    <mergeCell ref="AY148:BB148"/>
    <mergeCell ref="BC148:BF148"/>
    <mergeCell ref="BG148:BH148"/>
    <mergeCell ref="A149:B149"/>
    <mergeCell ref="C149:AB149"/>
    <mergeCell ref="AC149:AD149"/>
    <mergeCell ref="AE149:AH149"/>
    <mergeCell ref="AI149:AL149"/>
    <mergeCell ref="A148:B148"/>
    <mergeCell ref="C148:AB148"/>
    <mergeCell ref="AC148:AD148"/>
    <mergeCell ref="AE148:AH148"/>
    <mergeCell ref="AI148:AL148"/>
    <mergeCell ref="AM148:AP148"/>
    <mergeCell ref="AM238:AP238"/>
    <mergeCell ref="AQ238:AT238"/>
    <mergeCell ref="AU238:AX238"/>
    <mergeCell ref="AY238:BB238"/>
    <mergeCell ref="BC238:BF238"/>
    <mergeCell ref="BG238:BH238"/>
    <mergeCell ref="AQ237:AT237"/>
    <mergeCell ref="AU237:AX237"/>
    <mergeCell ref="AY237:BB237"/>
    <mergeCell ref="BC237:BF237"/>
    <mergeCell ref="BG237:BH237"/>
    <mergeCell ref="A238:B238"/>
    <mergeCell ref="C238:AB238"/>
    <mergeCell ref="AC238:AD238"/>
    <mergeCell ref="AE238:AH238"/>
    <mergeCell ref="AI238:AL238"/>
    <mergeCell ref="A237:B237"/>
    <mergeCell ref="C237:AB237"/>
    <mergeCell ref="AC237:AD237"/>
    <mergeCell ref="AE237:AH237"/>
    <mergeCell ref="AI237:AL237"/>
    <mergeCell ref="AM237:AP237"/>
    <mergeCell ref="A199:B199"/>
    <mergeCell ref="C199:AB199"/>
    <mergeCell ref="AC199:AD199"/>
    <mergeCell ref="AE199:AH199"/>
    <mergeCell ref="AI199:AL199"/>
    <mergeCell ref="BG177:BH177"/>
    <mergeCell ref="A179:B179"/>
    <mergeCell ref="C179:AB179"/>
    <mergeCell ref="AC179:AD179"/>
    <mergeCell ref="AM195:AP195"/>
    <mergeCell ref="AQ195:AT195"/>
    <mergeCell ref="AU195:AX195"/>
    <mergeCell ref="AY195:BB195"/>
    <mergeCell ref="BC195:BF195"/>
    <mergeCell ref="BG195:BH195"/>
    <mergeCell ref="AQ194:AT194"/>
    <mergeCell ref="AU194:AX194"/>
    <mergeCell ref="AY194:BB194"/>
    <mergeCell ref="BC194:BF194"/>
    <mergeCell ref="BG194:BH194"/>
    <mergeCell ref="A195:B195"/>
    <mergeCell ref="BC192:BF192"/>
    <mergeCell ref="BG192:BH192"/>
    <mergeCell ref="A193:B193"/>
    <mergeCell ref="C193:AB193"/>
    <mergeCell ref="AC193:AD193"/>
    <mergeCell ref="AE193:AH193"/>
    <mergeCell ref="AI193:AL193"/>
    <mergeCell ref="A192:B192"/>
    <mergeCell ref="C192:AB192"/>
    <mergeCell ref="AC192:AD192"/>
    <mergeCell ref="AE192:AH192"/>
    <mergeCell ref="AQ193:AT193"/>
    <mergeCell ref="AU193:AX193"/>
    <mergeCell ref="AY193:BB193"/>
    <mergeCell ref="BC193:BF193"/>
    <mergeCell ref="BG193:BH193"/>
    <mergeCell ref="AQ192:AT192"/>
    <mergeCell ref="AU192:AX192"/>
    <mergeCell ref="AY192:BB192"/>
    <mergeCell ref="AM199:AP199"/>
    <mergeCell ref="AQ199:AT199"/>
    <mergeCell ref="AU199:AX199"/>
    <mergeCell ref="AY199:BB199"/>
    <mergeCell ref="BC199:BF199"/>
    <mergeCell ref="BG199:BH199"/>
    <mergeCell ref="AQ197:AT197"/>
    <mergeCell ref="AU197:AX197"/>
    <mergeCell ref="AY197:BB197"/>
    <mergeCell ref="BC197:BF197"/>
    <mergeCell ref="BG197:BH197"/>
    <mergeCell ref="A175:B175"/>
    <mergeCell ref="C175:AB175"/>
    <mergeCell ref="AC175:AD175"/>
    <mergeCell ref="AE175:AH175"/>
    <mergeCell ref="AI175:AL175"/>
    <mergeCell ref="A173:B173"/>
    <mergeCell ref="C173:AB173"/>
    <mergeCell ref="AC173:AD173"/>
    <mergeCell ref="BC177:BF177"/>
    <mergeCell ref="BG198:BH198"/>
    <mergeCell ref="A176:B176"/>
    <mergeCell ref="C176:AB176"/>
    <mergeCell ref="AC176:AD176"/>
    <mergeCell ref="AE176:AH176"/>
    <mergeCell ref="AI176:AL176"/>
    <mergeCell ref="A198:B198"/>
    <mergeCell ref="C198:AB198"/>
    <mergeCell ref="AC198:AD198"/>
    <mergeCell ref="AE198:AH198"/>
    <mergeCell ref="AI198:AL198"/>
    <mergeCell ref="AM198:AP198"/>
    <mergeCell ref="C195:AB195"/>
    <mergeCell ref="AC195:AD195"/>
    <mergeCell ref="AE195:AH195"/>
    <mergeCell ref="AI195:AL195"/>
    <mergeCell ref="A194:B194"/>
    <mergeCell ref="C194:AB194"/>
    <mergeCell ref="AC194:AD194"/>
    <mergeCell ref="AE194:AH194"/>
    <mergeCell ref="AI194:AL194"/>
    <mergeCell ref="AM194:AP194"/>
    <mergeCell ref="AM193:AP193"/>
    <mergeCell ref="A177:B177"/>
    <mergeCell ref="C177:AB177"/>
    <mergeCell ref="AC177:AD177"/>
    <mergeCell ref="AE177:AH177"/>
    <mergeCell ref="AI177:AL177"/>
    <mergeCell ref="AM177:AP177"/>
    <mergeCell ref="AM176:AP176"/>
    <mergeCell ref="AQ176:AT176"/>
    <mergeCell ref="AU176:AX176"/>
    <mergeCell ref="AY176:BB176"/>
    <mergeCell ref="BC176:BF176"/>
    <mergeCell ref="BG176:BH176"/>
    <mergeCell ref="AM171:AP171"/>
    <mergeCell ref="AQ171:AT171"/>
    <mergeCell ref="AU171:AX171"/>
    <mergeCell ref="AY171:BB171"/>
    <mergeCell ref="BC171:BF171"/>
    <mergeCell ref="BG171:BH171"/>
    <mergeCell ref="A171:B171"/>
    <mergeCell ref="C171:AB171"/>
    <mergeCell ref="AC171:AD171"/>
    <mergeCell ref="AE171:AH171"/>
    <mergeCell ref="AI171:AL171"/>
    <mergeCell ref="AM175:AP175"/>
    <mergeCell ref="AQ175:AT175"/>
    <mergeCell ref="AU175:AX175"/>
    <mergeCell ref="AY175:BB175"/>
    <mergeCell ref="BC175:BF175"/>
    <mergeCell ref="BG175:BH175"/>
    <mergeCell ref="AQ173:AT173"/>
    <mergeCell ref="AU173:AX173"/>
    <mergeCell ref="AY173:BB173"/>
    <mergeCell ref="BG183:BH183"/>
    <mergeCell ref="A184:B184"/>
    <mergeCell ref="C184:AB184"/>
    <mergeCell ref="AC184:AD184"/>
    <mergeCell ref="AE184:AH184"/>
    <mergeCell ref="AI184:AL184"/>
    <mergeCell ref="A183:B183"/>
    <mergeCell ref="C183:AB183"/>
    <mergeCell ref="AC183:AD183"/>
    <mergeCell ref="AE183:AH183"/>
    <mergeCell ref="AI183:AL183"/>
    <mergeCell ref="AM183:AP183"/>
    <mergeCell ref="A21:B21"/>
    <mergeCell ref="C21:AB21"/>
    <mergeCell ref="AC21:AD21"/>
    <mergeCell ref="AE21:AH21"/>
    <mergeCell ref="AI21:AL21"/>
    <mergeCell ref="AM21:AP21"/>
    <mergeCell ref="AQ21:AT21"/>
    <mergeCell ref="A174:B174"/>
    <mergeCell ref="C174:AB174"/>
    <mergeCell ref="AC174:AD174"/>
    <mergeCell ref="AE174:AH174"/>
    <mergeCell ref="AI174:AL174"/>
    <mergeCell ref="AM174:AP174"/>
    <mergeCell ref="AM179:AP179"/>
    <mergeCell ref="AQ179:AT179"/>
    <mergeCell ref="AU179:AX179"/>
    <mergeCell ref="AY179:BB179"/>
    <mergeCell ref="AQ177:AT177"/>
    <mergeCell ref="AU177:AX177"/>
    <mergeCell ref="AY177:BB177"/>
    <mergeCell ref="AU21:AX21"/>
    <mergeCell ref="AY21:BB21"/>
    <mergeCell ref="BC21:BF21"/>
    <mergeCell ref="BG21:BH21"/>
    <mergeCell ref="AM170:AP170"/>
    <mergeCell ref="AM182:AP182"/>
    <mergeCell ref="AQ182:AT182"/>
    <mergeCell ref="AQ181:AT181"/>
    <mergeCell ref="AU181:AX181"/>
    <mergeCell ref="AY181:BB181"/>
    <mergeCell ref="AM180:AP180"/>
    <mergeCell ref="AQ180:AT180"/>
    <mergeCell ref="AU180:AX180"/>
    <mergeCell ref="AY180:BB180"/>
    <mergeCell ref="AM12:AP12"/>
    <mergeCell ref="AQ12:AT12"/>
    <mergeCell ref="AU12:AX12"/>
    <mergeCell ref="AY12:BB12"/>
    <mergeCell ref="BC12:BF12"/>
    <mergeCell ref="BG12:BH12"/>
    <mergeCell ref="BC173:BF173"/>
    <mergeCell ref="BG173:BH173"/>
    <mergeCell ref="AQ150:AT150"/>
    <mergeCell ref="AU150:AX150"/>
    <mergeCell ref="AY150:BB150"/>
    <mergeCell ref="BC150:BF150"/>
    <mergeCell ref="BG150:BH150"/>
    <mergeCell ref="AM141:AP141"/>
    <mergeCell ref="AQ141:AT141"/>
    <mergeCell ref="AU141:AX141"/>
    <mergeCell ref="AY141:BB141"/>
    <mergeCell ref="BC141:BF141"/>
  </mergeCells>
  <printOptions horizontalCentered="1"/>
  <pageMargins left="0.19685039370078741" right="0.19685039370078741" top="0.59055118110236227" bottom="0.78740157480314965" header="1.1023622047244095" footer="0.51181102362204722"/>
  <pageSetup paperSize="9" scale="69" fitToHeight="0" orientation="landscape" r:id="rId1"/>
  <headerFooter alignWithMargins="0">
    <oddFooter>&amp;P. oldal, összesen: &amp;N</oddFooter>
  </headerFooter>
  <rowBreaks count="8" manualBreakCount="8">
    <brk id="34" max="59" man="1"/>
    <brk id="63" max="16383" man="1"/>
    <brk id="90" max="16383" man="1"/>
    <brk id="116" max="16383" man="1"/>
    <brk id="143" max="59" man="1"/>
    <brk id="170" max="59" man="1"/>
    <brk id="197" max="59" man="1"/>
    <brk id="22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02</vt:lpstr>
      <vt:lpstr>'01'!Nyomtatási_cím</vt:lpstr>
      <vt:lpstr>'02'!Nyomtatási_cím</vt:lpstr>
    </vt:vector>
  </TitlesOfParts>
  <Company>Őcsényi Közös Önkormányzati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Költségvetési rendelet</dc:title>
  <dc:subject/>
  <dc:creator>Horváth Gábor (gazd.ea. - Őcsényi Közös Önk. Hivatal)</dc:creator>
  <cp:lastModifiedBy>user</cp:lastModifiedBy>
  <cp:lastPrinted>2014-05-29T06:16:48Z</cp:lastPrinted>
  <dcterms:created xsi:type="dcterms:W3CDTF">1998-12-06T10:54:59Z</dcterms:created>
  <dcterms:modified xsi:type="dcterms:W3CDTF">2014-05-29T12:49:53Z</dcterms:modified>
</cp:coreProperties>
</file>