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ÖNKORMÁNYZAT" sheetId="1" r:id="rId1"/>
    <sheet name="ROVATRA" sheetId="2" r:id="rId2"/>
    <sheet name="TEVÉKENYSÉGRE" sheetId="3" r:id="rId3"/>
  </sheets>
  <definedNames>
    <definedName name="_xlnm.Print_Titles" localSheetId="0">'ÖNKORMÁNYZAT'!$3:$3</definedName>
    <definedName name="_xlnm.Print_Titles" localSheetId="1">'ROVATRA'!$3:$3</definedName>
    <definedName name="_xlnm.Print_Titles" localSheetId="2">'TEVÉKENYSÉGRE'!$3:$3</definedName>
  </definedNames>
  <calcPr fullCalcOnLoad="1"/>
</workbook>
</file>

<file path=xl/sharedStrings.xml><?xml version="1.0" encoding="utf-8"?>
<sst xmlns="http://schemas.openxmlformats.org/spreadsheetml/2006/main" count="1343" uniqueCount="152">
  <si>
    <t>Részletező kód</t>
  </si>
  <si>
    <t>Megnevezés</t>
  </si>
  <si>
    <t>Ei. kód</t>
  </si>
  <si>
    <t>Rovat kód</t>
  </si>
  <si>
    <t>1-011130K</t>
  </si>
  <si>
    <t>Önkormányzatok és önkormányzati hivatalok jogalkotó és általános igazgatási tevékenysége</t>
  </si>
  <si>
    <t>(KÖT)</t>
  </si>
  <si>
    <t>B411</t>
  </si>
  <si>
    <t>Egyéb működési bevételek</t>
  </si>
  <si>
    <t>B16</t>
  </si>
  <si>
    <t>Egyéb működési célú támogatások bevételei államháztartáson belülről</t>
  </si>
  <si>
    <t>B36</t>
  </si>
  <si>
    <t>Egyéb közhatalmi bevételek</t>
  </si>
  <si>
    <t>B406</t>
  </si>
  <si>
    <t>Kiszámlázott általános forgalmi adó</t>
  </si>
  <si>
    <t>1-013320K</t>
  </si>
  <si>
    <t>Köztemető fenntartás és működtetés</t>
  </si>
  <si>
    <t>1-013350Ö</t>
  </si>
  <si>
    <t>Az önkormányzati vagyonnal való gazdálkodással kapcsolatos feladatok</t>
  </si>
  <si>
    <t>(ÖNV)</t>
  </si>
  <si>
    <t>B52</t>
  </si>
  <si>
    <t>Ingatlanok értékesítése</t>
  </si>
  <si>
    <t>1-018010K</t>
  </si>
  <si>
    <t>Önkormányzatok elszámolása központi költségvetéssel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</si>
  <si>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</si>
  <si>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</si>
  <si>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</si>
  <si>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</si>
  <si>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</si>
  <si>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 és gyermekjóléti és gyermekétkeztetési feladatainak támogatása</t>
  </si>
  <si>
    <t>B114</t>
  </si>
  <si>
    <t>Települési önkormányzatok kulturális feladatainak támogatása</t>
  </si>
  <si>
    <t>B814</t>
  </si>
  <si>
    <t>Államháztartáson belüli megelőlegezések</t>
  </si>
  <si>
    <t>1-018030K</t>
  </si>
  <si>
    <t>Támogatási célú finanszírozási műveletek</t>
  </si>
  <si>
    <t>B8131</t>
  </si>
  <si>
    <t>Előző év költségvetési maradványának igénybevétele</t>
  </si>
  <si>
    <t>Város-, községgazdálkodási egyéb szolgáltatások</t>
  </si>
  <si>
    <t>1-900020K</t>
  </si>
  <si>
    <t>Önkormányzati funkcióra nem sorolható bevéltel ÁHK</t>
  </si>
  <si>
    <t>B354</t>
  </si>
  <si>
    <t>Gépjárműadók</t>
  </si>
  <si>
    <t>B34</t>
  </si>
  <si>
    <t>Vagyoni típusú adók</t>
  </si>
  <si>
    <t>B351</t>
  </si>
  <si>
    <t>Értékesítési és forgalmi adók</t>
  </si>
  <si>
    <t>1-900060Ö</t>
  </si>
  <si>
    <t>Forgatási és befektetési célú finanszírozási műveletek</t>
  </si>
  <si>
    <t>B8111</t>
  </si>
  <si>
    <t>Hosszú lejáratú hitelek, kölcsönök felvétele pénzügyi vállalkozástól</t>
  </si>
  <si>
    <t>5-011130K</t>
  </si>
  <si>
    <t>K337</t>
  </si>
  <si>
    <t>Egyéb szolgáltatások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</si>
  <si>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</si>
  <si>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</si>
  <si>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</si>
  <si>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</si>
  <si>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K2</t>
  </si>
  <si>
    <t>Munkaadókat terhelő járulékok és szociális hozzájárulási adó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</si>
  <si>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</si>
  <si>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</si>
  <si>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</si>
  <si>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</si>
  <si>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</si>
  <si>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</si>
  <si>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</si>
  <si>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</si>
  <si>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</si>
  <si>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</si>
  <si>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K334</t>
  </si>
  <si>
    <t>Karbantartási, kisjavítási szolgáltatások</t>
  </si>
  <si>
    <t>K336</t>
  </si>
  <si>
    <t>Szakmai tevékenységet segítő szolgáltatások</t>
  </si>
  <si>
    <t>K341</t>
  </si>
  <si>
    <t>Kiküldetések kiadásai</t>
  </si>
  <si>
    <t>K351</t>
  </si>
  <si>
    <t>Működési célú előzetesen felszámított általános forgalmi adó</t>
  </si>
  <si>
    <t>K513</t>
  </si>
  <si>
    <t>Tartalékok</t>
  </si>
  <si>
    <t>K67</t>
  </si>
  <si>
    <t>Beruházási célú előzetesen felszámított általános forgalmi adó</t>
  </si>
  <si>
    <t>5-013320K</t>
  </si>
  <si>
    <t>K1101</t>
  </si>
  <si>
    <t>Törvény szerinti illetmények, munkabérek</t>
  </si>
  <si>
    <t>5-013350K</t>
  </si>
  <si>
    <t>Az önkormányzati vagyonnal való gazdálkodással kapcsolatos feladatok (nem szociális bérlakás)</t>
  </si>
  <si>
    <t>K62</t>
  </si>
  <si>
    <t>Ingatlanok beszerzése, létesítése</t>
  </si>
  <si>
    <t>K71</t>
  </si>
  <si>
    <t>Ingatlanok felújítása</t>
  </si>
  <si>
    <t>K74</t>
  </si>
  <si>
    <t>Felújítási célú előzetesen felszámított általános forgalmi adó</t>
  </si>
  <si>
    <t>5-013350Ö</t>
  </si>
  <si>
    <t>5-016080K</t>
  </si>
  <si>
    <t>Kiemelt állami és önkormányzati rendezvények kiadásai</t>
  </si>
  <si>
    <t>5-016080Ö</t>
  </si>
  <si>
    <t>5-018010K</t>
  </si>
  <si>
    <t>K5021</t>
  </si>
  <si>
    <t>helyi önkormányzatok előző évi elszámolásából származó kiadások</t>
  </si>
  <si>
    <t>K914</t>
  </si>
  <si>
    <t>Államháztartáson belüli megelőlegezések visszafizetése</t>
  </si>
  <si>
    <t>5-018030K</t>
  </si>
  <si>
    <t>K506</t>
  </si>
  <si>
    <t>K915</t>
  </si>
  <si>
    <t>Központi, irányító szervi támogatás folyósítása</t>
  </si>
  <si>
    <t>5-031030Ö</t>
  </si>
  <si>
    <t>Közterület rendjének fenntartása</t>
  </si>
  <si>
    <t>5-045160K</t>
  </si>
  <si>
    <t>Közutak, hidak, alagutak üzemeltetése, fenntartása</t>
  </si>
  <si>
    <t>5-064010K</t>
  </si>
  <si>
    <t>Közvilágítás</t>
  </si>
  <si>
    <t>5-066010K</t>
  </si>
  <si>
    <t>Zöldterület-kezelés</t>
  </si>
  <si>
    <t>5-066020K</t>
  </si>
  <si>
    <t>5-074031K</t>
  </si>
  <si>
    <t>Család és nővédelmi egyészségügyi gondozás</t>
  </si>
  <si>
    <t>K1104</t>
  </si>
  <si>
    <t>Készenléti, ügyeleti, helyettesítési díj, túlóra, túlszolgálat</t>
  </si>
  <si>
    <t>5-074032K</t>
  </si>
  <si>
    <t>Ifjúság-egészségügyi gondozás</t>
  </si>
  <si>
    <t>5-081041Ö</t>
  </si>
  <si>
    <t>Versenysport- és utánpótlás-nevelési tevékenység és támogatása</t>
  </si>
  <si>
    <t>K512</t>
  </si>
  <si>
    <t>Egyéb működési célú támogatások államháztartáson kívülre</t>
  </si>
  <si>
    <t>5-083030Ö</t>
  </si>
  <si>
    <t>Egyéb kiadói tevékenység</t>
  </si>
  <si>
    <t>5-084031Ö</t>
  </si>
  <si>
    <t>Civil szervezetek működési támogatása</t>
  </si>
  <si>
    <t>5-084070Ö</t>
  </si>
  <si>
    <t>A fiatalok társadalmi integrációját segítő struktúra, szakmai szolgáltatások fejlesztése, működteté</t>
  </si>
  <si>
    <t>5-900060Ö</t>
  </si>
  <si>
    <t>K9111</t>
  </si>
  <si>
    <t>Hosszú lejáratú hitelek, kölcsönök törlesztése pénzügyi vállalkozásnak</t>
  </si>
  <si>
    <t>K48</t>
  </si>
  <si>
    <t>Egyéb nem intézményi ellátások</t>
  </si>
  <si>
    <t>5482-107060K</t>
  </si>
  <si>
    <t>ELŐIRÁNYZAT</t>
  </si>
  <si>
    <t>BEVÉTEL</t>
  </si>
  <si>
    <t>KIADÁS</t>
  </si>
  <si>
    <t>EGYENLEG</t>
  </si>
  <si>
    <t>Társulásnak és költségvetési sz.</t>
  </si>
  <si>
    <t>Települési támogatás</t>
  </si>
  <si>
    <t>ERDŐKERTES KÖZSÉG ÖNKORMÁNYZATA</t>
  </si>
  <si>
    <t>MINDÖSSZESEN</t>
  </si>
  <si>
    <t>KÖTELEZŐ FELADAT</t>
  </si>
  <si>
    <t>ÖSSZESEN</t>
  </si>
  <si>
    <t>ÖNKÉNT VÁLLALT FELADAT</t>
  </si>
  <si>
    <t>MINÖSSZESEN</t>
  </si>
  <si>
    <r>
      <t xml:space="preserve">                                                                               2020. évi  KÖLTSÉGVETÉS                   </t>
    </r>
    <r>
      <rPr>
        <b/>
        <sz val="10"/>
        <rFont val="Arial"/>
        <family val="2"/>
      </rPr>
      <t>3. Melléklet a 2/2020. (III. 4.) önkormányzati rendelethez</t>
    </r>
  </si>
  <si>
    <r>
      <t xml:space="preserve">                                                         2020. évi  KÖLTSÉGVETÉSE ROVATRA </t>
    </r>
    <r>
      <rPr>
        <b/>
        <sz val="10"/>
        <rFont val="Arial"/>
        <family val="2"/>
      </rPr>
      <t xml:space="preserve"> 3. Melléklet a 2/2020. (III. 4.) önkormányzati rendelethez</t>
    </r>
  </si>
  <si>
    <r>
      <t xml:space="preserve">                                         2020. évi  KÖLTSÉGVETÉSE TEVÉKENYSÉGRE   </t>
    </r>
    <r>
      <rPr>
        <b/>
        <sz val="10"/>
        <rFont val="Arial"/>
        <family val="2"/>
      </rPr>
      <t>3. Melléklet a 2/2020. (III. 4.) önkormányzati rendelethez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</si>
</sst>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\ &quot;Ft&quot;"/>
    <numFmt numFmtId="167" formatCode="#,##0\ _F_t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/>
      <protection locked="0"/>
    </xf>
    <xf numFmtId="167" fontId="2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167" fontId="4" fillId="0" borderId="10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67" fontId="5" fillId="0" borderId="14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7" fontId="1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7" fontId="2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67" fontId="0" fillId="0" borderId="17" xfId="0" applyNumberFormat="1" applyFont="1" applyBorder="1" applyAlignment="1">
      <alignment/>
    </xf>
    <xf numFmtId="0" fontId="7" fillId="0" borderId="13" xfId="0" applyFont="1" applyBorder="1" applyAlignment="1">
      <alignment/>
    </xf>
    <xf numFmtId="167" fontId="7" fillId="0" borderId="14" xfId="0" applyNumberFormat="1" applyFont="1" applyBorder="1" applyAlignment="1">
      <alignment/>
    </xf>
    <xf numFmtId="167" fontId="7" fillId="0" borderId="15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A2" sqref="A2:I2"/>
    </sheetView>
  </sheetViews>
  <sheetFormatPr defaultColWidth="11.57421875" defaultRowHeight="12.75"/>
  <cols>
    <col min="1" max="1" width="13.28125" style="1" customWidth="1"/>
    <col min="2" max="2" width="28.28125" style="1" customWidth="1"/>
    <col min="3" max="3" width="7.28125" style="1" customWidth="1"/>
    <col min="4" max="4" width="8.00390625" style="1" customWidth="1"/>
    <col min="5" max="5" width="33.28125" style="1" customWidth="1"/>
    <col min="6" max="6" width="13.7109375" style="15" customWidth="1"/>
    <col min="7" max="7" width="18.7109375" style="15" customWidth="1"/>
    <col min="8" max="8" width="19.7109375" style="15" customWidth="1"/>
    <col min="9" max="9" width="14.421875" style="18" customWidth="1"/>
    <col min="10" max="16384" width="11.57421875" style="1" customWidth="1"/>
  </cols>
  <sheetData>
    <row r="1" spans="1:9" s="4" customFormat="1" ht="24.75" customHeight="1">
      <c r="A1" s="45" t="s">
        <v>143</v>
      </c>
      <c r="B1" s="45"/>
      <c r="C1" s="45"/>
      <c r="D1" s="45"/>
      <c r="E1" s="45"/>
      <c r="F1" s="45"/>
      <c r="G1" s="45"/>
      <c r="H1" s="45"/>
      <c r="I1" s="45"/>
    </row>
    <row r="2" spans="1:9" s="4" customFormat="1" ht="24.75" customHeight="1">
      <c r="A2" s="45" t="s">
        <v>149</v>
      </c>
      <c r="B2" s="45"/>
      <c r="C2" s="45"/>
      <c r="D2" s="45"/>
      <c r="E2" s="45"/>
      <c r="F2" s="45"/>
      <c r="G2" s="45"/>
      <c r="H2" s="45"/>
      <c r="I2" s="45"/>
    </row>
    <row r="3" spans="1:9" s="3" customFormat="1" ht="12">
      <c r="A3" s="5" t="s">
        <v>0</v>
      </c>
      <c r="B3" s="5" t="s">
        <v>1</v>
      </c>
      <c r="C3" s="5" t="s">
        <v>2</v>
      </c>
      <c r="D3" s="5" t="s">
        <v>3</v>
      </c>
      <c r="E3" s="5" t="s">
        <v>1</v>
      </c>
      <c r="F3" s="11" t="s">
        <v>137</v>
      </c>
      <c r="G3" s="11" t="s">
        <v>138</v>
      </c>
      <c r="H3" s="11" t="s">
        <v>139</v>
      </c>
      <c r="I3" s="11" t="s">
        <v>140</v>
      </c>
    </row>
    <row r="4" spans="1:9" ht="12.75">
      <c r="A4" s="6" t="s">
        <v>4</v>
      </c>
      <c r="B4" s="6" t="s">
        <v>5</v>
      </c>
      <c r="C4" s="6" t="s">
        <v>6</v>
      </c>
      <c r="D4" s="6" t="s">
        <v>9</v>
      </c>
      <c r="E4" s="6" t="s">
        <v>10</v>
      </c>
      <c r="F4" s="12">
        <v>19500000</v>
      </c>
      <c r="G4" s="13">
        <v>19500000</v>
      </c>
      <c r="H4" s="13"/>
      <c r="I4" s="12"/>
    </row>
    <row r="5" spans="1:9" ht="12.75">
      <c r="A5" s="6"/>
      <c r="B5" s="6"/>
      <c r="C5" s="6"/>
      <c r="D5" s="6"/>
      <c r="E5" s="6"/>
      <c r="F5" s="13"/>
      <c r="G5" s="13"/>
      <c r="H5" s="13"/>
      <c r="I5" s="12"/>
    </row>
    <row r="6" spans="1:9" ht="12.75">
      <c r="A6" s="6" t="s">
        <v>51</v>
      </c>
      <c r="B6" s="6" t="s">
        <v>5</v>
      </c>
      <c r="C6" s="6" t="s">
        <v>6</v>
      </c>
      <c r="D6" s="6" t="s">
        <v>54</v>
      </c>
      <c r="E6" s="6" t="s">
        <v>55</v>
      </c>
      <c r="F6" s="12">
        <v>18500000</v>
      </c>
      <c r="G6" s="13"/>
      <c r="H6" s="13">
        <v>18500000</v>
      </c>
      <c r="I6" s="12"/>
    </row>
    <row r="7" spans="1:9" ht="12.75">
      <c r="A7" s="6"/>
      <c r="B7" s="6"/>
      <c r="C7" s="6"/>
      <c r="D7" s="6"/>
      <c r="E7" s="6"/>
      <c r="F7" s="12"/>
      <c r="G7" s="13"/>
      <c r="H7" s="13"/>
      <c r="I7" s="12"/>
    </row>
    <row r="8" spans="1:9" ht="12.75">
      <c r="A8" s="6" t="s">
        <v>51</v>
      </c>
      <c r="B8" s="6" t="s">
        <v>5</v>
      </c>
      <c r="C8" s="6" t="s">
        <v>6</v>
      </c>
      <c r="D8" s="6" t="s">
        <v>58</v>
      </c>
      <c r="E8" s="6" t="s">
        <v>59</v>
      </c>
      <c r="F8" s="12">
        <v>360000</v>
      </c>
      <c r="G8" s="13"/>
      <c r="H8" s="13">
        <v>360000</v>
      </c>
      <c r="I8" s="12"/>
    </row>
    <row r="9" spans="1:9" ht="12.75">
      <c r="A9" s="6"/>
      <c r="B9" s="6"/>
      <c r="C9" s="6"/>
      <c r="D9" s="6"/>
      <c r="E9" s="6"/>
      <c r="F9" s="13"/>
      <c r="G9" s="13"/>
      <c r="H9" s="13"/>
      <c r="I9" s="12"/>
    </row>
    <row r="10" spans="1:9" ht="12.75">
      <c r="A10" s="6" t="s">
        <v>51</v>
      </c>
      <c r="B10" s="6" t="s">
        <v>5</v>
      </c>
      <c r="C10" s="6" t="s">
        <v>6</v>
      </c>
      <c r="D10" s="6" t="s">
        <v>78</v>
      </c>
      <c r="E10" s="6" t="s">
        <v>79</v>
      </c>
      <c r="F10" s="12">
        <v>63988344</v>
      </c>
      <c r="G10" s="13"/>
      <c r="H10" s="14">
        <v>63988344</v>
      </c>
      <c r="I10" s="12"/>
    </row>
    <row r="11" spans="1:9" s="2" customFormat="1" ht="12.75">
      <c r="A11" s="7"/>
      <c r="B11" s="7"/>
      <c r="C11" s="7"/>
      <c r="D11" s="7"/>
      <c r="E11" s="7"/>
      <c r="F11" s="12"/>
      <c r="G11" s="12">
        <f>SUM(G4:G10)</f>
        <v>19500000</v>
      </c>
      <c r="H11" s="12">
        <f>SUM(H4:H10)</f>
        <v>82848344</v>
      </c>
      <c r="I11" s="12">
        <f>G11-H11</f>
        <v>-63348344</v>
      </c>
    </row>
    <row r="12" spans="1:9" ht="12.75">
      <c r="A12" s="6"/>
      <c r="B12" s="6"/>
      <c r="C12" s="6"/>
      <c r="D12" s="6"/>
      <c r="E12" s="6"/>
      <c r="F12" s="13"/>
      <c r="G12" s="13"/>
      <c r="H12" s="13"/>
      <c r="I12" s="12"/>
    </row>
    <row r="13" spans="1:9" ht="12.75">
      <c r="A13" s="6" t="s">
        <v>15</v>
      </c>
      <c r="B13" s="6" t="s">
        <v>16</v>
      </c>
      <c r="C13" s="6" t="s">
        <v>6</v>
      </c>
      <c r="D13" s="6" t="s">
        <v>13</v>
      </c>
      <c r="E13" s="6" t="s">
        <v>14</v>
      </c>
      <c r="F13" s="13">
        <v>75000</v>
      </c>
      <c r="G13" s="13"/>
      <c r="H13" s="13"/>
      <c r="I13" s="12"/>
    </row>
    <row r="14" spans="1:9" ht="12.75">
      <c r="A14" s="6" t="s">
        <v>15</v>
      </c>
      <c r="B14" s="6" t="s">
        <v>16</v>
      </c>
      <c r="C14" s="6" t="s">
        <v>6</v>
      </c>
      <c r="D14" s="6" t="s">
        <v>7</v>
      </c>
      <c r="E14" s="6" t="s">
        <v>8</v>
      </c>
      <c r="F14" s="13">
        <v>250000</v>
      </c>
      <c r="G14" s="13"/>
      <c r="H14" s="13"/>
      <c r="I14" s="12"/>
    </row>
    <row r="15" spans="1:9" ht="12.75">
      <c r="A15" s="6"/>
      <c r="B15" s="6"/>
      <c r="C15" s="6"/>
      <c r="D15" s="6"/>
      <c r="E15" s="6"/>
      <c r="F15" s="12">
        <f>SUM(F13:F14)</f>
        <v>325000</v>
      </c>
      <c r="G15" s="13">
        <v>325000</v>
      </c>
      <c r="H15" s="13"/>
      <c r="I15" s="12"/>
    </row>
    <row r="16" spans="1:9" ht="12.75">
      <c r="A16" s="6" t="s">
        <v>82</v>
      </c>
      <c r="B16" s="6" t="s">
        <v>16</v>
      </c>
      <c r="C16" s="6" t="s">
        <v>6</v>
      </c>
      <c r="D16" s="6" t="s">
        <v>83</v>
      </c>
      <c r="E16" s="6" t="s">
        <v>84</v>
      </c>
      <c r="F16" s="12">
        <v>966000</v>
      </c>
      <c r="G16" s="13"/>
      <c r="H16" s="13">
        <v>966000</v>
      </c>
      <c r="I16" s="12"/>
    </row>
    <row r="17" spans="1:9" ht="12.75">
      <c r="A17" s="6"/>
      <c r="B17" s="6"/>
      <c r="C17" s="6"/>
      <c r="D17" s="6"/>
      <c r="E17" s="6"/>
      <c r="F17" s="13"/>
      <c r="G17" s="13"/>
      <c r="H17" s="13"/>
      <c r="I17" s="12"/>
    </row>
    <row r="18" spans="1:9" ht="12.75">
      <c r="A18" s="6" t="s">
        <v>82</v>
      </c>
      <c r="B18" s="6" t="s">
        <v>16</v>
      </c>
      <c r="C18" s="6" t="s">
        <v>6</v>
      </c>
      <c r="D18" s="6" t="s">
        <v>62</v>
      </c>
      <c r="E18" s="6" t="s">
        <v>63</v>
      </c>
      <c r="F18" s="13">
        <v>10000</v>
      </c>
      <c r="G18" s="13"/>
      <c r="H18" s="13"/>
      <c r="I18" s="12"/>
    </row>
    <row r="19" spans="1:9" ht="12.75">
      <c r="A19" s="6" t="s">
        <v>82</v>
      </c>
      <c r="B19" s="6" t="s">
        <v>16</v>
      </c>
      <c r="C19" s="6" t="s">
        <v>6</v>
      </c>
      <c r="D19" s="6" t="s">
        <v>68</v>
      </c>
      <c r="E19" s="6" t="s">
        <v>69</v>
      </c>
      <c r="F19" s="13">
        <v>50000</v>
      </c>
      <c r="G19" s="13"/>
      <c r="H19" s="13"/>
      <c r="I19" s="12"/>
    </row>
    <row r="20" spans="1:9" ht="12.75">
      <c r="A20" s="6" t="s">
        <v>82</v>
      </c>
      <c r="B20" s="6" t="s">
        <v>16</v>
      </c>
      <c r="C20" s="6" t="s">
        <v>6</v>
      </c>
      <c r="D20" s="6" t="s">
        <v>76</v>
      </c>
      <c r="E20" s="6" t="s">
        <v>77</v>
      </c>
      <c r="F20" s="13">
        <v>40000</v>
      </c>
      <c r="G20" s="13"/>
      <c r="H20" s="13"/>
      <c r="I20" s="12"/>
    </row>
    <row r="21" spans="1:9" ht="12.75">
      <c r="A21" s="6"/>
      <c r="B21" s="6"/>
      <c r="C21" s="6"/>
      <c r="D21" s="6"/>
      <c r="E21" s="6"/>
      <c r="F21" s="12">
        <f>SUM(F18:F20)</f>
        <v>100000</v>
      </c>
      <c r="G21" s="13"/>
      <c r="H21" s="13">
        <v>100000</v>
      </c>
      <c r="I21" s="12"/>
    </row>
    <row r="22" spans="1:9" s="2" customFormat="1" ht="12.75">
      <c r="A22" s="7"/>
      <c r="B22" s="7"/>
      <c r="C22" s="7"/>
      <c r="D22" s="7"/>
      <c r="E22" s="7"/>
      <c r="F22" s="12"/>
      <c r="G22" s="12">
        <f>SUM(G15:G21)</f>
        <v>325000</v>
      </c>
      <c r="H22" s="12">
        <f>SUM(H15:H21)</f>
        <v>1066000</v>
      </c>
      <c r="I22" s="12">
        <f>G22-H22</f>
        <v>-741000</v>
      </c>
    </row>
    <row r="23" spans="1:9" ht="12.75">
      <c r="A23" s="6" t="s">
        <v>17</v>
      </c>
      <c r="B23" s="6" t="s">
        <v>18</v>
      </c>
      <c r="C23" s="6" t="s">
        <v>19</v>
      </c>
      <c r="D23" s="6" t="s">
        <v>13</v>
      </c>
      <c r="E23" s="6" t="s">
        <v>14</v>
      </c>
      <c r="F23" s="13">
        <v>4000000</v>
      </c>
      <c r="G23" s="13"/>
      <c r="H23" s="13"/>
      <c r="I23" s="12"/>
    </row>
    <row r="24" spans="1:9" ht="12.75">
      <c r="A24" s="6" t="s">
        <v>17</v>
      </c>
      <c r="B24" s="6" t="s">
        <v>18</v>
      </c>
      <c r="C24" s="6" t="s">
        <v>19</v>
      </c>
      <c r="D24" s="6" t="s">
        <v>20</v>
      </c>
      <c r="E24" s="6" t="s">
        <v>21</v>
      </c>
      <c r="F24" s="13">
        <v>15000000</v>
      </c>
      <c r="G24" s="13"/>
      <c r="H24" s="13"/>
      <c r="I24" s="12"/>
    </row>
    <row r="25" spans="1:9" ht="12.75">
      <c r="A25" s="6"/>
      <c r="B25" s="6"/>
      <c r="C25" s="6"/>
      <c r="D25" s="6"/>
      <c r="E25" s="6"/>
      <c r="F25" s="12">
        <f>SUM(F23:F24)</f>
        <v>19000000</v>
      </c>
      <c r="G25" s="13">
        <v>19000000</v>
      </c>
      <c r="H25" s="13"/>
      <c r="I25" s="12"/>
    </row>
    <row r="26" spans="1:9" ht="12.75">
      <c r="A26" s="6" t="s">
        <v>85</v>
      </c>
      <c r="B26" s="6" t="s">
        <v>86</v>
      </c>
      <c r="C26" s="6" t="s">
        <v>6</v>
      </c>
      <c r="D26" s="6" t="s">
        <v>52</v>
      </c>
      <c r="E26" s="6" t="s">
        <v>53</v>
      </c>
      <c r="F26" s="13">
        <v>3000000</v>
      </c>
      <c r="G26" s="13"/>
      <c r="H26" s="13"/>
      <c r="I26" s="12"/>
    </row>
    <row r="27" spans="1:9" ht="12.75">
      <c r="A27" s="6" t="s">
        <v>85</v>
      </c>
      <c r="B27" s="6" t="s">
        <v>86</v>
      </c>
      <c r="C27" s="6" t="s">
        <v>6</v>
      </c>
      <c r="D27" s="6" t="s">
        <v>76</v>
      </c>
      <c r="E27" s="6" t="s">
        <v>77</v>
      </c>
      <c r="F27" s="13">
        <v>500000</v>
      </c>
      <c r="G27" s="13"/>
      <c r="H27" s="13"/>
      <c r="I27" s="12"/>
    </row>
    <row r="28" spans="1:9" ht="12.75">
      <c r="A28" s="6" t="s">
        <v>93</v>
      </c>
      <c r="B28" s="6" t="s">
        <v>86</v>
      </c>
      <c r="C28" s="6" t="s">
        <v>19</v>
      </c>
      <c r="D28" s="6" t="s">
        <v>87</v>
      </c>
      <c r="E28" s="6" t="s">
        <v>88</v>
      </c>
      <c r="F28" s="14">
        <v>480000000</v>
      </c>
      <c r="G28" s="13"/>
      <c r="H28" s="14"/>
      <c r="I28" s="12"/>
    </row>
    <row r="29" spans="1:9" ht="12.75">
      <c r="A29" s="6" t="s">
        <v>85</v>
      </c>
      <c r="B29" s="6" t="s">
        <v>86</v>
      </c>
      <c r="C29" s="6" t="s">
        <v>6</v>
      </c>
      <c r="D29" s="6" t="s">
        <v>80</v>
      </c>
      <c r="E29" s="6" t="s">
        <v>81</v>
      </c>
      <c r="F29" s="14">
        <v>120000000</v>
      </c>
      <c r="G29" s="13"/>
      <c r="H29" s="14"/>
      <c r="I29" s="12"/>
    </row>
    <row r="30" spans="1:9" ht="12.75">
      <c r="A30" s="6" t="s">
        <v>85</v>
      </c>
      <c r="B30" s="6" t="s">
        <v>86</v>
      </c>
      <c r="C30" s="6" t="s">
        <v>6</v>
      </c>
      <c r="D30" s="6" t="s">
        <v>89</v>
      </c>
      <c r="E30" s="6" t="s">
        <v>90</v>
      </c>
      <c r="F30" s="13">
        <v>12000000</v>
      </c>
      <c r="G30" s="13"/>
      <c r="H30" s="14"/>
      <c r="I30" s="12"/>
    </row>
    <row r="31" spans="1:9" ht="12.75">
      <c r="A31" s="6" t="s">
        <v>85</v>
      </c>
      <c r="B31" s="6" t="s">
        <v>86</v>
      </c>
      <c r="C31" s="6" t="s">
        <v>6</v>
      </c>
      <c r="D31" s="6" t="s">
        <v>91</v>
      </c>
      <c r="E31" s="6" t="s">
        <v>92</v>
      </c>
      <c r="F31" s="13">
        <v>3000000</v>
      </c>
      <c r="G31" s="13"/>
      <c r="H31" s="14"/>
      <c r="I31" s="12"/>
    </row>
    <row r="32" spans="1:9" ht="12.75">
      <c r="A32" s="6"/>
      <c r="B32" s="6"/>
      <c r="C32" s="6"/>
      <c r="D32" s="6"/>
      <c r="E32" s="6"/>
      <c r="F32" s="12">
        <f>SUM(F26:F31)</f>
        <v>618500000</v>
      </c>
      <c r="G32" s="13"/>
      <c r="H32" s="14">
        <v>618500000</v>
      </c>
      <c r="I32" s="12"/>
    </row>
    <row r="33" spans="1:9" s="2" customFormat="1" ht="12.75">
      <c r="A33" s="7"/>
      <c r="B33" s="7"/>
      <c r="C33" s="7"/>
      <c r="D33" s="7"/>
      <c r="E33" s="7"/>
      <c r="F33" s="12"/>
      <c r="G33" s="12">
        <f>SUM(G25:G32)</f>
        <v>19000000</v>
      </c>
      <c r="H33" s="12">
        <f>SUM(H25:H32)</f>
        <v>618500000</v>
      </c>
      <c r="I33" s="12">
        <f>G33-H33</f>
        <v>-599500000</v>
      </c>
    </row>
    <row r="34" spans="1:9" ht="12.75">
      <c r="A34" s="6" t="s">
        <v>94</v>
      </c>
      <c r="B34" s="6" t="s">
        <v>95</v>
      </c>
      <c r="C34" s="6" t="s">
        <v>6</v>
      </c>
      <c r="D34" s="6" t="s">
        <v>52</v>
      </c>
      <c r="E34" s="6" t="s">
        <v>53</v>
      </c>
      <c r="F34" s="13">
        <v>10000000</v>
      </c>
      <c r="G34" s="13"/>
      <c r="H34" s="13"/>
      <c r="I34" s="12"/>
    </row>
    <row r="35" spans="1:9" ht="12.75">
      <c r="A35" s="6" t="s">
        <v>94</v>
      </c>
      <c r="B35" s="6" t="s">
        <v>95</v>
      </c>
      <c r="C35" s="6" t="s">
        <v>6</v>
      </c>
      <c r="D35" s="6" t="s">
        <v>76</v>
      </c>
      <c r="E35" s="6" t="s">
        <v>77</v>
      </c>
      <c r="F35" s="13">
        <v>2500000</v>
      </c>
      <c r="G35" s="13"/>
      <c r="H35" s="13"/>
      <c r="I35" s="12"/>
    </row>
    <row r="36" spans="1:9" ht="12.75">
      <c r="A36" s="6" t="s">
        <v>96</v>
      </c>
      <c r="B36" s="6" t="s">
        <v>95</v>
      </c>
      <c r="C36" s="6" t="s">
        <v>19</v>
      </c>
      <c r="D36" s="6" t="s">
        <v>52</v>
      </c>
      <c r="E36" s="6" t="s">
        <v>53</v>
      </c>
      <c r="F36" s="13">
        <v>15000000</v>
      </c>
      <c r="G36" s="13"/>
      <c r="H36" s="13"/>
      <c r="I36" s="12"/>
    </row>
    <row r="37" spans="1:9" ht="12.75">
      <c r="A37" s="6" t="s">
        <v>96</v>
      </c>
      <c r="B37" s="6" t="s">
        <v>95</v>
      </c>
      <c r="C37" s="6" t="s">
        <v>19</v>
      </c>
      <c r="D37" s="6" t="s">
        <v>76</v>
      </c>
      <c r="E37" s="6" t="s">
        <v>77</v>
      </c>
      <c r="F37" s="13">
        <v>3500000</v>
      </c>
      <c r="G37" s="13"/>
      <c r="H37" s="13"/>
      <c r="I37" s="12"/>
    </row>
    <row r="38" spans="1:9" ht="12.75">
      <c r="A38" s="6"/>
      <c r="B38" s="6"/>
      <c r="C38" s="6"/>
      <c r="D38" s="6"/>
      <c r="E38" s="6"/>
      <c r="F38" s="12">
        <f>SUM(F34:F37)</f>
        <v>31000000</v>
      </c>
      <c r="G38" s="13"/>
      <c r="H38" s="13">
        <v>31000000</v>
      </c>
      <c r="I38" s="12"/>
    </row>
    <row r="39" spans="1:9" s="2" customFormat="1" ht="12.75">
      <c r="A39" s="7"/>
      <c r="B39" s="7"/>
      <c r="C39" s="7"/>
      <c r="D39" s="7"/>
      <c r="E39" s="7"/>
      <c r="F39" s="12"/>
      <c r="G39" s="12"/>
      <c r="H39" s="12">
        <v>31000000</v>
      </c>
      <c r="I39" s="12">
        <v>-31000000</v>
      </c>
    </row>
    <row r="40" spans="1:9" ht="12.75">
      <c r="A40" s="6" t="s">
        <v>22</v>
      </c>
      <c r="B40" s="6" t="s">
        <v>23</v>
      </c>
      <c r="C40" s="6" t="s">
        <v>6</v>
      </c>
      <c r="D40" s="6" t="s">
        <v>24</v>
      </c>
      <c r="E40" s="6" t="s">
        <v>25</v>
      </c>
      <c r="F40" s="13">
        <v>270205170</v>
      </c>
      <c r="G40" s="13"/>
      <c r="H40" s="13"/>
      <c r="I40" s="12"/>
    </row>
    <row r="41" spans="1:9" ht="12.75">
      <c r="A41" s="6" t="s">
        <v>22</v>
      </c>
      <c r="B41" s="6" t="s">
        <v>23</v>
      </c>
      <c r="C41" s="6" t="s">
        <v>6</v>
      </c>
      <c r="D41" s="6" t="s">
        <v>26</v>
      </c>
      <c r="E41" s="6" t="s">
        <v>27</v>
      </c>
      <c r="F41" s="13">
        <v>147480250</v>
      </c>
      <c r="G41" s="13"/>
      <c r="H41" s="13"/>
      <c r="I41" s="12"/>
    </row>
    <row r="42" spans="1:9" ht="12.75">
      <c r="A42" s="6" t="s">
        <v>22</v>
      </c>
      <c r="B42" s="6" t="s">
        <v>23</v>
      </c>
      <c r="C42" s="6" t="s">
        <v>6</v>
      </c>
      <c r="D42" s="6" t="s">
        <v>28</v>
      </c>
      <c r="E42" s="6" t="s">
        <v>29</v>
      </c>
      <c r="F42" s="13">
        <v>83442587</v>
      </c>
      <c r="G42" s="13"/>
      <c r="H42" s="13"/>
      <c r="I42" s="12"/>
    </row>
    <row r="43" spans="1:9" ht="12.75">
      <c r="A43" s="6" t="s">
        <v>22</v>
      </c>
      <c r="B43" s="6" t="s">
        <v>23</v>
      </c>
      <c r="C43" s="6" t="s">
        <v>6</v>
      </c>
      <c r="D43" s="6" t="s">
        <v>30</v>
      </c>
      <c r="E43" s="6" t="s">
        <v>31</v>
      </c>
      <c r="F43" s="13">
        <v>10836162</v>
      </c>
      <c r="G43" s="13"/>
      <c r="H43" s="13"/>
      <c r="I43" s="12"/>
    </row>
    <row r="44" spans="1:9" ht="12.75">
      <c r="A44" s="6" t="s">
        <v>22</v>
      </c>
      <c r="B44" s="6" t="s">
        <v>23</v>
      </c>
      <c r="C44" s="6" t="s">
        <v>6</v>
      </c>
      <c r="D44" s="6" t="s">
        <v>32</v>
      </c>
      <c r="E44" s="6" t="s">
        <v>33</v>
      </c>
      <c r="F44" s="13">
        <v>19329579</v>
      </c>
      <c r="G44" s="13"/>
      <c r="H44" s="13"/>
      <c r="I44" s="12"/>
    </row>
    <row r="45" spans="1:9" ht="12.75">
      <c r="A45" s="6"/>
      <c r="B45" s="6"/>
      <c r="C45" s="6"/>
      <c r="D45" s="6"/>
      <c r="E45" s="6"/>
      <c r="F45" s="12">
        <f>SUM(F40:F44)</f>
        <v>531293748</v>
      </c>
      <c r="G45" s="13">
        <v>501031089</v>
      </c>
      <c r="H45" s="13"/>
      <c r="I45" s="12"/>
    </row>
    <row r="46" spans="1:9" ht="12.75">
      <c r="A46" s="6" t="s">
        <v>97</v>
      </c>
      <c r="B46" s="6" t="s">
        <v>23</v>
      </c>
      <c r="C46" s="6" t="s">
        <v>6</v>
      </c>
      <c r="D46" s="6" t="s">
        <v>98</v>
      </c>
      <c r="E46" s="6" t="s">
        <v>99</v>
      </c>
      <c r="F46" s="13">
        <v>2207890</v>
      </c>
      <c r="G46" s="13"/>
      <c r="H46" s="13"/>
      <c r="I46" s="12"/>
    </row>
    <row r="47" spans="1:9" ht="12.75">
      <c r="A47" s="6" t="s">
        <v>97</v>
      </c>
      <c r="B47" s="6" t="s">
        <v>23</v>
      </c>
      <c r="C47" s="6" t="s">
        <v>6</v>
      </c>
      <c r="D47" s="6" t="s">
        <v>100</v>
      </c>
      <c r="E47" s="6" t="s">
        <v>101</v>
      </c>
      <c r="F47" s="13">
        <v>19330715</v>
      </c>
      <c r="G47" s="13"/>
      <c r="H47" s="13"/>
      <c r="I47" s="12"/>
    </row>
    <row r="48" spans="1:9" ht="12.75">
      <c r="A48" s="6"/>
      <c r="B48" s="6"/>
      <c r="C48" s="6"/>
      <c r="D48" s="6"/>
      <c r="E48" s="6"/>
      <c r="F48" s="12">
        <f>SUM(F46:F47)</f>
        <v>21538605</v>
      </c>
      <c r="G48" s="13"/>
      <c r="H48" s="13">
        <v>21538605</v>
      </c>
      <c r="I48" s="12"/>
    </row>
    <row r="49" spans="1:9" s="2" customFormat="1" ht="12.75">
      <c r="A49" s="7"/>
      <c r="B49" s="7"/>
      <c r="C49" s="7"/>
      <c r="D49" s="7"/>
      <c r="E49" s="7"/>
      <c r="F49" s="12"/>
      <c r="G49" s="12">
        <f>SUM(G45:G48)</f>
        <v>501031089</v>
      </c>
      <c r="H49" s="12">
        <f>SUM(H45:H48)</f>
        <v>21538605</v>
      </c>
      <c r="I49" s="12">
        <f>G49-H49</f>
        <v>479492484</v>
      </c>
    </row>
    <row r="50" spans="1:9" ht="12.75">
      <c r="A50" s="6" t="s">
        <v>34</v>
      </c>
      <c r="B50" s="6" t="s">
        <v>35</v>
      </c>
      <c r="C50" s="6" t="s">
        <v>6</v>
      </c>
      <c r="D50" s="6" t="s">
        <v>36</v>
      </c>
      <c r="E50" s="6" t="s">
        <v>37</v>
      </c>
      <c r="F50" s="12">
        <v>603796771</v>
      </c>
      <c r="G50" s="13">
        <v>603796771</v>
      </c>
      <c r="H50" s="13"/>
      <c r="I50" s="12"/>
    </row>
    <row r="51" spans="1:9" ht="12.75">
      <c r="A51" s="6"/>
      <c r="B51" s="6"/>
      <c r="C51" s="6"/>
      <c r="D51" s="6"/>
      <c r="E51" s="6"/>
      <c r="F51" s="12"/>
      <c r="G51" s="13"/>
      <c r="H51" s="13"/>
      <c r="I51" s="12"/>
    </row>
    <row r="52" spans="1:9" ht="12.75">
      <c r="A52" s="6" t="s">
        <v>102</v>
      </c>
      <c r="B52" s="6" t="s">
        <v>35</v>
      </c>
      <c r="C52" s="6" t="s">
        <v>6</v>
      </c>
      <c r="D52" s="6" t="s">
        <v>103</v>
      </c>
      <c r="E52" s="9" t="s">
        <v>141</v>
      </c>
      <c r="F52" s="12">
        <v>35000000</v>
      </c>
      <c r="G52" s="13"/>
      <c r="H52" s="13">
        <v>35000000</v>
      </c>
      <c r="I52" s="12"/>
    </row>
    <row r="53" spans="1:9" ht="12.75">
      <c r="A53" s="6" t="s">
        <v>102</v>
      </c>
      <c r="B53" s="6" t="s">
        <v>35</v>
      </c>
      <c r="C53" s="6" t="s">
        <v>6</v>
      </c>
      <c r="D53" s="6" t="s">
        <v>104</v>
      </c>
      <c r="E53" s="6" t="s">
        <v>105</v>
      </c>
      <c r="F53" s="12">
        <v>422336570</v>
      </c>
      <c r="G53" s="13"/>
      <c r="H53" s="13">
        <v>422336570</v>
      </c>
      <c r="I53" s="12"/>
    </row>
    <row r="54" spans="1:9" s="2" customFormat="1" ht="12.75">
      <c r="A54" s="10"/>
      <c r="B54" s="16"/>
      <c r="C54" s="7"/>
      <c r="D54" s="7"/>
      <c r="E54" s="7"/>
      <c r="F54" s="12"/>
      <c r="G54" s="12">
        <f>SUM(G50:G53)</f>
        <v>603796771</v>
      </c>
      <c r="H54" s="12">
        <f>SUM(H50:H53)</f>
        <v>457336570</v>
      </c>
      <c r="I54" s="12">
        <f>G54-H54</f>
        <v>146460201</v>
      </c>
    </row>
    <row r="55" spans="1:9" ht="12.75">
      <c r="A55" s="6" t="s">
        <v>106</v>
      </c>
      <c r="B55" s="6" t="s">
        <v>107</v>
      </c>
      <c r="C55" s="6" t="s">
        <v>19</v>
      </c>
      <c r="D55" s="6" t="s">
        <v>62</v>
      </c>
      <c r="E55" s="6" t="s">
        <v>63</v>
      </c>
      <c r="F55" s="13">
        <v>200000</v>
      </c>
      <c r="G55" s="13"/>
      <c r="H55" s="13"/>
      <c r="I55" s="12"/>
    </row>
    <row r="56" spans="1:9" ht="12.75">
      <c r="A56" s="6" t="s">
        <v>106</v>
      </c>
      <c r="B56" s="6" t="s">
        <v>107</v>
      </c>
      <c r="C56" s="6" t="s">
        <v>19</v>
      </c>
      <c r="D56" s="6" t="s">
        <v>66</v>
      </c>
      <c r="E56" s="6" t="s">
        <v>67</v>
      </c>
      <c r="F56" s="13">
        <v>50000</v>
      </c>
      <c r="G56" s="13"/>
      <c r="H56" s="13"/>
      <c r="I56" s="12"/>
    </row>
    <row r="57" spans="1:9" ht="12.75">
      <c r="A57" s="6" t="s">
        <v>106</v>
      </c>
      <c r="B57" s="6" t="s">
        <v>107</v>
      </c>
      <c r="C57" s="6" t="s">
        <v>19</v>
      </c>
      <c r="D57" s="6" t="s">
        <v>70</v>
      </c>
      <c r="E57" s="6" t="s">
        <v>71</v>
      </c>
      <c r="F57" s="13">
        <v>100000</v>
      </c>
      <c r="G57" s="13"/>
      <c r="H57" s="13"/>
      <c r="I57" s="12"/>
    </row>
    <row r="58" spans="1:9" ht="12.75">
      <c r="A58" s="6" t="s">
        <v>106</v>
      </c>
      <c r="B58" s="6" t="s">
        <v>107</v>
      </c>
      <c r="C58" s="6" t="s">
        <v>19</v>
      </c>
      <c r="D58" s="6" t="s">
        <v>76</v>
      </c>
      <c r="E58" s="6" t="s">
        <v>77</v>
      </c>
      <c r="F58" s="13">
        <v>50000</v>
      </c>
      <c r="G58" s="13"/>
      <c r="H58" s="13"/>
      <c r="I58" s="12"/>
    </row>
    <row r="59" spans="1:9" ht="12.75">
      <c r="A59" s="6"/>
      <c r="B59" s="6"/>
      <c r="C59" s="6"/>
      <c r="D59" s="6"/>
      <c r="E59" s="6"/>
      <c r="F59" s="12">
        <f>SUM(F55:F58)</f>
        <v>400000</v>
      </c>
      <c r="G59" s="13"/>
      <c r="H59" s="13">
        <v>400000</v>
      </c>
      <c r="I59" s="12"/>
    </row>
    <row r="60" spans="1:9" ht="12.75">
      <c r="A60" s="6" t="s">
        <v>108</v>
      </c>
      <c r="B60" s="6" t="s">
        <v>109</v>
      </c>
      <c r="C60" s="6" t="s">
        <v>6</v>
      </c>
      <c r="D60" s="6" t="s">
        <v>62</v>
      </c>
      <c r="E60" s="6" t="s">
        <v>63</v>
      </c>
      <c r="F60" s="13">
        <v>2500000</v>
      </c>
      <c r="G60" s="13"/>
      <c r="H60" s="13"/>
      <c r="I60" s="12"/>
    </row>
    <row r="61" spans="1:9" ht="12.75">
      <c r="A61" s="6" t="s">
        <v>108</v>
      </c>
      <c r="B61" s="6" t="s">
        <v>109</v>
      </c>
      <c r="C61" s="6" t="s">
        <v>6</v>
      </c>
      <c r="D61" s="6" t="s">
        <v>70</v>
      </c>
      <c r="E61" s="6" t="s">
        <v>71</v>
      </c>
      <c r="F61" s="13">
        <v>2000000</v>
      </c>
      <c r="G61" s="13"/>
      <c r="H61" s="13"/>
      <c r="I61" s="12"/>
    </row>
    <row r="62" spans="1:9" ht="12.75">
      <c r="A62" s="6" t="s">
        <v>108</v>
      </c>
      <c r="B62" s="6" t="s">
        <v>109</v>
      </c>
      <c r="C62" s="6" t="s">
        <v>6</v>
      </c>
      <c r="D62" s="6" t="s">
        <v>72</v>
      </c>
      <c r="E62" s="6" t="s">
        <v>73</v>
      </c>
      <c r="F62" s="13">
        <v>500000</v>
      </c>
      <c r="G62" s="13"/>
      <c r="H62" s="13"/>
      <c r="I62" s="12"/>
    </row>
    <row r="63" spans="1:9" ht="12.75">
      <c r="A63" s="6" t="s">
        <v>108</v>
      </c>
      <c r="B63" s="6" t="s">
        <v>109</v>
      </c>
      <c r="C63" s="6" t="s">
        <v>6</v>
      </c>
      <c r="D63" s="6" t="s">
        <v>52</v>
      </c>
      <c r="E63" s="6" t="s">
        <v>53</v>
      </c>
      <c r="F63" s="13">
        <v>1000000</v>
      </c>
      <c r="G63" s="13"/>
      <c r="H63" s="13"/>
      <c r="I63" s="12"/>
    </row>
    <row r="64" spans="1:9" ht="12.75">
      <c r="A64" s="6" t="s">
        <v>108</v>
      </c>
      <c r="B64" s="6" t="s">
        <v>109</v>
      </c>
      <c r="C64" s="6" t="s">
        <v>6</v>
      </c>
      <c r="D64" s="6" t="s">
        <v>76</v>
      </c>
      <c r="E64" s="6" t="s">
        <v>77</v>
      </c>
      <c r="F64" s="13">
        <v>1500000</v>
      </c>
      <c r="G64" s="13"/>
      <c r="H64" s="13"/>
      <c r="I64" s="12"/>
    </row>
    <row r="65" spans="1:9" ht="12.75">
      <c r="A65" s="6"/>
      <c r="B65" s="6"/>
      <c r="C65" s="6"/>
      <c r="D65" s="6"/>
      <c r="E65" s="6"/>
      <c r="F65" s="12">
        <f>SUM(F60:F64)</f>
        <v>7500000</v>
      </c>
      <c r="G65" s="13"/>
      <c r="H65" s="13">
        <v>7500000</v>
      </c>
      <c r="I65" s="12"/>
    </row>
    <row r="66" spans="1:9" s="2" customFormat="1" ht="12.75">
      <c r="A66" s="7"/>
      <c r="B66" s="7"/>
      <c r="C66" s="7"/>
      <c r="D66" s="7"/>
      <c r="E66" s="7"/>
      <c r="F66" s="12"/>
      <c r="G66" s="12"/>
      <c r="H66" s="12">
        <f>SUM(H59:H65)</f>
        <v>7900000</v>
      </c>
      <c r="I66" s="12">
        <v>-7900000</v>
      </c>
    </row>
    <row r="67" spans="1:9" ht="12.75">
      <c r="A67" s="6" t="s">
        <v>110</v>
      </c>
      <c r="B67" s="6" t="s">
        <v>111</v>
      </c>
      <c r="C67" s="6" t="s">
        <v>6</v>
      </c>
      <c r="D67" s="6" t="s">
        <v>68</v>
      </c>
      <c r="E67" s="6" t="s">
        <v>69</v>
      </c>
      <c r="F67" s="13">
        <v>13500000</v>
      </c>
      <c r="G67" s="13"/>
      <c r="H67" s="13"/>
      <c r="I67" s="12"/>
    </row>
    <row r="68" spans="1:9" ht="12.75">
      <c r="A68" s="6" t="s">
        <v>110</v>
      </c>
      <c r="B68" s="6" t="s">
        <v>111</v>
      </c>
      <c r="C68" s="6" t="s">
        <v>6</v>
      </c>
      <c r="D68" s="6" t="s">
        <v>76</v>
      </c>
      <c r="E68" s="6" t="s">
        <v>77</v>
      </c>
      <c r="F68" s="13">
        <v>3500000</v>
      </c>
      <c r="G68" s="13"/>
      <c r="H68" s="13"/>
      <c r="I68" s="12"/>
    </row>
    <row r="69" spans="1:9" ht="12.75">
      <c r="A69" s="6"/>
      <c r="B69" s="6"/>
      <c r="C69" s="6"/>
      <c r="D69" s="6"/>
      <c r="E69" s="6"/>
      <c r="F69" s="12">
        <f>SUM(F67:F68)</f>
        <v>17000000</v>
      </c>
      <c r="G69" s="13"/>
      <c r="H69" s="13">
        <v>17000000</v>
      </c>
      <c r="I69" s="12"/>
    </row>
    <row r="70" spans="1:9" s="2" customFormat="1" ht="12.75">
      <c r="A70" s="7"/>
      <c r="B70" s="7"/>
      <c r="C70" s="7"/>
      <c r="D70" s="7"/>
      <c r="E70" s="7"/>
      <c r="F70" s="12"/>
      <c r="G70" s="12"/>
      <c r="H70" s="12">
        <f>SUM(H69)</f>
        <v>17000000</v>
      </c>
      <c r="I70" s="12">
        <v>-17000000</v>
      </c>
    </row>
    <row r="71" spans="1:9" ht="12.75">
      <c r="A71" s="6" t="s">
        <v>112</v>
      </c>
      <c r="B71" s="6" t="s">
        <v>113</v>
      </c>
      <c r="C71" s="6" t="s">
        <v>6</v>
      </c>
      <c r="D71" s="6" t="s">
        <v>62</v>
      </c>
      <c r="E71" s="6" t="s">
        <v>63</v>
      </c>
      <c r="F71" s="13">
        <v>500000</v>
      </c>
      <c r="G71" s="13"/>
      <c r="H71" s="13"/>
      <c r="I71" s="12"/>
    </row>
    <row r="72" spans="1:9" ht="12.75">
      <c r="A72" s="6" t="s">
        <v>112</v>
      </c>
      <c r="B72" s="6" t="s">
        <v>113</v>
      </c>
      <c r="C72" s="6" t="s">
        <v>6</v>
      </c>
      <c r="D72" s="6" t="s">
        <v>68</v>
      </c>
      <c r="E72" s="6" t="s">
        <v>69</v>
      </c>
      <c r="F72" s="13">
        <v>500000</v>
      </c>
      <c r="G72" s="13"/>
      <c r="H72" s="13"/>
      <c r="I72" s="12"/>
    </row>
    <row r="73" spans="1:9" ht="12.75">
      <c r="A73" s="6" t="s">
        <v>112</v>
      </c>
      <c r="B73" s="6" t="s">
        <v>113</v>
      </c>
      <c r="C73" s="6" t="s">
        <v>6</v>
      </c>
      <c r="D73" s="6" t="s">
        <v>76</v>
      </c>
      <c r="E73" s="6" t="s">
        <v>77</v>
      </c>
      <c r="F73" s="13">
        <v>300000</v>
      </c>
      <c r="G73" s="13"/>
      <c r="H73" s="13"/>
      <c r="I73" s="12"/>
    </row>
    <row r="74" spans="1:9" ht="12.75">
      <c r="A74" s="6"/>
      <c r="B74" s="6"/>
      <c r="C74" s="6"/>
      <c r="D74" s="6"/>
      <c r="E74" s="6"/>
      <c r="F74" s="12">
        <f>SUM(F71:F73)</f>
        <v>1300000</v>
      </c>
      <c r="G74" s="13"/>
      <c r="H74" s="13">
        <v>1300000</v>
      </c>
      <c r="I74" s="12"/>
    </row>
    <row r="75" spans="1:9" ht="12.75">
      <c r="A75" s="6"/>
      <c r="B75" s="6"/>
      <c r="C75" s="6"/>
      <c r="D75" s="6"/>
      <c r="E75" s="6"/>
      <c r="F75" s="12"/>
      <c r="G75" s="13"/>
      <c r="H75" s="12">
        <v>1300000</v>
      </c>
      <c r="I75" s="12">
        <v>-1300000</v>
      </c>
    </row>
    <row r="76" spans="1:9" ht="12.75">
      <c r="A76" s="6" t="s">
        <v>114</v>
      </c>
      <c r="B76" s="6" t="s">
        <v>38</v>
      </c>
      <c r="C76" s="6" t="s">
        <v>6</v>
      </c>
      <c r="D76" s="6" t="s">
        <v>83</v>
      </c>
      <c r="E76" s="6" t="s">
        <v>84</v>
      </c>
      <c r="F76" s="13">
        <v>50306000</v>
      </c>
      <c r="G76" s="13"/>
      <c r="H76" s="13"/>
      <c r="I76" s="12"/>
    </row>
    <row r="77" spans="1:9" ht="12.75">
      <c r="A77" s="6" t="s">
        <v>114</v>
      </c>
      <c r="B77" s="6" t="s">
        <v>38</v>
      </c>
      <c r="C77" s="6" t="s">
        <v>6</v>
      </c>
      <c r="D77" s="6" t="s">
        <v>56</v>
      </c>
      <c r="E77" s="6" t="s">
        <v>57</v>
      </c>
      <c r="F77" s="13">
        <v>6612000</v>
      </c>
      <c r="G77" s="13"/>
      <c r="H77" s="13"/>
      <c r="I77" s="12"/>
    </row>
    <row r="78" spans="1:9" ht="12.75">
      <c r="A78" s="6"/>
      <c r="B78" s="6"/>
      <c r="C78" s="6"/>
      <c r="D78" s="6"/>
      <c r="E78" s="6"/>
      <c r="F78" s="12">
        <f>SUM(F76:F77)</f>
        <v>56918000</v>
      </c>
      <c r="G78" s="13"/>
      <c r="H78" s="13">
        <v>56918000</v>
      </c>
      <c r="I78" s="12"/>
    </row>
    <row r="79" spans="1:9" ht="12.75">
      <c r="A79" s="6" t="s">
        <v>114</v>
      </c>
      <c r="B79" s="6" t="s">
        <v>38</v>
      </c>
      <c r="C79" s="6" t="s">
        <v>6</v>
      </c>
      <c r="D79" s="6" t="s">
        <v>58</v>
      </c>
      <c r="E79" s="6" t="s">
        <v>59</v>
      </c>
      <c r="F79" s="12">
        <v>9960000</v>
      </c>
      <c r="G79" s="13"/>
      <c r="H79" s="13">
        <v>9960000</v>
      </c>
      <c r="I79" s="12"/>
    </row>
    <row r="80" spans="1:9" ht="12.75">
      <c r="A80" s="6"/>
      <c r="B80" s="6"/>
      <c r="C80" s="6"/>
      <c r="D80" s="6"/>
      <c r="E80" s="6"/>
      <c r="F80" s="13"/>
      <c r="G80" s="13"/>
      <c r="H80" s="13"/>
      <c r="I80" s="12"/>
    </row>
    <row r="81" spans="1:9" ht="12.75">
      <c r="A81" s="6" t="s">
        <v>114</v>
      </c>
      <c r="B81" s="6" t="s">
        <v>38</v>
      </c>
      <c r="C81" s="6" t="s">
        <v>6</v>
      </c>
      <c r="D81" s="6" t="s">
        <v>60</v>
      </c>
      <c r="E81" s="6" t="s">
        <v>61</v>
      </c>
      <c r="F81" s="13">
        <v>2000000</v>
      </c>
      <c r="G81" s="13"/>
      <c r="H81" s="13"/>
      <c r="I81" s="12"/>
    </row>
    <row r="82" spans="1:9" ht="12.75">
      <c r="A82" s="6" t="s">
        <v>114</v>
      </c>
      <c r="B82" s="6" t="s">
        <v>38</v>
      </c>
      <c r="C82" s="6" t="s">
        <v>6</v>
      </c>
      <c r="D82" s="6" t="s">
        <v>62</v>
      </c>
      <c r="E82" s="6" t="s">
        <v>63</v>
      </c>
      <c r="F82" s="13">
        <v>20000000</v>
      </c>
      <c r="G82" s="13"/>
      <c r="H82" s="13"/>
      <c r="I82" s="12"/>
    </row>
    <row r="83" spans="1:9" ht="12.75">
      <c r="A83" s="6" t="s">
        <v>114</v>
      </c>
      <c r="B83" s="6" t="s">
        <v>38</v>
      </c>
      <c r="C83" s="6" t="s">
        <v>6</v>
      </c>
      <c r="D83" s="6" t="s">
        <v>68</v>
      </c>
      <c r="E83" s="6" t="s">
        <v>69</v>
      </c>
      <c r="F83" s="13">
        <v>4000000</v>
      </c>
      <c r="G83" s="13"/>
      <c r="H83" s="13"/>
      <c r="I83" s="12"/>
    </row>
    <row r="84" spans="1:9" ht="12.75">
      <c r="A84" s="6" t="s">
        <v>114</v>
      </c>
      <c r="B84" s="6" t="s">
        <v>38</v>
      </c>
      <c r="C84" s="6" t="s">
        <v>6</v>
      </c>
      <c r="D84" s="6" t="s">
        <v>70</v>
      </c>
      <c r="E84" s="6" t="s">
        <v>71</v>
      </c>
      <c r="F84" s="13">
        <v>20000000</v>
      </c>
      <c r="G84" s="13"/>
      <c r="H84" s="13"/>
      <c r="I84" s="12"/>
    </row>
    <row r="85" spans="1:9" ht="12.75">
      <c r="A85" s="6" t="s">
        <v>114</v>
      </c>
      <c r="B85" s="6" t="s">
        <v>38</v>
      </c>
      <c r="C85" s="6" t="s">
        <v>6</v>
      </c>
      <c r="D85" s="6" t="s">
        <v>72</v>
      </c>
      <c r="E85" s="6" t="s">
        <v>73</v>
      </c>
      <c r="F85" s="13">
        <v>10000000</v>
      </c>
      <c r="G85" s="13"/>
      <c r="H85" s="13"/>
      <c r="I85" s="12"/>
    </row>
    <row r="86" spans="1:9" ht="12.75">
      <c r="A86" s="6" t="s">
        <v>114</v>
      </c>
      <c r="B86" s="6" t="s">
        <v>38</v>
      </c>
      <c r="C86" s="6" t="s">
        <v>6</v>
      </c>
      <c r="D86" s="6" t="s">
        <v>52</v>
      </c>
      <c r="E86" s="6" t="s">
        <v>53</v>
      </c>
      <c r="F86" s="13">
        <v>5000000</v>
      </c>
      <c r="G86" s="13"/>
      <c r="H86" s="13"/>
      <c r="I86" s="12"/>
    </row>
    <row r="87" spans="1:9" ht="12.75">
      <c r="A87" s="6" t="s">
        <v>114</v>
      </c>
      <c r="B87" s="6" t="s">
        <v>38</v>
      </c>
      <c r="C87" s="6" t="s">
        <v>6</v>
      </c>
      <c r="D87" s="6" t="s">
        <v>76</v>
      </c>
      <c r="E87" s="6" t="s">
        <v>77</v>
      </c>
      <c r="F87" s="13">
        <v>10000000</v>
      </c>
      <c r="G87" s="13"/>
      <c r="H87" s="13"/>
      <c r="I87" s="12"/>
    </row>
    <row r="88" spans="1:9" ht="12.75">
      <c r="A88" s="6"/>
      <c r="B88" s="6"/>
      <c r="C88" s="6"/>
      <c r="D88" s="6"/>
      <c r="E88" s="6"/>
      <c r="F88" s="12">
        <f>SUM(F81:F87)</f>
        <v>71000000</v>
      </c>
      <c r="G88" s="13"/>
      <c r="H88" s="13">
        <v>71000000</v>
      </c>
      <c r="I88" s="12"/>
    </row>
    <row r="89" spans="1:9" ht="12.75">
      <c r="A89" s="6"/>
      <c r="B89" s="6"/>
      <c r="C89" s="6"/>
      <c r="D89" s="6"/>
      <c r="E89" s="6"/>
      <c r="F89" s="12"/>
      <c r="G89" s="13"/>
      <c r="H89" s="12">
        <f>SUM(H78:H88)</f>
        <v>137878000</v>
      </c>
      <c r="I89" s="12">
        <v>-137878000</v>
      </c>
    </row>
    <row r="90" spans="1:9" ht="12.75">
      <c r="A90" s="6" t="s">
        <v>115</v>
      </c>
      <c r="B90" s="6" t="s">
        <v>116</v>
      </c>
      <c r="C90" s="6" t="s">
        <v>6</v>
      </c>
      <c r="D90" s="6" t="s">
        <v>83</v>
      </c>
      <c r="E90" s="6" t="s">
        <v>84</v>
      </c>
      <c r="F90" s="12">
        <v>6995000</v>
      </c>
      <c r="G90" s="13"/>
      <c r="H90" s="13">
        <v>6995000</v>
      </c>
      <c r="I90" s="12"/>
    </row>
    <row r="91" spans="1:9" ht="12.75">
      <c r="A91" s="6"/>
      <c r="B91" s="6"/>
      <c r="C91" s="6"/>
      <c r="D91" s="6"/>
      <c r="E91" s="6"/>
      <c r="F91" s="12"/>
      <c r="G91" s="13"/>
      <c r="H91" s="13"/>
      <c r="I91" s="12"/>
    </row>
    <row r="92" spans="1:9" ht="12.75">
      <c r="A92" s="6" t="s">
        <v>115</v>
      </c>
      <c r="B92" s="6" t="s">
        <v>116</v>
      </c>
      <c r="C92" s="6" t="s">
        <v>6</v>
      </c>
      <c r="D92" s="6" t="s">
        <v>58</v>
      </c>
      <c r="E92" s="6" t="s">
        <v>59</v>
      </c>
      <c r="F92" s="12">
        <v>1225000</v>
      </c>
      <c r="G92" s="13"/>
      <c r="H92" s="13">
        <v>1225000</v>
      </c>
      <c r="I92" s="12"/>
    </row>
    <row r="93" spans="1:9" ht="12.75">
      <c r="A93" s="6"/>
      <c r="B93" s="6"/>
      <c r="C93" s="6"/>
      <c r="D93" s="6"/>
      <c r="E93" s="6"/>
      <c r="F93" s="12"/>
      <c r="G93" s="13"/>
      <c r="H93" s="13"/>
      <c r="I93" s="12"/>
    </row>
    <row r="94" spans="1:9" ht="12.75">
      <c r="A94" s="6" t="s">
        <v>115</v>
      </c>
      <c r="B94" s="6" t="s">
        <v>116</v>
      </c>
      <c r="C94" s="6" t="s">
        <v>6</v>
      </c>
      <c r="D94" s="6" t="s">
        <v>60</v>
      </c>
      <c r="E94" s="6" t="s">
        <v>61</v>
      </c>
      <c r="F94" s="13">
        <v>400000</v>
      </c>
      <c r="G94" s="13"/>
      <c r="H94" s="13"/>
      <c r="I94" s="12"/>
    </row>
    <row r="95" spans="1:9" ht="12.75">
      <c r="A95" s="6" t="s">
        <v>115</v>
      </c>
      <c r="B95" s="6" t="s">
        <v>116</v>
      </c>
      <c r="C95" s="6" t="s">
        <v>6</v>
      </c>
      <c r="D95" s="6" t="s">
        <v>62</v>
      </c>
      <c r="E95" s="6" t="s">
        <v>63</v>
      </c>
      <c r="F95" s="13">
        <v>290000</v>
      </c>
      <c r="G95" s="13"/>
      <c r="H95" s="13"/>
      <c r="I95" s="12"/>
    </row>
    <row r="96" spans="1:9" ht="12.75">
      <c r="A96" s="6" t="s">
        <v>115</v>
      </c>
      <c r="B96" s="6" t="s">
        <v>116</v>
      </c>
      <c r="C96" s="6" t="s">
        <v>6</v>
      </c>
      <c r="D96" s="6" t="s">
        <v>64</v>
      </c>
      <c r="E96" s="6" t="s">
        <v>65</v>
      </c>
      <c r="F96" s="13">
        <v>200000</v>
      </c>
      <c r="G96" s="13"/>
      <c r="H96" s="13"/>
      <c r="I96" s="12"/>
    </row>
    <row r="97" spans="1:9" ht="12.75">
      <c r="A97" s="6" t="s">
        <v>115</v>
      </c>
      <c r="B97" s="6" t="s">
        <v>116</v>
      </c>
      <c r="C97" s="6" t="s">
        <v>6</v>
      </c>
      <c r="D97" s="6" t="s">
        <v>66</v>
      </c>
      <c r="E97" s="6" t="s">
        <v>67</v>
      </c>
      <c r="F97" s="13">
        <v>80000</v>
      </c>
      <c r="G97" s="13"/>
      <c r="H97" s="13"/>
      <c r="I97" s="12"/>
    </row>
    <row r="98" spans="1:9" ht="12.75">
      <c r="A98" s="6" t="s">
        <v>115</v>
      </c>
      <c r="B98" s="6" t="s">
        <v>116</v>
      </c>
      <c r="C98" s="6" t="s">
        <v>6</v>
      </c>
      <c r="D98" s="6" t="s">
        <v>68</v>
      </c>
      <c r="E98" s="6" t="s">
        <v>69</v>
      </c>
      <c r="F98" s="13">
        <v>600000</v>
      </c>
      <c r="G98" s="13"/>
      <c r="H98" s="13"/>
      <c r="I98" s="12"/>
    </row>
    <row r="99" spans="1:9" ht="12.75">
      <c r="A99" s="6" t="s">
        <v>115</v>
      </c>
      <c r="B99" s="6" t="s">
        <v>116</v>
      </c>
      <c r="C99" s="6" t="s">
        <v>6</v>
      </c>
      <c r="D99" s="6" t="s">
        <v>70</v>
      </c>
      <c r="E99" s="6" t="s">
        <v>71</v>
      </c>
      <c r="F99" s="13">
        <v>50000</v>
      </c>
      <c r="G99" s="13"/>
      <c r="H99" s="13"/>
      <c r="I99" s="12"/>
    </row>
    <row r="100" spans="1:9" ht="12.75">
      <c r="A100" s="6" t="s">
        <v>115</v>
      </c>
      <c r="B100" s="6" t="s">
        <v>116</v>
      </c>
      <c r="C100" s="6" t="s">
        <v>6</v>
      </c>
      <c r="D100" s="6" t="s">
        <v>72</v>
      </c>
      <c r="E100" s="6" t="s">
        <v>73</v>
      </c>
      <c r="F100" s="13">
        <v>200000</v>
      </c>
      <c r="G100" s="13"/>
      <c r="H100" s="13"/>
      <c r="I100" s="12"/>
    </row>
    <row r="101" spans="1:9" ht="12.75">
      <c r="A101" s="6" t="s">
        <v>115</v>
      </c>
      <c r="B101" s="6" t="s">
        <v>116</v>
      </c>
      <c r="C101" s="6" t="s">
        <v>6</v>
      </c>
      <c r="D101" s="6" t="s">
        <v>52</v>
      </c>
      <c r="E101" s="6" t="s">
        <v>53</v>
      </c>
      <c r="F101" s="13">
        <v>300000</v>
      </c>
      <c r="G101" s="13"/>
      <c r="H101" s="13"/>
      <c r="I101" s="12"/>
    </row>
    <row r="102" spans="1:9" ht="12.75">
      <c r="A102" s="6" t="s">
        <v>115</v>
      </c>
      <c r="B102" s="6" t="s">
        <v>116</v>
      </c>
      <c r="C102" s="6" t="s">
        <v>6</v>
      </c>
      <c r="D102" s="6" t="s">
        <v>74</v>
      </c>
      <c r="E102" s="6" t="s">
        <v>75</v>
      </c>
      <c r="F102" s="13">
        <v>50000</v>
      </c>
      <c r="G102" s="13"/>
      <c r="H102" s="13"/>
      <c r="I102" s="12"/>
    </row>
    <row r="103" spans="1:9" ht="12.75">
      <c r="A103" s="6" t="s">
        <v>115</v>
      </c>
      <c r="B103" s="6" t="s">
        <v>116</v>
      </c>
      <c r="C103" s="6" t="s">
        <v>6</v>
      </c>
      <c r="D103" s="6" t="s">
        <v>76</v>
      </c>
      <c r="E103" s="6" t="s">
        <v>77</v>
      </c>
      <c r="F103" s="13">
        <v>460000</v>
      </c>
      <c r="G103" s="13"/>
      <c r="H103" s="13"/>
      <c r="I103" s="12"/>
    </row>
    <row r="104" spans="1:9" ht="12.75">
      <c r="A104" s="6"/>
      <c r="B104" s="6"/>
      <c r="C104" s="6"/>
      <c r="D104" s="6"/>
      <c r="E104" s="6"/>
      <c r="F104" s="12">
        <f>SUM(F94:F103)</f>
        <v>2630000</v>
      </c>
      <c r="G104" s="13"/>
      <c r="H104" s="13">
        <v>2630000</v>
      </c>
      <c r="I104" s="12"/>
    </row>
    <row r="105" spans="1:9" ht="12.75">
      <c r="A105" s="6"/>
      <c r="B105" s="6"/>
      <c r="C105" s="6"/>
      <c r="D105" s="6"/>
      <c r="E105" s="6"/>
      <c r="F105" s="12"/>
      <c r="G105" s="13"/>
      <c r="H105" s="12">
        <f>SUM(H90:H104)</f>
        <v>10850000</v>
      </c>
      <c r="I105" s="12">
        <v>-10850000</v>
      </c>
    </row>
    <row r="106" spans="1:9" ht="12.75">
      <c r="A106" s="6" t="s">
        <v>119</v>
      </c>
      <c r="B106" s="6" t="s">
        <v>120</v>
      </c>
      <c r="C106" s="6" t="s">
        <v>6</v>
      </c>
      <c r="D106" s="6" t="s">
        <v>83</v>
      </c>
      <c r="E106" s="6" t="s">
        <v>84</v>
      </c>
      <c r="F106" s="13">
        <v>5591000</v>
      </c>
      <c r="G106" s="13"/>
      <c r="H106" s="13"/>
      <c r="I106" s="12"/>
    </row>
    <row r="107" spans="1:9" ht="12.75">
      <c r="A107" s="6" t="s">
        <v>119</v>
      </c>
      <c r="B107" s="6" t="s">
        <v>120</v>
      </c>
      <c r="C107" s="6" t="s">
        <v>6</v>
      </c>
      <c r="D107" s="6" t="s">
        <v>117</v>
      </c>
      <c r="E107" s="6" t="s">
        <v>118</v>
      </c>
      <c r="F107" s="13">
        <v>1692000</v>
      </c>
      <c r="G107" s="13"/>
      <c r="H107" s="13"/>
      <c r="I107" s="12"/>
    </row>
    <row r="108" spans="1:9" ht="12.75">
      <c r="A108" s="6"/>
      <c r="B108" s="6"/>
      <c r="C108" s="6"/>
      <c r="D108" s="6"/>
      <c r="E108" s="6"/>
      <c r="F108" s="12">
        <f>SUM(F106:F107)</f>
        <v>7283000</v>
      </c>
      <c r="G108" s="13"/>
      <c r="H108" s="13">
        <v>7283000</v>
      </c>
      <c r="I108" s="12"/>
    </row>
    <row r="109" spans="1:9" ht="12.75">
      <c r="A109" s="6" t="s">
        <v>119</v>
      </c>
      <c r="B109" s="6" t="s">
        <v>120</v>
      </c>
      <c r="C109" s="6" t="s">
        <v>6</v>
      </c>
      <c r="D109" s="6" t="s">
        <v>58</v>
      </c>
      <c r="E109" s="6" t="s">
        <v>59</v>
      </c>
      <c r="F109" s="12">
        <v>1275000</v>
      </c>
      <c r="G109" s="13"/>
      <c r="H109" s="13">
        <v>1275000</v>
      </c>
      <c r="I109" s="12"/>
    </row>
    <row r="110" spans="1:9" ht="12.75">
      <c r="A110" s="6" t="s">
        <v>119</v>
      </c>
      <c r="B110" s="6" t="s">
        <v>120</v>
      </c>
      <c r="C110" s="6" t="s">
        <v>6</v>
      </c>
      <c r="D110" s="6" t="s">
        <v>62</v>
      </c>
      <c r="E110" s="6" t="s">
        <v>63</v>
      </c>
      <c r="F110" s="13">
        <v>30000</v>
      </c>
      <c r="G110" s="13"/>
      <c r="H110" s="13"/>
      <c r="I110" s="12"/>
    </row>
    <row r="111" spans="1:9" ht="12.75">
      <c r="A111" s="6" t="s">
        <v>119</v>
      </c>
      <c r="B111" s="6" t="s">
        <v>120</v>
      </c>
      <c r="C111" s="6" t="s">
        <v>6</v>
      </c>
      <c r="D111" s="6" t="s">
        <v>52</v>
      </c>
      <c r="E111" s="6" t="s">
        <v>53</v>
      </c>
      <c r="F111" s="13">
        <v>10000</v>
      </c>
      <c r="G111" s="13"/>
      <c r="H111" s="13"/>
      <c r="I111" s="12"/>
    </row>
    <row r="112" spans="1:9" ht="12.75">
      <c r="A112" s="6" t="s">
        <v>119</v>
      </c>
      <c r="B112" s="6" t="s">
        <v>120</v>
      </c>
      <c r="C112" s="6" t="s">
        <v>6</v>
      </c>
      <c r="D112" s="6" t="s">
        <v>74</v>
      </c>
      <c r="E112" s="6" t="s">
        <v>75</v>
      </c>
      <c r="F112" s="13">
        <v>50000</v>
      </c>
      <c r="G112" s="13"/>
      <c r="H112" s="13"/>
      <c r="I112" s="12"/>
    </row>
    <row r="113" spans="1:9" ht="12.75">
      <c r="A113" s="6" t="s">
        <v>119</v>
      </c>
      <c r="B113" s="6" t="s">
        <v>120</v>
      </c>
      <c r="C113" s="6" t="s">
        <v>6</v>
      </c>
      <c r="D113" s="6" t="s">
        <v>76</v>
      </c>
      <c r="E113" s="6" t="s">
        <v>77</v>
      </c>
      <c r="F113" s="13">
        <v>10000</v>
      </c>
      <c r="G113" s="13"/>
      <c r="H113" s="13"/>
      <c r="I113" s="12"/>
    </row>
    <row r="114" spans="1:9" ht="12.75">
      <c r="A114" s="6"/>
      <c r="B114" s="6"/>
      <c r="C114" s="6"/>
      <c r="D114" s="6"/>
      <c r="E114" s="6"/>
      <c r="F114" s="12">
        <f>SUM(F110:F113)</f>
        <v>100000</v>
      </c>
      <c r="G114" s="13"/>
      <c r="H114" s="13">
        <v>100000</v>
      </c>
      <c r="I114" s="12"/>
    </row>
    <row r="115" spans="1:9" ht="12.75">
      <c r="A115" s="6"/>
      <c r="B115" s="6"/>
      <c r="C115" s="6"/>
      <c r="D115" s="6"/>
      <c r="E115" s="6"/>
      <c r="F115" s="12"/>
      <c r="G115" s="13"/>
      <c r="H115" s="12">
        <f>SUM(H108:H114)</f>
        <v>8658000</v>
      </c>
      <c r="I115" s="12">
        <v>-8658000</v>
      </c>
    </row>
    <row r="116" spans="1:9" ht="12.75">
      <c r="A116" s="6" t="s">
        <v>121</v>
      </c>
      <c r="B116" s="6" t="s">
        <v>122</v>
      </c>
      <c r="C116" s="6" t="s">
        <v>19</v>
      </c>
      <c r="D116" s="6" t="s">
        <v>123</v>
      </c>
      <c r="E116" s="6" t="s">
        <v>124</v>
      </c>
      <c r="F116" s="12">
        <v>10000000</v>
      </c>
      <c r="G116" s="13"/>
      <c r="H116" s="12">
        <v>10000000</v>
      </c>
      <c r="I116" s="12">
        <v>-10000000</v>
      </c>
    </row>
    <row r="117" spans="1:9" ht="12.75">
      <c r="A117" s="6"/>
      <c r="B117" s="6"/>
      <c r="C117" s="6"/>
      <c r="D117" s="6"/>
      <c r="E117" s="6"/>
      <c r="F117" s="13"/>
      <c r="G117" s="13"/>
      <c r="H117" s="12"/>
      <c r="I117" s="12"/>
    </row>
    <row r="118" spans="1:9" ht="12.75">
      <c r="A118" s="6" t="s">
        <v>125</v>
      </c>
      <c r="B118" s="6" t="s">
        <v>126</v>
      </c>
      <c r="C118" s="6" t="s">
        <v>19</v>
      </c>
      <c r="D118" s="6" t="s">
        <v>52</v>
      </c>
      <c r="E118" s="6" t="s">
        <v>53</v>
      </c>
      <c r="F118" s="12">
        <v>9240000</v>
      </c>
      <c r="G118" s="13"/>
      <c r="H118" s="12">
        <v>9240000</v>
      </c>
      <c r="I118" s="12">
        <v>-9240000</v>
      </c>
    </row>
    <row r="119" spans="1:9" ht="12.75">
      <c r="A119" s="6"/>
      <c r="B119" s="6"/>
      <c r="C119" s="6"/>
      <c r="D119" s="6"/>
      <c r="E119" s="6"/>
      <c r="F119" s="13"/>
      <c r="G119" s="13"/>
      <c r="H119" s="12"/>
      <c r="I119" s="12"/>
    </row>
    <row r="120" spans="1:9" ht="12.75">
      <c r="A120" s="6" t="s">
        <v>127</v>
      </c>
      <c r="B120" s="6" t="s">
        <v>128</v>
      </c>
      <c r="C120" s="6" t="s">
        <v>19</v>
      </c>
      <c r="D120" s="6" t="s">
        <v>123</v>
      </c>
      <c r="E120" s="6" t="s">
        <v>124</v>
      </c>
      <c r="F120" s="12">
        <v>3000000</v>
      </c>
      <c r="G120" s="13"/>
      <c r="H120" s="12">
        <v>3000000</v>
      </c>
      <c r="I120" s="12">
        <v>-3000000</v>
      </c>
    </row>
    <row r="121" spans="1:9" ht="12.75">
      <c r="A121" s="6"/>
      <c r="B121" s="6"/>
      <c r="C121" s="6"/>
      <c r="D121" s="6"/>
      <c r="E121" s="6"/>
      <c r="F121" s="13"/>
      <c r="G121" s="13"/>
      <c r="H121" s="12"/>
      <c r="I121" s="12"/>
    </row>
    <row r="122" spans="1:9" ht="12.75">
      <c r="A122" s="6" t="s">
        <v>129</v>
      </c>
      <c r="B122" s="6" t="s">
        <v>130</v>
      </c>
      <c r="C122" s="6" t="s">
        <v>19</v>
      </c>
      <c r="D122" s="6" t="s">
        <v>62</v>
      </c>
      <c r="E122" s="6" t="s">
        <v>63</v>
      </c>
      <c r="F122" s="12">
        <v>500000</v>
      </c>
      <c r="G122" s="13"/>
      <c r="H122" s="12">
        <v>500000</v>
      </c>
      <c r="I122" s="12">
        <v>-500000</v>
      </c>
    </row>
    <row r="123" spans="1:9" ht="12.75">
      <c r="A123" s="6"/>
      <c r="B123" s="6"/>
      <c r="C123" s="6"/>
      <c r="D123" s="6"/>
      <c r="E123" s="6"/>
      <c r="F123" s="13"/>
      <c r="G123" s="13"/>
      <c r="H123" s="13"/>
      <c r="I123" s="12"/>
    </row>
    <row r="124" spans="1:9" ht="12.75">
      <c r="A124" s="6" t="s">
        <v>39</v>
      </c>
      <c r="B124" s="6" t="s">
        <v>40</v>
      </c>
      <c r="C124" s="6" t="s">
        <v>6</v>
      </c>
      <c r="D124" s="6" t="s">
        <v>41</v>
      </c>
      <c r="E124" s="6" t="s">
        <v>42</v>
      </c>
      <c r="F124" s="13">
        <v>22500000</v>
      </c>
      <c r="G124" s="13"/>
      <c r="H124" s="13"/>
      <c r="I124" s="12"/>
    </row>
    <row r="125" spans="1:9" ht="12.75">
      <c r="A125" s="6" t="s">
        <v>39</v>
      </c>
      <c r="B125" s="6" t="s">
        <v>40</v>
      </c>
      <c r="C125" s="6" t="s">
        <v>6</v>
      </c>
      <c r="D125" s="6" t="s">
        <v>7</v>
      </c>
      <c r="E125" s="6" t="s">
        <v>8</v>
      </c>
      <c r="F125" s="13">
        <v>1000000</v>
      </c>
      <c r="G125" s="13"/>
      <c r="H125" s="13"/>
      <c r="I125" s="12"/>
    </row>
    <row r="126" spans="1:9" ht="12.75">
      <c r="A126" s="6" t="s">
        <v>39</v>
      </c>
      <c r="B126" s="6" t="s">
        <v>40</v>
      </c>
      <c r="C126" s="6" t="s">
        <v>6</v>
      </c>
      <c r="D126" s="6" t="s">
        <v>11</v>
      </c>
      <c r="E126" s="6" t="s">
        <v>12</v>
      </c>
      <c r="F126" s="13">
        <v>10000000</v>
      </c>
      <c r="G126" s="13"/>
      <c r="H126" s="13"/>
      <c r="I126" s="12"/>
    </row>
    <row r="127" spans="1:9" ht="12.75">
      <c r="A127" s="6" t="s">
        <v>39</v>
      </c>
      <c r="B127" s="6" t="s">
        <v>40</v>
      </c>
      <c r="C127" s="6" t="s">
        <v>6</v>
      </c>
      <c r="D127" s="6" t="s">
        <v>43</v>
      </c>
      <c r="E127" s="6" t="s">
        <v>44</v>
      </c>
      <c r="F127" s="13">
        <v>120000000</v>
      </c>
      <c r="G127" s="13"/>
      <c r="H127" s="13"/>
      <c r="I127" s="12"/>
    </row>
    <row r="128" spans="1:9" ht="12.75">
      <c r="A128" s="6" t="s">
        <v>39</v>
      </c>
      <c r="B128" s="6" t="s">
        <v>40</v>
      </c>
      <c r="C128" s="6" t="s">
        <v>6</v>
      </c>
      <c r="D128" s="6" t="s">
        <v>45</v>
      </c>
      <c r="E128" s="6" t="s">
        <v>46</v>
      </c>
      <c r="F128" s="13">
        <v>95000000</v>
      </c>
      <c r="G128" s="13"/>
      <c r="H128" s="13"/>
      <c r="I128" s="12"/>
    </row>
    <row r="129" spans="1:9" ht="12.75">
      <c r="A129" s="6"/>
      <c r="B129" s="6"/>
      <c r="C129" s="6"/>
      <c r="D129" s="6"/>
      <c r="E129" s="6"/>
      <c r="F129" s="12">
        <f>SUM(F124:F128)</f>
        <v>248500000</v>
      </c>
      <c r="G129" s="12">
        <v>248500000</v>
      </c>
      <c r="H129" s="12"/>
      <c r="I129" s="12">
        <v>248500000</v>
      </c>
    </row>
    <row r="130" spans="1:9" ht="12.75">
      <c r="A130" s="6"/>
      <c r="B130" s="6"/>
      <c r="C130" s="6"/>
      <c r="D130" s="6"/>
      <c r="E130" s="6"/>
      <c r="F130" s="12"/>
      <c r="G130" s="12"/>
      <c r="H130" s="12"/>
      <c r="I130" s="12"/>
    </row>
    <row r="131" spans="1:9" ht="12.75">
      <c r="A131" s="6" t="s">
        <v>47</v>
      </c>
      <c r="B131" s="6" t="s">
        <v>48</v>
      </c>
      <c r="C131" s="6" t="s">
        <v>19</v>
      </c>
      <c r="D131" s="6" t="s">
        <v>49</v>
      </c>
      <c r="E131" s="6" t="s">
        <v>50</v>
      </c>
      <c r="F131" s="12">
        <v>10000000</v>
      </c>
      <c r="G131" s="12">
        <v>10000000</v>
      </c>
      <c r="H131" s="12"/>
      <c r="I131" s="12">
        <v>10000000</v>
      </c>
    </row>
    <row r="132" spans="1:9" ht="12.75">
      <c r="A132" s="6"/>
      <c r="B132" s="6"/>
      <c r="C132" s="6"/>
      <c r="D132" s="6"/>
      <c r="E132" s="6"/>
      <c r="F132" s="13"/>
      <c r="G132" s="12"/>
      <c r="H132" s="12"/>
      <c r="I132" s="12"/>
    </row>
    <row r="133" spans="1:9" ht="12.75">
      <c r="A133" s="6" t="s">
        <v>136</v>
      </c>
      <c r="B133" s="8" t="s">
        <v>142</v>
      </c>
      <c r="C133" s="6" t="s">
        <v>6</v>
      </c>
      <c r="D133" s="6" t="s">
        <v>134</v>
      </c>
      <c r="E133" s="6" t="s">
        <v>135</v>
      </c>
      <c r="F133" s="12">
        <v>10000000</v>
      </c>
      <c r="G133" s="12"/>
      <c r="H133" s="12">
        <v>10000000</v>
      </c>
      <c r="I133" s="12">
        <v>-10000000</v>
      </c>
    </row>
    <row r="134" spans="1:9" ht="12.75">
      <c r="A134" s="6"/>
      <c r="B134" s="6"/>
      <c r="C134" s="6"/>
      <c r="D134" s="6"/>
      <c r="E134" s="6"/>
      <c r="F134" s="13"/>
      <c r="G134" s="12"/>
      <c r="H134" s="12"/>
      <c r="I134" s="12"/>
    </row>
    <row r="135" spans="1:9" ht="12.75">
      <c r="A135" s="6" t="s">
        <v>131</v>
      </c>
      <c r="B135" s="6" t="s">
        <v>48</v>
      </c>
      <c r="C135" s="6" t="s">
        <v>19</v>
      </c>
      <c r="D135" s="6" t="s">
        <v>132</v>
      </c>
      <c r="E135" s="6" t="s">
        <v>133</v>
      </c>
      <c r="F135" s="12">
        <v>3800000</v>
      </c>
      <c r="G135" s="12"/>
      <c r="H135" s="12">
        <v>3800000</v>
      </c>
      <c r="I135" s="12">
        <v>-3800000</v>
      </c>
    </row>
    <row r="136" spans="1:9" ht="13.5" thickBot="1">
      <c r="A136" s="6"/>
      <c r="B136" s="6"/>
      <c r="C136" s="6"/>
      <c r="D136" s="6"/>
      <c r="E136" s="22"/>
      <c r="F136" s="23"/>
      <c r="G136" s="23"/>
      <c r="H136" s="23"/>
      <c r="I136" s="24"/>
    </row>
    <row r="137" spans="1:9" s="20" customFormat="1" ht="16.5" thickBot="1">
      <c r="A137" s="19"/>
      <c r="B137" s="19"/>
      <c r="C137" s="19"/>
      <c r="D137" s="21"/>
      <c r="E137" s="25" t="s">
        <v>144</v>
      </c>
      <c r="F137" s="26"/>
      <c r="G137" s="26">
        <f>G131+G129+G54+G49+G33+G22+G11</f>
        <v>1402152860</v>
      </c>
      <c r="H137" s="26">
        <f>H135+H133+H122+H120+H118+H116+H115+H105+H89+H75+H70+H66+H54+H49+H39+H33+H22+H11</f>
        <v>1432415519</v>
      </c>
      <c r="I137" s="27">
        <f>SUM(I4:I136)</f>
        <v>-30262659</v>
      </c>
    </row>
  </sheetData>
  <sheetProtection selectLockedCells="1" selectUnlockedCells="1"/>
  <mergeCells count="2">
    <mergeCell ref="A1:I1"/>
    <mergeCell ref="A2:I2"/>
  </mergeCells>
  <printOptions/>
  <pageMargins left="0.1968503937007874" right="0.1968503937007874" top="0.2362204724409449" bottom="0.1968503937007874" header="0.7874015748031497" footer="0.7874015748031497"/>
  <pageSetup firstPageNumber="1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2" sqref="A2:H2"/>
    </sheetView>
  </sheetViews>
  <sheetFormatPr defaultColWidth="11.57421875" defaultRowHeight="12.75"/>
  <cols>
    <col min="1" max="1" width="13.28125" style="1" customWidth="1"/>
    <col min="2" max="2" width="28.28125" style="1" customWidth="1"/>
    <col min="3" max="3" width="7.28125" style="1" customWidth="1"/>
    <col min="4" max="4" width="8.00390625" style="1" customWidth="1"/>
    <col min="5" max="5" width="33.28125" style="1" customWidth="1"/>
    <col min="6" max="6" width="16.28125" style="15" customWidth="1"/>
    <col min="7" max="7" width="18.7109375" style="15" customWidth="1"/>
    <col min="8" max="8" width="19.7109375" style="15" customWidth="1"/>
    <col min="9" max="16384" width="11.57421875" style="1" customWidth="1"/>
  </cols>
  <sheetData>
    <row r="1" spans="1:8" s="4" customFormat="1" ht="24.75" customHeight="1">
      <c r="A1" s="45" t="s">
        <v>143</v>
      </c>
      <c r="B1" s="45"/>
      <c r="C1" s="45"/>
      <c r="D1" s="45"/>
      <c r="E1" s="45"/>
      <c r="F1" s="45"/>
      <c r="G1" s="45"/>
      <c r="H1" s="45"/>
    </row>
    <row r="2" spans="1:8" s="4" customFormat="1" ht="24.75" customHeight="1">
      <c r="A2" s="45" t="s">
        <v>150</v>
      </c>
      <c r="B2" s="45"/>
      <c r="C2" s="45"/>
      <c r="D2" s="45"/>
      <c r="E2" s="45"/>
      <c r="F2" s="45"/>
      <c r="G2" s="45"/>
      <c r="H2" s="45"/>
    </row>
    <row r="3" spans="1:8" s="3" customFormat="1" ht="12">
      <c r="A3" s="5" t="s">
        <v>0</v>
      </c>
      <c r="B3" s="5" t="s">
        <v>1</v>
      </c>
      <c r="C3" s="5" t="s">
        <v>2</v>
      </c>
      <c r="D3" s="5" t="s">
        <v>3</v>
      </c>
      <c r="E3" s="5" t="s">
        <v>1</v>
      </c>
      <c r="F3" s="17" t="s">
        <v>137</v>
      </c>
      <c r="G3" s="17" t="s">
        <v>138</v>
      </c>
      <c r="H3" s="17" t="s">
        <v>139</v>
      </c>
    </row>
    <row r="4" spans="1:8" s="3" customFormat="1" ht="12.75">
      <c r="A4" s="6" t="s">
        <v>22</v>
      </c>
      <c r="B4" s="6" t="s">
        <v>23</v>
      </c>
      <c r="C4" s="6" t="s">
        <v>6</v>
      </c>
      <c r="D4" s="6" t="s">
        <v>24</v>
      </c>
      <c r="E4" s="6" t="s">
        <v>25</v>
      </c>
      <c r="F4" s="13">
        <v>270205170</v>
      </c>
      <c r="G4" s="13"/>
      <c r="H4" s="13"/>
    </row>
    <row r="5" spans="1:8" ht="12.75">
      <c r="A5" s="6" t="s">
        <v>22</v>
      </c>
      <c r="B5" s="6" t="s">
        <v>23</v>
      </c>
      <c r="C5" s="6" t="s">
        <v>6</v>
      </c>
      <c r="D5" s="6" t="s">
        <v>26</v>
      </c>
      <c r="E5" s="6" t="s">
        <v>27</v>
      </c>
      <c r="F5" s="13">
        <v>147480250</v>
      </c>
      <c r="G5" s="13"/>
      <c r="H5" s="13"/>
    </row>
    <row r="6" spans="1:8" ht="12.75">
      <c r="A6" s="6" t="s">
        <v>22</v>
      </c>
      <c r="B6" s="6" t="s">
        <v>23</v>
      </c>
      <c r="C6" s="6" t="s">
        <v>6</v>
      </c>
      <c r="D6" s="6" t="s">
        <v>28</v>
      </c>
      <c r="E6" s="6" t="s">
        <v>29</v>
      </c>
      <c r="F6" s="13">
        <v>83442587</v>
      </c>
      <c r="G6" s="13"/>
      <c r="H6" s="13"/>
    </row>
    <row r="7" spans="1:8" ht="12.75">
      <c r="A7" s="6" t="s">
        <v>22</v>
      </c>
      <c r="B7" s="6" t="s">
        <v>23</v>
      </c>
      <c r="C7" s="6" t="s">
        <v>6</v>
      </c>
      <c r="D7" s="6" t="s">
        <v>30</v>
      </c>
      <c r="E7" s="6" t="s">
        <v>31</v>
      </c>
      <c r="F7" s="13">
        <v>10836162</v>
      </c>
      <c r="G7" s="13"/>
      <c r="H7" s="13"/>
    </row>
    <row r="8" spans="1:8" ht="12.75">
      <c r="A8" s="6"/>
      <c r="B8" s="6"/>
      <c r="C8" s="6"/>
      <c r="D8" s="6"/>
      <c r="E8" s="6"/>
      <c r="F8" s="12">
        <f>SUM(F4:F7)</f>
        <v>511964169</v>
      </c>
      <c r="G8" s="13">
        <f>F8</f>
        <v>511964169</v>
      </c>
      <c r="H8" s="13"/>
    </row>
    <row r="9" spans="1:8" ht="12.75">
      <c r="A9" s="6" t="s">
        <v>4</v>
      </c>
      <c r="B9" s="6" t="s">
        <v>5</v>
      </c>
      <c r="C9" s="6" t="s">
        <v>6</v>
      </c>
      <c r="D9" s="6" t="s">
        <v>9</v>
      </c>
      <c r="E9" s="6" t="s">
        <v>10</v>
      </c>
      <c r="F9" s="12">
        <v>19500000</v>
      </c>
      <c r="G9" s="13">
        <v>19500000</v>
      </c>
      <c r="H9" s="13"/>
    </row>
    <row r="10" spans="1:8" ht="12.75">
      <c r="A10" s="6"/>
      <c r="B10" s="6"/>
      <c r="C10" s="6"/>
      <c r="D10" s="6"/>
      <c r="E10" s="6"/>
      <c r="F10" s="13"/>
      <c r="G10" s="13"/>
      <c r="H10" s="13"/>
    </row>
    <row r="11" spans="1:8" ht="12.75">
      <c r="A11" s="6" t="s">
        <v>39</v>
      </c>
      <c r="B11" s="6" t="s">
        <v>40</v>
      </c>
      <c r="C11" s="6" t="s">
        <v>6</v>
      </c>
      <c r="D11" s="6" t="s">
        <v>43</v>
      </c>
      <c r="E11" s="6" t="s">
        <v>44</v>
      </c>
      <c r="F11" s="13">
        <v>120000000</v>
      </c>
      <c r="G11" s="13"/>
      <c r="H11" s="13"/>
    </row>
    <row r="12" spans="1:8" ht="12.75">
      <c r="A12" s="6" t="s">
        <v>39</v>
      </c>
      <c r="B12" s="6" t="s">
        <v>40</v>
      </c>
      <c r="C12" s="6" t="s">
        <v>6</v>
      </c>
      <c r="D12" s="6" t="s">
        <v>45</v>
      </c>
      <c r="E12" s="6" t="s">
        <v>46</v>
      </c>
      <c r="F12" s="13">
        <v>95000000</v>
      </c>
      <c r="G12" s="13"/>
      <c r="H12" s="13"/>
    </row>
    <row r="13" spans="1:8" ht="12.75">
      <c r="A13" s="6" t="s">
        <v>39</v>
      </c>
      <c r="B13" s="6" t="s">
        <v>40</v>
      </c>
      <c r="C13" s="6" t="s">
        <v>6</v>
      </c>
      <c r="D13" s="6" t="s">
        <v>41</v>
      </c>
      <c r="E13" s="6" t="s">
        <v>42</v>
      </c>
      <c r="F13" s="13">
        <v>22500000</v>
      </c>
      <c r="G13" s="13"/>
      <c r="H13" s="13"/>
    </row>
    <row r="14" spans="1:8" s="2" customFormat="1" ht="12.75">
      <c r="A14" s="6" t="s">
        <v>39</v>
      </c>
      <c r="B14" s="6" t="s">
        <v>40</v>
      </c>
      <c r="C14" s="6" t="s">
        <v>6</v>
      </c>
      <c r="D14" s="6" t="s">
        <v>11</v>
      </c>
      <c r="E14" s="6" t="s">
        <v>12</v>
      </c>
      <c r="F14" s="13">
        <v>10000000</v>
      </c>
      <c r="G14" s="13"/>
      <c r="H14" s="13"/>
    </row>
    <row r="15" spans="1:8" ht="12.75">
      <c r="A15" s="6" t="s">
        <v>39</v>
      </c>
      <c r="B15" s="6" t="s">
        <v>40</v>
      </c>
      <c r="C15" s="6" t="s">
        <v>6</v>
      </c>
      <c r="D15" s="6" t="s">
        <v>7</v>
      </c>
      <c r="E15" s="6" t="s">
        <v>8</v>
      </c>
      <c r="F15" s="13">
        <v>1000000</v>
      </c>
      <c r="G15" s="13"/>
      <c r="H15" s="13"/>
    </row>
    <row r="16" spans="1:8" s="2" customFormat="1" ht="12.75">
      <c r="A16" s="6"/>
      <c r="B16" s="6"/>
      <c r="C16" s="6"/>
      <c r="D16" s="6"/>
      <c r="E16" s="6"/>
      <c r="F16" s="12">
        <f>SUM(F11:F15)</f>
        <v>248500000</v>
      </c>
      <c r="G16" s="13">
        <v>248500000</v>
      </c>
      <c r="H16" s="13"/>
    </row>
    <row r="17" spans="1:8" ht="12.75">
      <c r="A17" s="6" t="s">
        <v>15</v>
      </c>
      <c r="B17" s="6" t="s">
        <v>16</v>
      </c>
      <c r="C17" s="6" t="s">
        <v>6</v>
      </c>
      <c r="D17" s="6" t="s">
        <v>13</v>
      </c>
      <c r="E17" s="6" t="s">
        <v>14</v>
      </c>
      <c r="F17" s="13">
        <v>75000</v>
      </c>
      <c r="G17" s="13"/>
      <c r="H17" s="13"/>
    </row>
    <row r="18" spans="1:8" ht="12.75">
      <c r="A18" s="6" t="s">
        <v>15</v>
      </c>
      <c r="B18" s="6" t="s">
        <v>16</v>
      </c>
      <c r="C18" s="6" t="s">
        <v>6</v>
      </c>
      <c r="D18" s="6" t="s">
        <v>7</v>
      </c>
      <c r="E18" s="6" t="s">
        <v>8</v>
      </c>
      <c r="F18" s="13">
        <v>250000</v>
      </c>
      <c r="G18" s="13"/>
      <c r="H18" s="13"/>
    </row>
    <row r="19" spans="1:8" ht="12.75">
      <c r="A19" s="6"/>
      <c r="B19" s="6"/>
      <c r="C19" s="6"/>
      <c r="D19" s="6"/>
      <c r="E19" s="6"/>
      <c r="F19" s="12">
        <f>SUM(F17:F18)</f>
        <v>325000</v>
      </c>
      <c r="G19" s="13">
        <v>325000</v>
      </c>
      <c r="H19" s="13"/>
    </row>
    <row r="20" spans="1:8" ht="12.75">
      <c r="A20" s="6" t="s">
        <v>17</v>
      </c>
      <c r="B20" s="6" t="s">
        <v>18</v>
      </c>
      <c r="C20" s="6" t="s">
        <v>19</v>
      </c>
      <c r="D20" s="6" t="s">
        <v>20</v>
      </c>
      <c r="E20" s="6" t="s">
        <v>21</v>
      </c>
      <c r="F20" s="13">
        <v>15000000</v>
      </c>
      <c r="G20" s="13"/>
      <c r="H20" s="13"/>
    </row>
    <row r="21" spans="1:8" ht="12.75">
      <c r="A21" s="6" t="s">
        <v>17</v>
      </c>
      <c r="B21" s="6" t="s">
        <v>18</v>
      </c>
      <c r="C21" s="6" t="s">
        <v>19</v>
      </c>
      <c r="D21" s="6" t="s">
        <v>13</v>
      </c>
      <c r="E21" s="6" t="s">
        <v>14</v>
      </c>
      <c r="F21" s="13">
        <v>4000000</v>
      </c>
      <c r="G21" s="13"/>
      <c r="H21" s="13"/>
    </row>
    <row r="22" spans="1:8" ht="12.75">
      <c r="A22" s="6"/>
      <c r="B22" s="6"/>
      <c r="C22" s="6"/>
      <c r="D22" s="6"/>
      <c r="E22" s="6"/>
      <c r="F22" s="12">
        <f>SUM(F20:F21)</f>
        <v>19000000</v>
      </c>
      <c r="G22" s="13">
        <v>19000000</v>
      </c>
      <c r="H22" s="13"/>
    </row>
    <row r="23" spans="1:8" ht="12.75">
      <c r="A23" s="6" t="s">
        <v>47</v>
      </c>
      <c r="B23" s="6" t="s">
        <v>48</v>
      </c>
      <c r="C23" s="6" t="s">
        <v>19</v>
      </c>
      <c r="D23" s="6" t="s">
        <v>49</v>
      </c>
      <c r="E23" s="6" t="s">
        <v>50</v>
      </c>
      <c r="F23" s="12">
        <v>10000000</v>
      </c>
      <c r="G23" s="13">
        <v>10000000</v>
      </c>
      <c r="H23" s="13"/>
    </row>
    <row r="24" spans="1:8" ht="12.75">
      <c r="A24" s="6" t="s">
        <v>34</v>
      </c>
      <c r="B24" s="6" t="s">
        <v>35</v>
      </c>
      <c r="C24" s="6" t="s">
        <v>6</v>
      </c>
      <c r="D24" s="6" t="s">
        <v>36</v>
      </c>
      <c r="E24" s="6" t="s">
        <v>37</v>
      </c>
      <c r="F24" s="12">
        <v>603796771</v>
      </c>
      <c r="G24" s="13">
        <v>603796771</v>
      </c>
      <c r="H24" s="13"/>
    </row>
    <row r="25" spans="1:8" ht="12.75">
      <c r="A25" s="6" t="s">
        <v>22</v>
      </c>
      <c r="B25" s="6" t="s">
        <v>23</v>
      </c>
      <c r="C25" s="6" t="s">
        <v>6</v>
      </c>
      <c r="D25" s="6" t="s">
        <v>32</v>
      </c>
      <c r="E25" s="6" t="s">
        <v>33</v>
      </c>
      <c r="F25" s="12">
        <v>19329579</v>
      </c>
      <c r="G25" s="13">
        <v>19329579</v>
      </c>
      <c r="H25" s="13"/>
    </row>
    <row r="26" spans="1:8" ht="12.75">
      <c r="A26" s="6"/>
      <c r="B26" s="6"/>
      <c r="C26" s="6"/>
      <c r="D26" s="6"/>
      <c r="E26" s="6"/>
      <c r="F26" s="13"/>
      <c r="G26" s="13"/>
      <c r="H26" s="13"/>
    </row>
    <row r="27" spans="1:8" ht="12.75">
      <c r="A27" s="6"/>
      <c r="B27" s="6"/>
      <c r="C27" s="6"/>
      <c r="D27" s="6"/>
      <c r="E27" s="6"/>
      <c r="F27" s="13"/>
      <c r="G27" s="13"/>
      <c r="H27" s="13"/>
    </row>
    <row r="28" spans="1:8" ht="12.75">
      <c r="A28" s="6" t="s">
        <v>115</v>
      </c>
      <c r="B28" s="6" t="s">
        <v>116</v>
      </c>
      <c r="C28" s="6" t="s">
        <v>6</v>
      </c>
      <c r="D28" s="6" t="s">
        <v>83</v>
      </c>
      <c r="E28" s="6" t="s">
        <v>84</v>
      </c>
      <c r="F28" s="13">
        <v>6995000</v>
      </c>
      <c r="G28" s="13"/>
      <c r="H28" s="13"/>
    </row>
    <row r="29" spans="1:8" ht="12.75">
      <c r="A29" s="6" t="s">
        <v>119</v>
      </c>
      <c r="B29" s="6" t="s">
        <v>120</v>
      </c>
      <c r="C29" s="6" t="s">
        <v>6</v>
      </c>
      <c r="D29" s="6" t="s">
        <v>83</v>
      </c>
      <c r="E29" s="6" t="s">
        <v>84</v>
      </c>
      <c r="F29" s="13">
        <v>5591000</v>
      </c>
      <c r="G29" s="13"/>
      <c r="H29" s="13"/>
    </row>
    <row r="30" spans="1:8" s="2" customFormat="1" ht="12.75">
      <c r="A30" s="6" t="s">
        <v>82</v>
      </c>
      <c r="B30" s="6" t="s">
        <v>16</v>
      </c>
      <c r="C30" s="6" t="s">
        <v>6</v>
      </c>
      <c r="D30" s="6" t="s">
        <v>83</v>
      </c>
      <c r="E30" s="6" t="s">
        <v>84</v>
      </c>
      <c r="F30" s="13">
        <v>966000</v>
      </c>
      <c r="G30" s="13"/>
      <c r="H30" s="13"/>
    </row>
    <row r="31" spans="1:8" ht="12.75">
      <c r="A31" s="6" t="s">
        <v>114</v>
      </c>
      <c r="B31" s="6" t="s">
        <v>38</v>
      </c>
      <c r="C31" s="6" t="s">
        <v>6</v>
      </c>
      <c r="D31" s="6" t="s">
        <v>83</v>
      </c>
      <c r="E31" s="6" t="s">
        <v>84</v>
      </c>
      <c r="F31" s="13">
        <v>50306000</v>
      </c>
      <c r="G31" s="13"/>
      <c r="H31" s="13"/>
    </row>
    <row r="32" spans="1:8" ht="12.75">
      <c r="A32" s="6" t="s">
        <v>119</v>
      </c>
      <c r="B32" s="6" t="s">
        <v>120</v>
      </c>
      <c r="C32" s="6" t="s">
        <v>6</v>
      </c>
      <c r="D32" s="6" t="s">
        <v>117</v>
      </c>
      <c r="E32" s="6" t="s">
        <v>118</v>
      </c>
      <c r="F32" s="13">
        <v>1692000</v>
      </c>
      <c r="G32" s="13"/>
      <c r="H32" s="13"/>
    </row>
    <row r="33" spans="1:8" ht="12.75">
      <c r="A33" s="6" t="s">
        <v>51</v>
      </c>
      <c r="B33" s="6" t="s">
        <v>5</v>
      </c>
      <c r="C33" s="6" t="s">
        <v>6</v>
      </c>
      <c r="D33" s="6" t="s">
        <v>54</v>
      </c>
      <c r="E33" s="6" t="s">
        <v>55</v>
      </c>
      <c r="F33" s="13">
        <v>18500000</v>
      </c>
      <c r="G33" s="13"/>
      <c r="H33" s="13"/>
    </row>
    <row r="34" spans="1:8" ht="12.75">
      <c r="A34" s="6" t="s">
        <v>114</v>
      </c>
      <c r="B34" s="6" t="s">
        <v>38</v>
      </c>
      <c r="C34" s="6" t="s">
        <v>6</v>
      </c>
      <c r="D34" s="6" t="s">
        <v>56</v>
      </c>
      <c r="E34" s="6" t="s">
        <v>57</v>
      </c>
      <c r="F34" s="13">
        <v>6612000</v>
      </c>
      <c r="G34" s="13"/>
      <c r="H34" s="13"/>
    </row>
    <row r="35" spans="1:8" ht="12.75">
      <c r="A35" s="6"/>
      <c r="B35" s="6"/>
      <c r="C35" s="6"/>
      <c r="D35" s="6"/>
      <c r="E35" s="6"/>
      <c r="F35" s="12">
        <f>SUM(F28:F34)</f>
        <v>90662000</v>
      </c>
      <c r="G35" s="13"/>
      <c r="H35" s="13">
        <v>90662000</v>
      </c>
    </row>
    <row r="36" spans="1:8" ht="12.75">
      <c r="A36" s="6" t="s">
        <v>115</v>
      </c>
      <c r="B36" s="6" t="s">
        <v>116</v>
      </c>
      <c r="C36" s="6" t="s">
        <v>6</v>
      </c>
      <c r="D36" s="6" t="s">
        <v>58</v>
      </c>
      <c r="E36" s="6" t="s">
        <v>59</v>
      </c>
      <c r="F36" s="13">
        <v>1225000</v>
      </c>
      <c r="G36" s="13"/>
      <c r="H36" s="13"/>
    </row>
    <row r="37" spans="1:8" ht="12.75">
      <c r="A37" s="6" t="s">
        <v>119</v>
      </c>
      <c r="B37" s="6" t="s">
        <v>120</v>
      </c>
      <c r="C37" s="6" t="s">
        <v>6</v>
      </c>
      <c r="D37" s="6" t="s">
        <v>58</v>
      </c>
      <c r="E37" s="6" t="s">
        <v>59</v>
      </c>
      <c r="F37" s="13">
        <v>1275000</v>
      </c>
      <c r="G37" s="13"/>
      <c r="H37" s="13"/>
    </row>
    <row r="38" spans="1:8" ht="12.75">
      <c r="A38" s="6" t="s">
        <v>51</v>
      </c>
      <c r="B38" s="6" t="s">
        <v>5</v>
      </c>
      <c r="C38" s="6" t="s">
        <v>6</v>
      </c>
      <c r="D38" s="6" t="s">
        <v>58</v>
      </c>
      <c r="E38" s="6" t="s">
        <v>59</v>
      </c>
      <c r="F38" s="13">
        <v>360000</v>
      </c>
      <c r="G38" s="13"/>
      <c r="H38" s="13"/>
    </row>
    <row r="39" spans="1:8" ht="12.75">
      <c r="A39" s="6" t="s">
        <v>114</v>
      </c>
      <c r="B39" s="6" t="s">
        <v>38</v>
      </c>
      <c r="C39" s="6" t="s">
        <v>6</v>
      </c>
      <c r="D39" s="6" t="s">
        <v>58</v>
      </c>
      <c r="E39" s="6" t="s">
        <v>59</v>
      </c>
      <c r="F39" s="13">
        <v>9960000</v>
      </c>
      <c r="G39" s="13"/>
      <c r="H39" s="13"/>
    </row>
    <row r="40" spans="1:8" ht="12.75">
      <c r="A40" s="6"/>
      <c r="B40" s="6"/>
      <c r="C40" s="6"/>
      <c r="D40" s="6"/>
      <c r="E40" s="6"/>
      <c r="F40" s="12">
        <f>SUM(F36:F39)</f>
        <v>12820000</v>
      </c>
      <c r="G40" s="13"/>
      <c r="H40" s="13">
        <v>12820000</v>
      </c>
    </row>
    <row r="41" spans="1:8" ht="12.75">
      <c r="A41" s="6" t="s">
        <v>115</v>
      </c>
      <c r="B41" s="6" t="s">
        <v>116</v>
      </c>
      <c r="C41" s="6" t="s">
        <v>6</v>
      </c>
      <c r="D41" s="6" t="s">
        <v>60</v>
      </c>
      <c r="E41" s="6" t="s">
        <v>61</v>
      </c>
      <c r="F41" s="13">
        <v>400000</v>
      </c>
      <c r="G41" s="13"/>
      <c r="H41" s="13"/>
    </row>
    <row r="42" spans="1:8" ht="12.75">
      <c r="A42" s="6" t="s">
        <v>114</v>
      </c>
      <c r="B42" s="6" t="s">
        <v>38</v>
      </c>
      <c r="C42" s="6" t="s">
        <v>6</v>
      </c>
      <c r="D42" s="6" t="s">
        <v>60</v>
      </c>
      <c r="E42" s="6" t="s">
        <v>61</v>
      </c>
      <c r="F42" s="13">
        <v>2000000</v>
      </c>
      <c r="G42" s="13"/>
      <c r="H42" s="13"/>
    </row>
    <row r="43" spans="1:8" s="2" customFormat="1" ht="12.75">
      <c r="A43" s="6" t="s">
        <v>129</v>
      </c>
      <c r="B43" s="6" t="s">
        <v>130</v>
      </c>
      <c r="C43" s="6" t="s">
        <v>19</v>
      </c>
      <c r="D43" s="6" t="s">
        <v>62</v>
      </c>
      <c r="E43" s="6" t="s">
        <v>63</v>
      </c>
      <c r="F43" s="13">
        <v>500000</v>
      </c>
      <c r="G43" s="13"/>
      <c r="H43" s="13"/>
    </row>
    <row r="44" spans="1:8" ht="12.75">
      <c r="A44" s="6" t="s">
        <v>115</v>
      </c>
      <c r="B44" s="6" t="s">
        <v>116</v>
      </c>
      <c r="C44" s="6" t="s">
        <v>6</v>
      </c>
      <c r="D44" s="6" t="s">
        <v>62</v>
      </c>
      <c r="E44" s="6" t="s">
        <v>63</v>
      </c>
      <c r="F44" s="13">
        <v>290000</v>
      </c>
      <c r="G44" s="13"/>
      <c r="H44" s="13"/>
    </row>
    <row r="45" spans="1:8" ht="12.75">
      <c r="A45" s="6" t="s">
        <v>119</v>
      </c>
      <c r="B45" s="6" t="s">
        <v>120</v>
      </c>
      <c r="C45" s="6" t="s">
        <v>6</v>
      </c>
      <c r="D45" s="6" t="s">
        <v>62</v>
      </c>
      <c r="E45" s="6" t="s">
        <v>63</v>
      </c>
      <c r="F45" s="13">
        <v>30000</v>
      </c>
      <c r="G45" s="13"/>
      <c r="H45" s="13"/>
    </row>
    <row r="46" spans="1:8" ht="12.75">
      <c r="A46" s="6" t="s">
        <v>82</v>
      </c>
      <c r="B46" s="6" t="s">
        <v>16</v>
      </c>
      <c r="C46" s="6" t="s">
        <v>6</v>
      </c>
      <c r="D46" s="6" t="s">
        <v>62</v>
      </c>
      <c r="E46" s="6" t="s">
        <v>63</v>
      </c>
      <c r="F46" s="13">
        <v>10000</v>
      </c>
      <c r="G46" s="13"/>
      <c r="H46" s="13"/>
    </row>
    <row r="47" spans="1:8" ht="12.75">
      <c r="A47" s="6" t="s">
        <v>106</v>
      </c>
      <c r="B47" s="6" t="s">
        <v>107</v>
      </c>
      <c r="C47" s="6" t="s">
        <v>19</v>
      </c>
      <c r="D47" s="6" t="s">
        <v>62</v>
      </c>
      <c r="E47" s="6" t="s">
        <v>63</v>
      </c>
      <c r="F47" s="13">
        <v>200000</v>
      </c>
      <c r="G47" s="13"/>
      <c r="H47" s="13"/>
    </row>
    <row r="48" spans="1:8" ht="12.75">
      <c r="A48" s="6" t="s">
        <v>108</v>
      </c>
      <c r="B48" s="6" t="s">
        <v>109</v>
      </c>
      <c r="C48" s="6" t="s">
        <v>6</v>
      </c>
      <c r="D48" s="6" t="s">
        <v>62</v>
      </c>
      <c r="E48" s="6" t="s">
        <v>63</v>
      </c>
      <c r="F48" s="13">
        <v>2500000</v>
      </c>
      <c r="G48" s="13"/>
      <c r="H48" s="13"/>
    </row>
    <row r="49" spans="1:8" s="2" customFormat="1" ht="12.75">
      <c r="A49" s="6" t="s">
        <v>114</v>
      </c>
      <c r="B49" s="6" t="s">
        <v>38</v>
      </c>
      <c r="C49" s="6" t="s">
        <v>6</v>
      </c>
      <c r="D49" s="6" t="s">
        <v>62</v>
      </c>
      <c r="E49" s="6" t="s">
        <v>63</v>
      </c>
      <c r="F49" s="13">
        <v>20000000</v>
      </c>
      <c r="G49" s="13"/>
      <c r="H49" s="13"/>
    </row>
    <row r="50" spans="1:8" ht="12.75">
      <c r="A50" s="6" t="s">
        <v>112</v>
      </c>
      <c r="B50" s="6" t="s">
        <v>113</v>
      </c>
      <c r="C50" s="6" t="s">
        <v>6</v>
      </c>
      <c r="D50" s="6" t="s">
        <v>62</v>
      </c>
      <c r="E50" s="6" t="s">
        <v>63</v>
      </c>
      <c r="F50" s="13">
        <v>500000</v>
      </c>
      <c r="G50" s="13"/>
      <c r="H50" s="13"/>
    </row>
    <row r="51" spans="1:8" ht="12.75">
      <c r="A51" s="6" t="s">
        <v>115</v>
      </c>
      <c r="B51" s="6" t="s">
        <v>116</v>
      </c>
      <c r="C51" s="6" t="s">
        <v>6</v>
      </c>
      <c r="D51" s="6" t="s">
        <v>64</v>
      </c>
      <c r="E51" s="6" t="s">
        <v>65</v>
      </c>
      <c r="F51" s="13">
        <v>200000</v>
      </c>
      <c r="G51" s="13"/>
      <c r="H51" s="13"/>
    </row>
    <row r="52" spans="1:8" ht="12.75">
      <c r="A52" s="6" t="s">
        <v>115</v>
      </c>
      <c r="B52" s="6" t="s">
        <v>116</v>
      </c>
      <c r="C52" s="6" t="s">
        <v>6</v>
      </c>
      <c r="D52" s="6" t="s">
        <v>66</v>
      </c>
      <c r="E52" s="6" t="s">
        <v>67</v>
      </c>
      <c r="F52" s="13">
        <v>80000</v>
      </c>
      <c r="G52" s="13"/>
      <c r="H52" s="13"/>
    </row>
    <row r="53" spans="1:8" ht="12.75">
      <c r="A53" s="6" t="s">
        <v>106</v>
      </c>
      <c r="B53" s="6" t="s">
        <v>107</v>
      </c>
      <c r="C53" s="6" t="s">
        <v>19</v>
      </c>
      <c r="D53" s="6" t="s">
        <v>66</v>
      </c>
      <c r="E53" s="6" t="s">
        <v>67</v>
      </c>
      <c r="F53" s="13">
        <v>50000</v>
      </c>
      <c r="G53" s="13"/>
      <c r="H53" s="13"/>
    </row>
    <row r="54" spans="1:8" ht="12.75">
      <c r="A54" s="6" t="s">
        <v>115</v>
      </c>
      <c r="B54" s="6" t="s">
        <v>116</v>
      </c>
      <c r="C54" s="6" t="s">
        <v>6</v>
      </c>
      <c r="D54" s="6" t="s">
        <v>68</v>
      </c>
      <c r="E54" s="6" t="s">
        <v>69</v>
      </c>
      <c r="F54" s="13">
        <v>600000</v>
      </c>
      <c r="G54" s="13"/>
      <c r="H54" s="13"/>
    </row>
    <row r="55" spans="1:8" ht="12.75">
      <c r="A55" s="6" t="s">
        <v>82</v>
      </c>
      <c r="B55" s="6" t="s">
        <v>16</v>
      </c>
      <c r="C55" s="6" t="s">
        <v>6</v>
      </c>
      <c r="D55" s="6" t="s">
        <v>68</v>
      </c>
      <c r="E55" s="6" t="s">
        <v>69</v>
      </c>
      <c r="F55" s="13">
        <v>50000</v>
      </c>
      <c r="G55" s="13"/>
      <c r="H55" s="13"/>
    </row>
    <row r="56" spans="1:8" ht="12.75">
      <c r="A56" s="6" t="s">
        <v>110</v>
      </c>
      <c r="B56" s="6" t="s">
        <v>111</v>
      </c>
      <c r="C56" s="6" t="s">
        <v>6</v>
      </c>
      <c r="D56" s="6" t="s">
        <v>68</v>
      </c>
      <c r="E56" s="6" t="s">
        <v>69</v>
      </c>
      <c r="F56" s="13">
        <v>13500000</v>
      </c>
      <c r="G56" s="13"/>
      <c r="H56" s="13"/>
    </row>
    <row r="57" spans="1:8" ht="12.75">
      <c r="A57" s="6" t="s">
        <v>114</v>
      </c>
      <c r="B57" s="6" t="s">
        <v>38</v>
      </c>
      <c r="C57" s="6" t="s">
        <v>6</v>
      </c>
      <c r="D57" s="6" t="s">
        <v>68</v>
      </c>
      <c r="E57" s="6" t="s">
        <v>69</v>
      </c>
      <c r="F57" s="13">
        <v>4000000</v>
      </c>
      <c r="G57" s="13"/>
      <c r="H57" s="13"/>
    </row>
    <row r="58" spans="1:8" ht="12.75">
      <c r="A58" s="6" t="s">
        <v>112</v>
      </c>
      <c r="B58" s="6" t="s">
        <v>113</v>
      </c>
      <c r="C58" s="6" t="s">
        <v>6</v>
      </c>
      <c r="D58" s="6" t="s">
        <v>68</v>
      </c>
      <c r="E58" s="6" t="s">
        <v>69</v>
      </c>
      <c r="F58" s="13">
        <v>500000</v>
      </c>
      <c r="G58" s="13"/>
      <c r="H58" s="13"/>
    </row>
    <row r="59" spans="1:8" s="2" customFormat="1" ht="12.75">
      <c r="A59" s="6" t="s">
        <v>115</v>
      </c>
      <c r="B59" s="6" t="s">
        <v>116</v>
      </c>
      <c r="C59" s="6" t="s">
        <v>6</v>
      </c>
      <c r="D59" s="6" t="s">
        <v>70</v>
      </c>
      <c r="E59" s="6" t="s">
        <v>71</v>
      </c>
      <c r="F59" s="13">
        <v>50000</v>
      </c>
      <c r="G59" s="13"/>
      <c r="H59" s="13"/>
    </row>
    <row r="60" spans="1:8" ht="12.75">
      <c r="A60" s="6" t="s">
        <v>106</v>
      </c>
      <c r="B60" s="6" t="s">
        <v>107</v>
      </c>
      <c r="C60" s="6" t="s">
        <v>19</v>
      </c>
      <c r="D60" s="6" t="s">
        <v>70</v>
      </c>
      <c r="E60" s="6" t="s">
        <v>71</v>
      </c>
      <c r="F60" s="13">
        <v>100000</v>
      </c>
      <c r="G60" s="13"/>
      <c r="H60" s="13"/>
    </row>
    <row r="61" spans="1:8" ht="12.75">
      <c r="A61" s="6" t="s">
        <v>108</v>
      </c>
      <c r="B61" s="6" t="s">
        <v>109</v>
      </c>
      <c r="C61" s="6" t="s">
        <v>6</v>
      </c>
      <c r="D61" s="6" t="s">
        <v>70</v>
      </c>
      <c r="E61" s="6" t="s">
        <v>71</v>
      </c>
      <c r="F61" s="13">
        <v>2000000</v>
      </c>
      <c r="G61" s="13"/>
      <c r="H61" s="13"/>
    </row>
    <row r="62" spans="1:8" ht="12.75">
      <c r="A62" s="6" t="s">
        <v>114</v>
      </c>
      <c r="B62" s="6" t="s">
        <v>38</v>
      </c>
      <c r="C62" s="6" t="s">
        <v>6</v>
      </c>
      <c r="D62" s="6" t="s">
        <v>70</v>
      </c>
      <c r="E62" s="6" t="s">
        <v>71</v>
      </c>
      <c r="F62" s="13">
        <v>20000000</v>
      </c>
      <c r="G62" s="13"/>
      <c r="H62" s="13"/>
    </row>
    <row r="63" spans="1:8" ht="12.75">
      <c r="A63" s="6" t="s">
        <v>115</v>
      </c>
      <c r="B63" s="6" t="s">
        <v>116</v>
      </c>
      <c r="C63" s="6" t="s">
        <v>6</v>
      </c>
      <c r="D63" s="6" t="s">
        <v>72</v>
      </c>
      <c r="E63" s="6" t="s">
        <v>73</v>
      </c>
      <c r="F63" s="13">
        <v>200000</v>
      </c>
      <c r="G63" s="13"/>
      <c r="H63" s="13"/>
    </row>
    <row r="64" spans="1:8" s="2" customFormat="1" ht="12.75">
      <c r="A64" s="6" t="s">
        <v>108</v>
      </c>
      <c r="B64" s="6" t="s">
        <v>109</v>
      </c>
      <c r="C64" s="6" t="s">
        <v>6</v>
      </c>
      <c r="D64" s="6" t="s">
        <v>72</v>
      </c>
      <c r="E64" s="6" t="s">
        <v>73</v>
      </c>
      <c r="F64" s="13">
        <v>500000</v>
      </c>
      <c r="G64" s="13"/>
      <c r="H64" s="13"/>
    </row>
    <row r="65" spans="1:8" ht="12.75">
      <c r="A65" s="6" t="s">
        <v>114</v>
      </c>
      <c r="B65" s="6" t="s">
        <v>38</v>
      </c>
      <c r="C65" s="6" t="s">
        <v>6</v>
      </c>
      <c r="D65" s="6" t="s">
        <v>72</v>
      </c>
      <c r="E65" s="6" t="s">
        <v>73</v>
      </c>
      <c r="F65" s="13">
        <v>10000000</v>
      </c>
      <c r="G65" s="13"/>
      <c r="H65" s="13"/>
    </row>
    <row r="66" spans="1:8" ht="12.75">
      <c r="A66" s="6" t="s">
        <v>85</v>
      </c>
      <c r="B66" s="6" t="s">
        <v>86</v>
      </c>
      <c r="C66" s="6" t="s">
        <v>6</v>
      </c>
      <c r="D66" s="6" t="s">
        <v>52</v>
      </c>
      <c r="E66" s="6" t="s">
        <v>53</v>
      </c>
      <c r="F66" s="13">
        <v>3000000</v>
      </c>
      <c r="G66" s="13"/>
      <c r="H66" s="13"/>
    </row>
    <row r="67" spans="1:8" ht="12.75">
      <c r="A67" s="6" t="s">
        <v>115</v>
      </c>
      <c r="B67" s="6" t="s">
        <v>116</v>
      </c>
      <c r="C67" s="6" t="s">
        <v>6</v>
      </c>
      <c r="D67" s="6" t="s">
        <v>52</v>
      </c>
      <c r="E67" s="6" t="s">
        <v>53</v>
      </c>
      <c r="F67" s="13">
        <v>300000</v>
      </c>
      <c r="G67" s="13"/>
      <c r="H67" s="13"/>
    </row>
    <row r="68" spans="1:8" ht="12.75">
      <c r="A68" s="6" t="s">
        <v>125</v>
      </c>
      <c r="B68" s="6" t="s">
        <v>126</v>
      </c>
      <c r="C68" s="6" t="s">
        <v>19</v>
      </c>
      <c r="D68" s="6" t="s">
        <v>52</v>
      </c>
      <c r="E68" s="6" t="s">
        <v>53</v>
      </c>
      <c r="F68" s="13">
        <v>9240000</v>
      </c>
      <c r="G68" s="13"/>
      <c r="H68" s="13"/>
    </row>
    <row r="69" spans="1:8" ht="12.75">
      <c r="A69" s="6" t="s">
        <v>119</v>
      </c>
      <c r="B69" s="6" t="s">
        <v>120</v>
      </c>
      <c r="C69" s="6" t="s">
        <v>6</v>
      </c>
      <c r="D69" s="6" t="s">
        <v>52</v>
      </c>
      <c r="E69" s="6" t="s">
        <v>53</v>
      </c>
      <c r="F69" s="13">
        <v>10000</v>
      </c>
      <c r="G69" s="13"/>
      <c r="H69" s="13"/>
    </row>
    <row r="70" spans="1:8" ht="12.75">
      <c r="A70" s="6" t="s">
        <v>94</v>
      </c>
      <c r="B70" s="6" t="s">
        <v>95</v>
      </c>
      <c r="C70" s="6" t="s">
        <v>6</v>
      </c>
      <c r="D70" s="6" t="s">
        <v>52</v>
      </c>
      <c r="E70" s="6" t="s">
        <v>53</v>
      </c>
      <c r="F70" s="13">
        <v>10000000</v>
      </c>
      <c r="G70" s="13"/>
      <c r="H70" s="13"/>
    </row>
    <row r="71" spans="1:8" ht="12.75">
      <c r="A71" s="6" t="s">
        <v>96</v>
      </c>
      <c r="B71" s="6" t="s">
        <v>95</v>
      </c>
      <c r="C71" s="6" t="s">
        <v>19</v>
      </c>
      <c r="D71" s="6" t="s">
        <v>52</v>
      </c>
      <c r="E71" s="6" t="s">
        <v>53</v>
      </c>
      <c r="F71" s="13">
        <v>15000000</v>
      </c>
      <c r="G71" s="13"/>
      <c r="H71" s="13"/>
    </row>
    <row r="72" spans="1:8" ht="12.75">
      <c r="A72" s="6" t="s">
        <v>108</v>
      </c>
      <c r="B72" s="6" t="s">
        <v>109</v>
      </c>
      <c r="C72" s="6" t="s">
        <v>6</v>
      </c>
      <c r="D72" s="6" t="s">
        <v>52</v>
      </c>
      <c r="E72" s="6" t="s">
        <v>53</v>
      </c>
      <c r="F72" s="13">
        <v>1000000</v>
      </c>
      <c r="G72" s="13"/>
      <c r="H72" s="13"/>
    </row>
    <row r="73" spans="1:8" ht="12.75">
      <c r="A73" s="6" t="s">
        <v>114</v>
      </c>
      <c r="B73" s="6" t="s">
        <v>38</v>
      </c>
      <c r="C73" s="6" t="s">
        <v>6</v>
      </c>
      <c r="D73" s="6" t="s">
        <v>52</v>
      </c>
      <c r="E73" s="6" t="s">
        <v>53</v>
      </c>
      <c r="F73" s="13">
        <v>5000000</v>
      </c>
      <c r="G73" s="13"/>
      <c r="H73" s="13"/>
    </row>
    <row r="74" spans="1:8" ht="12.75">
      <c r="A74" s="6" t="s">
        <v>115</v>
      </c>
      <c r="B74" s="6" t="s">
        <v>116</v>
      </c>
      <c r="C74" s="6" t="s">
        <v>6</v>
      </c>
      <c r="D74" s="6" t="s">
        <v>74</v>
      </c>
      <c r="E74" s="6" t="s">
        <v>75</v>
      </c>
      <c r="F74" s="13">
        <v>50000</v>
      </c>
      <c r="G74" s="13"/>
      <c r="H74" s="13"/>
    </row>
    <row r="75" spans="1:8" ht="12.75">
      <c r="A75" s="6" t="s">
        <v>119</v>
      </c>
      <c r="B75" s="6" t="s">
        <v>120</v>
      </c>
      <c r="C75" s="6" t="s">
        <v>6</v>
      </c>
      <c r="D75" s="6" t="s">
        <v>74</v>
      </c>
      <c r="E75" s="6" t="s">
        <v>75</v>
      </c>
      <c r="F75" s="13">
        <v>50000</v>
      </c>
      <c r="G75" s="13"/>
      <c r="H75" s="13"/>
    </row>
    <row r="76" spans="1:8" s="2" customFormat="1" ht="12.75">
      <c r="A76" s="6" t="s">
        <v>85</v>
      </c>
      <c r="B76" s="6" t="s">
        <v>86</v>
      </c>
      <c r="C76" s="6" t="s">
        <v>6</v>
      </c>
      <c r="D76" s="6" t="s">
        <v>76</v>
      </c>
      <c r="E76" s="6" t="s">
        <v>77</v>
      </c>
      <c r="F76" s="13">
        <v>500000</v>
      </c>
      <c r="G76" s="13"/>
      <c r="H76" s="13"/>
    </row>
    <row r="77" spans="1:8" ht="12.75">
      <c r="A77" s="6" t="s">
        <v>115</v>
      </c>
      <c r="B77" s="6" t="s">
        <v>116</v>
      </c>
      <c r="C77" s="6" t="s">
        <v>6</v>
      </c>
      <c r="D77" s="6" t="s">
        <v>76</v>
      </c>
      <c r="E77" s="6" t="s">
        <v>77</v>
      </c>
      <c r="F77" s="13">
        <v>460000</v>
      </c>
      <c r="G77" s="13"/>
      <c r="H77" s="13"/>
    </row>
    <row r="78" spans="1:8" ht="12.75">
      <c r="A78" s="6" t="s">
        <v>119</v>
      </c>
      <c r="B78" s="6" t="s">
        <v>120</v>
      </c>
      <c r="C78" s="6" t="s">
        <v>6</v>
      </c>
      <c r="D78" s="6" t="s">
        <v>76</v>
      </c>
      <c r="E78" s="6" t="s">
        <v>77</v>
      </c>
      <c r="F78" s="13">
        <v>10000</v>
      </c>
      <c r="G78" s="13"/>
      <c r="H78" s="13"/>
    </row>
    <row r="79" spans="1:8" ht="12.75">
      <c r="A79" s="6" t="s">
        <v>94</v>
      </c>
      <c r="B79" s="6" t="s">
        <v>95</v>
      </c>
      <c r="C79" s="6" t="s">
        <v>6</v>
      </c>
      <c r="D79" s="6" t="s">
        <v>76</v>
      </c>
      <c r="E79" s="6" t="s">
        <v>77</v>
      </c>
      <c r="F79" s="13">
        <v>2500000</v>
      </c>
      <c r="G79" s="13"/>
      <c r="H79" s="13"/>
    </row>
    <row r="80" spans="1:8" s="2" customFormat="1" ht="12.75">
      <c r="A80" s="6" t="s">
        <v>96</v>
      </c>
      <c r="B80" s="6" t="s">
        <v>95</v>
      </c>
      <c r="C80" s="6" t="s">
        <v>19</v>
      </c>
      <c r="D80" s="6" t="s">
        <v>76</v>
      </c>
      <c r="E80" s="6" t="s">
        <v>77</v>
      </c>
      <c r="F80" s="13">
        <v>3500000</v>
      </c>
      <c r="G80" s="13"/>
      <c r="H80" s="13"/>
    </row>
    <row r="81" spans="1:8" ht="12.75">
      <c r="A81" s="6" t="s">
        <v>82</v>
      </c>
      <c r="B81" s="6" t="s">
        <v>16</v>
      </c>
      <c r="C81" s="6" t="s">
        <v>6</v>
      </c>
      <c r="D81" s="6" t="s">
        <v>76</v>
      </c>
      <c r="E81" s="6" t="s">
        <v>77</v>
      </c>
      <c r="F81" s="13">
        <v>40000</v>
      </c>
      <c r="G81" s="13"/>
      <c r="H81" s="13"/>
    </row>
    <row r="82" spans="1:8" ht="12.75">
      <c r="A82" s="6" t="s">
        <v>106</v>
      </c>
      <c r="B82" s="6" t="s">
        <v>107</v>
      </c>
      <c r="C82" s="6" t="s">
        <v>19</v>
      </c>
      <c r="D82" s="6" t="s">
        <v>76</v>
      </c>
      <c r="E82" s="6" t="s">
        <v>77</v>
      </c>
      <c r="F82" s="13">
        <v>50000</v>
      </c>
      <c r="G82" s="13"/>
      <c r="H82" s="13"/>
    </row>
    <row r="83" spans="1:8" ht="12.75">
      <c r="A83" s="6" t="s">
        <v>108</v>
      </c>
      <c r="B83" s="6" t="s">
        <v>109</v>
      </c>
      <c r="C83" s="6" t="s">
        <v>6</v>
      </c>
      <c r="D83" s="6" t="s">
        <v>76</v>
      </c>
      <c r="E83" s="6" t="s">
        <v>77</v>
      </c>
      <c r="F83" s="13">
        <v>1500000</v>
      </c>
      <c r="G83" s="13"/>
      <c r="H83" s="13"/>
    </row>
    <row r="84" spans="1:8" ht="12.75">
      <c r="A84" s="6" t="s">
        <v>110</v>
      </c>
      <c r="B84" s="6" t="s">
        <v>111</v>
      </c>
      <c r="C84" s="6" t="s">
        <v>6</v>
      </c>
      <c r="D84" s="6" t="s">
        <v>76</v>
      </c>
      <c r="E84" s="6" t="s">
        <v>77</v>
      </c>
      <c r="F84" s="13">
        <v>3500000</v>
      </c>
      <c r="G84" s="13"/>
      <c r="H84" s="13"/>
    </row>
    <row r="85" spans="1:8" ht="12.75">
      <c r="A85" s="6" t="s">
        <v>114</v>
      </c>
      <c r="B85" s="6" t="s">
        <v>38</v>
      </c>
      <c r="C85" s="6" t="s">
        <v>6</v>
      </c>
      <c r="D85" s="6" t="s">
        <v>76</v>
      </c>
      <c r="E85" s="6" t="s">
        <v>77</v>
      </c>
      <c r="F85" s="13">
        <v>10000000</v>
      </c>
      <c r="G85" s="13"/>
      <c r="H85" s="13"/>
    </row>
    <row r="86" spans="1:8" ht="12.75">
      <c r="A86" s="6" t="s">
        <v>112</v>
      </c>
      <c r="B86" s="6" t="s">
        <v>113</v>
      </c>
      <c r="C86" s="6" t="s">
        <v>6</v>
      </c>
      <c r="D86" s="6" t="s">
        <v>76</v>
      </c>
      <c r="E86" s="6" t="s">
        <v>77</v>
      </c>
      <c r="F86" s="13">
        <v>300000</v>
      </c>
      <c r="G86" s="13"/>
      <c r="H86" s="13"/>
    </row>
    <row r="87" spans="1:8" ht="12.75">
      <c r="A87" s="6"/>
      <c r="B87" s="6"/>
      <c r="C87" s="6"/>
      <c r="D87" s="6"/>
      <c r="E87" s="6"/>
      <c r="F87" s="12">
        <f>SUM(F41:F86)</f>
        <v>144270000</v>
      </c>
      <c r="G87" s="13"/>
      <c r="H87" s="13">
        <v>144270000</v>
      </c>
    </row>
    <row r="88" spans="1:8" ht="12.75">
      <c r="A88" s="6" t="s">
        <v>136</v>
      </c>
      <c r="B88" s="8" t="s">
        <v>142</v>
      </c>
      <c r="C88" s="6" t="s">
        <v>6</v>
      </c>
      <c r="D88" s="6" t="s">
        <v>134</v>
      </c>
      <c r="E88" s="6" t="s">
        <v>135</v>
      </c>
      <c r="F88" s="12">
        <v>10000000</v>
      </c>
      <c r="G88" s="13"/>
      <c r="H88" s="13">
        <v>10000000</v>
      </c>
    </row>
    <row r="89" spans="1:8" ht="12.75">
      <c r="A89" s="6" t="s">
        <v>97</v>
      </c>
      <c r="B89" s="6" t="s">
        <v>23</v>
      </c>
      <c r="C89" s="6" t="s">
        <v>6</v>
      </c>
      <c r="D89" s="6" t="s">
        <v>98</v>
      </c>
      <c r="E89" s="6" t="s">
        <v>99</v>
      </c>
      <c r="F89" s="12">
        <v>2207890</v>
      </c>
      <c r="G89" s="13"/>
      <c r="H89" s="13">
        <v>2207890</v>
      </c>
    </row>
    <row r="90" spans="1:8" ht="12.75">
      <c r="A90" s="6" t="s">
        <v>102</v>
      </c>
      <c r="B90" s="6" t="s">
        <v>35</v>
      </c>
      <c r="C90" s="6" t="s">
        <v>6</v>
      </c>
      <c r="D90" s="6" t="s">
        <v>103</v>
      </c>
      <c r="E90" s="9" t="s">
        <v>141</v>
      </c>
      <c r="F90" s="12">
        <v>35000000</v>
      </c>
      <c r="G90" s="13"/>
      <c r="H90" s="13">
        <v>35000000</v>
      </c>
    </row>
    <row r="91" spans="1:8" ht="12.75">
      <c r="A91" s="6" t="s">
        <v>127</v>
      </c>
      <c r="B91" s="6" t="s">
        <v>128</v>
      </c>
      <c r="C91" s="6" t="s">
        <v>19</v>
      </c>
      <c r="D91" s="6" t="s">
        <v>123</v>
      </c>
      <c r="E91" s="6" t="s">
        <v>124</v>
      </c>
      <c r="F91" s="12">
        <v>3000000</v>
      </c>
      <c r="G91" s="13"/>
      <c r="H91" s="13">
        <v>3000000</v>
      </c>
    </row>
    <row r="92" spans="1:8" ht="12.75">
      <c r="A92" s="6" t="s">
        <v>121</v>
      </c>
      <c r="B92" s="6" t="s">
        <v>122</v>
      </c>
      <c r="C92" s="6" t="s">
        <v>19</v>
      </c>
      <c r="D92" s="6" t="s">
        <v>123</v>
      </c>
      <c r="E92" s="6" t="s">
        <v>124</v>
      </c>
      <c r="F92" s="12">
        <v>10000000</v>
      </c>
      <c r="G92" s="13"/>
      <c r="H92" s="13">
        <v>10000000</v>
      </c>
    </row>
    <row r="93" spans="1:8" ht="12.75">
      <c r="A93" s="6" t="s">
        <v>51</v>
      </c>
      <c r="B93" s="6" t="s">
        <v>5</v>
      </c>
      <c r="C93" s="6" t="s">
        <v>6</v>
      </c>
      <c r="D93" s="6" t="s">
        <v>78</v>
      </c>
      <c r="E93" s="6" t="s">
        <v>79</v>
      </c>
      <c r="F93" s="12">
        <v>63988344</v>
      </c>
      <c r="G93" s="13"/>
      <c r="H93" s="13">
        <v>63988344</v>
      </c>
    </row>
    <row r="94" spans="1:8" ht="12.75">
      <c r="A94" s="6"/>
      <c r="B94" s="6"/>
      <c r="C94" s="6"/>
      <c r="D94" s="6"/>
      <c r="E94" s="6"/>
      <c r="F94" s="13"/>
      <c r="G94" s="13"/>
      <c r="H94" s="13"/>
    </row>
    <row r="95" spans="1:8" ht="12.75">
      <c r="A95" s="6" t="s">
        <v>93</v>
      </c>
      <c r="B95" s="6" t="s">
        <v>86</v>
      </c>
      <c r="C95" s="6" t="s">
        <v>19</v>
      </c>
      <c r="D95" s="6" t="s">
        <v>87</v>
      </c>
      <c r="E95" s="6" t="s">
        <v>88</v>
      </c>
      <c r="F95" s="12">
        <v>480000000</v>
      </c>
      <c r="G95" s="13"/>
      <c r="H95" s="13">
        <v>480000000</v>
      </c>
    </row>
    <row r="96" spans="1:8" ht="12.75">
      <c r="A96" s="6" t="s">
        <v>85</v>
      </c>
      <c r="B96" s="6" t="s">
        <v>86</v>
      </c>
      <c r="C96" s="6" t="s">
        <v>6</v>
      </c>
      <c r="D96" s="6" t="s">
        <v>80</v>
      </c>
      <c r="E96" s="6" t="s">
        <v>81</v>
      </c>
      <c r="F96" s="12">
        <v>120000000</v>
      </c>
      <c r="G96" s="13"/>
      <c r="H96" s="13">
        <v>120000000</v>
      </c>
    </row>
    <row r="97" spans="1:8" ht="12.75">
      <c r="A97" s="6" t="s">
        <v>85</v>
      </c>
      <c r="B97" s="6" t="s">
        <v>86</v>
      </c>
      <c r="C97" s="6" t="s">
        <v>6</v>
      </c>
      <c r="D97" s="6" t="s">
        <v>89</v>
      </c>
      <c r="E97" s="6" t="s">
        <v>90</v>
      </c>
      <c r="F97" s="12">
        <v>12000000</v>
      </c>
      <c r="G97" s="13"/>
      <c r="H97" s="13">
        <v>12000000</v>
      </c>
    </row>
    <row r="98" spans="1:8" ht="12.75">
      <c r="A98" s="6" t="s">
        <v>85</v>
      </c>
      <c r="B98" s="6" t="s">
        <v>86</v>
      </c>
      <c r="C98" s="6" t="s">
        <v>6</v>
      </c>
      <c r="D98" s="6" t="s">
        <v>91</v>
      </c>
      <c r="E98" s="6" t="s">
        <v>92</v>
      </c>
      <c r="F98" s="12">
        <v>3000000</v>
      </c>
      <c r="G98" s="13"/>
      <c r="H98" s="13">
        <v>3000000</v>
      </c>
    </row>
    <row r="99" spans="1:8" ht="12.75">
      <c r="A99" s="6" t="s">
        <v>131</v>
      </c>
      <c r="B99" s="6" t="s">
        <v>48</v>
      </c>
      <c r="C99" s="6" t="s">
        <v>19</v>
      </c>
      <c r="D99" s="6" t="s">
        <v>132</v>
      </c>
      <c r="E99" s="6" t="s">
        <v>133</v>
      </c>
      <c r="F99" s="12">
        <v>3800000</v>
      </c>
      <c r="G99" s="13"/>
      <c r="H99" s="13">
        <v>3800000</v>
      </c>
    </row>
    <row r="100" spans="1:8" ht="12.75">
      <c r="A100" s="6" t="s">
        <v>97</v>
      </c>
      <c r="B100" s="6" t="s">
        <v>23</v>
      </c>
      <c r="C100" s="6" t="s">
        <v>6</v>
      </c>
      <c r="D100" s="6" t="s">
        <v>100</v>
      </c>
      <c r="E100" s="6" t="s">
        <v>101</v>
      </c>
      <c r="F100" s="12">
        <v>19330715</v>
      </c>
      <c r="G100" s="13"/>
      <c r="H100" s="13">
        <v>19330715</v>
      </c>
    </row>
    <row r="101" spans="1:8" ht="12.75">
      <c r="A101" s="6" t="s">
        <v>102</v>
      </c>
      <c r="B101" s="6" t="s">
        <v>35</v>
      </c>
      <c r="C101" s="6" t="s">
        <v>6</v>
      </c>
      <c r="D101" s="6" t="s">
        <v>104</v>
      </c>
      <c r="E101" s="6" t="s">
        <v>105</v>
      </c>
      <c r="F101" s="12">
        <v>422336570</v>
      </c>
      <c r="G101" s="13"/>
      <c r="H101" s="13">
        <v>422336570</v>
      </c>
    </row>
    <row r="102" spans="1:8" ht="12.75">
      <c r="A102" s="5"/>
      <c r="B102" s="5"/>
      <c r="C102" s="5"/>
      <c r="D102" s="5"/>
      <c r="E102" s="5"/>
      <c r="F102" s="17"/>
      <c r="G102" s="17"/>
      <c r="H102" s="17"/>
    </row>
    <row r="103" spans="1:8" ht="13.5" thickBot="1">
      <c r="A103" s="6"/>
      <c r="B103" s="6"/>
      <c r="C103" s="6"/>
      <c r="D103" s="6"/>
      <c r="E103" s="22"/>
      <c r="F103" s="23"/>
      <c r="G103" s="23"/>
      <c r="H103" s="23"/>
    </row>
    <row r="104" spans="1:8" s="20" customFormat="1" ht="16.5" thickBot="1">
      <c r="A104" s="19"/>
      <c r="B104" s="19"/>
      <c r="C104" s="19"/>
      <c r="D104" s="21"/>
      <c r="E104" s="25" t="s">
        <v>144</v>
      </c>
      <c r="F104" s="28"/>
      <c r="G104" s="28">
        <f>SUM(G6:G103)</f>
        <v>1432415519</v>
      </c>
      <c r="H104" s="28">
        <f>SUM(H26:H103)</f>
        <v>1432415519</v>
      </c>
    </row>
  </sheetData>
  <sheetProtection selectLockedCells="1" selectUnlockedCells="1"/>
  <mergeCells count="2">
    <mergeCell ref="A1:H1"/>
    <mergeCell ref="A2:H2"/>
  </mergeCells>
  <printOptions/>
  <pageMargins left="0.1968503937007874" right="0.1968503937007874" top="0.2362204724409449" bottom="0.1968503937007874" header="0.7874015748031497" footer="0.7874015748031497"/>
  <pageSetup firstPageNumber="1" useFirstPageNumber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H16" sqref="H16"/>
    </sheetView>
  </sheetViews>
  <sheetFormatPr defaultColWidth="11.57421875" defaultRowHeight="12.75"/>
  <cols>
    <col min="1" max="1" width="13.28125" style="1" customWidth="1"/>
    <col min="2" max="2" width="28.28125" style="1" customWidth="1"/>
    <col min="3" max="3" width="7.28125" style="1" customWidth="1"/>
    <col min="4" max="4" width="8.00390625" style="1" customWidth="1"/>
    <col min="5" max="5" width="33.28125" style="1" customWidth="1"/>
    <col min="6" max="6" width="16.57421875" style="15" customWidth="1"/>
    <col min="7" max="7" width="18.7109375" style="15" customWidth="1"/>
    <col min="8" max="8" width="19.7109375" style="15" customWidth="1"/>
    <col min="9" max="16384" width="11.57421875" style="1" customWidth="1"/>
  </cols>
  <sheetData>
    <row r="1" spans="1:8" s="4" customFormat="1" ht="24.75" customHeight="1">
      <c r="A1" s="45" t="s">
        <v>143</v>
      </c>
      <c r="B1" s="45"/>
      <c r="C1" s="45"/>
      <c r="D1" s="45"/>
      <c r="E1" s="45"/>
      <c r="F1" s="45"/>
      <c r="G1" s="45"/>
      <c r="H1" s="45"/>
    </row>
    <row r="2" spans="1:8" s="4" customFormat="1" ht="24.75" customHeight="1">
      <c r="A2" s="45" t="s">
        <v>151</v>
      </c>
      <c r="B2" s="45"/>
      <c r="C2" s="45"/>
      <c r="D2" s="45"/>
      <c r="E2" s="45"/>
      <c r="F2" s="45"/>
      <c r="G2" s="45"/>
      <c r="H2" s="45"/>
    </row>
    <row r="3" spans="1:8" s="3" customFormat="1" ht="12">
      <c r="A3" s="5" t="s">
        <v>0</v>
      </c>
      <c r="B3" s="5" t="s">
        <v>1</v>
      </c>
      <c r="C3" s="5" t="s">
        <v>2</v>
      </c>
      <c r="D3" s="5" t="s">
        <v>3</v>
      </c>
      <c r="E3" s="5" t="s">
        <v>1</v>
      </c>
      <c r="F3" s="11" t="s">
        <v>137</v>
      </c>
      <c r="G3" s="11" t="s">
        <v>138</v>
      </c>
      <c r="H3" s="11" t="s">
        <v>139</v>
      </c>
    </row>
    <row r="4" spans="1:8" s="3" customFormat="1" ht="12">
      <c r="A4" s="5"/>
      <c r="B4" s="5"/>
      <c r="C4" s="5"/>
      <c r="D4" s="5"/>
      <c r="E4" s="5"/>
      <c r="F4" s="11"/>
      <c r="G4" s="11"/>
      <c r="H4" s="11"/>
    </row>
    <row r="5" spans="1:8" s="3" customFormat="1" ht="12.75">
      <c r="A5" s="6" t="s">
        <v>22</v>
      </c>
      <c r="B5" s="6" t="s">
        <v>23</v>
      </c>
      <c r="C5" s="6" t="s">
        <v>6</v>
      </c>
      <c r="D5" s="6" t="s">
        <v>24</v>
      </c>
      <c r="E5" s="6" t="s">
        <v>25</v>
      </c>
      <c r="F5" s="13">
        <v>270205170</v>
      </c>
      <c r="G5" s="11"/>
      <c r="H5" s="11"/>
    </row>
    <row r="6" spans="1:8" ht="12.75">
      <c r="A6" s="6" t="s">
        <v>22</v>
      </c>
      <c r="B6" s="6" t="s">
        <v>23</v>
      </c>
      <c r="C6" s="6" t="s">
        <v>6</v>
      </c>
      <c r="D6" s="6" t="s">
        <v>26</v>
      </c>
      <c r="E6" s="6" t="s">
        <v>27</v>
      </c>
      <c r="F6" s="13">
        <v>147480250</v>
      </c>
      <c r="G6" s="13"/>
      <c r="H6" s="13"/>
    </row>
    <row r="7" spans="1:8" ht="12.75">
      <c r="A7" s="6" t="s">
        <v>22</v>
      </c>
      <c r="B7" s="6" t="s">
        <v>23</v>
      </c>
      <c r="C7" s="6" t="s">
        <v>6</v>
      </c>
      <c r="D7" s="6" t="s">
        <v>28</v>
      </c>
      <c r="E7" s="6" t="s">
        <v>29</v>
      </c>
      <c r="F7" s="13">
        <v>83442587</v>
      </c>
      <c r="G7" s="13"/>
      <c r="H7" s="13"/>
    </row>
    <row r="8" spans="1:8" ht="12.75">
      <c r="A8" s="6" t="s">
        <v>22</v>
      </c>
      <c r="B8" s="6" t="s">
        <v>23</v>
      </c>
      <c r="C8" s="6" t="s">
        <v>6</v>
      </c>
      <c r="D8" s="6" t="s">
        <v>30</v>
      </c>
      <c r="E8" s="6" t="s">
        <v>31</v>
      </c>
      <c r="F8" s="13">
        <v>10836162</v>
      </c>
      <c r="G8" s="13"/>
      <c r="H8" s="13"/>
    </row>
    <row r="9" spans="1:8" ht="12.75">
      <c r="A9" s="6" t="s">
        <v>4</v>
      </c>
      <c r="B9" s="6" t="s">
        <v>5</v>
      </c>
      <c r="C9" s="6" t="s">
        <v>6</v>
      </c>
      <c r="D9" s="6" t="s">
        <v>9</v>
      </c>
      <c r="E9" s="6" t="s">
        <v>10</v>
      </c>
      <c r="F9" s="13">
        <v>19500000</v>
      </c>
      <c r="G9" s="13"/>
      <c r="H9" s="13"/>
    </row>
    <row r="10" spans="1:8" ht="12.75">
      <c r="A10" s="6" t="s">
        <v>39</v>
      </c>
      <c r="B10" s="6" t="s">
        <v>40</v>
      </c>
      <c r="C10" s="6" t="s">
        <v>6</v>
      </c>
      <c r="D10" s="6" t="s">
        <v>43</v>
      </c>
      <c r="E10" s="6" t="s">
        <v>44</v>
      </c>
      <c r="F10" s="13">
        <v>120000000</v>
      </c>
      <c r="G10" s="13"/>
      <c r="H10" s="13"/>
    </row>
    <row r="11" spans="1:8" ht="12.75">
      <c r="A11" s="6" t="s">
        <v>39</v>
      </c>
      <c r="B11" s="6" t="s">
        <v>40</v>
      </c>
      <c r="C11" s="6" t="s">
        <v>6</v>
      </c>
      <c r="D11" s="6" t="s">
        <v>45</v>
      </c>
      <c r="E11" s="6" t="s">
        <v>46</v>
      </c>
      <c r="F11" s="13">
        <v>95000000</v>
      </c>
      <c r="G11" s="13"/>
      <c r="H11" s="13"/>
    </row>
    <row r="12" spans="1:8" ht="12.75">
      <c r="A12" s="6" t="s">
        <v>39</v>
      </c>
      <c r="B12" s="6" t="s">
        <v>40</v>
      </c>
      <c r="C12" s="6" t="s">
        <v>6</v>
      </c>
      <c r="D12" s="6" t="s">
        <v>41</v>
      </c>
      <c r="E12" s="6" t="s">
        <v>42</v>
      </c>
      <c r="F12" s="13">
        <v>22500000</v>
      </c>
      <c r="G12" s="13"/>
      <c r="H12" s="14"/>
    </row>
    <row r="13" spans="1:8" s="2" customFormat="1" ht="12.75">
      <c r="A13" s="6" t="s">
        <v>39</v>
      </c>
      <c r="B13" s="6" t="s">
        <v>40</v>
      </c>
      <c r="C13" s="6" t="s">
        <v>6</v>
      </c>
      <c r="D13" s="6" t="s">
        <v>11</v>
      </c>
      <c r="E13" s="6" t="s">
        <v>12</v>
      </c>
      <c r="F13" s="13">
        <v>10000000</v>
      </c>
      <c r="G13" s="12"/>
      <c r="H13" s="12"/>
    </row>
    <row r="14" spans="1:8" ht="12.75">
      <c r="A14" s="6" t="s">
        <v>15</v>
      </c>
      <c r="B14" s="6" t="s">
        <v>16</v>
      </c>
      <c r="C14" s="6" t="s">
        <v>6</v>
      </c>
      <c r="D14" s="6" t="s">
        <v>13</v>
      </c>
      <c r="E14" s="6" t="s">
        <v>14</v>
      </c>
      <c r="F14" s="13">
        <v>75000</v>
      </c>
      <c r="G14" s="13"/>
      <c r="H14" s="13"/>
    </row>
    <row r="15" spans="1:8" ht="12.75">
      <c r="A15" s="6" t="s">
        <v>15</v>
      </c>
      <c r="B15" s="6" t="s">
        <v>16</v>
      </c>
      <c r="C15" s="6" t="s">
        <v>6</v>
      </c>
      <c r="D15" s="6" t="s">
        <v>7</v>
      </c>
      <c r="E15" s="6" t="s">
        <v>8</v>
      </c>
      <c r="F15" s="13">
        <v>250000</v>
      </c>
      <c r="G15" s="13"/>
      <c r="H15" s="13"/>
    </row>
    <row r="16" spans="1:8" ht="12.75">
      <c r="A16" s="6" t="s">
        <v>39</v>
      </c>
      <c r="B16" s="6" t="s">
        <v>40</v>
      </c>
      <c r="C16" s="6" t="s">
        <v>6</v>
      </c>
      <c r="D16" s="6" t="s">
        <v>7</v>
      </c>
      <c r="E16" s="6" t="s">
        <v>8</v>
      </c>
      <c r="F16" s="13">
        <v>1000000</v>
      </c>
      <c r="G16" s="13"/>
      <c r="H16" s="13"/>
    </row>
    <row r="17" spans="1:8" ht="12.75">
      <c r="A17" s="6" t="s">
        <v>34</v>
      </c>
      <c r="B17" s="6" t="s">
        <v>35</v>
      </c>
      <c r="C17" s="6" t="s">
        <v>6</v>
      </c>
      <c r="D17" s="6" t="s">
        <v>36</v>
      </c>
      <c r="E17" s="6" t="s">
        <v>37</v>
      </c>
      <c r="F17" s="13">
        <v>603796771</v>
      </c>
      <c r="G17" s="13"/>
      <c r="H17" s="13"/>
    </row>
    <row r="18" spans="1:8" ht="12.75">
      <c r="A18" s="6" t="s">
        <v>22</v>
      </c>
      <c r="B18" s="6" t="s">
        <v>23</v>
      </c>
      <c r="C18" s="6" t="s">
        <v>6</v>
      </c>
      <c r="D18" s="6" t="s">
        <v>32</v>
      </c>
      <c r="E18" s="6" t="s">
        <v>33</v>
      </c>
      <c r="F18" s="13">
        <v>19329579</v>
      </c>
      <c r="G18" s="13"/>
      <c r="H18" s="13"/>
    </row>
    <row r="19" spans="1:8" ht="12.75">
      <c r="A19" s="6"/>
      <c r="B19" s="6"/>
      <c r="C19" s="6"/>
      <c r="D19" s="6"/>
      <c r="E19" s="6"/>
      <c r="F19" s="13">
        <f>SUM(F5:F18)</f>
        <v>1403415519</v>
      </c>
      <c r="G19" s="13">
        <f>F19</f>
        <v>1403415519</v>
      </c>
      <c r="H19" s="13"/>
    </row>
    <row r="20" spans="1:8" ht="12.75">
      <c r="A20" s="6" t="s">
        <v>115</v>
      </c>
      <c r="B20" s="6" t="s">
        <v>116</v>
      </c>
      <c r="C20" s="6" t="s">
        <v>6</v>
      </c>
      <c r="D20" s="6" t="s">
        <v>83</v>
      </c>
      <c r="E20" s="6" t="s">
        <v>84</v>
      </c>
      <c r="F20" s="13">
        <v>6995000</v>
      </c>
      <c r="G20" s="13"/>
      <c r="H20" s="13"/>
    </row>
    <row r="21" spans="1:8" ht="12.75">
      <c r="A21" s="6" t="s">
        <v>119</v>
      </c>
      <c r="B21" s="6" t="s">
        <v>120</v>
      </c>
      <c r="C21" s="6" t="s">
        <v>6</v>
      </c>
      <c r="D21" s="6" t="s">
        <v>83</v>
      </c>
      <c r="E21" s="6" t="s">
        <v>84</v>
      </c>
      <c r="F21" s="13">
        <v>5591000</v>
      </c>
      <c r="G21" s="13"/>
      <c r="H21" s="13"/>
    </row>
    <row r="22" spans="1:8" ht="12.75">
      <c r="A22" s="6" t="s">
        <v>82</v>
      </c>
      <c r="B22" s="6" t="s">
        <v>16</v>
      </c>
      <c r="C22" s="6" t="s">
        <v>6</v>
      </c>
      <c r="D22" s="6" t="s">
        <v>83</v>
      </c>
      <c r="E22" s="6" t="s">
        <v>84</v>
      </c>
      <c r="F22" s="13">
        <v>966000</v>
      </c>
      <c r="G22" s="13"/>
      <c r="H22" s="13"/>
    </row>
    <row r="23" spans="1:8" ht="12.75">
      <c r="A23" s="6" t="s">
        <v>114</v>
      </c>
      <c r="B23" s="6" t="s">
        <v>38</v>
      </c>
      <c r="C23" s="6" t="s">
        <v>6</v>
      </c>
      <c r="D23" s="6" t="s">
        <v>83</v>
      </c>
      <c r="E23" s="6" t="s">
        <v>84</v>
      </c>
      <c r="F23" s="13">
        <v>50306000</v>
      </c>
      <c r="G23" s="13"/>
      <c r="H23" s="13"/>
    </row>
    <row r="24" spans="1:8" ht="12.75">
      <c r="A24" s="6" t="s">
        <v>119</v>
      </c>
      <c r="B24" s="6" t="s">
        <v>120</v>
      </c>
      <c r="C24" s="6" t="s">
        <v>6</v>
      </c>
      <c r="D24" s="6" t="s">
        <v>117</v>
      </c>
      <c r="E24" s="6" t="s">
        <v>118</v>
      </c>
      <c r="F24" s="13">
        <v>1692000</v>
      </c>
      <c r="G24" s="13"/>
      <c r="H24" s="13"/>
    </row>
    <row r="25" spans="1:8" s="2" customFormat="1" ht="12.75">
      <c r="A25" s="6" t="s">
        <v>51</v>
      </c>
      <c r="B25" s="6" t="s">
        <v>5</v>
      </c>
      <c r="C25" s="6" t="s">
        <v>6</v>
      </c>
      <c r="D25" s="6" t="s">
        <v>54</v>
      </c>
      <c r="E25" s="6" t="s">
        <v>55</v>
      </c>
      <c r="F25" s="13">
        <v>18500000</v>
      </c>
      <c r="G25" s="12"/>
      <c r="H25" s="12"/>
    </row>
    <row r="26" spans="1:8" ht="12.75">
      <c r="A26" s="6" t="s">
        <v>114</v>
      </c>
      <c r="B26" s="6" t="s">
        <v>38</v>
      </c>
      <c r="C26" s="6" t="s">
        <v>6</v>
      </c>
      <c r="D26" s="6" t="s">
        <v>56</v>
      </c>
      <c r="E26" s="6" t="s">
        <v>57</v>
      </c>
      <c r="F26" s="13">
        <v>6612000</v>
      </c>
      <c r="G26" s="13"/>
      <c r="H26" s="13"/>
    </row>
    <row r="27" spans="1:8" ht="12.75">
      <c r="A27" s="6"/>
      <c r="B27" s="6"/>
      <c r="C27" s="6"/>
      <c r="D27" s="6"/>
      <c r="E27" s="6"/>
      <c r="F27" s="13">
        <f>SUM(F20:F26)</f>
        <v>90662000</v>
      </c>
      <c r="G27" s="13"/>
      <c r="H27" s="13">
        <v>90662000</v>
      </c>
    </row>
    <row r="28" spans="1:8" ht="12.75">
      <c r="A28" s="6" t="s">
        <v>115</v>
      </c>
      <c r="B28" s="6" t="s">
        <v>116</v>
      </c>
      <c r="C28" s="6" t="s">
        <v>6</v>
      </c>
      <c r="D28" s="6" t="s">
        <v>58</v>
      </c>
      <c r="E28" s="6" t="s">
        <v>59</v>
      </c>
      <c r="F28" s="13">
        <v>1225000</v>
      </c>
      <c r="G28" s="13"/>
      <c r="H28" s="13"/>
    </row>
    <row r="29" spans="1:8" ht="12.75">
      <c r="A29" s="6" t="s">
        <v>119</v>
      </c>
      <c r="B29" s="6" t="s">
        <v>120</v>
      </c>
      <c r="C29" s="6" t="s">
        <v>6</v>
      </c>
      <c r="D29" s="6" t="s">
        <v>58</v>
      </c>
      <c r="E29" s="6" t="s">
        <v>59</v>
      </c>
      <c r="F29" s="13">
        <v>1275000</v>
      </c>
      <c r="G29" s="13"/>
      <c r="H29" s="13"/>
    </row>
    <row r="30" spans="1:8" ht="12.75">
      <c r="A30" s="6" t="s">
        <v>51</v>
      </c>
      <c r="B30" s="6" t="s">
        <v>5</v>
      </c>
      <c r="C30" s="6" t="s">
        <v>6</v>
      </c>
      <c r="D30" s="6" t="s">
        <v>58</v>
      </c>
      <c r="E30" s="6" t="s">
        <v>59</v>
      </c>
      <c r="F30" s="13">
        <v>360000</v>
      </c>
      <c r="G30" s="13"/>
      <c r="H30" s="13"/>
    </row>
    <row r="31" spans="1:8" ht="12.75">
      <c r="A31" s="6" t="s">
        <v>114</v>
      </c>
      <c r="B31" s="6" t="s">
        <v>38</v>
      </c>
      <c r="C31" s="6" t="s">
        <v>6</v>
      </c>
      <c r="D31" s="6" t="s">
        <v>58</v>
      </c>
      <c r="E31" s="6" t="s">
        <v>59</v>
      </c>
      <c r="F31" s="13">
        <v>9960000</v>
      </c>
      <c r="G31" s="13"/>
      <c r="H31" s="13"/>
    </row>
    <row r="32" spans="1:8" ht="12.75">
      <c r="A32" s="6"/>
      <c r="B32" s="6"/>
      <c r="C32" s="6"/>
      <c r="D32" s="6"/>
      <c r="E32" s="6"/>
      <c r="F32" s="13">
        <f>SUM(F28:F31)</f>
        <v>12820000</v>
      </c>
      <c r="G32" s="13"/>
      <c r="H32" s="13">
        <v>12820000</v>
      </c>
    </row>
    <row r="33" spans="1:8" ht="12.75">
      <c r="A33" s="6" t="s">
        <v>115</v>
      </c>
      <c r="B33" s="6" t="s">
        <v>116</v>
      </c>
      <c r="C33" s="6" t="s">
        <v>6</v>
      </c>
      <c r="D33" s="6" t="s">
        <v>60</v>
      </c>
      <c r="E33" s="6" t="s">
        <v>61</v>
      </c>
      <c r="F33" s="13">
        <v>400000</v>
      </c>
      <c r="G33" s="13"/>
      <c r="H33" s="14"/>
    </row>
    <row r="34" spans="1:8" ht="12.75">
      <c r="A34" s="6" t="s">
        <v>114</v>
      </c>
      <c r="B34" s="6" t="s">
        <v>38</v>
      </c>
      <c r="C34" s="6" t="s">
        <v>6</v>
      </c>
      <c r="D34" s="6" t="s">
        <v>60</v>
      </c>
      <c r="E34" s="6" t="s">
        <v>61</v>
      </c>
      <c r="F34" s="13">
        <v>2000000</v>
      </c>
      <c r="G34" s="13"/>
      <c r="H34" s="14"/>
    </row>
    <row r="35" spans="1:8" ht="12.75">
      <c r="A35" s="6" t="s">
        <v>115</v>
      </c>
      <c r="B35" s="6" t="s">
        <v>116</v>
      </c>
      <c r="C35" s="6" t="s">
        <v>6</v>
      </c>
      <c r="D35" s="6" t="s">
        <v>62</v>
      </c>
      <c r="E35" s="6" t="s">
        <v>63</v>
      </c>
      <c r="F35" s="13">
        <v>290000</v>
      </c>
      <c r="G35" s="13"/>
      <c r="H35" s="14"/>
    </row>
    <row r="36" spans="1:8" ht="12.75">
      <c r="A36" s="6" t="s">
        <v>119</v>
      </c>
      <c r="B36" s="6" t="s">
        <v>120</v>
      </c>
      <c r="C36" s="6" t="s">
        <v>6</v>
      </c>
      <c r="D36" s="6" t="s">
        <v>62</v>
      </c>
      <c r="E36" s="6" t="s">
        <v>63</v>
      </c>
      <c r="F36" s="13">
        <v>30000</v>
      </c>
      <c r="G36" s="13"/>
      <c r="H36" s="14"/>
    </row>
    <row r="37" spans="1:8" ht="12.75">
      <c r="A37" s="6" t="s">
        <v>82</v>
      </c>
      <c r="B37" s="6" t="s">
        <v>16</v>
      </c>
      <c r="C37" s="6" t="s">
        <v>6</v>
      </c>
      <c r="D37" s="6" t="s">
        <v>62</v>
      </c>
      <c r="E37" s="6" t="s">
        <v>63</v>
      </c>
      <c r="F37" s="13">
        <v>10000</v>
      </c>
      <c r="G37" s="13"/>
      <c r="H37" s="14"/>
    </row>
    <row r="38" spans="1:8" s="2" customFormat="1" ht="12.75">
      <c r="A38" s="6" t="s">
        <v>108</v>
      </c>
      <c r="B38" s="6" t="s">
        <v>109</v>
      </c>
      <c r="C38" s="6" t="s">
        <v>6</v>
      </c>
      <c r="D38" s="6" t="s">
        <v>62</v>
      </c>
      <c r="E38" s="6" t="s">
        <v>63</v>
      </c>
      <c r="F38" s="13">
        <v>2500000</v>
      </c>
      <c r="G38" s="12"/>
      <c r="H38" s="12"/>
    </row>
    <row r="39" spans="1:8" ht="12.75">
      <c r="A39" s="6" t="s">
        <v>114</v>
      </c>
      <c r="B39" s="6" t="s">
        <v>38</v>
      </c>
      <c r="C39" s="6" t="s">
        <v>6</v>
      </c>
      <c r="D39" s="6" t="s">
        <v>62</v>
      </c>
      <c r="E39" s="6" t="s">
        <v>63</v>
      </c>
      <c r="F39" s="13">
        <v>20000000</v>
      </c>
      <c r="G39" s="13"/>
      <c r="H39" s="13"/>
    </row>
    <row r="40" spans="1:8" ht="12.75">
      <c r="A40" s="6" t="s">
        <v>112</v>
      </c>
      <c r="B40" s="6" t="s">
        <v>113</v>
      </c>
      <c r="C40" s="6" t="s">
        <v>6</v>
      </c>
      <c r="D40" s="6" t="s">
        <v>62</v>
      </c>
      <c r="E40" s="6" t="s">
        <v>63</v>
      </c>
      <c r="F40" s="13">
        <v>500000</v>
      </c>
      <c r="G40" s="13"/>
      <c r="H40" s="13"/>
    </row>
    <row r="41" spans="1:8" ht="12.75">
      <c r="A41" s="6" t="s">
        <v>115</v>
      </c>
      <c r="B41" s="6" t="s">
        <v>116</v>
      </c>
      <c r="C41" s="6" t="s">
        <v>6</v>
      </c>
      <c r="D41" s="6" t="s">
        <v>64</v>
      </c>
      <c r="E41" s="6" t="s">
        <v>65</v>
      </c>
      <c r="F41" s="13">
        <v>200000</v>
      </c>
      <c r="G41" s="13"/>
      <c r="H41" s="13"/>
    </row>
    <row r="42" spans="1:8" ht="12.75">
      <c r="A42" s="6" t="s">
        <v>115</v>
      </c>
      <c r="B42" s="6" t="s">
        <v>116</v>
      </c>
      <c r="C42" s="6" t="s">
        <v>6</v>
      </c>
      <c r="D42" s="6" t="s">
        <v>66</v>
      </c>
      <c r="E42" s="6" t="s">
        <v>67</v>
      </c>
      <c r="F42" s="13">
        <v>80000</v>
      </c>
      <c r="G42" s="13"/>
      <c r="H42" s="13"/>
    </row>
    <row r="43" spans="1:8" ht="12.75">
      <c r="A43" s="6" t="s">
        <v>115</v>
      </c>
      <c r="B43" s="6" t="s">
        <v>116</v>
      </c>
      <c r="C43" s="6" t="s">
        <v>6</v>
      </c>
      <c r="D43" s="6" t="s">
        <v>68</v>
      </c>
      <c r="E43" s="6" t="s">
        <v>69</v>
      </c>
      <c r="F43" s="13">
        <v>600000</v>
      </c>
      <c r="G43" s="13"/>
      <c r="H43" s="13"/>
    </row>
    <row r="44" spans="1:8" s="2" customFormat="1" ht="12.75">
      <c r="A44" s="6" t="s">
        <v>82</v>
      </c>
      <c r="B44" s="6" t="s">
        <v>16</v>
      </c>
      <c r="C44" s="6" t="s">
        <v>6</v>
      </c>
      <c r="D44" s="6" t="s">
        <v>68</v>
      </c>
      <c r="E44" s="6" t="s">
        <v>69</v>
      </c>
      <c r="F44" s="13">
        <v>50000</v>
      </c>
      <c r="G44" s="12"/>
      <c r="H44" s="12"/>
    </row>
    <row r="45" spans="1:8" ht="12.75">
      <c r="A45" s="6" t="s">
        <v>110</v>
      </c>
      <c r="B45" s="6" t="s">
        <v>111</v>
      </c>
      <c r="C45" s="6" t="s">
        <v>6</v>
      </c>
      <c r="D45" s="6" t="s">
        <v>68</v>
      </c>
      <c r="E45" s="6" t="s">
        <v>69</v>
      </c>
      <c r="F45" s="13">
        <v>13500000</v>
      </c>
      <c r="G45" s="13"/>
      <c r="H45" s="13"/>
    </row>
    <row r="46" spans="1:8" ht="12.75">
      <c r="A46" s="6" t="s">
        <v>114</v>
      </c>
      <c r="B46" s="6" t="s">
        <v>38</v>
      </c>
      <c r="C46" s="6" t="s">
        <v>6</v>
      </c>
      <c r="D46" s="6" t="s">
        <v>68</v>
      </c>
      <c r="E46" s="6" t="s">
        <v>69</v>
      </c>
      <c r="F46" s="13">
        <v>4000000</v>
      </c>
      <c r="G46" s="13"/>
      <c r="H46" s="13"/>
    </row>
    <row r="47" spans="1:8" ht="12.75">
      <c r="A47" s="6" t="s">
        <v>112</v>
      </c>
      <c r="B47" s="6" t="s">
        <v>113</v>
      </c>
      <c r="C47" s="6" t="s">
        <v>6</v>
      </c>
      <c r="D47" s="6" t="s">
        <v>68</v>
      </c>
      <c r="E47" s="6" t="s">
        <v>69</v>
      </c>
      <c r="F47" s="13">
        <v>500000</v>
      </c>
      <c r="G47" s="13"/>
      <c r="H47" s="13"/>
    </row>
    <row r="48" spans="1:8" ht="12.75">
      <c r="A48" s="6" t="s">
        <v>115</v>
      </c>
      <c r="B48" s="6" t="s">
        <v>116</v>
      </c>
      <c r="C48" s="6" t="s">
        <v>6</v>
      </c>
      <c r="D48" s="6" t="s">
        <v>70</v>
      </c>
      <c r="E48" s="6" t="s">
        <v>71</v>
      </c>
      <c r="F48" s="13">
        <v>50000</v>
      </c>
      <c r="G48" s="13"/>
      <c r="H48" s="13"/>
    </row>
    <row r="49" spans="1:8" ht="12.75">
      <c r="A49" s="6" t="s">
        <v>108</v>
      </c>
      <c r="B49" s="6" t="s">
        <v>109</v>
      </c>
      <c r="C49" s="6" t="s">
        <v>6</v>
      </c>
      <c r="D49" s="6" t="s">
        <v>70</v>
      </c>
      <c r="E49" s="6" t="s">
        <v>71</v>
      </c>
      <c r="F49" s="13">
        <v>2000000</v>
      </c>
      <c r="G49" s="13"/>
      <c r="H49" s="13"/>
    </row>
    <row r="50" spans="1:8" ht="12.75">
      <c r="A50" s="6" t="s">
        <v>114</v>
      </c>
      <c r="B50" s="6" t="s">
        <v>38</v>
      </c>
      <c r="C50" s="6" t="s">
        <v>6</v>
      </c>
      <c r="D50" s="6" t="s">
        <v>70</v>
      </c>
      <c r="E50" s="6" t="s">
        <v>71</v>
      </c>
      <c r="F50" s="13">
        <v>20000000</v>
      </c>
      <c r="G50" s="13"/>
      <c r="H50" s="13"/>
    </row>
    <row r="51" spans="1:8" ht="12.75">
      <c r="A51" s="6" t="s">
        <v>115</v>
      </c>
      <c r="B51" s="6" t="s">
        <v>116</v>
      </c>
      <c r="C51" s="6" t="s">
        <v>6</v>
      </c>
      <c r="D51" s="6" t="s">
        <v>72</v>
      </c>
      <c r="E51" s="6" t="s">
        <v>73</v>
      </c>
      <c r="F51" s="13">
        <v>200000</v>
      </c>
      <c r="G51" s="13"/>
      <c r="H51" s="13"/>
    </row>
    <row r="52" spans="1:8" ht="12.75">
      <c r="A52" s="6" t="s">
        <v>108</v>
      </c>
      <c r="B52" s="6" t="s">
        <v>109</v>
      </c>
      <c r="C52" s="6" t="s">
        <v>6</v>
      </c>
      <c r="D52" s="6" t="s">
        <v>72</v>
      </c>
      <c r="E52" s="6" t="s">
        <v>73</v>
      </c>
      <c r="F52" s="13">
        <v>500000</v>
      </c>
      <c r="G52" s="13"/>
      <c r="H52" s="13"/>
    </row>
    <row r="53" spans="1:8" ht="12.75">
      <c r="A53" s="6" t="s">
        <v>114</v>
      </c>
      <c r="B53" s="6" t="s">
        <v>38</v>
      </c>
      <c r="C53" s="6" t="s">
        <v>6</v>
      </c>
      <c r="D53" s="6" t="s">
        <v>72</v>
      </c>
      <c r="E53" s="6" t="s">
        <v>73</v>
      </c>
      <c r="F53" s="13">
        <v>10000000</v>
      </c>
      <c r="G53" s="13"/>
      <c r="H53" s="13"/>
    </row>
    <row r="54" spans="1:8" s="2" customFormat="1" ht="12.75">
      <c r="A54" s="6" t="s">
        <v>85</v>
      </c>
      <c r="B54" s="6" t="s">
        <v>86</v>
      </c>
      <c r="C54" s="6" t="s">
        <v>6</v>
      </c>
      <c r="D54" s="6" t="s">
        <v>52</v>
      </c>
      <c r="E54" s="6" t="s">
        <v>53</v>
      </c>
      <c r="F54" s="13">
        <v>3000000</v>
      </c>
      <c r="G54" s="12"/>
      <c r="H54" s="12"/>
    </row>
    <row r="55" spans="1:8" ht="12.75">
      <c r="A55" s="6" t="s">
        <v>115</v>
      </c>
      <c r="B55" s="6" t="s">
        <v>116</v>
      </c>
      <c r="C55" s="6" t="s">
        <v>6</v>
      </c>
      <c r="D55" s="6" t="s">
        <v>52</v>
      </c>
      <c r="E55" s="6" t="s">
        <v>53</v>
      </c>
      <c r="F55" s="13">
        <v>300000</v>
      </c>
      <c r="G55" s="13"/>
      <c r="H55" s="13"/>
    </row>
    <row r="56" spans="1:8" ht="12.75">
      <c r="A56" s="6" t="s">
        <v>119</v>
      </c>
      <c r="B56" s="6" t="s">
        <v>120</v>
      </c>
      <c r="C56" s="6" t="s">
        <v>6</v>
      </c>
      <c r="D56" s="6" t="s">
        <v>52</v>
      </c>
      <c r="E56" s="6" t="s">
        <v>53</v>
      </c>
      <c r="F56" s="13">
        <v>10000</v>
      </c>
      <c r="G56" s="13"/>
      <c r="H56" s="13"/>
    </row>
    <row r="57" spans="1:8" ht="12.75">
      <c r="A57" s="6" t="s">
        <v>94</v>
      </c>
      <c r="B57" s="6" t="s">
        <v>95</v>
      </c>
      <c r="C57" s="6" t="s">
        <v>6</v>
      </c>
      <c r="D57" s="6" t="s">
        <v>52</v>
      </c>
      <c r="E57" s="6" t="s">
        <v>53</v>
      </c>
      <c r="F57" s="13">
        <v>10000000</v>
      </c>
      <c r="G57" s="13"/>
      <c r="H57" s="13"/>
    </row>
    <row r="58" spans="1:8" ht="12.75">
      <c r="A58" s="6" t="s">
        <v>108</v>
      </c>
      <c r="B58" s="6" t="s">
        <v>109</v>
      </c>
      <c r="C58" s="6" t="s">
        <v>6</v>
      </c>
      <c r="D58" s="6" t="s">
        <v>52</v>
      </c>
      <c r="E58" s="6" t="s">
        <v>53</v>
      </c>
      <c r="F58" s="13">
        <v>1000000</v>
      </c>
      <c r="G58" s="13"/>
      <c r="H58" s="13"/>
    </row>
    <row r="59" spans="1:8" s="2" customFormat="1" ht="12.75">
      <c r="A59" s="6" t="s">
        <v>114</v>
      </c>
      <c r="B59" s="6" t="s">
        <v>38</v>
      </c>
      <c r="C59" s="6" t="s">
        <v>6</v>
      </c>
      <c r="D59" s="6" t="s">
        <v>52</v>
      </c>
      <c r="E59" s="6" t="s">
        <v>53</v>
      </c>
      <c r="F59" s="13">
        <v>5000000</v>
      </c>
      <c r="G59" s="12"/>
      <c r="H59" s="12"/>
    </row>
    <row r="60" spans="1:8" ht="12.75">
      <c r="A60" s="6" t="s">
        <v>115</v>
      </c>
      <c r="B60" s="6" t="s">
        <v>116</v>
      </c>
      <c r="C60" s="6" t="s">
        <v>6</v>
      </c>
      <c r="D60" s="6" t="s">
        <v>74</v>
      </c>
      <c r="E60" s="6" t="s">
        <v>75</v>
      </c>
      <c r="F60" s="13">
        <v>50000</v>
      </c>
      <c r="G60" s="13"/>
      <c r="H60" s="13"/>
    </row>
    <row r="61" spans="1:8" ht="12.75">
      <c r="A61" s="6" t="s">
        <v>119</v>
      </c>
      <c r="B61" s="6" t="s">
        <v>120</v>
      </c>
      <c r="C61" s="6" t="s">
        <v>6</v>
      </c>
      <c r="D61" s="6" t="s">
        <v>74</v>
      </c>
      <c r="E61" s="6" t="s">
        <v>75</v>
      </c>
      <c r="F61" s="13">
        <v>50000</v>
      </c>
      <c r="G61" s="13"/>
      <c r="H61" s="13"/>
    </row>
    <row r="62" spans="1:8" ht="12.75">
      <c r="A62" s="6" t="s">
        <v>85</v>
      </c>
      <c r="B62" s="6" t="s">
        <v>86</v>
      </c>
      <c r="C62" s="6" t="s">
        <v>6</v>
      </c>
      <c r="D62" s="6" t="s">
        <v>76</v>
      </c>
      <c r="E62" s="6" t="s">
        <v>77</v>
      </c>
      <c r="F62" s="13">
        <v>500000</v>
      </c>
      <c r="G62" s="13"/>
      <c r="H62" s="13"/>
    </row>
    <row r="63" spans="1:8" ht="12.75">
      <c r="A63" s="6" t="s">
        <v>115</v>
      </c>
      <c r="B63" s="6" t="s">
        <v>116</v>
      </c>
      <c r="C63" s="6" t="s">
        <v>6</v>
      </c>
      <c r="D63" s="6" t="s">
        <v>76</v>
      </c>
      <c r="E63" s="6" t="s">
        <v>77</v>
      </c>
      <c r="F63" s="13">
        <v>460000</v>
      </c>
      <c r="G63" s="13"/>
      <c r="H63" s="13"/>
    </row>
    <row r="64" spans="1:8" ht="12.75">
      <c r="A64" s="6" t="s">
        <v>119</v>
      </c>
      <c r="B64" s="6" t="s">
        <v>120</v>
      </c>
      <c r="C64" s="6" t="s">
        <v>6</v>
      </c>
      <c r="D64" s="6" t="s">
        <v>76</v>
      </c>
      <c r="E64" s="6" t="s">
        <v>77</v>
      </c>
      <c r="F64" s="13">
        <v>10000</v>
      </c>
      <c r="G64" s="13"/>
      <c r="H64" s="13"/>
    </row>
    <row r="65" spans="1:8" ht="12.75">
      <c r="A65" s="6" t="s">
        <v>94</v>
      </c>
      <c r="B65" s="6" t="s">
        <v>95</v>
      </c>
      <c r="C65" s="6" t="s">
        <v>6</v>
      </c>
      <c r="D65" s="6" t="s">
        <v>76</v>
      </c>
      <c r="E65" s="6" t="s">
        <v>77</v>
      </c>
      <c r="F65" s="13">
        <v>2500000</v>
      </c>
      <c r="G65" s="13"/>
      <c r="H65" s="13"/>
    </row>
    <row r="66" spans="1:8" ht="12.75">
      <c r="A66" s="6" t="s">
        <v>82</v>
      </c>
      <c r="B66" s="6" t="s">
        <v>16</v>
      </c>
      <c r="C66" s="6" t="s">
        <v>6</v>
      </c>
      <c r="D66" s="6" t="s">
        <v>76</v>
      </c>
      <c r="E66" s="6" t="s">
        <v>77</v>
      </c>
      <c r="F66" s="13">
        <v>40000</v>
      </c>
      <c r="G66" s="13"/>
      <c r="H66" s="13"/>
    </row>
    <row r="67" spans="1:8" ht="12.75">
      <c r="A67" s="6" t="s">
        <v>108</v>
      </c>
      <c r="B67" s="6" t="s">
        <v>109</v>
      </c>
      <c r="C67" s="6" t="s">
        <v>6</v>
      </c>
      <c r="D67" s="6" t="s">
        <v>76</v>
      </c>
      <c r="E67" s="6" t="s">
        <v>77</v>
      </c>
      <c r="F67" s="13">
        <v>1500000</v>
      </c>
      <c r="G67" s="13"/>
      <c r="H67" s="13"/>
    </row>
    <row r="68" spans="1:8" ht="12.75">
      <c r="A68" s="6" t="s">
        <v>110</v>
      </c>
      <c r="B68" s="6" t="s">
        <v>111</v>
      </c>
      <c r="C68" s="6" t="s">
        <v>6</v>
      </c>
      <c r="D68" s="6" t="s">
        <v>76</v>
      </c>
      <c r="E68" s="6" t="s">
        <v>77</v>
      </c>
      <c r="F68" s="13">
        <v>3500000</v>
      </c>
      <c r="G68" s="13"/>
      <c r="H68" s="13"/>
    </row>
    <row r="69" spans="1:8" ht="12.75">
      <c r="A69" s="6" t="s">
        <v>114</v>
      </c>
      <c r="B69" s="6" t="s">
        <v>38</v>
      </c>
      <c r="C69" s="6" t="s">
        <v>6</v>
      </c>
      <c r="D69" s="6" t="s">
        <v>76</v>
      </c>
      <c r="E69" s="6" t="s">
        <v>77</v>
      </c>
      <c r="F69" s="13">
        <v>10000000</v>
      </c>
      <c r="G69" s="13"/>
      <c r="H69" s="13"/>
    </row>
    <row r="70" spans="1:8" ht="12.75">
      <c r="A70" s="6" t="s">
        <v>112</v>
      </c>
      <c r="B70" s="6" t="s">
        <v>113</v>
      </c>
      <c r="C70" s="6" t="s">
        <v>6</v>
      </c>
      <c r="D70" s="6" t="s">
        <v>76</v>
      </c>
      <c r="E70" s="6" t="s">
        <v>77</v>
      </c>
      <c r="F70" s="13">
        <v>300000</v>
      </c>
      <c r="G70" s="13"/>
      <c r="H70" s="13"/>
    </row>
    <row r="71" spans="1:8" ht="12.75">
      <c r="A71" s="6"/>
      <c r="B71" s="6"/>
      <c r="C71" s="6"/>
      <c r="D71" s="6"/>
      <c r="E71" s="6"/>
      <c r="F71" s="13">
        <f>SUM(F33:F70)</f>
        <v>115630000</v>
      </c>
      <c r="G71" s="13"/>
      <c r="H71" s="13">
        <v>115630000</v>
      </c>
    </row>
    <row r="72" spans="1:8" s="2" customFormat="1" ht="12.75">
      <c r="A72" s="6" t="s">
        <v>136</v>
      </c>
      <c r="B72" s="8" t="s">
        <v>142</v>
      </c>
      <c r="C72" s="6" t="s">
        <v>6</v>
      </c>
      <c r="D72" s="6" t="s">
        <v>134</v>
      </c>
      <c r="E72" s="6" t="s">
        <v>135</v>
      </c>
      <c r="F72" s="13">
        <v>10000000</v>
      </c>
      <c r="G72" s="12"/>
      <c r="H72" s="13">
        <v>10000000</v>
      </c>
    </row>
    <row r="73" spans="1:8" ht="12.75">
      <c r="A73" s="6" t="s">
        <v>97</v>
      </c>
      <c r="B73" s="6" t="s">
        <v>23</v>
      </c>
      <c r="C73" s="6" t="s">
        <v>6</v>
      </c>
      <c r="D73" s="6" t="s">
        <v>98</v>
      </c>
      <c r="E73" s="6" t="s">
        <v>99</v>
      </c>
      <c r="F73" s="13">
        <v>2207890</v>
      </c>
      <c r="G73" s="13"/>
      <c r="H73" s="13">
        <v>2207890</v>
      </c>
    </row>
    <row r="74" spans="1:8" ht="12.75">
      <c r="A74" s="6" t="s">
        <v>102</v>
      </c>
      <c r="B74" s="6" t="s">
        <v>35</v>
      </c>
      <c r="C74" s="6" t="s">
        <v>6</v>
      </c>
      <c r="D74" s="6" t="s">
        <v>103</v>
      </c>
      <c r="E74" s="9" t="s">
        <v>141</v>
      </c>
      <c r="F74" s="13">
        <v>35000000</v>
      </c>
      <c r="G74" s="13"/>
      <c r="H74" s="13">
        <v>35000000</v>
      </c>
    </row>
    <row r="75" spans="1:8" ht="12.75">
      <c r="A75" s="6" t="s">
        <v>51</v>
      </c>
      <c r="B75" s="6" t="s">
        <v>5</v>
      </c>
      <c r="C75" s="6" t="s">
        <v>6</v>
      </c>
      <c r="D75" s="6" t="s">
        <v>78</v>
      </c>
      <c r="E75" s="6" t="s">
        <v>79</v>
      </c>
      <c r="F75" s="13">
        <v>63988344</v>
      </c>
      <c r="G75" s="13"/>
      <c r="H75" s="13">
        <v>63988344</v>
      </c>
    </row>
    <row r="76" spans="1:8" ht="12.75">
      <c r="A76" s="6" t="s">
        <v>85</v>
      </c>
      <c r="B76" s="6" t="s">
        <v>86</v>
      </c>
      <c r="C76" s="6" t="s">
        <v>6</v>
      </c>
      <c r="D76" s="6" t="s">
        <v>89</v>
      </c>
      <c r="E76" s="6" t="s">
        <v>90</v>
      </c>
      <c r="F76" s="13">
        <v>12000000</v>
      </c>
      <c r="G76" s="13"/>
      <c r="H76" s="13">
        <v>12000000</v>
      </c>
    </row>
    <row r="77" spans="1:8" ht="12.75">
      <c r="A77" s="6" t="s">
        <v>85</v>
      </c>
      <c r="B77" s="6" t="s">
        <v>86</v>
      </c>
      <c r="C77" s="6" t="s">
        <v>6</v>
      </c>
      <c r="D77" s="6" t="s">
        <v>91</v>
      </c>
      <c r="E77" s="6" t="s">
        <v>92</v>
      </c>
      <c r="F77" s="13">
        <v>3000000</v>
      </c>
      <c r="G77" s="13"/>
      <c r="H77" s="13">
        <v>3000000</v>
      </c>
    </row>
    <row r="78" spans="1:8" ht="12.75">
      <c r="A78" s="6" t="s">
        <v>97</v>
      </c>
      <c r="B78" s="6" t="s">
        <v>23</v>
      </c>
      <c r="C78" s="6" t="s">
        <v>6</v>
      </c>
      <c r="D78" s="6" t="s">
        <v>100</v>
      </c>
      <c r="E78" s="6" t="s">
        <v>101</v>
      </c>
      <c r="F78" s="13">
        <v>19330715</v>
      </c>
      <c r="G78" s="13"/>
      <c r="H78" s="13">
        <v>19330715</v>
      </c>
    </row>
    <row r="79" spans="1:8" ht="13.5" thickBot="1">
      <c r="A79" s="6" t="s">
        <v>102</v>
      </c>
      <c r="B79" s="22" t="s">
        <v>35</v>
      </c>
      <c r="C79" s="22" t="s">
        <v>6</v>
      </c>
      <c r="D79" s="22" t="s">
        <v>104</v>
      </c>
      <c r="E79" s="22" t="s">
        <v>105</v>
      </c>
      <c r="F79" s="23">
        <v>422336570</v>
      </c>
      <c r="G79" s="23"/>
      <c r="H79" s="23">
        <v>422336570</v>
      </c>
    </row>
    <row r="80" spans="1:8" ht="13.5" thickBot="1">
      <c r="A80" s="29"/>
      <c r="B80" s="32" t="s">
        <v>145</v>
      </c>
      <c r="C80" s="33"/>
      <c r="D80" s="33"/>
      <c r="E80" s="33" t="s">
        <v>146</v>
      </c>
      <c r="F80" s="34"/>
      <c r="G80" s="34">
        <f>SUM(G19:G79)</f>
        <v>1403415519</v>
      </c>
      <c r="H80" s="35">
        <f>SUM(H19:H79)</f>
        <v>786975519</v>
      </c>
    </row>
    <row r="81" spans="1:8" ht="12.75">
      <c r="A81" s="6"/>
      <c r="B81" s="30"/>
      <c r="C81" s="30"/>
      <c r="D81" s="30"/>
      <c r="E81" s="30"/>
      <c r="F81" s="31"/>
      <c r="G81" s="31"/>
      <c r="H81" s="31"/>
    </row>
    <row r="82" spans="1:8" ht="12.75">
      <c r="A82" s="6" t="s">
        <v>17</v>
      </c>
      <c r="B82" s="6" t="s">
        <v>18</v>
      </c>
      <c r="C82" s="6" t="s">
        <v>19</v>
      </c>
      <c r="D82" s="6" t="s">
        <v>13</v>
      </c>
      <c r="E82" s="6" t="s">
        <v>14</v>
      </c>
      <c r="F82" s="13">
        <v>4000000</v>
      </c>
      <c r="G82" s="13">
        <v>4000000</v>
      </c>
      <c r="H82" s="12"/>
    </row>
    <row r="83" spans="1:8" ht="12.75">
      <c r="A83" s="6" t="s">
        <v>17</v>
      </c>
      <c r="B83" s="6" t="s">
        <v>18</v>
      </c>
      <c r="C83" s="6" t="s">
        <v>19</v>
      </c>
      <c r="D83" s="6" t="s">
        <v>20</v>
      </c>
      <c r="E83" s="6" t="s">
        <v>21</v>
      </c>
      <c r="F83" s="13">
        <v>15000000</v>
      </c>
      <c r="G83" s="13">
        <v>15000000</v>
      </c>
      <c r="H83" s="13"/>
    </row>
    <row r="84" spans="1:8" ht="12.75">
      <c r="A84" s="6" t="s">
        <v>47</v>
      </c>
      <c r="B84" s="6" t="s">
        <v>48</v>
      </c>
      <c r="C84" s="6" t="s">
        <v>19</v>
      </c>
      <c r="D84" s="6" t="s">
        <v>49</v>
      </c>
      <c r="E84" s="6" t="s">
        <v>50</v>
      </c>
      <c r="F84" s="13">
        <v>10000000</v>
      </c>
      <c r="G84" s="13">
        <v>10000000</v>
      </c>
      <c r="H84" s="13"/>
    </row>
    <row r="85" spans="1:8" ht="12.75">
      <c r="A85" s="6"/>
      <c r="B85" s="6"/>
      <c r="C85" s="6"/>
      <c r="D85" s="6"/>
      <c r="E85" s="6"/>
      <c r="F85" s="13"/>
      <c r="G85" s="13"/>
      <c r="H85" s="13"/>
    </row>
    <row r="86" spans="1:8" ht="12.75">
      <c r="A86" s="6" t="s">
        <v>129</v>
      </c>
      <c r="B86" s="6" t="s">
        <v>130</v>
      </c>
      <c r="C86" s="6" t="s">
        <v>19</v>
      </c>
      <c r="D86" s="6" t="s">
        <v>62</v>
      </c>
      <c r="E86" s="6" t="s">
        <v>63</v>
      </c>
      <c r="F86" s="13">
        <v>500000</v>
      </c>
      <c r="G86" s="13"/>
      <c r="H86" s="13"/>
    </row>
    <row r="87" spans="1:8" ht="12.75">
      <c r="A87" s="6" t="s">
        <v>106</v>
      </c>
      <c r="B87" s="6" t="s">
        <v>107</v>
      </c>
      <c r="C87" s="6" t="s">
        <v>19</v>
      </c>
      <c r="D87" s="6" t="s">
        <v>62</v>
      </c>
      <c r="E87" s="6" t="s">
        <v>63</v>
      </c>
      <c r="F87" s="13">
        <v>200000</v>
      </c>
      <c r="G87" s="13"/>
      <c r="H87" s="13"/>
    </row>
    <row r="88" spans="1:8" ht="12.75">
      <c r="A88" s="6" t="s">
        <v>106</v>
      </c>
      <c r="B88" s="6" t="s">
        <v>107</v>
      </c>
      <c r="C88" s="6" t="s">
        <v>19</v>
      </c>
      <c r="D88" s="6" t="s">
        <v>66</v>
      </c>
      <c r="E88" s="6" t="s">
        <v>67</v>
      </c>
      <c r="F88" s="13">
        <v>50000</v>
      </c>
      <c r="G88" s="13"/>
      <c r="H88" s="13"/>
    </row>
    <row r="89" spans="1:8" ht="12.75">
      <c r="A89" s="6" t="s">
        <v>106</v>
      </c>
      <c r="B89" s="6" t="s">
        <v>107</v>
      </c>
      <c r="C89" s="6" t="s">
        <v>19</v>
      </c>
      <c r="D89" s="6" t="s">
        <v>70</v>
      </c>
      <c r="E89" s="6" t="s">
        <v>71</v>
      </c>
      <c r="F89" s="13">
        <v>100000</v>
      </c>
      <c r="G89" s="13"/>
      <c r="H89" s="13"/>
    </row>
    <row r="90" spans="1:8" ht="12.75">
      <c r="A90" s="6" t="s">
        <v>125</v>
      </c>
      <c r="B90" s="6" t="s">
        <v>126</v>
      </c>
      <c r="C90" s="6" t="s">
        <v>19</v>
      </c>
      <c r="D90" s="6" t="s">
        <v>52</v>
      </c>
      <c r="E90" s="6" t="s">
        <v>53</v>
      </c>
      <c r="F90" s="13">
        <v>9240000</v>
      </c>
      <c r="G90" s="13"/>
      <c r="H90" s="13"/>
    </row>
    <row r="91" spans="1:8" ht="12.75">
      <c r="A91" s="6" t="s">
        <v>96</v>
      </c>
      <c r="B91" s="6" t="s">
        <v>95</v>
      </c>
      <c r="C91" s="6" t="s">
        <v>19</v>
      </c>
      <c r="D91" s="6" t="s">
        <v>52</v>
      </c>
      <c r="E91" s="6" t="s">
        <v>53</v>
      </c>
      <c r="F91" s="13">
        <v>15000000</v>
      </c>
      <c r="G91" s="13"/>
      <c r="H91" s="13"/>
    </row>
    <row r="92" spans="1:8" ht="12.75">
      <c r="A92" s="6" t="s">
        <v>96</v>
      </c>
      <c r="B92" s="6" t="s">
        <v>95</v>
      </c>
      <c r="C92" s="6" t="s">
        <v>19</v>
      </c>
      <c r="D92" s="6" t="s">
        <v>76</v>
      </c>
      <c r="E92" s="6" t="s">
        <v>77</v>
      </c>
      <c r="F92" s="13">
        <v>3500000</v>
      </c>
      <c r="G92" s="13"/>
      <c r="H92" s="13"/>
    </row>
    <row r="93" spans="1:8" ht="12.75">
      <c r="A93" s="6" t="s">
        <v>106</v>
      </c>
      <c r="B93" s="6" t="s">
        <v>107</v>
      </c>
      <c r="C93" s="6" t="s">
        <v>19</v>
      </c>
      <c r="D93" s="6" t="s">
        <v>76</v>
      </c>
      <c r="E93" s="6" t="s">
        <v>77</v>
      </c>
      <c r="F93" s="13">
        <v>50000</v>
      </c>
      <c r="G93" s="13"/>
      <c r="H93" s="13"/>
    </row>
    <row r="94" spans="1:8" ht="12.75">
      <c r="A94" s="6"/>
      <c r="B94" s="6"/>
      <c r="C94" s="6"/>
      <c r="D94" s="6"/>
      <c r="E94" s="6"/>
      <c r="F94" s="13">
        <f>SUM(F86:F93)</f>
        <v>28640000</v>
      </c>
      <c r="G94" s="13"/>
      <c r="H94" s="13">
        <v>28640000</v>
      </c>
    </row>
    <row r="95" spans="1:8" ht="12.75">
      <c r="A95" s="6" t="s">
        <v>127</v>
      </c>
      <c r="B95" s="6" t="s">
        <v>128</v>
      </c>
      <c r="C95" s="6" t="s">
        <v>19</v>
      </c>
      <c r="D95" s="6" t="s">
        <v>123</v>
      </c>
      <c r="E95" s="6" t="s">
        <v>124</v>
      </c>
      <c r="F95" s="13">
        <v>3000000</v>
      </c>
      <c r="G95" s="13"/>
      <c r="H95" s="13">
        <v>3000000</v>
      </c>
    </row>
    <row r="96" spans="1:8" ht="12.75">
      <c r="A96" s="6" t="s">
        <v>121</v>
      </c>
      <c r="B96" s="6" t="s">
        <v>122</v>
      </c>
      <c r="C96" s="6" t="s">
        <v>19</v>
      </c>
      <c r="D96" s="6" t="s">
        <v>123</v>
      </c>
      <c r="E96" s="6" t="s">
        <v>124</v>
      </c>
      <c r="F96" s="13">
        <v>10000000</v>
      </c>
      <c r="G96" s="13"/>
      <c r="H96" s="13">
        <v>10000000</v>
      </c>
    </row>
    <row r="97" spans="1:8" ht="12.75">
      <c r="A97" s="6" t="s">
        <v>93</v>
      </c>
      <c r="B97" s="6" t="s">
        <v>86</v>
      </c>
      <c r="C97" s="6" t="s">
        <v>19</v>
      </c>
      <c r="D97" s="6" t="s">
        <v>87</v>
      </c>
      <c r="E97" s="6" t="s">
        <v>88</v>
      </c>
      <c r="F97" s="13">
        <v>480000000</v>
      </c>
      <c r="G97" s="13"/>
      <c r="H97" s="13">
        <v>480000000</v>
      </c>
    </row>
    <row r="98" spans="1:8" s="2" customFormat="1" ht="12.75">
      <c r="A98" s="6" t="s">
        <v>85</v>
      </c>
      <c r="B98" s="6" t="s">
        <v>86</v>
      </c>
      <c r="C98" s="6" t="s">
        <v>6</v>
      </c>
      <c r="D98" s="6" t="s">
        <v>80</v>
      </c>
      <c r="E98" s="6" t="s">
        <v>81</v>
      </c>
      <c r="F98" s="13">
        <v>120000000</v>
      </c>
      <c r="G98" s="12"/>
      <c r="H98" s="13">
        <v>120000000</v>
      </c>
    </row>
    <row r="99" spans="1:8" ht="13.5" thickBot="1">
      <c r="A99" s="6" t="s">
        <v>131</v>
      </c>
      <c r="B99" s="22" t="s">
        <v>48</v>
      </c>
      <c r="C99" s="22" t="s">
        <v>19</v>
      </c>
      <c r="D99" s="22" t="s">
        <v>132</v>
      </c>
      <c r="E99" s="22" t="s">
        <v>133</v>
      </c>
      <c r="F99" s="23">
        <v>3800000</v>
      </c>
      <c r="G99" s="23"/>
      <c r="H99" s="23">
        <v>3800000</v>
      </c>
    </row>
    <row r="100" spans="1:8" ht="13.5" thickBot="1">
      <c r="A100" s="36"/>
      <c r="B100" s="37" t="s">
        <v>147</v>
      </c>
      <c r="C100" s="38"/>
      <c r="D100" s="38"/>
      <c r="E100" s="38" t="s">
        <v>146</v>
      </c>
      <c r="F100" s="39"/>
      <c r="G100" s="34">
        <f>SUM(G82:G99)</f>
        <v>29000000</v>
      </c>
      <c r="H100" s="35">
        <f>SUM(H82:H99)</f>
        <v>645440000</v>
      </c>
    </row>
    <row r="101" spans="1:8" ht="13.5" thickBot="1">
      <c r="A101" s="6"/>
      <c r="B101" s="30"/>
      <c r="C101" s="30"/>
      <c r="D101" s="30"/>
      <c r="E101" s="40"/>
      <c r="F101" s="41"/>
      <c r="G101" s="41"/>
      <c r="H101" s="41"/>
    </row>
    <row r="102" spans="1:8" ht="13.5" thickBot="1">
      <c r="A102" s="6"/>
      <c r="B102" s="6"/>
      <c r="C102" s="6"/>
      <c r="D102" s="29"/>
      <c r="E102" s="42" t="s">
        <v>148</v>
      </c>
      <c r="F102" s="43"/>
      <c r="G102" s="43">
        <f>G100+G80</f>
        <v>1432415519</v>
      </c>
      <c r="H102" s="44">
        <f>H100+H80</f>
        <v>1432415519</v>
      </c>
    </row>
  </sheetData>
  <sheetProtection selectLockedCells="1" selectUnlockedCells="1"/>
  <mergeCells count="2">
    <mergeCell ref="A1:H1"/>
    <mergeCell ref="A2:H2"/>
  </mergeCells>
  <printOptions/>
  <pageMargins left="0.1968503937007874" right="0.1968503937007874" top="0.2362204724409449" bottom="0.1968503937007874" header="0.7874015748031497" footer="0.7874015748031497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Csákiné Som Beatrix</dc:creator>
  <cp:keywords/>
  <dc:description/>
  <cp:lastModifiedBy>Homa Ibolya</cp:lastModifiedBy>
  <cp:lastPrinted>2020-03-04T09:46:37Z</cp:lastPrinted>
  <dcterms:created xsi:type="dcterms:W3CDTF">2020-01-28T11:36:22Z</dcterms:created>
  <dcterms:modified xsi:type="dcterms:W3CDTF">2020-03-04T09:46:42Z</dcterms:modified>
  <cp:category/>
  <cp:version/>
  <cp:contentType/>
  <cp:contentStatus/>
</cp:coreProperties>
</file>