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45" yWindow="-105" windowWidth="15480" windowHeight="9720" tabRatio="944" activeTab="3"/>
  </bookViews>
  <sheets>
    <sheet name="1. Bevössz." sheetId="34" r:id="rId1"/>
    <sheet name="2. Brészl." sheetId="41" r:id="rId2"/>
    <sheet name="3. Kiadössz." sheetId="3" r:id="rId3"/>
    <sheet name="4. Kjogc." sheetId="5" r:id="rId4"/>
    <sheet name="5.Működési mérleg" sheetId="196" r:id="rId5"/>
    <sheet name="6. Felhalozási mérleg" sheetId="197" r:id="rId6"/>
    <sheet name="7.Támogatások" sheetId="200" r:id="rId7"/>
    <sheet name="8 .Felhalmozási k." sheetId="194" r:id="rId8"/>
    <sheet name="9. Létszám" sheetId="195" r:id="rId9"/>
    <sheet name="10. Adósságk." sheetId="198" r:id="rId10"/>
  </sheets>
  <externalReferences>
    <externalReference r:id="rId11"/>
    <externalReference r:id="rId12"/>
  </externalReferences>
  <definedNames>
    <definedName name="beruh">'[1]4.1. táj.'!#REF!</definedName>
    <definedName name="intézmények">'[2]4.1. táj.'!#REF!</definedName>
    <definedName name="_xlnm.Print_Titles" localSheetId="1">'2. Brészl.'!$1:$5</definedName>
    <definedName name="_xlnm.Print_Titles" localSheetId="3">'4. Kjogc.'!$1:$4</definedName>
    <definedName name="_xlnm.Print_Area" localSheetId="0">'1. Bevössz.'!$A$1:$F$44</definedName>
    <definedName name="_xlnm.Print_Area" localSheetId="1">'2. Brészl.'!$A$1:$G$110</definedName>
    <definedName name="_xlnm.Print_Area" localSheetId="2">'3. Kiadössz.'!$A$1:$F$51</definedName>
    <definedName name="_xlnm.Print_Area" localSheetId="3">'4. Kjogc.'!$A$1:$G$66</definedName>
  </definedNames>
  <calcPr calcId="125725"/>
</workbook>
</file>

<file path=xl/calcChain.xml><?xml version="1.0" encoding="utf-8"?>
<calcChain xmlns="http://schemas.openxmlformats.org/spreadsheetml/2006/main">
  <c r="D9" i="195"/>
  <c r="C9"/>
  <c r="E34" i="200"/>
  <c r="E36"/>
  <c r="D34"/>
  <c r="D36"/>
  <c r="E30"/>
  <c r="D30"/>
  <c r="E28"/>
  <c r="D28"/>
  <c r="E26"/>
  <c r="E32"/>
  <c r="D26"/>
  <c r="D32"/>
  <c r="E20"/>
  <c r="E22"/>
  <c r="D20"/>
  <c r="D22"/>
  <c r="E16"/>
  <c r="D16"/>
  <c r="E14"/>
  <c r="D14"/>
  <c r="E12"/>
  <c r="D12"/>
  <c r="E9"/>
  <c r="E18"/>
  <c r="E23" s="1"/>
  <c r="D9"/>
  <c r="D18"/>
  <c r="D23" s="1"/>
  <c r="G31" i="196"/>
  <c r="F31"/>
  <c r="D31"/>
  <c r="C31"/>
  <c r="G27"/>
  <c r="F27"/>
  <c r="F18"/>
  <c r="D24"/>
  <c r="D19"/>
  <c r="C19"/>
  <c r="C27"/>
  <c r="G18"/>
  <c r="D18"/>
  <c r="C18"/>
  <c r="G65" i="41"/>
  <c r="G25"/>
  <c r="F25"/>
  <c r="G32"/>
  <c r="G8"/>
  <c r="G20" s="1"/>
  <c r="G23"/>
  <c r="G22"/>
  <c r="G38" s="1"/>
  <c r="G40"/>
  <c r="G45" s="1"/>
  <c r="G47"/>
  <c r="G55" s="1"/>
  <c r="G58"/>
  <c r="G63" s="1"/>
  <c r="G69"/>
  <c r="G71"/>
  <c r="G80"/>
  <c r="G85"/>
  <c r="G106"/>
  <c r="G107" s="1"/>
  <c r="F8"/>
  <c r="F20" s="1"/>
  <c r="F106"/>
  <c r="F21" i="34"/>
  <c r="F6"/>
  <c r="F34"/>
  <c r="F12"/>
  <c r="F43" s="1"/>
  <c r="F13" i="5"/>
  <c r="G13"/>
  <c r="G7"/>
  <c r="G10"/>
  <c r="F10"/>
  <c r="F7"/>
  <c r="F29" i="3"/>
  <c r="F27" s="1"/>
  <c r="F21"/>
  <c r="G27" i="5"/>
  <c r="G31"/>
  <c r="G36"/>
  <c r="G40"/>
  <c r="G45"/>
  <c r="G48" s="1"/>
  <c r="G53"/>
  <c r="G55" s="1"/>
  <c r="G57"/>
  <c r="G60" s="1"/>
  <c r="G64"/>
  <c r="F9" i="3"/>
  <c r="F8" s="1"/>
  <c r="F16"/>
  <c r="F50"/>
  <c r="F24"/>
  <c r="F20"/>
  <c r="F36"/>
  <c r="F43"/>
  <c r="F44" s="1"/>
  <c r="F25" i="34"/>
  <c r="F38" s="1"/>
  <c r="F18"/>
  <c r="D14" i="198"/>
  <c r="D15" s="1"/>
  <c r="C19" i="197"/>
  <c r="C20"/>
  <c r="E19"/>
  <c r="E33" s="1"/>
  <c r="E32"/>
  <c r="G39" i="194"/>
  <c r="F65" i="41"/>
  <c r="F69" s="1"/>
  <c r="F40"/>
  <c r="F45" s="1"/>
  <c r="F85"/>
  <c r="F107" s="1"/>
  <c r="F71"/>
  <c r="F80" s="1"/>
  <c r="F58"/>
  <c r="F63" s="1"/>
  <c r="F47"/>
  <c r="F55" s="1"/>
  <c r="E6" i="34"/>
  <c r="E42" s="1"/>
  <c r="E44" s="1"/>
  <c r="E12"/>
  <c r="E21"/>
  <c r="E43"/>
  <c r="F32" i="41"/>
  <c r="F23"/>
  <c r="G7" i="194"/>
  <c r="G13"/>
  <c r="G15"/>
  <c r="G17"/>
  <c r="G20"/>
  <c r="G36"/>
  <c r="G35" s="1"/>
  <c r="G44" s="1"/>
  <c r="G41"/>
  <c r="G48"/>
  <c r="G50" s="1"/>
  <c r="F22" i="5"/>
  <c r="F27"/>
  <c r="F31"/>
  <c r="F36"/>
  <c r="F40"/>
  <c r="F45"/>
  <c r="F48" s="1"/>
  <c r="F50"/>
  <c r="F55" s="1"/>
  <c r="F53"/>
  <c r="F57"/>
  <c r="F60" s="1"/>
  <c r="F64"/>
  <c r="E9" i="3"/>
  <c r="E8" s="1"/>
  <c r="E16"/>
  <c r="E50" s="1"/>
  <c r="E21"/>
  <c r="E24"/>
  <c r="E20"/>
  <c r="E29"/>
  <c r="E27"/>
  <c r="E33"/>
  <c r="E36"/>
  <c r="E43"/>
  <c r="E18" i="34"/>
  <c r="E25"/>
  <c r="E34"/>
  <c r="E35"/>
  <c r="E38"/>
  <c r="C32" i="197"/>
  <c r="C33"/>
  <c r="C35" s="1"/>
  <c r="D37" i="200"/>
  <c r="E37"/>
  <c r="E39" s="1"/>
  <c r="E36" i="197"/>
  <c r="G28" i="196"/>
  <c r="G30" s="1"/>
  <c r="D27"/>
  <c r="D28" s="1"/>
  <c r="D30" s="1"/>
  <c r="C28"/>
  <c r="C30" s="1"/>
  <c r="F22" i="41"/>
  <c r="F38" s="1"/>
  <c r="G10" i="194"/>
  <c r="F49" i="3"/>
  <c r="F51"/>
  <c r="E49"/>
  <c r="F28" i="196"/>
  <c r="F30" s="1"/>
  <c r="E44" i="3"/>
  <c r="E24" i="34"/>
  <c r="E39" s="1"/>
  <c r="E41" s="1"/>
  <c r="F32" i="196"/>
  <c r="C36" i="197"/>
  <c r="G32" i="196"/>
  <c r="D32"/>
  <c r="F41" i="5"/>
  <c r="G22"/>
  <c r="G41" s="1"/>
  <c r="F42" i="34"/>
  <c r="G22" i="194"/>
  <c r="G19"/>
  <c r="G33" s="1"/>
  <c r="G45" s="1"/>
  <c r="G51" s="1"/>
  <c r="C37" i="197" l="1"/>
  <c r="E37"/>
  <c r="E35"/>
  <c r="C32" i="196"/>
  <c r="E51" i="3"/>
  <c r="F44" i="34"/>
  <c r="F24"/>
  <c r="E32" i="3"/>
  <c r="E45" s="1"/>
  <c r="E47" s="1"/>
  <c r="F32"/>
  <c r="F45" s="1"/>
  <c r="F47" s="1"/>
  <c r="F81" i="41"/>
  <c r="F108" s="1"/>
  <c r="F110" s="1"/>
  <c r="G65" i="5"/>
  <c r="G66" s="1"/>
  <c r="D39" i="200"/>
  <c r="F65" i="5"/>
  <c r="F66" s="1"/>
  <c r="F39" i="34"/>
  <c r="F41" s="1"/>
  <c r="G81" i="41"/>
  <c r="G108" s="1"/>
  <c r="G110" s="1"/>
</calcChain>
</file>

<file path=xl/sharedStrings.xml><?xml version="1.0" encoding="utf-8"?>
<sst xmlns="http://schemas.openxmlformats.org/spreadsheetml/2006/main" count="914" uniqueCount="507">
  <si>
    <t>e Ft-ban</t>
  </si>
  <si>
    <t>Pénzügyi vállalkozásoktól fejlesztési célú hitelfelvétel</t>
  </si>
  <si>
    <t>Pénzügyi vállalkozásoktól működési célú hitelfelvétel</t>
  </si>
  <si>
    <t>Pénzügyi vállalkozástól rövid lejáratú hifelfelvétel</t>
  </si>
  <si>
    <t>Fejlesztési célú kötvénykibocsátás</t>
  </si>
  <si>
    <t>Támogatásértékű kiadások</t>
  </si>
  <si>
    <t>Működési célú támogatásértékű kiadások</t>
  </si>
  <si>
    <t>Tartósan adott kölcsönök</t>
  </si>
  <si>
    <t>Működési bevételek</t>
  </si>
  <si>
    <t>Immateriális javak értékesítése</t>
  </si>
  <si>
    <t>Működési kiadások összesen</t>
  </si>
  <si>
    <t xml:space="preserve">Felhalmozási kiadások </t>
  </si>
  <si>
    <t>Személyi juttatások</t>
  </si>
  <si>
    <t xml:space="preserve">Igazgatási szolgáltatások bevétele     </t>
  </si>
  <si>
    <t>Tartalék előirányzatok összesen</t>
  </si>
  <si>
    <t>Finanszírozási kiadások összesen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</si>
  <si>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</si>
  <si>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</si>
  <si>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</si>
  <si>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</si>
  <si>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</si>
  <si>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Hosszú lejáratú kötelezettségek</t>
  </si>
  <si>
    <t>Hosszú lejáratú kötelezettségek összesen</t>
  </si>
  <si>
    <t>Értékpapírok vásárlásának kiadása</t>
  </si>
  <si>
    <t>Hitelek törlesztése és kötvénybeváltás kiadásai</t>
  </si>
  <si>
    <t>Műk. célú hitel törlesztése és kötvénybevált.</t>
  </si>
  <si>
    <t>Felhalm. célú hitel törlesztése és kötvénybevált.</t>
  </si>
  <si>
    <t>Értékpapírok értékesítésének bevétele</t>
  </si>
  <si>
    <t>Előző évi előirányzat-, pénzmar. igénybevétele - Működési célra</t>
  </si>
  <si>
    <t>Előző évi előirányzat-, pénzmar. igénybevétele - Felhalmozási célra</t>
  </si>
  <si>
    <t>Értékpapírok ért. bev. - Működési célú bevételek</t>
  </si>
  <si>
    <t>Értékpapírok ért. bev. - Felhalmozási célú bevételek</t>
  </si>
  <si>
    <t>Értékpapírok vás. - Működési célú kiadások</t>
  </si>
  <si>
    <t>Működési célú céltartalékok</t>
  </si>
  <si>
    <t>Költségvetési hiány belső finansz. szolg. előző évi előir.-, pénzmaradvány igénybevétele</t>
  </si>
  <si>
    <t>Költségvetési hiány külső finansz. szolg. hitelek felvétele és kötvénykibocsátás bevételei</t>
  </si>
  <si>
    <t>Felhalmozási célú támogatásértékű kiadások</t>
  </si>
  <si>
    <t>Támogatásértékű kiadások összesen</t>
  </si>
  <si>
    <t>Működési célú pénzeszközátadások</t>
  </si>
  <si>
    <t>Egyéb vállalkozásoknak</t>
  </si>
  <si>
    <t>Háztartásoknak</t>
  </si>
  <si>
    <t>Működési célú pénzeszközátadások összesen</t>
  </si>
  <si>
    <t>Felhalmozási célú pénzeszközátadások</t>
  </si>
  <si>
    <t xml:space="preserve">Gépjárműadó           </t>
  </si>
  <si>
    <t>Támogatásértékű bevételek</t>
  </si>
  <si>
    <t>Céltartalék</t>
  </si>
  <si>
    <t>Működési célú bevételek</t>
  </si>
  <si>
    <t>Épületek vásárlása, létesítése</t>
  </si>
  <si>
    <t>Egyéb építmények vásárlása, létesítése</t>
  </si>
  <si>
    <t>Rövid lejáratú kötvénykibocsátás forgalma</t>
  </si>
  <si>
    <t>Előző évi rövid lej. kötvénykibocsátás visszafiz., rend.</t>
  </si>
  <si>
    <t>Előző évei rövid lej. kötvénykib. visszafiz., rend.</t>
  </si>
  <si>
    <t>Költségvetési kiadások összesen:</t>
  </si>
  <si>
    <t>Közhatalmi bevételek</t>
  </si>
  <si>
    <t>Felhalmozási bevételek</t>
  </si>
  <si>
    <t xml:space="preserve">Kölcsönök </t>
  </si>
  <si>
    <t>Működési célú kölcsönök</t>
  </si>
  <si>
    <t>Kapott kölcsönök</t>
  </si>
  <si>
    <t>Nyújtott kölcsönök</t>
  </si>
  <si>
    <t>Felhalmozási célú kölcsönök</t>
  </si>
  <si>
    <t>Nyújtott kölcsön vissztérülése</t>
  </si>
  <si>
    <t>Felhalmozási célú átvett pénzeszközök</t>
  </si>
  <si>
    <t>Kölcsönök</t>
  </si>
  <si>
    <t>Kölcsön nyújtása</t>
  </si>
  <si>
    <t>Kölcsön törlesztése</t>
  </si>
  <si>
    <t>Készletbeszerzések</t>
  </si>
  <si>
    <t>Szellemi termékek vásárlása</t>
  </si>
  <si>
    <t>Vagyoni értékű jogok vásárlása</t>
  </si>
  <si>
    <t>Képzőművészeti alkotások vásárlása</t>
  </si>
  <si>
    <t>Gépek, berendezések és felszerelések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</si>
  <si>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</si>
  <si>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</si>
  <si>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</si>
  <si>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</si>
  <si>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</si>
  <si>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2. Felhalmozási célú pénzeszközátadások</t>
  </si>
  <si>
    <t>Pénzeszközátadások államháztartáson kívűlre összesen</t>
  </si>
  <si>
    <t>Pénzeszközátadások államháztartáson kívülre összesen</t>
  </si>
  <si>
    <t>Felhalmozási célú támogatásértékű kiad. összesen</t>
  </si>
  <si>
    <t>Ügyvitel- és számítástechnikai eszközök vás.</t>
  </si>
  <si>
    <t>Egyéb gépek, berendezések és felszerelések vás.</t>
  </si>
  <si>
    <t>Hangszerek vásárlása</t>
  </si>
  <si>
    <t>Felhalmozási kiadások összesen</t>
  </si>
  <si>
    <t>Fejezeti kezelésű előirányzatoknak</t>
  </si>
  <si>
    <t>Kapott támogatások</t>
  </si>
  <si>
    <t xml:space="preserve">Személyi juttatások </t>
  </si>
  <si>
    <t>11.</t>
  </si>
  <si>
    <t>12.</t>
  </si>
  <si>
    <t>14.</t>
  </si>
  <si>
    <t>17.</t>
  </si>
  <si>
    <t>Működési kiadások</t>
  </si>
  <si>
    <t>Általános tartalék</t>
  </si>
  <si>
    <t>Finanszírozási bevételek összesen</t>
  </si>
  <si>
    <t>Felhalmozási célú bevételek</t>
  </si>
  <si>
    <t>BEVÉTELEK ÖSSZESEN</t>
  </si>
  <si>
    <t>KIADÁSOK ÖSSZESEN</t>
  </si>
  <si>
    <t>Járművek felújítása</t>
  </si>
  <si>
    <t>4512.</t>
  </si>
  <si>
    <t>Pénzügyi vállalkozástól hosszú lejáratú hifelfelvétel</t>
  </si>
  <si>
    <t xml:space="preserve">Hosszú lejáratú kötvénykibocsátás </t>
  </si>
  <si>
    <t>Működési célú kötvénykibocsátás</t>
  </si>
  <si>
    <t>Beruházási kiadások összesen</t>
  </si>
  <si>
    <t>Pénzü. váll. fejlesztési célú hiteltörlesztés, visszafiz.</t>
  </si>
  <si>
    <t>Pénzü. váll. működési célú hiteltörlesztés, visszafiz.</t>
  </si>
  <si>
    <t xml:space="preserve">Pénzügyi vállalk. rövid lej. hiteltörlesztés, visszafiz. </t>
  </si>
  <si>
    <t>45.</t>
  </si>
  <si>
    <t>13.</t>
  </si>
  <si>
    <t xml:space="preserve">Beruházások </t>
  </si>
  <si>
    <t xml:space="preserve">Felújítások </t>
  </si>
  <si>
    <t>Értékpapírok vás. - Felhalmozási célú kiadások</t>
  </si>
  <si>
    <t>Értékpapírok ért. bev. - Működési célú bev.</t>
  </si>
  <si>
    <t>Költségvetési kiadások összesen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</si>
  <si>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</si>
  <si>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</si>
  <si>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</si>
  <si>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</si>
  <si>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</si>
  <si>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Költségvetési bevételek összesen</t>
  </si>
  <si>
    <t>Előző évi előirányzat-maradvány, pénzmaradvány átad.</t>
  </si>
  <si>
    <t>Immateriális javak vásárlása</t>
  </si>
  <si>
    <t>Pénzeszközátadások államháztartáson kívülre</t>
  </si>
  <si>
    <t>Fők.
szla</t>
  </si>
  <si>
    <t>Felhalmozási célú céltartalékok</t>
  </si>
  <si>
    <t>Rövid lejáratú hitelek és támogatási kölcsönök</t>
  </si>
  <si>
    <t>Rövid lejáratú hitelek és támogatási kölcsönök összesen</t>
  </si>
  <si>
    <t>Pénzügyi vállalkozásoktól működési célú egyéb hitelfelvétel</t>
  </si>
  <si>
    <t>Pénzügyi vállalkozásoktól működési célú likvid hitelfelvétel</t>
  </si>
  <si>
    <t>Előző évi előir., pm. igénybev. - Műk. célra</t>
  </si>
  <si>
    <t>Előző évi előir., pm. igényb. - Felhalm. célra</t>
  </si>
  <si>
    <t>Értékpapírok ért. bev. - Felhalm. célú bev.</t>
  </si>
  <si>
    <t>Hitelek felv. és kötvénykib. - Műk. célú bev.</t>
  </si>
  <si>
    <t>Hitelek felv. és kötvénykib. - Felh. célú bev.</t>
  </si>
  <si>
    <t>Megnevezés</t>
  </si>
  <si>
    <t>1.</t>
  </si>
  <si>
    <t>2.</t>
  </si>
  <si>
    <t>3.</t>
  </si>
  <si>
    <t>4.</t>
  </si>
  <si>
    <t>5.</t>
  </si>
  <si>
    <t>Működési célú, támogatásértékű bevételek</t>
  </si>
  <si>
    <t>37.</t>
  </si>
  <si>
    <t>Felhalmozási célú támogatási kölcsönök áht-n kívülre</t>
  </si>
  <si>
    <t>Háztartásoknak nyújtott felhalm. célú támog. kölcs.</t>
  </si>
  <si>
    <t>Tartósan adott kölcsönök összesen</t>
  </si>
  <si>
    <t>Ingatlanok és kapcsolódó vagyoni értékű jogok vás.</t>
  </si>
  <si>
    <t>Földterületek vásárlása</t>
  </si>
  <si>
    <t>Telkek vásárlása</t>
  </si>
  <si>
    <t>Dologi kiadások</t>
  </si>
  <si>
    <t>6.</t>
  </si>
  <si>
    <t>Felhalmozási kiadások</t>
  </si>
  <si>
    <t>7.</t>
  </si>
  <si>
    <t>Tartalék előirányzatok</t>
  </si>
  <si>
    <t>8.</t>
  </si>
  <si>
    <t>9.</t>
  </si>
  <si>
    <t>10.</t>
  </si>
  <si>
    <t>19.</t>
  </si>
  <si>
    <t>43.</t>
  </si>
  <si>
    <t xml:space="preserve">Bevételek részletes bontásban </t>
  </si>
  <si>
    <t>Kiadások jogcímenként</t>
  </si>
  <si>
    <t>Munkaadókat terh. járulékok és szoc. hozzájár. adó</t>
  </si>
  <si>
    <t>I.+II. KIADÁSOK ÖSSZESEN</t>
  </si>
  <si>
    <t xml:space="preserve"> BEVÉTELEK ÖSSZESEN</t>
  </si>
  <si>
    <t>Költségvetési hiány külső finansz. - Hosszú lejáratú kötelezettségek</t>
  </si>
  <si>
    <t>Költségvetési hiány külső finansz. i - Rövid lejáratú hitelek és támogatási kölcsönök</t>
  </si>
  <si>
    <t>Magánszemélyek kommunális adója</t>
  </si>
  <si>
    <t>Működési célú kiadások</t>
  </si>
  <si>
    <t>Felhalmozási célú kiadások</t>
  </si>
  <si>
    <t xml:space="preserve">Egyéb belf. hitelezőnek. hosszú lej. hiteltörlesztés, visszafiz. </t>
  </si>
  <si>
    <t>E. belföldi hitelezőnek fejl. hiteltörlesztés, visszafiz.</t>
  </si>
  <si>
    <t>E. belföldi hitelezőnek műk. hiteltörlesztés, visszafiz.</t>
  </si>
  <si>
    <t>15.</t>
  </si>
  <si>
    <t>16.</t>
  </si>
  <si>
    <t>18.</t>
  </si>
  <si>
    <t>KIADÁSOK MINDÖSSZESEN</t>
  </si>
  <si>
    <t>Vállalkozásoknak</t>
  </si>
  <si>
    <t>Társulásnak és költségvetési szerveinek</t>
  </si>
  <si>
    <t>Irányítás (felügyelet) alá tartozó költségvetési szervnek folyósított támogatás</t>
  </si>
  <si>
    <t xml:space="preserve">4. </t>
  </si>
  <si>
    <t xml:space="preserve"> Iparűzési adó állandó jelleggel végzett ipar.tevékenys.után           </t>
  </si>
  <si>
    <t>Talajterhelési díj</t>
  </si>
  <si>
    <t>Felhalmozási  bevételek</t>
  </si>
  <si>
    <t>Ingatlanok értékesítése (termőföld kivételével)</t>
  </si>
  <si>
    <t>Felhalmozási  bevételek összesen</t>
  </si>
  <si>
    <t>Előző évi költségvetési kiegészítések visszatérülések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</si>
  <si>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</si>
  <si>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</si>
  <si>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</si>
  <si>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Működési célú támogatások államháztartáson belülről</t>
  </si>
  <si>
    <t>Felhalmozási  célú, támogatásértékű bevételek</t>
  </si>
  <si>
    <t>Felhalmozási célú támogatások államháztartáson belülről összesen</t>
  </si>
  <si>
    <t xml:space="preserve">Felhalmozási célú visszatéritendő támogatások, kölcsönök visszatérülése államháztartáson kívülről </t>
  </si>
  <si>
    <t>Felhalm.c.visszat.támog.,kölcs.visszat.háztartásoktól</t>
  </si>
  <si>
    <t>Pénzeszközátvételek államháztartáson belülről</t>
  </si>
  <si>
    <t>Felhalmozási célú garancia-és kezességv.sz.megt.áh.kivülről</t>
  </si>
  <si>
    <t>Felhalmozási célú  pénzeszközátvétel államháztartáson kivülről</t>
  </si>
  <si>
    <t xml:space="preserve">Felhalm. célú pénzeszközátv.nonprofit és egyéb civil szerv. </t>
  </si>
  <si>
    <t xml:space="preserve">Felhalm. célú pénzeszközátvétel háztartásoktól. </t>
  </si>
  <si>
    <t>Felhalm. célú pénzeszközátvétel egyéb válallkozástól</t>
  </si>
  <si>
    <t>Felhalmozási célú átvett pénzeszköz</t>
  </si>
  <si>
    <t>Költségvetési bevételek mindösszesen</t>
  </si>
  <si>
    <t>Felhalm.célú visszat.támog.,kölcsönök visszat. államh.kivülről</t>
  </si>
  <si>
    <t>Központi, irányító szervi támogatás</t>
  </si>
  <si>
    <t>Központi, irányító szervi működési célú támogatás</t>
  </si>
  <si>
    <t>Központi, irányító szervi felhalmozási célú támogatás</t>
  </si>
  <si>
    <t>Központi, irányító szervi támogatás összesen</t>
  </si>
  <si>
    <t>Kommunikációs szolgáltatások</t>
  </si>
  <si>
    <t>Szolgáltatási kiadások</t>
  </si>
  <si>
    <t>Müködési célú céltartalék</t>
  </si>
  <si>
    <t>Felhalmozási célú céltartalék</t>
  </si>
  <si>
    <t>Központi, irányító szervi támogatásfolyósítása összesen</t>
  </si>
  <si>
    <t>Központi, irányító szervi működési célú támogatás folyósítása</t>
  </si>
  <si>
    <t>Központi, irányító szervi felhalmozási célú támogatás folyósítása</t>
  </si>
  <si>
    <t xml:space="preserve">TÁRGYÉVI BEVÉTELEK </t>
  </si>
  <si>
    <t>Közhatalmi bevételek  összesen</t>
  </si>
  <si>
    <t xml:space="preserve">Ellátottak pénzbeli juttatásai </t>
  </si>
  <si>
    <t xml:space="preserve">TÁRGYÉVI KIADÁSOK </t>
  </si>
  <si>
    <t>Kiadások összesen</t>
  </si>
  <si>
    <t xml:space="preserve">Függő,átfutó, kiegyenlítő bevételek összesen </t>
  </si>
  <si>
    <t xml:space="preserve">Függő, átfutó, kiegyenlítő kiadások összesen </t>
  </si>
  <si>
    <t>Bevételek összesen</t>
  </si>
  <si>
    <t xml:space="preserve">Függő átfutó kiegyenlítő bevétel összesen </t>
  </si>
  <si>
    <t>B4</t>
  </si>
  <si>
    <t>Működési célú támogatások ÁH-n belülről</t>
  </si>
  <si>
    <t>B1</t>
  </si>
  <si>
    <t>Felhalmozási célú támogatások ÁH-n belül</t>
  </si>
  <si>
    <t>B2</t>
  </si>
  <si>
    <t>B3</t>
  </si>
  <si>
    <t>B5</t>
  </si>
  <si>
    <t>B6</t>
  </si>
  <si>
    <t>B811</t>
  </si>
  <si>
    <t>B813</t>
  </si>
  <si>
    <t>B812</t>
  </si>
  <si>
    <t>B816</t>
  </si>
  <si>
    <t>B8111</t>
  </si>
  <si>
    <t>B72</t>
  </si>
  <si>
    <t>B62</t>
  </si>
  <si>
    <t>B73</t>
  </si>
  <si>
    <t>Önkormányzatok működési támogatása</t>
  </si>
  <si>
    <t>B11</t>
  </si>
  <si>
    <t>Helyi önkormányzatok működésének általános támogatása</t>
  </si>
  <si>
    <t>B111</t>
  </si>
  <si>
    <t>Települési önkormányzatok egyes köznevelési feladatainak t.</t>
  </si>
  <si>
    <t>B112</t>
  </si>
  <si>
    <t>Telep.önk.szociális gyermekj.és gyermekétk.feladatainak tám.</t>
  </si>
  <si>
    <t>B113</t>
  </si>
  <si>
    <t>Települési önkormányzatok kulturális feladatainak támogat.</t>
  </si>
  <si>
    <t>B114</t>
  </si>
  <si>
    <t>Működési célú központosított előírányzatok</t>
  </si>
  <si>
    <t>B115</t>
  </si>
  <si>
    <t>Helyi önkormányzatok kiegészítő támogatása</t>
  </si>
  <si>
    <t>B116</t>
  </si>
  <si>
    <t>B16</t>
  </si>
  <si>
    <t>B1614</t>
  </si>
  <si>
    <t>B1615</t>
  </si>
  <si>
    <t>B1616</t>
  </si>
  <si>
    <t xml:space="preserve">Felh.. c. támogatásértékű bevétel fejezteti kezelésű </t>
  </si>
  <si>
    <t>B2513</t>
  </si>
  <si>
    <t>Vagyoni tipusú adók</t>
  </si>
  <si>
    <t>B34</t>
  </si>
  <si>
    <t>B351</t>
  </si>
  <si>
    <t xml:space="preserve">Termék és szolgáltatások adói </t>
  </si>
  <si>
    <t>B35</t>
  </si>
  <si>
    <t xml:space="preserve">Értékesítési és forgalmi adók </t>
  </si>
  <si>
    <t>B3413</t>
  </si>
  <si>
    <t>B35111</t>
  </si>
  <si>
    <t xml:space="preserve">2. </t>
  </si>
  <si>
    <t>B3541</t>
  </si>
  <si>
    <t>B355</t>
  </si>
  <si>
    <t>Tartozkodás után fizetett idegenforgalmi adók</t>
  </si>
  <si>
    <t>B35511</t>
  </si>
  <si>
    <t>B35512</t>
  </si>
  <si>
    <t>Egyéb áruhasználat és szolgáltatási adók</t>
  </si>
  <si>
    <t xml:space="preserve">Egyéb közhatalmi bevételek </t>
  </si>
  <si>
    <t>B36</t>
  </si>
  <si>
    <t>B36101</t>
  </si>
  <si>
    <t xml:space="preserve">Eljárási illeték </t>
  </si>
  <si>
    <t>B36103</t>
  </si>
  <si>
    <t>Önkormányzatot megill.helyszíni és szabálysértési bírság</t>
  </si>
  <si>
    <t>B36110</t>
  </si>
  <si>
    <t xml:space="preserve">Egyéb bírság </t>
  </si>
  <si>
    <t>B36111</t>
  </si>
  <si>
    <t>Helyi adópotlék, adóbírság</t>
  </si>
  <si>
    <t>B36112</t>
  </si>
  <si>
    <t>Közhatalmi bevételek összesen</t>
  </si>
  <si>
    <t xml:space="preserve">Közhatalmi bevételek  </t>
  </si>
  <si>
    <t>Működési bevételek összesen</t>
  </si>
  <si>
    <t>Készletétrtékesítés ellenértéke</t>
  </si>
  <si>
    <t>B401</t>
  </si>
  <si>
    <t xml:space="preserve">Szolgáltatások ellenértéke </t>
  </si>
  <si>
    <t>B402</t>
  </si>
  <si>
    <t>Közvetitett szolgáltatások ellenértéke</t>
  </si>
  <si>
    <t>B403</t>
  </si>
  <si>
    <t xml:space="preserve">Tulajdonosi bevételek </t>
  </si>
  <si>
    <t>B404</t>
  </si>
  <si>
    <t>Ellátási díjak</t>
  </si>
  <si>
    <t>B405</t>
  </si>
  <si>
    <t xml:space="preserve">Kiszámlázott általános forgalmi adó </t>
  </si>
  <si>
    <t>B406</t>
  </si>
  <si>
    <t>Általános forgalmi adó visszatérítése</t>
  </si>
  <si>
    <t>B407</t>
  </si>
  <si>
    <t>Kamatbevétek</t>
  </si>
  <si>
    <t>B408</t>
  </si>
  <si>
    <t xml:space="preserve">9. </t>
  </si>
  <si>
    <t>Egyéb pénzügyi műveletek bevételei</t>
  </si>
  <si>
    <t>B409</t>
  </si>
  <si>
    <t>Egyéb működési bevételek</t>
  </si>
  <si>
    <t>B410</t>
  </si>
  <si>
    <t>Felhalmozási bevételek összesen</t>
  </si>
  <si>
    <t>B51</t>
  </si>
  <si>
    <t>B52</t>
  </si>
  <si>
    <t>Egyéb tárgyi eszközök értékesítése</t>
  </si>
  <si>
    <t>B53</t>
  </si>
  <si>
    <t xml:space="preserve">Részesedések értékeítése </t>
  </si>
  <si>
    <t>B54</t>
  </si>
  <si>
    <t>B7213</t>
  </si>
  <si>
    <t>Önkormányzatok működési  támogatása összesen</t>
  </si>
  <si>
    <t>B8113</t>
  </si>
  <si>
    <t>B82</t>
  </si>
  <si>
    <t>B71</t>
  </si>
  <si>
    <t>B8112</t>
  </si>
  <si>
    <t>B12</t>
  </si>
  <si>
    <t>K1</t>
  </si>
  <si>
    <t>K2</t>
  </si>
  <si>
    <t>K3</t>
  </si>
  <si>
    <t>K4</t>
  </si>
  <si>
    <t>K506</t>
  </si>
  <si>
    <t>K511</t>
  </si>
  <si>
    <t>K6-K7</t>
  </si>
  <si>
    <t>K84</t>
  </si>
  <si>
    <t>K88</t>
  </si>
  <si>
    <t>K508</t>
  </si>
  <si>
    <t>K86</t>
  </si>
  <si>
    <t>K512</t>
  </si>
  <si>
    <t>K9111</t>
  </si>
  <si>
    <t>K915</t>
  </si>
  <si>
    <t>K9121</t>
  </si>
  <si>
    <t>Foglalkoztatottak személyi juttatásai</t>
  </si>
  <si>
    <t>Külső személyi juttatások</t>
  </si>
  <si>
    <t>K11</t>
  </si>
  <si>
    <t>K12</t>
  </si>
  <si>
    <t>K31</t>
  </si>
  <si>
    <t>K32</t>
  </si>
  <si>
    <t>K33</t>
  </si>
  <si>
    <t>Kiküldetések,reklám-és propaganda kiadások</t>
  </si>
  <si>
    <t>K34</t>
  </si>
  <si>
    <t>Különféle  befizetések és egyéb dologi kiadások</t>
  </si>
  <si>
    <t>K35</t>
  </si>
  <si>
    <t>Ellátottak pénzbeli juttatásai(Társ.és szoc.jut.)</t>
  </si>
  <si>
    <t>K6</t>
  </si>
  <si>
    <t>K7</t>
  </si>
  <si>
    <t>20.</t>
  </si>
  <si>
    <t>K62</t>
  </si>
  <si>
    <t>K621</t>
  </si>
  <si>
    <t>K6214</t>
  </si>
  <si>
    <t>K64</t>
  </si>
  <si>
    <t>K641</t>
  </si>
  <si>
    <t>K71</t>
  </si>
  <si>
    <t>K711</t>
  </si>
  <si>
    <t>K71112</t>
  </si>
  <si>
    <t>K8613</t>
  </si>
  <si>
    <t>Sor-szám</t>
  </si>
  <si>
    <t>Szakfeladat megnevezés</t>
  </si>
  <si>
    <t>Önkormányzat</t>
  </si>
  <si>
    <t>Mindösszesen</t>
  </si>
  <si>
    <t xml:space="preserve"> Ezer forintban !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</si>
  <si>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</si>
  <si>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</si>
  <si>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</si>
  <si>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</si>
  <si>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</si>
  <si>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</si>
  <si>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</si>
  <si>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</si>
  <si>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</si>
  <si>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</si>
  <si>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</si>
  <si>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</si>
  <si>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</si>
  <si>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Központi ,rányitó szervi támogatás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</si>
  <si>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</si>
  <si>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</si>
  <si>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</si>
  <si>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</si>
  <si>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</si>
  <si>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</si>
  <si>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</si>
  <si>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</si>
  <si>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</si>
  <si>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</si>
  <si>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</si>
  <si>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</si>
  <si>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</si>
  <si>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</si>
  <si>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</si>
  <si>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</si>
  <si>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</si>
  <si>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</si>
  <si>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</si>
  <si>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</si>
  <si>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</si>
  <si>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</si>
  <si>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</si>
  <si>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</si>
  <si>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</si>
  <si>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</si>
  <si>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</si>
  <si>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</si>
  <si>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</si>
  <si>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</si>
  <si>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</si>
  <si>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</si>
  <si>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</si>
  <si>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</si>
  <si>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</si>
  <si>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</si>
  <si>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</si>
  <si>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</si>
  <si>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</si>
  <si>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</si>
  <si>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</si>
  <si>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</si>
  <si>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</si>
  <si>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</si>
  <si>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</si>
  <si>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</si>
  <si>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</si>
  <si>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</si>
  <si>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</si>
  <si>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</si>
  <si>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</si>
  <si>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</si>
  <si>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</si>
  <si>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</si>
  <si>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</si>
  <si>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</si>
  <si>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</si>
  <si>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</si>
  <si>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</si>
  <si>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</si>
  <si>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</si>
  <si>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</si>
  <si>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</si>
  <si>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</si>
  <si>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</si>
  <si>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</si>
  <si>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</si>
  <si>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</si>
  <si>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</si>
  <si>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</si>
  <si>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</si>
  <si>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</si>
  <si>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</si>
  <si>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</si>
  <si>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</si>
  <si>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</si>
  <si>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</si>
  <si>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</si>
  <si>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</si>
  <si>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</si>
  <si>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</si>
  <si>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</si>
  <si>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</si>
  <si>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</si>
  <si>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</si>
  <si>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</si>
  <si>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</si>
  <si>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Illetékek</t>
  </si>
  <si>
    <t>Helyi adók</t>
  </si>
  <si>
    <t>Gépjárműadó</t>
  </si>
  <si>
    <t>Kamatbevételek</t>
  </si>
  <si>
    <t>Üzemeltetésből származó bevétel</t>
  </si>
  <si>
    <t>Saját bevételek</t>
  </si>
  <si>
    <t>Adósságot keletkeztető éves kötelezetts. váll. felső határa 50%</t>
  </si>
  <si>
    <t>Társulás</t>
  </si>
  <si>
    <t>Intézmény</t>
  </si>
  <si>
    <t>Egyéb gép berendezés és felszerelés (200 e alatti)</t>
  </si>
  <si>
    <t xml:space="preserve">Intézmény </t>
  </si>
  <si>
    <t>Támogatások, kiegészítések (működési célú)</t>
  </si>
  <si>
    <t>II. Felhalmozási célú bevételek és kiadások mérlege
(Intézményi  szinten)</t>
  </si>
  <si>
    <t>Támogatásértékű kiadások, pénzeszközátadások</t>
  </si>
  <si>
    <t>Irányítás (felügyelet) alá tartozó költségvetési szervnek folyósított működési támogatás</t>
  </si>
  <si>
    <t>5. Felhalmozási célú támogatásértékű kiadások</t>
  </si>
  <si>
    <t>374115.</t>
  </si>
  <si>
    <t>3741.</t>
  </si>
  <si>
    <t>38114.</t>
  </si>
  <si>
    <t>38113.</t>
  </si>
  <si>
    <t>Non-profit szervezeteknek</t>
  </si>
  <si>
    <t>38115.</t>
  </si>
  <si>
    <t>3811.</t>
  </si>
  <si>
    <t>38213.</t>
  </si>
  <si>
    <t>3821.</t>
  </si>
  <si>
    <t>38.</t>
  </si>
  <si>
    <t>Óvodai nevelés</t>
  </si>
  <si>
    <t>Bölcsődei ellátás</t>
  </si>
  <si>
    <t>Létszámkeret</t>
  </si>
  <si>
    <t>RÁBCA MENTI K.ÖNK.  KÖZNEVELÉSI INTÉZMÉNYFENNTARTÓ TÁRSULÁS ÉS INTÉZMÉNYE  2015. ÉVI KÖLTSÉGVETÉSE</t>
  </si>
  <si>
    <t>2015. évi eredeti előirányzat</t>
  </si>
  <si>
    <t>I. Működési célú bevételek és kiadások mérlege
RÁBCA MENTI K.ÖNK. KÖZNEVELÉSI INTÉZMÉNYFENNTARTÓ TÁRSULÁS ÉS INTÉZMÉNYE  2015. ÉVI KÖLTSÉGVETÉSE</t>
  </si>
  <si>
    <t>2015. évi előirányzat</t>
  </si>
  <si>
    <t xml:space="preserve">2015. évi eredeti előirányzat </t>
  </si>
  <si>
    <t>RÁBCA MENTI K.ÖNK. KÖZNEVELÉSI INTÉZMÉNYFENNTARTÓ TÁRSULÁS ÉS INTÉZMÉNYE  2015. ÉVI KÖLTSÉGVETÉSE</t>
  </si>
  <si>
    <t>K211-K2017</t>
  </si>
  <si>
    <t>Munkaadókat terhelő jár.és szoc.hozzájárulási adó</t>
  </si>
  <si>
    <t>laptop</t>
  </si>
  <si>
    <t>óvoda szakmai feladatok ellátásához 200 e Ft alatti</t>
  </si>
  <si>
    <t>óvoda működési feladatok ellátásához 200 e Ft alatti</t>
  </si>
  <si>
    <t>bölcsödei feladatok ellátásához 200 e Ft alatti</t>
  </si>
  <si>
    <t>RÁBCA MENTI K.ÖNK.KÖZNEVELÉSI INTÉZMFENNTARTÓ TÁRSULÁS ÉS 
INTÉZMÉNYE  2015. ÉVI KÖLTSÉGVETÉSE</t>
  </si>
</sst>
</file>

<file path=xl/styles.xml><?xml version="1.0" encoding="utf-8"?>
<styleSheet xmlns="http://schemas.openxmlformats.org/spreadsheetml/2006/main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0.0"/>
    <numFmt numFmtId="166" formatCode="#,###"/>
  </numFmts>
  <fonts count="43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</cellStyleXfs>
  <cellXfs count="56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3" fontId="2" fillId="24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3" fontId="2" fillId="24" borderId="16" xfId="0" applyNumberFormat="1" applyFont="1" applyFill="1" applyBorder="1" applyAlignment="1">
      <alignment vertical="center"/>
    </xf>
    <xf numFmtId="0" fontId="2" fillId="24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/>
    </xf>
    <xf numFmtId="0" fontId="2" fillId="24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2" fillId="2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24" borderId="2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horizontal="left" vertical="center"/>
    </xf>
    <xf numFmtId="0" fontId="3" fillId="0" borderId="23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24" borderId="25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3" fontId="2" fillId="24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horizontal="left" vertical="center" wrapText="1"/>
    </xf>
    <xf numFmtId="0" fontId="2" fillId="1" borderId="11" xfId="0" applyFont="1" applyFill="1" applyBorder="1" applyAlignment="1">
      <alignment horizontal="left" vertical="center"/>
    </xf>
    <xf numFmtId="0" fontId="2" fillId="24" borderId="26" xfId="0" applyFont="1" applyFill="1" applyBorder="1" applyAlignment="1">
      <alignment vertical="center"/>
    </xf>
    <xf numFmtId="0" fontId="2" fillId="24" borderId="27" xfId="0" applyFont="1" applyFill="1" applyBorder="1" applyAlignment="1">
      <alignment vertical="center"/>
    </xf>
    <xf numFmtId="3" fontId="2" fillId="1" borderId="11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3" fontId="2" fillId="24" borderId="28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24" borderId="24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/>
    </xf>
    <xf numFmtId="0" fontId="2" fillId="25" borderId="17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2" fillId="1" borderId="23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3" fontId="3" fillId="0" borderId="28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2" fillId="24" borderId="21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 wrapText="1"/>
    </xf>
    <xf numFmtId="3" fontId="2" fillId="0" borderId="22" xfId="0" applyNumberFormat="1" applyFont="1" applyFill="1" applyBorder="1" applyAlignment="1">
      <alignment vertical="center" wrapText="1"/>
    </xf>
    <xf numFmtId="0" fontId="2" fillId="1" borderId="17" xfId="0" applyFont="1" applyFill="1" applyBorder="1" applyAlignment="1">
      <alignment horizontal="center" vertical="center"/>
    </xf>
    <xf numFmtId="3" fontId="2" fillId="1" borderId="21" xfId="0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>
      <alignment vertical="center"/>
    </xf>
    <xf numFmtId="0" fontId="2" fillId="1" borderId="17" xfId="0" applyFont="1" applyFill="1" applyBorder="1" applyAlignment="1">
      <alignment horizontal="center" vertical="center" wrapText="1"/>
    </xf>
    <xf numFmtId="0" fontId="6" fillId="1" borderId="2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2" fillId="1" borderId="21" xfId="0" applyNumberFormat="1" applyFont="1" applyFill="1" applyBorder="1" applyAlignment="1">
      <alignment horizontal="right" vertical="center"/>
    </xf>
    <xf numFmtId="3" fontId="2" fillId="24" borderId="21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3" fontId="2" fillId="0" borderId="38" xfId="0" applyNumberFormat="1" applyFont="1" applyFill="1" applyBorder="1" applyAlignment="1">
      <alignment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3" fontId="2" fillId="0" borderId="41" xfId="0" applyNumberFormat="1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2" fillId="24" borderId="42" xfId="0" applyFont="1" applyFill="1" applyBorder="1" applyAlignment="1">
      <alignment horizontal="center" vertical="center"/>
    </xf>
    <xf numFmtId="0" fontId="2" fillId="25" borderId="4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25" borderId="21" xfId="0" applyFont="1" applyFill="1" applyBorder="1" applyAlignment="1">
      <alignment horizontal="center" vertical="center"/>
    </xf>
    <xf numFmtId="0" fontId="2" fillId="24" borderId="25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1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0" fontId="3" fillId="1" borderId="21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2" fillId="24" borderId="24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1" borderId="2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1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24" borderId="40" xfId="0" applyFont="1" applyFill="1" applyBorder="1" applyAlignment="1">
      <alignment horizontal="center" vertical="center"/>
    </xf>
    <xf numFmtId="0" fontId="2" fillId="24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1" borderId="15" xfId="0" applyFont="1" applyFill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7" fillId="0" borderId="11" xfId="0" applyFont="1" applyBorder="1"/>
    <xf numFmtId="0" fontId="2" fillId="0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2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top"/>
    </xf>
    <xf numFmtId="0" fontId="2" fillId="0" borderId="45" xfId="0" applyFont="1" applyFill="1" applyBorder="1" applyAlignment="1">
      <alignment vertical="center"/>
    </xf>
    <xf numFmtId="0" fontId="8" fillId="0" borderId="46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1" fontId="3" fillId="0" borderId="24" xfId="0" applyNumberFormat="1" applyFont="1" applyFill="1" applyBorder="1" applyAlignment="1">
      <alignment horizontal="center" vertical="center"/>
    </xf>
    <xf numFmtId="0" fontId="2" fillId="24" borderId="42" xfId="0" applyFont="1" applyFill="1" applyBorder="1" applyAlignment="1">
      <alignment vertical="center"/>
    </xf>
    <xf numFmtId="0" fontId="2" fillId="24" borderId="50" xfId="0" applyFont="1" applyFill="1" applyBorder="1" applyAlignment="1">
      <alignment vertical="center"/>
    </xf>
    <xf numFmtId="0" fontId="2" fillId="24" borderId="51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top"/>
    </xf>
    <xf numFmtId="0" fontId="2" fillId="0" borderId="52" xfId="0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center" vertical="center"/>
    </xf>
    <xf numFmtId="0" fontId="2" fillId="24" borderId="37" xfId="0" applyFont="1" applyFill="1" applyBorder="1" applyAlignment="1">
      <alignment horizontal="center" vertical="center"/>
    </xf>
    <xf numFmtId="0" fontId="3" fillId="24" borderId="53" xfId="0" applyFont="1" applyFill="1" applyBorder="1" applyAlignment="1">
      <alignment horizontal="center" vertical="center"/>
    </xf>
    <xf numFmtId="3" fontId="2" fillId="24" borderId="53" xfId="0" applyNumberFormat="1" applyFont="1" applyFill="1" applyBorder="1" applyAlignment="1">
      <alignment horizontal="right" vertical="center"/>
    </xf>
    <xf numFmtId="3" fontId="2" fillId="25" borderId="21" xfId="0" applyNumberFormat="1" applyFont="1" applyFill="1" applyBorder="1" applyAlignment="1">
      <alignment horizontal="right" vertical="center"/>
    </xf>
    <xf numFmtId="3" fontId="3" fillId="0" borderId="24" xfId="0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165" fontId="2" fillId="24" borderId="5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6" fontId="0" fillId="0" borderId="0" xfId="0" applyNumberFormat="1" applyFill="1" applyAlignment="1" applyProtection="1">
      <alignment vertical="center" wrapText="1"/>
    </xf>
    <xf numFmtId="166" fontId="29" fillId="0" borderId="0" xfId="0" applyNumberFormat="1" applyFont="1" applyFill="1" applyAlignment="1" applyProtection="1">
      <alignment horizontal="centerContinuous" vertical="center" wrapText="1"/>
    </xf>
    <xf numFmtId="166" fontId="0" fillId="0" borderId="0" xfId="0" applyNumberFormat="1" applyFill="1" applyAlignment="1" applyProtection="1">
      <alignment horizontal="centerContinuous" vertical="center"/>
    </xf>
    <xf numFmtId="166" fontId="0" fillId="0" borderId="0" xfId="0" applyNumberFormat="1" applyFill="1" applyAlignment="1" applyProtection="1">
      <alignment horizontal="center" vertical="center" wrapText="1"/>
    </xf>
    <xf numFmtId="166" fontId="31" fillId="0" borderId="0" xfId="0" applyNumberFormat="1" applyFont="1" applyFill="1" applyAlignment="1" applyProtection="1">
      <alignment horizontal="right" vertical="center"/>
    </xf>
    <xf numFmtId="166" fontId="33" fillId="0" borderId="17" xfId="0" applyNumberFormat="1" applyFont="1" applyFill="1" applyBorder="1" applyAlignment="1" applyProtection="1">
      <alignment horizontal="centerContinuous" vertical="center" wrapText="1"/>
    </xf>
    <xf numFmtId="166" fontId="33" fillId="0" borderId="21" xfId="0" applyNumberFormat="1" applyFont="1" applyFill="1" applyBorder="1" applyAlignment="1" applyProtection="1">
      <alignment horizontal="centerContinuous" vertical="center" wrapText="1"/>
    </xf>
    <xf numFmtId="166" fontId="33" fillId="0" borderId="16" xfId="0" applyNumberFormat="1" applyFont="1" applyFill="1" applyBorder="1" applyAlignment="1" applyProtection="1">
      <alignment horizontal="centerContinuous" vertical="center" wrapText="1"/>
    </xf>
    <xf numFmtId="166" fontId="33" fillId="0" borderId="17" xfId="0" applyNumberFormat="1" applyFont="1" applyFill="1" applyBorder="1" applyAlignment="1" applyProtection="1">
      <alignment horizontal="center" vertical="center" wrapText="1"/>
    </xf>
    <xf numFmtId="166" fontId="33" fillId="0" borderId="21" xfId="0" applyNumberFormat="1" applyFont="1" applyFill="1" applyBorder="1" applyAlignment="1" applyProtection="1">
      <alignment horizontal="center" vertical="center" wrapText="1"/>
    </xf>
    <xf numFmtId="166" fontId="33" fillId="0" borderId="16" xfId="0" applyNumberFormat="1" applyFont="1" applyFill="1" applyBorder="1" applyAlignment="1" applyProtection="1">
      <alignment horizontal="center" vertical="center" wrapText="1"/>
    </xf>
    <xf numFmtId="166" fontId="34" fillId="0" borderId="0" xfId="0" applyNumberFormat="1" applyFont="1" applyFill="1" applyAlignment="1" applyProtection="1">
      <alignment horizontal="center" vertical="center" wrapText="1"/>
    </xf>
    <xf numFmtId="166" fontId="35" fillId="0" borderId="55" xfId="0" applyNumberFormat="1" applyFont="1" applyFill="1" applyBorder="1" applyAlignment="1" applyProtection="1">
      <alignment horizontal="center" vertical="center" wrapText="1"/>
    </xf>
    <xf numFmtId="166" fontId="35" fillId="0" borderId="17" xfId="0" applyNumberFormat="1" applyFont="1" applyFill="1" applyBorder="1" applyAlignment="1" applyProtection="1">
      <alignment horizontal="center" vertical="center" wrapText="1"/>
    </xf>
    <xf numFmtId="166" fontId="35" fillId="0" borderId="21" xfId="0" applyNumberFormat="1" applyFont="1" applyFill="1" applyBorder="1" applyAlignment="1" applyProtection="1">
      <alignment horizontal="center" vertical="center" wrapText="1"/>
    </xf>
    <xf numFmtId="166" fontId="35" fillId="0" borderId="16" xfId="0" applyNumberFormat="1" applyFont="1" applyFill="1" applyBorder="1" applyAlignment="1" applyProtection="1">
      <alignment horizontal="center" vertical="center" wrapText="1"/>
    </xf>
    <xf numFmtId="166" fontId="35" fillId="0" borderId="0" xfId="0" applyNumberFormat="1" applyFont="1" applyFill="1" applyAlignment="1" applyProtection="1">
      <alignment horizontal="center" vertical="center" wrapText="1"/>
    </xf>
    <xf numFmtId="166" fontId="0" fillId="0" borderId="56" xfId="0" applyNumberFormat="1" applyFill="1" applyBorder="1" applyAlignment="1" applyProtection="1">
      <alignment horizontal="left" vertical="center" wrapText="1" indent="1"/>
    </xf>
    <xf numFmtId="166" fontId="36" fillId="0" borderId="29" xfId="0" applyNumberFormat="1" applyFont="1" applyFill="1" applyBorder="1" applyAlignment="1" applyProtection="1">
      <alignment horizontal="left" vertical="center" wrapText="1" indent="1"/>
    </xf>
    <xf numFmtId="166" fontId="3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58" xfId="0" applyNumberFormat="1" applyFill="1" applyBorder="1" applyAlignment="1" applyProtection="1">
      <alignment horizontal="left" vertical="center" wrapText="1" indent="1"/>
    </xf>
    <xf numFmtId="166" fontId="36" fillId="0" borderId="10" xfId="0" applyNumberFormat="1" applyFont="1" applyFill="1" applyBorder="1" applyAlignment="1" applyProtection="1">
      <alignment horizontal="left" vertical="center" wrapText="1" indent="1"/>
    </xf>
    <xf numFmtId="166" fontId="3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32" xfId="0" applyNumberFormat="1" applyFont="1" applyFill="1" applyBorder="1" applyAlignment="1" applyProtection="1">
      <alignment horizontal="left" vertical="center" wrapText="1" indent="1"/>
    </xf>
    <xf numFmtId="166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37" fillId="0" borderId="0" xfId="0" applyNumberFormat="1" applyFont="1" applyFill="1" applyBorder="1" applyAlignment="1" applyProtection="1">
      <alignment horizontal="left" vertical="center" wrapText="1" indent="1"/>
    </xf>
    <xf numFmtId="166" fontId="36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6" fontId="3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6" fontId="38" fillId="0" borderId="55" xfId="0" applyNumberFormat="1" applyFont="1" applyFill="1" applyBorder="1" applyAlignment="1" applyProtection="1">
      <alignment horizontal="left" vertical="center" wrapText="1" indent="1"/>
    </xf>
    <xf numFmtId="166" fontId="35" fillId="0" borderId="17" xfId="0" applyNumberFormat="1" applyFont="1" applyFill="1" applyBorder="1" applyAlignment="1" applyProtection="1">
      <alignment horizontal="left" vertical="center" wrapText="1" indent="1"/>
    </xf>
    <xf numFmtId="166" fontId="35" fillId="0" borderId="21" xfId="0" applyNumberFormat="1" applyFont="1" applyFill="1" applyBorder="1" applyAlignment="1" applyProtection="1">
      <alignment horizontal="right" vertical="center" wrapText="1" indent="1"/>
    </xf>
    <xf numFmtId="166" fontId="35" fillId="0" borderId="16" xfId="0" applyNumberFormat="1" applyFont="1" applyFill="1" applyBorder="1" applyAlignment="1" applyProtection="1">
      <alignment horizontal="right" vertical="center" wrapText="1" indent="1"/>
    </xf>
    <xf numFmtId="166" fontId="39" fillId="0" borderId="60" xfId="0" applyNumberFormat="1" applyFont="1" applyFill="1" applyBorder="1" applyAlignment="1" applyProtection="1">
      <alignment horizontal="left" vertical="center" wrapText="1" indent="1"/>
    </xf>
    <xf numFmtId="166" fontId="37" fillId="0" borderId="35" xfId="0" applyNumberFormat="1" applyFont="1" applyFill="1" applyBorder="1" applyAlignment="1" applyProtection="1">
      <alignment horizontal="left" vertical="center" wrapText="1" indent="1"/>
    </xf>
    <xf numFmtId="166" fontId="40" fillId="0" borderId="61" xfId="0" applyNumberFormat="1" applyFont="1" applyFill="1" applyBorder="1" applyAlignment="1" applyProtection="1">
      <alignment horizontal="right" vertical="center" wrapText="1" indent="1"/>
    </xf>
    <xf numFmtId="166" fontId="37" fillId="0" borderId="10" xfId="0" applyNumberFormat="1" applyFont="1" applyFill="1" applyBorder="1" applyAlignment="1" applyProtection="1">
      <alignment horizontal="left" vertical="center" wrapText="1" indent="1"/>
    </xf>
    <xf numFmtId="166" fontId="37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6" fontId="39" fillId="0" borderId="58" xfId="0" applyNumberFormat="1" applyFont="1" applyFill="1" applyBorder="1" applyAlignment="1" applyProtection="1">
      <alignment horizontal="left" vertical="center" wrapText="1" indent="1"/>
    </xf>
    <xf numFmtId="166" fontId="3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3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11" xfId="0" applyNumberFormat="1" applyFont="1" applyFill="1" applyBorder="1" applyAlignment="1" applyProtection="1">
      <alignment horizontal="right" vertical="center" wrapText="1" indent="1"/>
    </xf>
    <xf numFmtId="166" fontId="37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17" xfId="0" applyNumberFormat="1" applyFont="1" applyFill="1" applyBorder="1" applyAlignment="1" applyProtection="1">
      <alignment horizontal="left" vertical="center" wrapText="1" indent="1"/>
    </xf>
    <xf numFmtId="166" fontId="3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6" fontId="38" fillId="0" borderId="17" xfId="0" applyNumberFormat="1" applyFont="1" applyFill="1" applyBorder="1" applyAlignment="1" applyProtection="1">
      <alignment horizontal="left" vertical="center" wrapText="1" indent="1"/>
    </xf>
    <xf numFmtId="166" fontId="38" fillId="0" borderId="63" xfId="0" applyNumberFormat="1" applyFont="1" applyFill="1" applyBorder="1" applyAlignment="1" applyProtection="1">
      <alignment horizontal="right" vertical="center" wrapText="1" indent="1"/>
    </xf>
    <xf numFmtId="0" fontId="3" fillId="0" borderId="46" xfId="0" applyFont="1" applyFill="1" applyBorder="1" applyAlignment="1">
      <alignment vertical="center"/>
    </xf>
    <xf numFmtId="166" fontId="36" fillId="0" borderId="10" xfId="0" quotePrefix="1" applyNumberFormat="1" applyFont="1" applyFill="1" applyBorder="1" applyAlignment="1" applyProtection="1">
      <alignment horizontal="left" vertical="center" wrapText="1" indent="6"/>
    </xf>
    <xf numFmtId="166" fontId="37" fillId="0" borderId="10" xfId="0" quotePrefix="1" applyNumberFormat="1" applyFont="1" applyFill="1" applyBorder="1" applyAlignment="1" applyProtection="1">
      <alignment horizontal="left" vertical="center" wrapText="1" indent="6"/>
    </xf>
    <xf numFmtId="166" fontId="36" fillId="0" borderId="10" xfId="0" quotePrefix="1" applyNumberFormat="1" applyFont="1" applyFill="1" applyBorder="1" applyAlignment="1" applyProtection="1">
      <alignment horizontal="left" vertical="center" wrapText="1" indent="3"/>
    </xf>
    <xf numFmtId="166" fontId="36" fillId="0" borderId="35" xfId="0" applyNumberFormat="1" applyFont="1" applyFill="1" applyBorder="1" applyAlignment="1" applyProtection="1">
      <alignment horizontal="left" vertical="center" wrapText="1" indent="1"/>
    </xf>
    <xf numFmtId="166" fontId="36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6" fontId="36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6" fontId="39" fillId="0" borderId="56" xfId="0" applyNumberFormat="1" applyFont="1" applyFill="1" applyBorder="1" applyAlignment="1" applyProtection="1">
      <alignment horizontal="left" vertical="center" wrapText="1" indent="1"/>
    </xf>
    <xf numFmtId="166" fontId="40" fillId="0" borderId="35" xfId="0" applyNumberFormat="1" applyFont="1" applyFill="1" applyBorder="1" applyAlignment="1" applyProtection="1">
      <alignment horizontal="left" vertical="center" wrapText="1" indent="1"/>
    </xf>
    <xf numFmtId="166" fontId="40" fillId="0" borderId="20" xfId="0" applyNumberFormat="1" applyFont="1" applyFill="1" applyBorder="1" applyAlignment="1" applyProtection="1">
      <alignment horizontal="right" vertical="center" wrapText="1" indent="1"/>
    </xf>
    <xf numFmtId="166" fontId="3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6" fontId="37" fillId="0" borderId="10" xfId="0" applyNumberFormat="1" applyFont="1" applyFill="1" applyBorder="1" applyAlignment="1" applyProtection="1">
      <alignment horizontal="left" vertical="center" wrapText="1" indent="2"/>
    </xf>
    <xf numFmtId="166" fontId="37" fillId="0" borderId="11" xfId="0" applyNumberFormat="1" applyFont="1" applyFill="1" applyBorder="1" applyAlignment="1" applyProtection="1">
      <alignment horizontal="left" vertical="center" wrapText="1" indent="2"/>
    </xf>
    <xf numFmtId="166" fontId="40" fillId="0" borderId="11" xfId="0" applyNumberFormat="1" applyFont="1" applyFill="1" applyBorder="1" applyAlignment="1" applyProtection="1">
      <alignment horizontal="left" vertical="center" wrapText="1" indent="1"/>
    </xf>
    <xf numFmtId="166" fontId="37" fillId="0" borderId="29" xfId="0" applyNumberFormat="1" applyFont="1" applyFill="1" applyBorder="1" applyAlignment="1" applyProtection="1">
      <alignment horizontal="left" vertical="center" wrapText="1" indent="1"/>
    </xf>
    <xf numFmtId="166" fontId="37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6" fontId="36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6" fontId="36" fillId="0" borderId="29" xfId="0" applyNumberFormat="1" applyFont="1" applyFill="1" applyBorder="1" applyAlignment="1" applyProtection="1">
      <alignment horizontal="left" vertical="center" wrapText="1" indent="2"/>
    </xf>
    <xf numFmtId="166" fontId="36" fillId="0" borderId="33" xfId="0" applyNumberFormat="1" applyFont="1" applyFill="1" applyBorder="1" applyAlignment="1" applyProtection="1">
      <alignment horizontal="left" vertical="center" wrapText="1" indent="2"/>
    </xf>
    <xf numFmtId="3" fontId="2" fillId="0" borderId="0" xfId="0" applyNumberFormat="1" applyFont="1" applyFill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24" xfId="0" applyNumberFormat="1" applyFont="1" applyFill="1" applyBorder="1" applyAlignment="1">
      <alignment horizontal="center" vertical="center" wrapText="1"/>
    </xf>
    <xf numFmtId="3" fontId="2" fillId="0" borderId="55" xfId="0" applyNumberFormat="1" applyFont="1" applyFill="1" applyBorder="1" applyAlignment="1">
      <alignment vertical="center" wrapText="1"/>
    </xf>
    <xf numFmtId="3" fontId="3" fillId="0" borderId="55" xfId="0" applyNumberFormat="1" applyFont="1" applyFill="1" applyBorder="1" applyAlignment="1">
      <alignment vertical="center"/>
    </xf>
    <xf numFmtId="3" fontId="3" fillId="0" borderId="38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24" borderId="55" xfId="0" applyFont="1" applyFill="1" applyBorder="1" applyAlignment="1">
      <alignment horizontal="center" vertical="center"/>
    </xf>
    <xf numFmtId="3" fontId="2" fillId="24" borderId="55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41" fontId="2" fillId="1" borderId="11" xfId="0" applyNumberFormat="1" applyFont="1" applyFill="1" applyBorder="1" applyAlignment="1">
      <alignment horizontal="center" vertical="center"/>
    </xf>
    <xf numFmtId="3" fontId="2" fillId="24" borderId="24" xfId="0" applyNumberFormat="1" applyFont="1" applyFill="1" applyBorder="1" applyAlignment="1">
      <alignment vertical="center"/>
    </xf>
    <xf numFmtId="1" fontId="2" fillId="1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1" fontId="2" fillId="24" borderId="28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1" fontId="2" fillId="0" borderId="24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right" vertical="center"/>
    </xf>
    <xf numFmtId="0" fontId="2" fillId="25" borderId="17" xfId="0" applyFont="1" applyFill="1" applyBorder="1" applyAlignment="1">
      <alignment horizontal="center" vertical="center"/>
    </xf>
    <xf numFmtId="1" fontId="2" fillId="25" borderId="21" xfId="0" applyNumberFormat="1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top"/>
    </xf>
    <xf numFmtId="0" fontId="2" fillId="25" borderId="37" xfId="0" applyFont="1" applyFill="1" applyBorder="1" applyAlignment="1">
      <alignment vertical="center"/>
    </xf>
    <xf numFmtId="1" fontId="2" fillId="25" borderId="53" xfId="0" applyNumberFormat="1" applyFont="1" applyFill="1" applyBorder="1" applyAlignment="1">
      <alignment horizontal="center" vertical="center"/>
    </xf>
    <xf numFmtId="3" fontId="2" fillId="25" borderId="53" xfId="0" applyNumberFormat="1" applyFont="1" applyFill="1" applyBorder="1" applyAlignment="1">
      <alignment horizontal="right" vertical="center"/>
    </xf>
    <xf numFmtId="1" fontId="2" fillId="24" borderId="21" xfId="0" applyNumberFormat="1" applyFont="1" applyFill="1" applyBorder="1" applyAlignment="1">
      <alignment horizontal="center" vertical="center"/>
    </xf>
    <xf numFmtId="3" fontId="2" fillId="24" borderId="53" xfId="0" applyNumberFormat="1" applyFont="1" applyFill="1" applyBorder="1" applyAlignment="1">
      <alignment vertical="center"/>
    </xf>
    <xf numFmtId="3" fontId="2" fillId="24" borderId="21" xfId="0" applyNumberFormat="1" applyFont="1" applyFill="1" applyBorder="1" applyAlignment="1">
      <alignment vertical="center"/>
    </xf>
    <xf numFmtId="0" fontId="2" fillId="24" borderId="64" xfId="0" applyFont="1" applyFill="1" applyBorder="1" applyAlignment="1">
      <alignment horizontal="center" vertical="center" wrapText="1"/>
    </xf>
    <xf numFmtId="3" fontId="2" fillId="24" borderId="16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 applyProtection="1">
      <alignment horizontal="centerContinuous" vertical="center"/>
    </xf>
    <xf numFmtId="166" fontId="0" fillId="0" borderId="0" xfId="0" applyNumberFormat="1" applyFont="1" applyFill="1" applyAlignment="1" applyProtection="1">
      <alignment vertical="center" wrapText="1"/>
    </xf>
    <xf numFmtId="164" fontId="2" fillId="0" borderId="65" xfId="0" applyNumberFormat="1" applyFont="1" applyBorder="1" applyAlignment="1">
      <alignment horizontal="right" vertical="center" wrapText="1"/>
    </xf>
    <xf numFmtId="166" fontId="33" fillId="0" borderId="64" xfId="0" applyNumberFormat="1" applyFont="1" applyFill="1" applyBorder="1" applyAlignment="1" applyProtection="1">
      <alignment horizontal="centerContinuous" vertical="center" wrapText="1"/>
    </xf>
    <xf numFmtId="166" fontId="33" fillId="0" borderId="66" xfId="0" applyNumberFormat="1" applyFont="1" applyFill="1" applyBorder="1" applyAlignment="1" applyProtection="1">
      <alignment horizontal="centerContinuous" vertical="center" wrapText="1"/>
    </xf>
    <xf numFmtId="166" fontId="36" fillId="0" borderId="67" xfId="0" applyNumberFormat="1" applyFont="1" applyFill="1" applyBorder="1" applyAlignment="1" applyProtection="1">
      <alignment horizontal="left" vertical="center" wrapText="1" indent="1"/>
    </xf>
    <xf numFmtId="166" fontId="36" fillId="0" borderId="49" xfId="0" applyNumberFormat="1" applyFont="1" applyFill="1" applyBorder="1" applyAlignment="1" applyProtection="1">
      <alignment horizontal="left" vertical="center" wrapText="1" indent="1"/>
    </xf>
    <xf numFmtId="166" fontId="36" fillId="0" borderId="15" xfId="0" applyNumberFormat="1" applyFont="1" applyFill="1" applyBorder="1" applyAlignment="1" applyProtection="1">
      <alignment horizontal="left" vertical="center" wrapText="1" indent="1"/>
    </xf>
    <xf numFmtId="166" fontId="36" fillId="0" borderId="47" xfId="0" applyNumberFormat="1" applyFont="1" applyFill="1" applyBorder="1" applyAlignment="1" applyProtection="1">
      <alignment horizontal="left" vertical="center" wrapText="1" indent="1"/>
    </xf>
    <xf numFmtId="166" fontId="36" fillId="0" borderId="11" xfId="0" applyNumberFormat="1" applyFont="1" applyFill="1" applyBorder="1" applyAlignment="1" applyProtection="1">
      <alignment horizontal="left" vertical="center" wrapText="1" indent="1"/>
    </xf>
    <xf numFmtId="166" fontId="36" fillId="0" borderId="46" xfId="0" applyNumberFormat="1" applyFont="1" applyFill="1" applyBorder="1" applyAlignment="1" applyProtection="1">
      <alignment horizontal="left" vertical="center" wrapText="1" indent="1"/>
    </xf>
    <xf numFmtId="166" fontId="36" fillId="0" borderId="11" xfId="0" applyNumberFormat="1" applyFont="1" applyFill="1" applyBorder="1" applyAlignment="1" applyProtection="1">
      <alignment horizontal="center" vertical="center" wrapText="1"/>
    </xf>
    <xf numFmtId="166" fontId="36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166" fontId="37" fillId="0" borderId="11" xfId="0" applyNumberFormat="1" applyFont="1" applyFill="1" applyBorder="1" applyAlignment="1" applyProtection="1">
      <alignment horizontal="left" vertical="center" wrapText="1" indent="1"/>
    </xf>
    <xf numFmtId="166" fontId="36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66" fontId="3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6" fontId="3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6" fontId="36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6" fontId="36" fillId="0" borderId="68" xfId="0" applyNumberFormat="1" applyFont="1" applyFill="1" applyBorder="1" applyAlignment="1" applyProtection="1">
      <alignment horizontal="left" vertical="center" wrapText="1" indent="1"/>
      <protection locked="0"/>
    </xf>
    <xf numFmtId="166" fontId="37" fillId="0" borderId="15" xfId="0" applyNumberFormat="1" applyFont="1" applyFill="1" applyBorder="1" applyAlignment="1" applyProtection="1">
      <alignment horizontal="left" vertical="center" wrapText="1" indent="1"/>
    </xf>
    <xf numFmtId="166" fontId="37" fillId="0" borderId="47" xfId="0" applyNumberFormat="1" applyFont="1" applyFill="1" applyBorder="1" applyAlignment="1" applyProtection="1">
      <alignment horizontal="left" vertical="center" wrapText="1" indent="1"/>
    </xf>
    <xf numFmtId="166" fontId="37" fillId="0" borderId="69" xfId="0" applyNumberFormat="1" applyFont="1" applyFill="1" applyBorder="1" applyAlignment="1" applyProtection="1">
      <alignment horizontal="left" vertical="center" wrapText="1" indent="1"/>
    </xf>
    <xf numFmtId="166" fontId="36" fillId="0" borderId="0" xfId="0" applyNumberFormat="1" applyFont="1" applyFill="1" applyBorder="1" applyAlignment="1" applyProtection="1">
      <alignment horizontal="center" vertical="center" wrapText="1"/>
    </xf>
    <xf numFmtId="166" fontId="35" fillId="0" borderId="64" xfId="0" applyNumberFormat="1" applyFont="1" applyFill="1" applyBorder="1" applyAlignment="1" applyProtection="1">
      <alignment horizontal="left" vertical="center" wrapText="1" indent="1"/>
    </xf>
    <xf numFmtId="166" fontId="35" fillId="0" borderId="66" xfId="0" applyNumberFormat="1" applyFont="1" applyFill="1" applyBorder="1" applyAlignment="1" applyProtection="1">
      <alignment horizontal="left" vertical="center" wrapText="1" indent="1"/>
    </xf>
    <xf numFmtId="0" fontId="2" fillId="0" borderId="0" xfId="0" applyFont="1" applyFill="1" applyAlignment="1">
      <alignment vertical="center" wrapText="1"/>
    </xf>
    <xf numFmtId="0" fontId="2" fillId="0" borderId="70" xfId="0" applyFont="1" applyFill="1" applyBorder="1" applyAlignment="1">
      <alignment vertical="center"/>
    </xf>
    <xf numFmtId="0" fontId="8" fillId="0" borderId="71" xfId="0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7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" fillId="1" borderId="10" xfId="0" applyFont="1" applyFill="1" applyBorder="1" applyAlignment="1">
      <alignment horizontal="right" vertical="top"/>
    </xf>
    <xf numFmtId="3" fontId="3" fillId="0" borderId="12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1" borderId="10" xfId="0" applyFont="1" applyFill="1" applyBorder="1" applyAlignment="1">
      <alignment horizontal="right" vertical="center"/>
    </xf>
    <xf numFmtId="3" fontId="2" fillId="0" borderId="72" xfId="0" applyNumberFormat="1" applyFont="1" applyFill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top" wrapText="1"/>
    </xf>
    <xf numFmtId="0" fontId="8" fillId="0" borderId="44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61" xfId="0" applyFont="1" applyFill="1" applyBorder="1" applyAlignment="1">
      <alignment horizontal="center" vertical="top"/>
    </xf>
    <xf numFmtId="0" fontId="3" fillId="0" borderId="15" xfId="0" applyFont="1" applyBorder="1" applyAlignment="1">
      <alignment vertical="top" wrapText="1"/>
    </xf>
    <xf numFmtId="0" fontId="2" fillId="24" borderId="55" xfId="0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right" vertical="center" wrapText="1"/>
    </xf>
    <xf numFmtId="0" fontId="3" fillId="0" borderId="85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2" fillId="0" borderId="57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2" fillId="1" borderId="16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3" fontId="3" fillId="0" borderId="59" xfId="0" applyNumberFormat="1" applyFont="1" applyFill="1" applyBorder="1" applyAlignment="1">
      <alignment horizontal="right" vertical="center"/>
    </xf>
    <xf numFmtId="3" fontId="2" fillId="24" borderId="59" xfId="0" applyNumberFormat="1" applyFont="1" applyFill="1" applyBorder="1" applyAlignment="1">
      <alignment horizontal="right" vertical="center"/>
    </xf>
    <xf numFmtId="3" fontId="2" fillId="24" borderId="16" xfId="0" applyNumberFormat="1" applyFont="1" applyFill="1" applyBorder="1" applyAlignment="1">
      <alignment horizontal="right" vertical="center"/>
    </xf>
    <xf numFmtId="3" fontId="2" fillId="24" borderId="86" xfId="0" applyNumberFormat="1" applyFont="1" applyFill="1" applyBorder="1" applyAlignment="1">
      <alignment horizontal="right" vertical="center"/>
    </xf>
    <xf numFmtId="3" fontId="3" fillId="0" borderId="85" xfId="0" applyNumberFormat="1" applyFont="1" applyFill="1" applyBorder="1" applyAlignment="1">
      <alignment horizontal="right" vertical="center"/>
    </xf>
    <xf numFmtId="0" fontId="3" fillId="0" borderId="72" xfId="0" applyFont="1" applyFill="1" applyBorder="1" applyAlignment="1">
      <alignment vertical="center"/>
    </xf>
    <xf numFmtId="3" fontId="2" fillId="24" borderId="59" xfId="0" applyNumberFormat="1" applyFont="1" applyFill="1" applyBorder="1" applyAlignment="1">
      <alignment vertical="center"/>
    </xf>
    <xf numFmtId="0" fontId="3" fillId="0" borderId="70" xfId="0" applyFont="1" applyFill="1" applyBorder="1" applyAlignment="1">
      <alignment vertical="center"/>
    </xf>
    <xf numFmtId="3" fontId="2" fillId="24" borderId="13" xfId="0" applyNumberFormat="1" applyFont="1" applyFill="1" applyBorder="1" applyAlignment="1">
      <alignment horizontal="right" vertical="center"/>
    </xf>
    <xf numFmtId="3" fontId="2" fillId="0" borderId="57" xfId="0" applyNumberFormat="1" applyFont="1" applyFill="1" applyBorder="1" applyAlignment="1">
      <alignment vertical="center"/>
    </xf>
    <xf numFmtId="3" fontId="2" fillId="25" borderId="16" xfId="0" applyNumberFormat="1" applyFont="1" applyFill="1" applyBorder="1" applyAlignment="1">
      <alignment horizontal="right" vertical="center"/>
    </xf>
    <xf numFmtId="3" fontId="2" fillId="25" borderId="86" xfId="0" applyNumberFormat="1" applyFont="1" applyFill="1" applyBorder="1" applyAlignment="1">
      <alignment horizontal="right" vertical="center"/>
    </xf>
    <xf numFmtId="3" fontId="2" fillId="0" borderId="85" xfId="0" applyNumberFormat="1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2" fillId="0" borderId="85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3" fontId="2" fillId="1" borderId="16" xfId="0" applyNumberFormat="1" applyFont="1" applyFill="1" applyBorder="1" applyAlignment="1">
      <alignment vertical="center"/>
    </xf>
    <xf numFmtId="0" fontId="2" fillId="0" borderId="85" xfId="0" applyFont="1" applyFill="1" applyBorder="1" applyAlignment="1">
      <alignment vertical="center"/>
    </xf>
    <xf numFmtId="0" fontId="2" fillId="0" borderId="72" xfId="0" applyFont="1" applyFill="1" applyBorder="1" applyAlignment="1">
      <alignment vertical="center"/>
    </xf>
    <xf numFmtId="3" fontId="2" fillId="24" borderId="14" xfId="0" applyNumberFormat="1" applyFont="1" applyFill="1" applyBorder="1" applyAlignment="1">
      <alignment horizontal="right" vertical="center"/>
    </xf>
    <xf numFmtId="3" fontId="2" fillId="1" borderId="57" xfId="0" applyNumberFormat="1" applyFont="1" applyFill="1" applyBorder="1" applyAlignment="1">
      <alignment vertical="center"/>
    </xf>
    <xf numFmtId="3" fontId="3" fillId="0" borderId="57" xfId="0" applyNumberFormat="1" applyFont="1" applyFill="1" applyBorder="1" applyAlignment="1">
      <alignment vertical="center"/>
    </xf>
    <xf numFmtId="3" fontId="8" fillId="0" borderId="57" xfId="0" applyNumberFormat="1" applyFont="1" applyFill="1" applyBorder="1" applyAlignment="1">
      <alignment vertical="center"/>
    </xf>
    <xf numFmtId="3" fontId="3" fillId="0" borderId="57" xfId="0" applyNumberFormat="1" applyFont="1" applyFill="1" applyBorder="1" applyAlignment="1">
      <alignment horizontal="right" vertical="center"/>
    </xf>
    <xf numFmtId="3" fontId="2" fillId="0" borderId="85" xfId="0" applyNumberFormat="1" applyFont="1" applyFill="1" applyBorder="1" applyAlignment="1">
      <alignment horizontal="right" vertical="center"/>
    </xf>
    <xf numFmtId="0" fontId="2" fillId="24" borderId="43" xfId="0" applyFont="1" applyFill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43" xfId="0" applyFont="1" applyFill="1" applyBorder="1" applyAlignment="1">
      <alignment vertical="center"/>
    </xf>
    <xf numFmtId="0" fontId="2" fillId="24" borderId="6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24" borderId="24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left" vertical="center"/>
    </xf>
    <xf numFmtId="0" fontId="2" fillId="1" borderId="64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2" fillId="0" borderId="73" xfId="0" applyFont="1" applyFill="1" applyBorder="1" applyAlignment="1">
      <alignment horizontal="left" vertical="center" wrapText="1"/>
    </xf>
    <xf numFmtId="0" fontId="3" fillId="0" borderId="66" xfId="0" applyFont="1" applyBorder="1"/>
    <xf numFmtId="0" fontId="3" fillId="0" borderId="64" xfId="0" applyFont="1" applyBorder="1"/>
    <xf numFmtId="0" fontId="3" fillId="0" borderId="2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1" borderId="66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" fillId="0" borderId="0" xfId="0" applyFont="1" applyFill="1" applyAlignment="1">
      <alignment horizontal="center" vertical="center" wrapText="1"/>
    </xf>
    <xf numFmtId="0" fontId="2" fillId="24" borderId="55" xfId="0" applyFont="1" applyFill="1" applyBorder="1" applyAlignment="1">
      <alignment horizontal="center" vertical="center" wrapText="1"/>
    </xf>
    <xf numFmtId="0" fontId="41" fillId="0" borderId="55" xfId="0" applyFont="1" applyBorder="1" applyAlignment="1"/>
    <xf numFmtId="0" fontId="41" fillId="0" borderId="55" xfId="0" applyFont="1" applyBorder="1" applyAlignment="1">
      <alignment vertical="center"/>
    </xf>
    <xf numFmtId="3" fontId="2" fillId="24" borderId="73" xfId="0" applyNumberFormat="1" applyFont="1" applyFill="1" applyBorder="1" applyAlignment="1">
      <alignment horizontal="center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4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center" vertical="top"/>
    </xf>
    <xf numFmtId="0" fontId="2" fillId="24" borderId="28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25" borderId="2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4" borderId="42" xfId="0" applyFont="1" applyFill="1" applyBorder="1" applyAlignment="1">
      <alignment horizontal="left" vertical="center" wrapText="1"/>
    </xf>
    <xf numFmtId="0" fontId="2" fillId="24" borderId="50" xfId="0" applyFont="1" applyFill="1" applyBorder="1" applyAlignment="1">
      <alignment horizontal="left" vertical="center" wrapText="1"/>
    </xf>
    <xf numFmtId="0" fontId="2" fillId="24" borderId="21" xfId="0" applyFont="1" applyFill="1" applyBorder="1" applyAlignment="1">
      <alignment horizontal="left" vertical="center"/>
    </xf>
    <xf numFmtId="0" fontId="2" fillId="25" borderId="53" xfId="0" applyFont="1" applyFill="1" applyBorder="1" applyAlignment="1">
      <alignment horizontal="left" vertical="center"/>
    </xf>
    <xf numFmtId="0" fontId="2" fillId="24" borderId="66" xfId="0" applyFont="1" applyFill="1" applyBorder="1" applyAlignment="1">
      <alignment horizontal="left" vertical="center"/>
    </xf>
    <xf numFmtId="0" fontId="2" fillId="24" borderId="74" xfId="0" applyFont="1" applyFill="1" applyBorder="1" applyAlignment="1">
      <alignment horizontal="center" vertical="center"/>
    </xf>
    <xf numFmtId="0" fontId="2" fillId="24" borderId="38" xfId="0" applyFont="1" applyFill="1" applyBorder="1" applyAlignment="1">
      <alignment horizontal="center" vertical="center"/>
    </xf>
    <xf numFmtId="0" fontId="2" fillId="24" borderId="75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0" fontId="2" fillId="24" borderId="41" xfId="0" applyFont="1" applyFill="1" applyBorder="1" applyAlignment="1">
      <alignment horizontal="center" vertical="center"/>
    </xf>
    <xf numFmtId="0" fontId="2" fillId="24" borderId="7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77" xfId="0" applyFont="1" applyFill="1" applyBorder="1" applyAlignment="1">
      <alignment horizontal="left" vertical="center"/>
    </xf>
    <xf numFmtId="0" fontId="2" fillId="1" borderId="2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9" fillId="0" borderId="11" xfId="0" applyFont="1" applyBorder="1"/>
    <xf numFmtId="0" fontId="2" fillId="0" borderId="10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77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24" borderId="74" xfId="0" applyFont="1" applyFill="1" applyBorder="1" applyAlignment="1">
      <alignment horizontal="center" vertical="center" wrapText="1"/>
    </xf>
    <xf numFmtId="0" fontId="2" fillId="24" borderId="38" xfId="0" applyFont="1" applyFill="1" applyBorder="1" applyAlignment="1">
      <alignment horizontal="center" vertical="center" wrapText="1"/>
    </xf>
    <xf numFmtId="0" fontId="2" fillId="24" borderId="75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2" fillId="24" borderId="41" xfId="0" applyFont="1" applyFill="1" applyBorder="1" applyAlignment="1">
      <alignment horizontal="center" vertical="center" wrapText="1"/>
    </xf>
    <xf numFmtId="0" fontId="2" fillId="24" borderId="76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0" fillId="0" borderId="55" xfId="0" applyBorder="1" applyAlignment="1">
      <alignment vertical="center"/>
    </xf>
    <xf numFmtId="0" fontId="2" fillId="24" borderId="28" xfId="0" applyFont="1" applyFill="1" applyBorder="1" applyAlignment="1">
      <alignment horizontal="left" vertical="top"/>
    </xf>
    <xf numFmtId="0" fontId="2" fillId="24" borderId="42" xfId="0" applyFont="1" applyFill="1" applyBorder="1" applyAlignment="1">
      <alignment horizontal="left" vertical="center"/>
    </xf>
    <xf numFmtId="0" fontId="2" fillId="24" borderId="50" xfId="0" applyFont="1" applyFill="1" applyBorder="1" applyAlignment="1">
      <alignment horizontal="left" vertical="center"/>
    </xf>
    <xf numFmtId="0" fontId="2" fillId="24" borderId="51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2" fillId="25" borderId="43" xfId="0" applyFont="1" applyFill="1" applyBorder="1" applyAlignment="1">
      <alignment horizontal="left" vertical="center"/>
    </xf>
    <xf numFmtId="0" fontId="2" fillId="25" borderId="66" xfId="0" applyFont="1" applyFill="1" applyBorder="1" applyAlignment="1">
      <alignment horizontal="left" vertical="center"/>
    </xf>
    <xf numFmtId="0" fontId="2" fillId="25" borderId="64" xfId="0" applyFont="1" applyFill="1" applyBorder="1" applyAlignment="1">
      <alignment horizontal="left" vertical="center"/>
    </xf>
    <xf numFmtId="0" fontId="2" fillId="1" borderId="23" xfId="0" applyFont="1" applyFill="1" applyBorder="1" applyAlignment="1">
      <alignment horizontal="left" vertical="center"/>
    </xf>
    <xf numFmtId="0" fontId="2" fillId="1" borderId="47" xfId="0" applyFont="1" applyFill="1" applyBorder="1" applyAlignment="1">
      <alignment horizontal="left" vertical="center"/>
    </xf>
    <xf numFmtId="0" fontId="2" fillId="1" borderId="15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top"/>
    </xf>
    <xf numFmtId="0" fontId="2" fillId="0" borderId="31" xfId="0" applyFont="1" applyFill="1" applyBorder="1" applyAlignment="1">
      <alignment horizontal="left" vertical="top"/>
    </xf>
    <xf numFmtId="0" fontId="2" fillId="25" borderId="43" xfId="0" applyFont="1" applyFill="1" applyBorder="1" applyAlignment="1">
      <alignment horizontal="left" vertical="top"/>
    </xf>
    <xf numFmtId="0" fontId="2" fillId="25" borderId="66" xfId="0" applyFont="1" applyFill="1" applyBorder="1" applyAlignment="1">
      <alignment horizontal="left" vertical="top"/>
    </xf>
    <xf numFmtId="0" fontId="2" fillId="25" borderId="64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 wrapText="1"/>
    </xf>
    <xf numFmtId="166" fontId="32" fillId="0" borderId="78" xfId="0" applyNumberFormat="1" applyFont="1" applyFill="1" applyBorder="1" applyAlignment="1" applyProtection="1">
      <alignment horizontal="center" vertical="center" wrapText="1"/>
    </xf>
    <xf numFmtId="166" fontId="32" fillId="0" borderId="7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 applyProtection="1">
      <alignment horizontal="center" vertical="center" wrapText="1"/>
    </xf>
    <xf numFmtId="166" fontId="33" fillId="0" borderId="43" xfId="0" applyNumberFormat="1" applyFont="1" applyFill="1" applyBorder="1" applyAlignment="1" applyProtection="1">
      <alignment horizontal="center" vertical="center" wrapText="1"/>
    </xf>
    <xf numFmtId="166" fontId="33" fillId="0" borderId="63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Alignment="1" applyProtection="1">
      <alignment horizontal="center" textRotation="180" wrapText="1"/>
    </xf>
    <xf numFmtId="166" fontId="32" fillId="0" borderId="80" xfId="0" applyNumberFormat="1" applyFont="1" applyFill="1" applyBorder="1" applyAlignment="1" applyProtection="1">
      <alignment horizontal="center" vertical="center" wrapText="1"/>
    </xf>
    <xf numFmtId="166" fontId="32" fillId="0" borderId="81" xfId="0" applyNumberFormat="1" applyFont="1" applyFill="1" applyBorder="1" applyAlignment="1" applyProtection="1">
      <alignment horizontal="center" vertical="center" wrapText="1"/>
    </xf>
    <xf numFmtId="0" fontId="2" fillId="24" borderId="46" xfId="0" applyFont="1" applyFill="1" applyBorder="1" applyAlignment="1">
      <alignment horizontal="left" vertical="center"/>
    </xf>
    <xf numFmtId="0" fontId="2" fillId="24" borderId="15" xfId="0" applyFont="1" applyFill="1" applyBorder="1" applyAlignment="1">
      <alignment horizontal="left" vertical="center"/>
    </xf>
    <xf numFmtId="0" fontId="2" fillId="24" borderId="53" xfId="0" applyFont="1" applyFill="1" applyBorder="1" applyAlignment="1">
      <alignment horizontal="center" vertical="center" wrapText="1"/>
    </xf>
    <xf numFmtId="0" fontId="2" fillId="24" borderId="25" xfId="0" applyFont="1" applyFill="1" applyBorder="1" applyAlignment="1">
      <alignment horizontal="center" vertical="center" wrapText="1"/>
    </xf>
    <xf numFmtId="3" fontId="2" fillId="24" borderId="39" xfId="0" applyNumberFormat="1" applyFont="1" applyFill="1" applyBorder="1" applyAlignment="1">
      <alignment horizontal="center" vertical="center" wrapText="1"/>
    </xf>
    <xf numFmtId="3" fontId="2" fillId="24" borderId="75" xfId="0" applyNumberFormat="1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left" vertical="center"/>
    </xf>
    <xf numFmtId="0" fontId="8" fillId="0" borderId="68" xfId="0" applyFont="1" applyFill="1" applyBorder="1" applyAlignment="1">
      <alignment horizontal="left" vertical="center"/>
    </xf>
    <xf numFmtId="0" fontId="8" fillId="0" borderId="83" xfId="0" applyFont="1" applyFill="1" applyBorder="1" applyAlignment="1">
      <alignment horizontal="left" vertical="center"/>
    </xf>
    <xf numFmtId="0" fontId="2" fillId="24" borderId="84" xfId="0" applyFont="1" applyFill="1" applyBorder="1" applyAlignment="1">
      <alignment horizontal="left" vertical="center"/>
    </xf>
    <xf numFmtId="0" fontId="2" fillId="24" borderId="73" xfId="0" applyFont="1" applyFill="1" applyBorder="1" applyAlignment="1">
      <alignment vertical="center"/>
    </xf>
    <xf numFmtId="0" fontId="8" fillId="1" borderId="82" xfId="0" applyFont="1" applyFill="1" applyBorder="1" applyAlignment="1">
      <alignment horizontal="left" vertical="center"/>
    </xf>
    <xf numFmtId="0" fontId="8" fillId="1" borderId="68" xfId="0" applyFont="1" applyFill="1" applyBorder="1" applyAlignment="1">
      <alignment horizontal="left" vertical="center"/>
    </xf>
    <xf numFmtId="0" fontId="8" fillId="1" borderId="83" xfId="0" applyFont="1" applyFill="1" applyBorder="1" applyAlignment="1">
      <alignment horizontal="left" vertical="center"/>
    </xf>
    <xf numFmtId="0" fontId="2" fillId="24" borderId="34" xfId="0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0" fontId="2" fillId="24" borderId="73" xfId="0" applyFont="1" applyFill="1" applyBorder="1" applyAlignment="1">
      <alignment horizontal="center" vertical="center"/>
    </xf>
    <xf numFmtId="0" fontId="2" fillId="24" borderId="6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70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top"/>
    </xf>
    <xf numFmtId="0" fontId="2" fillId="0" borderId="61" xfId="0" applyFont="1" applyFill="1" applyBorder="1" applyAlignment="1">
      <alignment horizontal="center" vertical="top"/>
    </xf>
    <xf numFmtId="0" fontId="2" fillId="24" borderId="73" xfId="0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top"/>
    </xf>
    <xf numFmtId="0" fontId="2" fillId="0" borderId="44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0" fontId="2" fillId="24" borderId="25" xfId="0" applyFont="1" applyFill="1" applyBorder="1" applyAlignment="1">
      <alignment horizontal="left" vertical="center"/>
    </xf>
    <xf numFmtId="3" fontId="2" fillId="0" borderId="11" xfId="0" applyNumberFormat="1" applyFont="1" applyFill="1" applyBorder="1" applyAlignment="1">
      <alignment horizontal="left" vertical="center"/>
    </xf>
    <xf numFmtId="3" fontId="2" fillId="0" borderId="24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0" fontId="2" fillId="24" borderId="17" xfId="0" applyFont="1" applyFill="1" applyBorder="1" applyAlignment="1">
      <alignment horizontal="center" vertical="center" wrapText="1"/>
    </xf>
    <xf numFmtId="0" fontId="2" fillId="24" borderId="43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24" borderId="37" xfId="0" applyNumberFormat="1" applyFont="1" applyFill="1" applyBorder="1" applyAlignment="1">
      <alignment horizontal="center" vertical="center" wrapText="1"/>
    </xf>
    <xf numFmtId="49" fontId="2" fillId="24" borderId="18" xfId="0" applyNumberFormat="1" applyFont="1" applyFill="1" applyBorder="1" applyAlignment="1">
      <alignment horizontal="center" vertical="center" wrapText="1"/>
    </xf>
    <xf numFmtId="0" fontId="2" fillId="24" borderId="39" xfId="0" applyFont="1" applyFill="1" applyBorder="1" applyAlignment="1">
      <alignment horizontal="center" vertical="center" wrapText="1"/>
    </xf>
    <xf numFmtId="0" fontId="2" fillId="24" borderId="40" xfId="0" applyFont="1" applyFill="1" applyBorder="1" applyAlignment="1">
      <alignment horizontal="center" vertical="center" wrapText="1"/>
    </xf>
    <xf numFmtId="43" fontId="2" fillId="24" borderId="38" xfId="0" applyNumberFormat="1" applyFont="1" applyFill="1" applyBorder="1" applyAlignment="1">
      <alignment horizontal="center" vertical="center" wrapText="1"/>
    </xf>
    <xf numFmtId="43" fontId="2" fillId="24" borderId="75" xfId="0" applyNumberFormat="1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55" xfId="0" applyFont="1" applyFill="1" applyBorder="1" applyAlignment="1">
      <alignment horizontal="left" vertical="center" wrapText="1"/>
    </xf>
    <xf numFmtId="0" fontId="0" fillId="0" borderId="55" xfId="0" applyBorder="1"/>
    <xf numFmtId="0" fontId="2" fillId="24" borderId="19" xfId="0" applyFont="1" applyFill="1" applyBorder="1" applyAlignment="1">
      <alignment horizontal="center" vertical="center" wrapText="1"/>
    </xf>
    <xf numFmtId="0" fontId="2" fillId="24" borderId="77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33" xfId="0" applyFont="1" applyFill="1" applyBorder="1" applyAlignment="1">
      <alignment horizontal="center" vertical="center" wrapText="1"/>
    </xf>
    <xf numFmtId="0" fontId="2" fillId="24" borderId="36" xfId="0" applyFont="1" applyFill="1" applyBorder="1" applyAlignment="1">
      <alignment horizontal="center" vertical="center" wrapText="1"/>
    </xf>
    <xf numFmtId="0" fontId="2" fillId="24" borderId="24" xfId="0" applyFont="1" applyFill="1" applyBorder="1" applyAlignment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 enableFormatConditionsCalculation="0">
    <tabColor indexed="10"/>
  </sheetPr>
  <dimension ref="A1:F44"/>
  <sheetViews>
    <sheetView zoomScaleNormal="100" workbookViewId="0">
      <selection activeCell="D16" sqref="D16"/>
    </sheetView>
  </sheetViews>
  <sheetFormatPr defaultRowHeight="15.75" customHeight="1"/>
  <cols>
    <col min="1" max="2" width="3.7109375" style="1" customWidth="1"/>
    <col min="3" max="3" width="35.140625" style="2" bestFit="1" customWidth="1"/>
    <col min="4" max="4" width="7" style="2" customWidth="1"/>
    <col min="5" max="5" width="14" style="2" bestFit="1" customWidth="1"/>
    <col min="6" max="6" width="11.5703125" style="2" bestFit="1" customWidth="1"/>
    <col min="7" max="16384" width="9.140625" style="2"/>
  </cols>
  <sheetData>
    <row r="1" spans="1:6" ht="29.25" customHeight="1">
      <c r="A1" s="415" t="s">
        <v>494</v>
      </c>
      <c r="B1" s="415"/>
      <c r="C1" s="415"/>
      <c r="D1" s="415"/>
      <c r="E1" s="415"/>
      <c r="F1" s="415"/>
    </row>
    <row r="2" spans="1:6" ht="15.75" customHeight="1">
      <c r="A2" s="421" t="s">
        <v>218</v>
      </c>
      <c r="B2" s="421"/>
      <c r="C2" s="421"/>
      <c r="D2" s="421"/>
      <c r="E2" s="421"/>
      <c r="F2" s="421"/>
    </row>
    <row r="3" spans="1:6" ht="15.75" customHeight="1" thickBot="1">
      <c r="A3" s="3"/>
      <c r="B3" s="3"/>
      <c r="C3" s="3"/>
      <c r="D3" s="3"/>
      <c r="E3" s="27"/>
      <c r="F3" s="27" t="s">
        <v>0</v>
      </c>
    </row>
    <row r="4" spans="1:6" ht="26.25" customHeight="1" thickBot="1">
      <c r="A4" s="416" t="s">
        <v>132</v>
      </c>
      <c r="B4" s="417"/>
      <c r="C4" s="417"/>
      <c r="D4" s="416" t="s">
        <v>121</v>
      </c>
      <c r="E4" s="419" t="s">
        <v>495</v>
      </c>
      <c r="F4" s="420"/>
    </row>
    <row r="5" spans="1:6" ht="25.5" customHeight="1" thickBot="1">
      <c r="A5" s="417"/>
      <c r="B5" s="417"/>
      <c r="C5" s="417"/>
      <c r="D5" s="418"/>
      <c r="E5" s="272" t="s">
        <v>472</v>
      </c>
      <c r="F5" s="272" t="s">
        <v>473</v>
      </c>
    </row>
    <row r="6" spans="1:6" ht="15.75" customHeight="1" thickBot="1">
      <c r="A6" s="400" t="s">
        <v>8</v>
      </c>
      <c r="B6" s="401"/>
      <c r="C6" s="402"/>
      <c r="D6" s="120"/>
      <c r="E6" s="121">
        <f>SUM(E7:E11)</f>
        <v>174411</v>
      </c>
      <c r="F6" s="347">
        <f>SUM(F7:F11)</f>
        <v>18640</v>
      </c>
    </row>
    <row r="7" spans="1:6" ht="15.75" customHeight="1">
      <c r="A7" s="4" t="s">
        <v>133</v>
      </c>
      <c r="B7" s="389" t="s">
        <v>221</v>
      </c>
      <c r="C7" s="389"/>
      <c r="D7" s="10" t="s">
        <v>222</v>
      </c>
      <c r="E7" s="50">
        <v>174411</v>
      </c>
      <c r="F7" s="348"/>
    </row>
    <row r="8" spans="1:6" ht="15.75" customHeight="1">
      <c r="A8" s="4" t="s">
        <v>134</v>
      </c>
      <c r="B8" s="389" t="s">
        <v>53</v>
      </c>
      <c r="C8" s="389"/>
      <c r="D8" s="10" t="s">
        <v>225</v>
      </c>
      <c r="E8" s="50"/>
      <c r="F8" s="349"/>
    </row>
    <row r="9" spans="1:6" ht="15.75" customHeight="1">
      <c r="A9" s="4" t="s">
        <v>135</v>
      </c>
      <c r="B9" s="389" t="s">
        <v>8</v>
      </c>
      <c r="C9" s="389"/>
      <c r="D9" s="10" t="s">
        <v>220</v>
      </c>
      <c r="E9" s="50"/>
      <c r="F9" s="11">
        <v>18640</v>
      </c>
    </row>
    <row r="10" spans="1:6" ht="15.75" customHeight="1">
      <c r="A10" s="4">
        <v>4</v>
      </c>
      <c r="B10" s="388"/>
      <c r="C10" s="388"/>
      <c r="D10" s="64" t="s">
        <v>227</v>
      </c>
      <c r="E10" s="185"/>
      <c r="F10" s="349"/>
    </row>
    <row r="11" spans="1:6" ht="15.75" customHeight="1" thickBot="1">
      <c r="A11" s="4"/>
      <c r="B11" s="388"/>
      <c r="C11" s="388"/>
      <c r="D11" s="64"/>
      <c r="E11" s="185"/>
      <c r="F11" s="350"/>
    </row>
    <row r="12" spans="1:6" s="15" customFormat="1" ht="15.75" customHeight="1" thickBot="1">
      <c r="A12" s="400" t="s">
        <v>54</v>
      </c>
      <c r="B12" s="401"/>
      <c r="C12" s="402"/>
      <c r="D12" s="120"/>
      <c r="E12" s="121">
        <f>SUM(E13:E16)</f>
        <v>0</v>
      </c>
      <c r="F12" s="347">
        <f>SUM(F13:F16)</f>
        <v>0</v>
      </c>
    </row>
    <row r="13" spans="1:6" ht="15.75" customHeight="1">
      <c r="A13" s="274" t="s">
        <v>133</v>
      </c>
      <c r="B13" s="399" t="s">
        <v>223</v>
      </c>
      <c r="C13" s="399"/>
      <c r="D13" s="275" t="s">
        <v>224</v>
      </c>
      <c r="E13" s="68"/>
      <c r="F13" s="348"/>
    </row>
    <row r="14" spans="1:6" ht="15.75" customHeight="1">
      <c r="A14" s="4" t="s">
        <v>134</v>
      </c>
      <c r="B14" s="389" t="s">
        <v>54</v>
      </c>
      <c r="C14" s="389"/>
      <c r="D14" s="10" t="s">
        <v>226</v>
      </c>
      <c r="E14" s="50"/>
      <c r="F14" s="349"/>
    </row>
    <row r="15" spans="1:6" ht="15.75" customHeight="1">
      <c r="A15" s="4" t="s">
        <v>135</v>
      </c>
      <c r="B15" s="388" t="s">
        <v>61</v>
      </c>
      <c r="C15" s="388"/>
      <c r="D15" s="64" t="s">
        <v>235</v>
      </c>
      <c r="E15" s="185"/>
      <c r="F15" s="349"/>
    </row>
    <row r="16" spans="1:6" ht="15.75" customHeight="1" thickBot="1">
      <c r="A16" s="4"/>
      <c r="B16" s="388"/>
      <c r="C16" s="388"/>
      <c r="D16" s="64"/>
      <c r="E16" s="185"/>
      <c r="F16" s="350"/>
    </row>
    <row r="17" spans="1:6" s="15" customFormat="1" ht="15.75" customHeight="1" thickBot="1">
      <c r="A17" s="400" t="s">
        <v>55</v>
      </c>
      <c r="B17" s="401"/>
      <c r="C17" s="402"/>
      <c r="D17" s="120"/>
      <c r="E17" s="121"/>
      <c r="F17" s="347"/>
    </row>
    <row r="18" spans="1:6" s="15" customFormat="1" ht="15.75" customHeight="1">
      <c r="A18" s="410" t="s">
        <v>133</v>
      </c>
      <c r="B18" s="405" t="s">
        <v>56</v>
      </c>
      <c r="C18" s="406"/>
      <c r="D18" s="63" t="s">
        <v>234</v>
      </c>
      <c r="E18" s="276">
        <f>SUM(E19:E20)</f>
        <v>0</v>
      </c>
      <c r="F18" s="351">
        <f>SUM(F19:F20)</f>
        <v>0</v>
      </c>
    </row>
    <row r="19" spans="1:6" ht="15.75" customHeight="1">
      <c r="A19" s="411"/>
      <c r="B19" s="16" t="s">
        <v>133</v>
      </c>
      <c r="C19" s="19" t="s">
        <v>57</v>
      </c>
      <c r="D19" s="10"/>
      <c r="E19" s="50"/>
      <c r="F19" s="349"/>
    </row>
    <row r="20" spans="1:6" ht="15.75" customHeight="1">
      <c r="A20" s="411"/>
      <c r="B20" s="16" t="s">
        <v>134</v>
      </c>
      <c r="C20" s="19" t="s">
        <v>58</v>
      </c>
      <c r="D20" s="10"/>
      <c r="E20" s="50"/>
      <c r="F20" s="349"/>
    </row>
    <row r="21" spans="1:6" ht="15.75" customHeight="1">
      <c r="A21" s="411" t="s">
        <v>134</v>
      </c>
      <c r="B21" s="413" t="s">
        <v>59</v>
      </c>
      <c r="C21" s="414"/>
      <c r="D21" s="23" t="s">
        <v>233</v>
      </c>
      <c r="E21" s="48">
        <f>SUM(E22:E23)</f>
        <v>0</v>
      </c>
      <c r="F21" s="352">
        <f>SUM(F22:F23)</f>
        <v>0</v>
      </c>
    </row>
    <row r="22" spans="1:6" ht="15.75" customHeight="1">
      <c r="A22" s="411"/>
      <c r="B22" s="16" t="s">
        <v>133</v>
      </c>
      <c r="C22" s="19" t="s">
        <v>57</v>
      </c>
      <c r="D22" s="10"/>
      <c r="E22" s="50"/>
      <c r="F22" s="349"/>
    </row>
    <row r="23" spans="1:6" ht="15.75" customHeight="1" thickBot="1">
      <c r="A23" s="412"/>
      <c r="B23" s="74" t="s">
        <v>134</v>
      </c>
      <c r="C23" s="73" t="s">
        <v>60</v>
      </c>
      <c r="D23" s="277" t="s">
        <v>313</v>
      </c>
      <c r="E23" s="278"/>
      <c r="F23" s="350"/>
    </row>
    <row r="24" spans="1:6" ht="18" customHeight="1" thickBot="1">
      <c r="A24" s="101"/>
      <c r="B24" s="407" t="s">
        <v>117</v>
      </c>
      <c r="C24" s="398"/>
      <c r="D24" s="147"/>
      <c r="E24" s="118">
        <f>E6+E12+E18+E21</f>
        <v>174411</v>
      </c>
      <c r="F24" s="353">
        <f>F6+F12+F18+F21</f>
        <v>18640</v>
      </c>
    </row>
    <row r="25" spans="1:6" s="15" customFormat="1" ht="25.5" customHeight="1">
      <c r="A25" s="76" t="s">
        <v>133</v>
      </c>
      <c r="B25" s="408" t="s">
        <v>34</v>
      </c>
      <c r="C25" s="409"/>
      <c r="D25" s="63" t="s">
        <v>229</v>
      </c>
      <c r="E25" s="276">
        <f>SUM(E26:E27)</f>
        <v>0</v>
      </c>
      <c r="F25" s="351">
        <f>SUM(F26:F27)</f>
        <v>0</v>
      </c>
    </row>
    <row r="26" spans="1:6" ht="15.75" customHeight="1">
      <c r="A26" s="395"/>
      <c r="B26" s="10" t="s">
        <v>133</v>
      </c>
      <c r="C26" s="77" t="s">
        <v>127</v>
      </c>
      <c r="D26" s="10"/>
      <c r="E26" s="50"/>
      <c r="F26" s="349"/>
    </row>
    <row r="27" spans="1:6" ht="15.75" customHeight="1">
      <c r="A27" s="403"/>
      <c r="B27" s="10" t="s">
        <v>134</v>
      </c>
      <c r="C27" s="77" t="s">
        <v>128</v>
      </c>
      <c r="D27" s="10"/>
      <c r="E27" s="50"/>
      <c r="F27" s="349"/>
    </row>
    <row r="28" spans="1:6" s="15" customFormat="1" ht="15.75" customHeight="1">
      <c r="A28" s="279" t="s">
        <v>134</v>
      </c>
      <c r="B28" s="404" t="s">
        <v>27</v>
      </c>
      <c r="C28" s="404"/>
      <c r="D28" s="23" t="s">
        <v>230</v>
      </c>
      <c r="E28" s="48"/>
      <c r="F28" s="354"/>
    </row>
    <row r="29" spans="1:6" ht="15.75" customHeight="1">
      <c r="A29" s="395"/>
      <c r="B29" s="16" t="s">
        <v>133</v>
      </c>
      <c r="C29" s="5" t="s">
        <v>110</v>
      </c>
      <c r="D29" s="10"/>
      <c r="E29" s="50">
        <v>0</v>
      </c>
      <c r="F29" s="349"/>
    </row>
    <row r="30" spans="1:6" ht="15.75" customHeight="1" thickBot="1">
      <c r="A30" s="403"/>
      <c r="B30" s="16" t="s">
        <v>134</v>
      </c>
      <c r="C30" s="5" t="s">
        <v>129</v>
      </c>
      <c r="D30" s="10"/>
      <c r="E30" s="50">
        <v>0</v>
      </c>
      <c r="F30" s="355">
        <v>0</v>
      </c>
    </row>
    <row r="31" spans="1:6" ht="15.75" customHeight="1">
      <c r="A31" s="390" t="s">
        <v>200</v>
      </c>
      <c r="B31" s="391"/>
      <c r="C31" s="391"/>
      <c r="D31" s="391"/>
      <c r="E31" s="391"/>
      <c r="F31" s="348"/>
    </row>
    <row r="32" spans="1:6" ht="15.75" customHeight="1">
      <c r="A32" s="178" t="s">
        <v>133</v>
      </c>
      <c r="B32" s="389" t="s">
        <v>201</v>
      </c>
      <c r="C32" s="389"/>
      <c r="D32" s="151" t="s">
        <v>231</v>
      </c>
      <c r="E32" s="50">
        <v>0</v>
      </c>
      <c r="F32" s="11">
        <v>174311</v>
      </c>
    </row>
    <row r="33" spans="1:6" ht="15.75" customHeight="1">
      <c r="A33" s="178" t="s">
        <v>134</v>
      </c>
      <c r="B33" s="389" t="s">
        <v>202</v>
      </c>
      <c r="C33" s="389"/>
      <c r="D33" s="151"/>
      <c r="E33" s="50">
        <v>0</v>
      </c>
      <c r="F33" s="349"/>
    </row>
    <row r="34" spans="1:6" ht="15.75" customHeight="1">
      <c r="A34" s="178"/>
      <c r="B34" s="394" t="s">
        <v>203</v>
      </c>
      <c r="C34" s="394"/>
      <c r="D34" s="394"/>
      <c r="E34" s="70">
        <f>SUM(E32:E33)</f>
        <v>0</v>
      </c>
      <c r="F34" s="356">
        <f>SUM(F32:F33)</f>
        <v>174311</v>
      </c>
    </row>
    <row r="35" spans="1:6" s="15" customFormat="1" ht="25.5" customHeight="1">
      <c r="A35" s="76" t="s">
        <v>135</v>
      </c>
      <c r="B35" s="392" t="s">
        <v>35</v>
      </c>
      <c r="C35" s="393"/>
      <c r="D35" s="23"/>
      <c r="E35" s="48">
        <f>SUM(E36:E37)</f>
        <v>0</v>
      </c>
      <c r="F35" s="354"/>
    </row>
    <row r="36" spans="1:6" ht="15.75" customHeight="1">
      <c r="A36" s="395"/>
      <c r="B36" s="16" t="s">
        <v>133</v>
      </c>
      <c r="C36" s="5" t="s">
        <v>130</v>
      </c>
      <c r="D36" s="10" t="s">
        <v>232</v>
      </c>
      <c r="E36" s="50">
        <v>0</v>
      </c>
      <c r="F36" s="349"/>
    </row>
    <row r="37" spans="1:6" ht="15.75" customHeight="1" thickBot="1">
      <c r="A37" s="396"/>
      <c r="B37" s="75" t="s">
        <v>134</v>
      </c>
      <c r="C37" s="116" t="s">
        <v>131</v>
      </c>
      <c r="D37" s="64"/>
      <c r="E37" s="185">
        <v>0</v>
      </c>
      <c r="F37" s="350"/>
    </row>
    <row r="38" spans="1:6" ht="18" customHeight="1" thickBot="1">
      <c r="A38" s="101"/>
      <c r="B38" s="397" t="s">
        <v>92</v>
      </c>
      <c r="C38" s="398"/>
      <c r="D38" s="147"/>
      <c r="E38" s="118">
        <f>E25+E28+E34+E35</f>
        <v>0</v>
      </c>
      <c r="F38" s="353">
        <f>F25+F28+F34+F35</f>
        <v>174311</v>
      </c>
    </row>
    <row r="39" spans="1:6" ht="21" customHeight="1" thickBot="1">
      <c r="A39" s="21"/>
      <c r="B39" s="385" t="s">
        <v>160</v>
      </c>
      <c r="C39" s="386"/>
      <c r="D39" s="44"/>
      <c r="E39" s="119">
        <f>E24+E38</f>
        <v>174411</v>
      </c>
      <c r="F39" s="357">
        <f>F24+F38</f>
        <v>192951</v>
      </c>
    </row>
    <row r="40" spans="1:6" ht="21" customHeight="1" thickBot="1">
      <c r="A40" s="181"/>
      <c r="B40" s="383" t="s">
        <v>216</v>
      </c>
      <c r="C40" s="384"/>
      <c r="D40" s="182"/>
      <c r="E40" s="183">
        <v>0</v>
      </c>
      <c r="F40" s="358">
        <v>0</v>
      </c>
    </row>
    <row r="41" spans="1:6" ht="21" customHeight="1" thickBot="1">
      <c r="A41" s="181"/>
      <c r="B41" s="383" t="s">
        <v>211</v>
      </c>
      <c r="C41" s="384"/>
      <c r="D41" s="182"/>
      <c r="E41" s="183">
        <f>E39+E40</f>
        <v>174411</v>
      </c>
      <c r="F41" s="358">
        <f>F39+F40</f>
        <v>192951</v>
      </c>
    </row>
    <row r="42" spans="1:6" ht="15.75" customHeight="1">
      <c r="A42" s="29" t="s">
        <v>133</v>
      </c>
      <c r="B42" s="387" t="s">
        <v>46</v>
      </c>
      <c r="C42" s="387"/>
      <c r="D42" s="91"/>
      <c r="E42" s="186">
        <f>E6+E26</f>
        <v>174411</v>
      </c>
      <c r="F42" s="359">
        <f>F6+F26+F34</f>
        <v>192951</v>
      </c>
    </row>
    <row r="43" spans="1:6" ht="15" customHeight="1" thickBot="1">
      <c r="A43" s="88" t="s">
        <v>134</v>
      </c>
      <c r="B43" s="388" t="s">
        <v>93</v>
      </c>
      <c r="C43" s="388"/>
      <c r="D43" s="93"/>
      <c r="E43" s="185">
        <f>E12+E21+E27</f>
        <v>0</v>
      </c>
      <c r="F43" s="355">
        <f>F12+F21+F27</f>
        <v>0</v>
      </c>
    </row>
    <row r="44" spans="1:6" ht="18" customHeight="1" thickBot="1">
      <c r="A44" s="21"/>
      <c r="B44" s="385" t="s">
        <v>160</v>
      </c>
      <c r="C44" s="386"/>
      <c r="D44" s="94"/>
      <c r="E44" s="119">
        <f>SUM(E42:E43)</f>
        <v>174411</v>
      </c>
      <c r="F44" s="357">
        <f>SUM(F42:F43)</f>
        <v>192951</v>
      </c>
    </row>
  </sheetData>
  <mergeCells count="39">
    <mergeCell ref="A6:C6"/>
    <mergeCell ref="A1:F1"/>
    <mergeCell ref="A4:C5"/>
    <mergeCell ref="D4:D5"/>
    <mergeCell ref="E4:F4"/>
    <mergeCell ref="A2:F2"/>
    <mergeCell ref="B8:C8"/>
    <mergeCell ref="B7:C7"/>
    <mergeCell ref="B9:C9"/>
    <mergeCell ref="A29:A30"/>
    <mergeCell ref="B16:C16"/>
    <mergeCell ref="B10:C10"/>
    <mergeCell ref="B14:C14"/>
    <mergeCell ref="B11:C11"/>
    <mergeCell ref="A12:C12"/>
    <mergeCell ref="B15:C15"/>
    <mergeCell ref="B38:C38"/>
    <mergeCell ref="B32:C32"/>
    <mergeCell ref="B13:C13"/>
    <mergeCell ref="A17:C17"/>
    <mergeCell ref="A26:A27"/>
    <mergeCell ref="B28:C28"/>
    <mergeCell ref="B18:C18"/>
    <mergeCell ref="B24:C24"/>
    <mergeCell ref="B25:C25"/>
    <mergeCell ref="A18:A20"/>
    <mergeCell ref="A21:A23"/>
    <mergeCell ref="B21:C21"/>
    <mergeCell ref="B33:C33"/>
    <mergeCell ref="A31:E31"/>
    <mergeCell ref="B35:C35"/>
    <mergeCell ref="B34:D34"/>
    <mergeCell ref="A36:A37"/>
    <mergeCell ref="B41:C41"/>
    <mergeCell ref="B44:C44"/>
    <mergeCell ref="B42:C42"/>
    <mergeCell ref="B43:C43"/>
    <mergeCell ref="B39:C39"/>
    <mergeCell ref="B40:C40"/>
  </mergeCells>
  <phoneticPr fontId="0" type="noConversion"/>
  <printOptions horizontalCentered="1"/>
  <pageMargins left="0.39370078740157483" right="0.25" top="0.59055118110236227" bottom="0.59055118110236227" header="0.39370078740157483" footer="0.51181102362204722"/>
  <pageSetup paperSize="9" scale="77" firstPageNumber="38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G17"/>
  <sheetViews>
    <sheetView zoomScaleNormal="100" workbookViewId="0">
      <selection activeCell="E25" sqref="E25"/>
    </sheetView>
  </sheetViews>
  <sheetFormatPr defaultRowHeight="12.75"/>
  <cols>
    <col min="3" max="3" width="36.140625" customWidth="1"/>
    <col min="4" max="4" width="23.42578125" bestFit="1" customWidth="1"/>
  </cols>
  <sheetData>
    <row r="1" spans="1:7" s="2" customFormat="1" ht="29.25" customHeight="1">
      <c r="A1" s="415" t="s">
        <v>494</v>
      </c>
      <c r="B1" s="415"/>
      <c r="C1" s="415"/>
      <c r="D1" s="415"/>
      <c r="E1" s="326"/>
      <c r="F1" s="326"/>
      <c r="G1" s="326"/>
    </row>
    <row r="2" spans="1:7">
      <c r="A2" s="3"/>
      <c r="B2" s="3"/>
      <c r="C2" s="3"/>
      <c r="D2" s="265"/>
    </row>
    <row r="3" spans="1:7">
      <c r="A3" s="3"/>
      <c r="B3" s="3"/>
      <c r="C3" s="3"/>
      <c r="D3" s="265"/>
    </row>
    <row r="4" spans="1:7">
      <c r="A4" s="3"/>
      <c r="B4" s="3"/>
      <c r="C4" s="3"/>
      <c r="D4" s="265"/>
    </row>
    <row r="5" spans="1:7">
      <c r="A5" s="3"/>
      <c r="B5" s="3"/>
      <c r="C5" s="3"/>
      <c r="D5" s="27" t="s">
        <v>0</v>
      </c>
    </row>
    <row r="6" spans="1:7" ht="13.5" thickBot="1">
      <c r="A6" s="1"/>
      <c r="B6" s="1"/>
      <c r="C6" s="2"/>
      <c r="D6" s="27"/>
    </row>
    <row r="7" spans="1:7" ht="12.75" customHeight="1">
      <c r="A7" s="558" t="s">
        <v>132</v>
      </c>
      <c r="B7" s="559"/>
      <c r="C7" s="560"/>
      <c r="D7" s="266" t="s">
        <v>495</v>
      </c>
    </row>
    <row r="8" spans="1:7">
      <c r="A8" s="561"/>
      <c r="B8" s="562"/>
      <c r="C8" s="563"/>
      <c r="D8" s="267" t="s">
        <v>361</v>
      </c>
    </row>
    <row r="9" spans="1:7">
      <c r="A9" s="4" t="s">
        <v>133</v>
      </c>
      <c r="B9" s="389" t="s">
        <v>465</v>
      </c>
      <c r="C9" s="389"/>
      <c r="D9" s="6"/>
    </row>
    <row r="10" spans="1:7">
      <c r="A10" s="4" t="s">
        <v>134</v>
      </c>
      <c r="B10" s="389" t="s">
        <v>466</v>
      </c>
      <c r="C10" s="389"/>
      <c r="D10" s="6">
        <v>0</v>
      </c>
    </row>
    <row r="11" spans="1:7">
      <c r="A11" s="4" t="s">
        <v>135</v>
      </c>
      <c r="B11" s="389" t="s">
        <v>467</v>
      </c>
      <c r="C11" s="389"/>
      <c r="D11" s="6">
        <v>0</v>
      </c>
    </row>
    <row r="12" spans="1:7">
      <c r="A12" s="4" t="s">
        <v>136</v>
      </c>
      <c r="B12" s="389" t="s">
        <v>468</v>
      </c>
      <c r="C12" s="389"/>
      <c r="D12" s="6">
        <v>0</v>
      </c>
    </row>
    <row r="13" spans="1:7" ht="13.5" thickBot="1">
      <c r="A13" s="4" t="s">
        <v>137</v>
      </c>
      <c r="B13" s="388" t="s">
        <v>469</v>
      </c>
      <c r="C13" s="388"/>
      <c r="D13" s="46">
        <v>0</v>
      </c>
    </row>
    <row r="14" spans="1:7" ht="13.5" thickBot="1">
      <c r="A14" s="556" t="s">
        <v>470</v>
      </c>
      <c r="B14" s="557"/>
      <c r="C14" s="557"/>
      <c r="D14" s="268">
        <f>SUM(D9:D13)</f>
        <v>0</v>
      </c>
    </row>
    <row r="15" spans="1:7" ht="13.5" thickBot="1">
      <c r="A15" s="551" t="s">
        <v>471</v>
      </c>
      <c r="B15" s="552"/>
      <c r="C15" s="553"/>
      <c r="D15" s="269">
        <f>D14*0.5</f>
        <v>0</v>
      </c>
    </row>
    <row r="16" spans="1:7">
      <c r="A16" s="554"/>
      <c r="B16" s="554"/>
      <c r="C16" s="554"/>
      <c r="D16" s="270"/>
    </row>
    <row r="17" spans="1:4">
      <c r="A17" s="72"/>
      <c r="B17" s="555"/>
      <c r="C17" s="555"/>
      <c r="D17" s="31"/>
    </row>
  </sheetData>
  <mergeCells count="11">
    <mergeCell ref="A15:C15"/>
    <mergeCell ref="A1:D1"/>
    <mergeCell ref="A16:C16"/>
    <mergeCell ref="B17:C17"/>
    <mergeCell ref="B11:C11"/>
    <mergeCell ref="B12:C12"/>
    <mergeCell ref="B13:C13"/>
    <mergeCell ref="A14:C14"/>
    <mergeCell ref="A7:C8"/>
    <mergeCell ref="B9:C9"/>
    <mergeCell ref="B10:C10"/>
  </mergeCells>
  <phoneticPr fontId="7" type="noConversion"/>
  <pageMargins left="0.75" right="0.75" top="1" bottom="1" header="0.5" footer="0.5"/>
  <pageSetup paperSize="9" orientation="portrait" r:id="rId1"/>
  <headerFooter alignWithMargins="0">
    <oddHeader>&amp;R10.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17"/>
  </sheetPr>
  <dimension ref="A1:G114"/>
  <sheetViews>
    <sheetView zoomScaleNormal="100" workbookViewId="0">
      <selection activeCell="F18" sqref="F18"/>
    </sheetView>
  </sheetViews>
  <sheetFormatPr defaultRowHeight="12.75"/>
  <cols>
    <col min="1" max="3" width="3.7109375" style="1" customWidth="1"/>
    <col min="4" max="4" width="47.5703125" style="1" customWidth="1"/>
    <col min="5" max="5" width="8.140625" style="149" customWidth="1"/>
    <col min="6" max="6" width="9.7109375" style="149" customWidth="1"/>
    <col min="7" max="7" width="11.5703125" style="2" bestFit="1" customWidth="1"/>
    <col min="8" max="8" width="10.140625" style="2" bestFit="1" customWidth="1"/>
    <col min="9" max="16384" width="9.140625" style="2"/>
  </cols>
  <sheetData>
    <row r="1" spans="1:7" ht="29.25" customHeight="1">
      <c r="A1" s="415" t="s">
        <v>494</v>
      </c>
      <c r="B1" s="415"/>
      <c r="C1" s="415"/>
      <c r="D1" s="415"/>
      <c r="E1" s="415"/>
      <c r="F1" s="415"/>
      <c r="G1" s="326"/>
    </row>
    <row r="2" spans="1:7" ht="15" customHeight="1">
      <c r="A2" s="421" t="s">
        <v>156</v>
      </c>
      <c r="B2" s="421"/>
      <c r="C2" s="421"/>
      <c r="D2" s="421"/>
      <c r="E2" s="421"/>
      <c r="F2" s="421"/>
      <c r="G2" s="421"/>
    </row>
    <row r="3" spans="1:7" ht="15" customHeight="1">
      <c r="A3" s="3"/>
      <c r="B3" s="3"/>
      <c r="C3" s="3"/>
      <c r="D3" s="3"/>
      <c r="E3" s="148"/>
      <c r="F3" s="148"/>
    </row>
    <row r="4" spans="1:7" ht="15" customHeight="1" thickBot="1">
      <c r="G4" s="27" t="s">
        <v>0</v>
      </c>
    </row>
    <row r="5" spans="1:7" ht="13.5" customHeight="1" thickBot="1">
      <c r="A5" s="441" t="s">
        <v>132</v>
      </c>
      <c r="B5" s="442"/>
      <c r="C5" s="442"/>
      <c r="D5" s="443"/>
      <c r="E5" s="416" t="s">
        <v>121</v>
      </c>
      <c r="F5" s="419" t="s">
        <v>495</v>
      </c>
      <c r="G5" s="420"/>
    </row>
    <row r="6" spans="1:7" ht="25.5" customHeight="1" thickBot="1">
      <c r="A6" s="444"/>
      <c r="B6" s="445"/>
      <c r="C6" s="445"/>
      <c r="D6" s="446"/>
      <c r="E6" s="418"/>
      <c r="F6" s="272" t="s">
        <v>472</v>
      </c>
      <c r="G6" s="272" t="s">
        <v>473</v>
      </c>
    </row>
    <row r="7" spans="1:7" ht="15" customHeight="1">
      <c r="A7" s="423" t="s">
        <v>133</v>
      </c>
      <c r="B7" s="422" t="s">
        <v>8</v>
      </c>
      <c r="C7" s="447"/>
      <c r="D7" s="447"/>
      <c r="E7" s="447"/>
      <c r="F7" s="448"/>
      <c r="G7" s="360"/>
    </row>
    <row r="8" spans="1:7" ht="15" customHeight="1">
      <c r="A8" s="425"/>
      <c r="B8" s="428" t="s">
        <v>133</v>
      </c>
      <c r="C8" s="429" t="s">
        <v>284</v>
      </c>
      <c r="D8" s="429"/>
      <c r="E8" s="280" t="s">
        <v>220</v>
      </c>
      <c r="F8" s="62">
        <f>SUM(F9:F19)</f>
        <v>0</v>
      </c>
      <c r="G8" s="53">
        <f>SUM(G9:G19)</f>
        <v>18640</v>
      </c>
    </row>
    <row r="9" spans="1:7" ht="15" customHeight="1">
      <c r="A9" s="425"/>
      <c r="B9" s="428"/>
      <c r="C9" s="10" t="s">
        <v>133</v>
      </c>
      <c r="D9" s="7" t="s">
        <v>285</v>
      </c>
      <c r="E9" s="142" t="s">
        <v>286</v>
      </c>
      <c r="F9" s="6"/>
      <c r="G9" s="349"/>
    </row>
    <row r="10" spans="1:7" ht="15" customHeight="1">
      <c r="A10" s="425"/>
      <c r="B10" s="428"/>
      <c r="C10" s="10" t="s">
        <v>134</v>
      </c>
      <c r="D10" s="7" t="s">
        <v>287</v>
      </c>
      <c r="E10" s="142" t="s">
        <v>288</v>
      </c>
      <c r="F10" s="6"/>
      <c r="G10" s="349">
        <v>136</v>
      </c>
    </row>
    <row r="11" spans="1:7" ht="15" customHeight="1">
      <c r="A11" s="425"/>
      <c r="B11" s="428"/>
      <c r="C11" s="10" t="s">
        <v>135</v>
      </c>
      <c r="D11" s="7" t="s">
        <v>289</v>
      </c>
      <c r="E11" s="142" t="s">
        <v>290</v>
      </c>
      <c r="F11" s="6"/>
      <c r="G11" s="349"/>
    </row>
    <row r="12" spans="1:7" ht="15" customHeight="1">
      <c r="A12" s="425"/>
      <c r="B12" s="22"/>
      <c r="C12" s="10" t="s">
        <v>176</v>
      </c>
      <c r="D12" s="7" t="s">
        <v>291</v>
      </c>
      <c r="E12" s="142" t="s">
        <v>292</v>
      </c>
      <c r="F12" s="6"/>
      <c r="G12" s="349"/>
    </row>
    <row r="13" spans="1:7" s="8" customFormat="1" ht="15" customHeight="1">
      <c r="A13" s="425"/>
      <c r="B13" s="428"/>
      <c r="C13" s="10" t="s">
        <v>137</v>
      </c>
      <c r="D13" s="7" t="s">
        <v>293</v>
      </c>
      <c r="E13" s="142" t="s">
        <v>294</v>
      </c>
      <c r="F13" s="6"/>
      <c r="G13" s="11">
        <v>11737</v>
      </c>
    </row>
    <row r="14" spans="1:7" s="8" customFormat="1" ht="15" customHeight="1">
      <c r="A14" s="425"/>
      <c r="B14" s="428"/>
      <c r="C14" s="10" t="s">
        <v>147</v>
      </c>
      <c r="D14" s="7" t="s">
        <v>295</v>
      </c>
      <c r="E14" s="142" t="s">
        <v>296</v>
      </c>
      <c r="F14" s="6"/>
      <c r="G14" s="11">
        <v>3169</v>
      </c>
    </row>
    <row r="15" spans="1:7" s="8" customFormat="1" ht="15" customHeight="1">
      <c r="A15" s="425"/>
      <c r="B15" s="428"/>
      <c r="C15" s="10" t="s">
        <v>149</v>
      </c>
      <c r="D15" s="7" t="s">
        <v>297</v>
      </c>
      <c r="E15" s="142" t="s">
        <v>298</v>
      </c>
      <c r="F15" s="6"/>
      <c r="G15" s="11">
        <v>3598</v>
      </c>
    </row>
    <row r="16" spans="1:7" s="8" customFormat="1" ht="15" customHeight="1">
      <c r="A16" s="425"/>
      <c r="B16" s="428"/>
      <c r="C16" s="10" t="s">
        <v>151</v>
      </c>
      <c r="D16" s="7" t="s">
        <v>299</v>
      </c>
      <c r="E16" s="142" t="s">
        <v>300</v>
      </c>
      <c r="F16" s="6"/>
      <c r="G16" s="349"/>
    </row>
    <row r="17" spans="1:7" s="8" customFormat="1" ht="15" customHeight="1">
      <c r="A17" s="425"/>
      <c r="B17" s="428"/>
      <c r="C17" s="10" t="s">
        <v>301</v>
      </c>
      <c r="D17" s="7" t="s">
        <v>302</v>
      </c>
      <c r="E17" s="142" t="s">
        <v>303</v>
      </c>
      <c r="F17" s="6"/>
      <c r="G17" s="349"/>
    </row>
    <row r="18" spans="1:7" s="8" customFormat="1" ht="15" customHeight="1">
      <c r="A18" s="425"/>
      <c r="B18" s="428"/>
      <c r="C18" s="10" t="s">
        <v>153</v>
      </c>
      <c r="D18" s="7" t="s">
        <v>304</v>
      </c>
      <c r="E18" s="142" t="s">
        <v>305</v>
      </c>
      <c r="F18" s="6"/>
      <c r="G18" s="349"/>
    </row>
    <row r="19" spans="1:7" s="8" customFormat="1" ht="15" customHeight="1">
      <c r="A19" s="425"/>
      <c r="B19" s="428"/>
      <c r="C19" s="10" t="s">
        <v>86</v>
      </c>
      <c r="D19" s="42"/>
      <c r="E19" s="142"/>
      <c r="F19" s="6"/>
      <c r="G19" s="349"/>
    </row>
    <row r="20" spans="1:7" ht="15" customHeight="1" thickBot="1">
      <c r="A20" s="426"/>
      <c r="B20" s="394" t="s">
        <v>284</v>
      </c>
      <c r="C20" s="394"/>
      <c r="D20" s="394"/>
      <c r="E20" s="150" t="s">
        <v>220</v>
      </c>
      <c r="F20" s="281">
        <f>F8</f>
        <v>0</v>
      </c>
      <c r="G20" s="361">
        <f>G8</f>
        <v>18640</v>
      </c>
    </row>
    <row r="21" spans="1:7" ht="15" customHeight="1">
      <c r="A21" s="423" t="s">
        <v>134</v>
      </c>
      <c r="B21" s="391" t="s">
        <v>283</v>
      </c>
      <c r="C21" s="391"/>
      <c r="D21" s="391"/>
      <c r="E21" s="391"/>
      <c r="F21" s="391"/>
      <c r="G21" s="348"/>
    </row>
    <row r="22" spans="1:7" ht="15" customHeight="1">
      <c r="A22" s="425"/>
      <c r="B22" s="23"/>
      <c r="C22" s="429" t="s">
        <v>282</v>
      </c>
      <c r="D22" s="429"/>
      <c r="E22" s="280" t="s">
        <v>225</v>
      </c>
      <c r="F22" s="62">
        <f>F23+F25+F32</f>
        <v>0</v>
      </c>
      <c r="G22" s="53">
        <f>G23+G25+G32</f>
        <v>0</v>
      </c>
    </row>
    <row r="23" spans="1:7" ht="15" customHeight="1">
      <c r="A23" s="425"/>
      <c r="B23" s="428" t="s">
        <v>133</v>
      </c>
      <c r="C23" s="429" t="s">
        <v>256</v>
      </c>
      <c r="D23" s="429"/>
      <c r="E23" s="282" t="s">
        <v>257</v>
      </c>
      <c r="F23" s="62">
        <f>SUM(F24)</f>
        <v>0</v>
      </c>
      <c r="G23" s="53">
        <f>SUM(G24)</f>
        <v>0</v>
      </c>
    </row>
    <row r="24" spans="1:7" s="8" customFormat="1" ht="15" customHeight="1">
      <c r="A24" s="425"/>
      <c r="B24" s="428"/>
      <c r="C24" s="10" t="s">
        <v>133</v>
      </c>
      <c r="D24" s="7" t="s">
        <v>163</v>
      </c>
      <c r="E24" s="151" t="s">
        <v>262</v>
      </c>
      <c r="F24" s="6"/>
      <c r="G24" s="349"/>
    </row>
    <row r="25" spans="1:7" ht="15" customHeight="1">
      <c r="A25" s="425"/>
      <c r="B25" s="428"/>
      <c r="C25" s="429" t="s">
        <v>259</v>
      </c>
      <c r="D25" s="429"/>
      <c r="E25" s="282" t="s">
        <v>260</v>
      </c>
      <c r="F25" s="62">
        <f>SUM(F26:F31)</f>
        <v>0</v>
      </c>
      <c r="G25" s="53">
        <f>SUM(G26:G31)</f>
        <v>0</v>
      </c>
    </row>
    <row r="26" spans="1:7" s="8" customFormat="1" ht="15" customHeight="1">
      <c r="A26" s="425"/>
      <c r="B26" s="428"/>
      <c r="C26" s="10" t="s">
        <v>133</v>
      </c>
      <c r="D26" s="7" t="s">
        <v>261</v>
      </c>
      <c r="E26" s="151" t="s">
        <v>258</v>
      </c>
      <c r="F26" s="6"/>
      <c r="G26" s="349"/>
    </row>
    <row r="27" spans="1:7" s="8" customFormat="1" ht="15" customHeight="1">
      <c r="A27" s="425"/>
      <c r="B27" s="428"/>
      <c r="C27" s="10"/>
      <c r="D27" s="7" t="s">
        <v>177</v>
      </c>
      <c r="E27" s="151" t="s">
        <v>263</v>
      </c>
      <c r="F27" s="6"/>
      <c r="G27" s="349">
        <v>0</v>
      </c>
    </row>
    <row r="28" spans="1:7" s="8" customFormat="1" ht="15" customHeight="1">
      <c r="A28" s="425"/>
      <c r="B28" s="428"/>
      <c r="C28" s="10" t="s">
        <v>264</v>
      </c>
      <c r="D28" s="7" t="s">
        <v>43</v>
      </c>
      <c r="E28" s="151" t="s">
        <v>265</v>
      </c>
      <c r="F28" s="6"/>
      <c r="G28" s="349">
        <v>0</v>
      </c>
    </row>
    <row r="29" spans="1:7" s="8" customFormat="1" ht="15" customHeight="1">
      <c r="A29" s="425"/>
      <c r="B29" s="428"/>
      <c r="C29" s="10" t="s">
        <v>135</v>
      </c>
      <c r="D29" s="7" t="s">
        <v>270</v>
      </c>
      <c r="E29" s="283" t="s">
        <v>266</v>
      </c>
      <c r="F29" s="6"/>
      <c r="G29" s="349">
        <v>0</v>
      </c>
    </row>
    <row r="30" spans="1:7" s="8" customFormat="1" ht="15" customHeight="1">
      <c r="A30" s="425"/>
      <c r="B30" s="428"/>
      <c r="C30" s="10"/>
      <c r="D30" s="7" t="s">
        <v>267</v>
      </c>
      <c r="E30" s="283" t="s">
        <v>268</v>
      </c>
      <c r="F30" s="6"/>
      <c r="G30" s="349">
        <v>0</v>
      </c>
    </row>
    <row r="31" spans="1:7" s="8" customFormat="1" ht="15" customHeight="1">
      <c r="A31" s="425"/>
      <c r="B31" s="428"/>
      <c r="C31" s="10"/>
      <c r="D31" s="7" t="s">
        <v>178</v>
      </c>
      <c r="E31" s="283" t="s">
        <v>269</v>
      </c>
      <c r="F31" s="6"/>
      <c r="G31" s="349">
        <v>0</v>
      </c>
    </row>
    <row r="32" spans="1:7" ht="15" customHeight="1">
      <c r="A32" s="425"/>
      <c r="B32" s="428"/>
      <c r="C32" s="429" t="s">
        <v>271</v>
      </c>
      <c r="D32" s="429"/>
      <c r="E32" s="282" t="s">
        <v>272</v>
      </c>
      <c r="F32" s="62">
        <f>SUM(F33:F37)</f>
        <v>0</v>
      </c>
      <c r="G32" s="53">
        <f>SUM(G33:G37)</f>
        <v>0</v>
      </c>
    </row>
    <row r="33" spans="1:7" s="8" customFormat="1" ht="15" customHeight="1">
      <c r="A33" s="425"/>
      <c r="B33" s="428"/>
      <c r="C33" s="10" t="s">
        <v>133</v>
      </c>
      <c r="D33" s="7" t="s">
        <v>13</v>
      </c>
      <c r="E33" s="151" t="s">
        <v>273</v>
      </c>
      <c r="F33" s="6"/>
      <c r="G33" s="349">
        <v>0</v>
      </c>
    </row>
    <row r="34" spans="1:7" s="8" customFormat="1" ht="15" customHeight="1">
      <c r="A34" s="425"/>
      <c r="B34" s="428"/>
      <c r="C34" s="10" t="s">
        <v>264</v>
      </c>
      <c r="D34" s="7" t="s">
        <v>274</v>
      </c>
      <c r="E34" s="151" t="s">
        <v>275</v>
      </c>
      <c r="F34" s="6"/>
      <c r="G34" s="349"/>
    </row>
    <row r="35" spans="1:7" s="8" customFormat="1" ht="15" customHeight="1">
      <c r="A35" s="425"/>
      <c r="B35" s="428"/>
      <c r="C35" s="10" t="s">
        <v>135</v>
      </c>
      <c r="D35" s="7" t="s">
        <v>276</v>
      </c>
      <c r="E35" s="151" t="s">
        <v>277</v>
      </c>
      <c r="F35" s="6"/>
      <c r="G35" s="349"/>
    </row>
    <row r="36" spans="1:7" s="8" customFormat="1" ht="15" customHeight="1">
      <c r="A36" s="425"/>
      <c r="B36" s="428"/>
      <c r="C36" s="10" t="s">
        <v>136</v>
      </c>
      <c r="D36" s="7" t="s">
        <v>278</v>
      </c>
      <c r="E36" s="151" t="s">
        <v>279</v>
      </c>
      <c r="F36" s="6"/>
      <c r="G36" s="349"/>
    </row>
    <row r="37" spans="1:7" s="8" customFormat="1" ht="15" customHeight="1">
      <c r="A37" s="425"/>
      <c r="B37" s="428"/>
      <c r="C37" s="10" t="s">
        <v>137</v>
      </c>
      <c r="D37" s="7" t="s">
        <v>280</v>
      </c>
      <c r="E37" s="151" t="s">
        <v>281</v>
      </c>
      <c r="F37" s="6"/>
      <c r="G37" s="349"/>
    </row>
    <row r="38" spans="1:7" ht="15" customHeight="1" thickBot="1">
      <c r="A38" s="426"/>
      <c r="B38" s="394" t="s">
        <v>212</v>
      </c>
      <c r="C38" s="394"/>
      <c r="D38" s="394"/>
      <c r="E38" s="150" t="s">
        <v>225</v>
      </c>
      <c r="F38" s="281">
        <f>F22</f>
        <v>0</v>
      </c>
      <c r="G38" s="361">
        <f>G22</f>
        <v>0</v>
      </c>
    </row>
    <row r="39" spans="1:7" ht="15" customHeight="1">
      <c r="A39" s="423" t="s">
        <v>135</v>
      </c>
      <c r="B39" s="391" t="s">
        <v>179</v>
      </c>
      <c r="C39" s="391"/>
      <c r="D39" s="391"/>
      <c r="E39" s="391"/>
      <c r="F39" s="422"/>
      <c r="G39" s="362"/>
    </row>
    <row r="40" spans="1:7" ht="15" customHeight="1">
      <c r="A40" s="425"/>
      <c r="B40" s="428" t="s">
        <v>133</v>
      </c>
      <c r="C40" s="429" t="s">
        <v>306</v>
      </c>
      <c r="D40" s="429"/>
      <c r="E40" s="282" t="s">
        <v>226</v>
      </c>
      <c r="F40" s="69">
        <f>SUM(F41:F44)</f>
        <v>0</v>
      </c>
      <c r="G40" s="145">
        <f>SUM(G41:G44)</f>
        <v>0</v>
      </c>
    </row>
    <row r="41" spans="1:7" ht="15" customHeight="1">
      <c r="A41" s="425"/>
      <c r="B41" s="428"/>
      <c r="C41" s="10" t="s">
        <v>133</v>
      </c>
      <c r="D41" s="7" t="s">
        <v>9</v>
      </c>
      <c r="E41" s="151" t="s">
        <v>307</v>
      </c>
      <c r="F41" s="50"/>
      <c r="G41" s="349"/>
    </row>
    <row r="42" spans="1:7" ht="15" customHeight="1">
      <c r="A42" s="425"/>
      <c r="B42" s="428"/>
      <c r="C42" s="10" t="s">
        <v>134</v>
      </c>
      <c r="D42" s="7" t="s">
        <v>180</v>
      </c>
      <c r="E42" s="151" t="s">
        <v>308</v>
      </c>
      <c r="F42" s="50"/>
      <c r="G42" s="349"/>
    </row>
    <row r="43" spans="1:7" ht="15" customHeight="1">
      <c r="A43" s="425"/>
      <c r="B43" s="428"/>
      <c r="C43" s="10" t="s">
        <v>135</v>
      </c>
      <c r="D43" s="7" t="s">
        <v>309</v>
      </c>
      <c r="E43" s="151" t="s">
        <v>310</v>
      </c>
      <c r="F43" s="50"/>
      <c r="G43" s="349"/>
    </row>
    <row r="44" spans="1:7" ht="15" customHeight="1">
      <c r="A44" s="425"/>
      <c r="B44" s="428"/>
      <c r="C44" s="10" t="s">
        <v>136</v>
      </c>
      <c r="D44" s="7" t="s">
        <v>311</v>
      </c>
      <c r="E44" s="151" t="s">
        <v>312</v>
      </c>
      <c r="F44" s="50"/>
      <c r="G44" s="349"/>
    </row>
    <row r="45" spans="1:7" ht="15" customHeight="1" thickBot="1">
      <c r="A45" s="430"/>
      <c r="B45" s="431" t="s">
        <v>181</v>
      </c>
      <c r="C45" s="431"/>
      <c r="D45" s="431"/>
      <c r="E45" s="284" t="s">
        <v>226</v>
      </c>
      <c r="F45" s="71">
        <f>F40</f>
        <v>0</v>
      </c>
      <c r="G45" s="363">
        <f>G40</f>
        <v>0</v>
      </c>
    </row>
    <row r="46" spans="1:7" ht="15" customHeight="1">
      <c r="A46" s="423" t="s">
        <v>136</v>
      </c>
      <c r="B46" s="391" t="s">
        <v>84</v>
      </c>
      <c r="C46" s="391"/>
      <c r="D46" s="391"/>
      <c r="E46" s="391"/>
      <c r="F46" s="391"/>
      <c r="G46" s="360"/>
    </row>
    <row r="47" spans="1:7" ht="15" customHeight="1">
      <c r="A47" s="425"/>
      <c r="B47" s="428" t="s">
        <v>133</v>
      </c>
      <c r="C47" s="429" t="s">
        <v>236</v>
      </c>
      <c r="D47" s="429"/>
      <c r="E47" s="282" t="s">
        <v>237</v>
      </c>
      <c r="F47" s="69">
        <f>SUM(F48:F52)</f>
        <v>0</v>
      </c>
      <c r="G47" s="145">
        <f>SUM(G48:G52)</f>
        <v>0</v>
      </c>
    </row>
    <row r="48" spans="1:7" ht="15" customHeight="1">
      <c r="A48" s="425"/>
      <c r="B48" s="428"/>
      <c r="C48" s="10" t="s">
        <v>133</v>
      </c>
      <c r="D48" s="7" t="s">
        <v>238</v>
      </c>
      <c r="E48" s="151" t="s">
        <v>239</v>
      </c>
      <c r="F48" s="50"/>
      <c r="G48" s="349">
        <v>0</v>
      </c>
    </row>
    <row r="49" spans="1:7" ht="15" customHeight="1">
      <c r="A49" s="425"/>
      <c r="B49" s="428"/>
      <c r="C49" s="10" t="s">
        <v>134</v>
      </c>
      <c r="D49" s="7" t="s">
        <v>240</v>
      </c>
      <c r="E49" s="151" t="s">
        <v>241</v>
      </c>
      <c r="F49" s="50"/>
      <c r="G49" s="349">
        <v>0</v>
      </c>
    </row>
    <row r="50" spans="1:7" ht="15" customHeight="1">
      <c r="A50" s="425"/>
      <c r="B50" s="428"/>
      <c r="C50" s="10" t="s">
        <v>135</v>
      </c>
      <c r="D50" s="7" t="s">
        <v>242</v>
      </c>
      <c r="E50" s="151" t="s">
        <v>243</v>
      </c>
      <c r="F50" s="50"/>
      <c r="G50" s="349">
        <v>0</v>
      </c>
    </row>
    <row r="51" spans="1:7" ht="15" customHeight="1">
      <c r="A51" s="425"/>
      <c r="B51" s="428"/>
      <c r="C51" s="10" t="s">
        <v>136</v>
      </c>
      <c r="D51" s="7" t="s">
        <v>244</v>
      </c>
      <c r="E51" s="151" t="s">
        <v>245</v>
      </c>
      <c r="F51" s="50"/>
      <c r="G51" s="349">
        <v>0</v>
      </c>
    </row>
    <row r="52" spans="1:7" ht="15" customHeight="1">
      <c r="A52" s="425"/>
      <c r="B52" s="428"/>
      <c r="C52" s="10" t="s">
        <v>137</v>
      </c>
      <c r="D52" s="7" t="s">
        <v>246</v>
      </c>
      <c r="E52" s="151" t="s">
        <v>247</v>
      </c>
      <c r="F52" s="50"/>
      <c r="G52" s="349">
        <v>0</v>
      </c>
    </row>
    <row r="53" spans="1:7" ht="15" customHeight="1">
      <c r="A53" s="425"/>
      <c r="B53" s="428"/>
      <c r="C53" s="10" t="s">
        <v>147</v>
      </c>
      <c r="D53" s="7" t="s">
        <v>248</v>
      </c>
      <c r="E53" s="151" t="s">
        <v>249</v>
      </c>
      <c r="F53" s="50"/>
      <c r="G53" s="349"/>
    </row>
    <row r="54" spans="1:7" ht="15" customHeight="1">
      <c r="A54" s="425"/>
      <c r="B54" s="428"/>
      <c r="C54" s="10"/>
      <c r="D54" s="7"/>
      <c r="E54" s="151"/>
      <c r="F54" s="50"/>
      <c r="G54" s="349"/>
    </row>
    <row r="55" spans="1:7" ht="15" customHeight="1" thickBot="1">
      <c r="A55" s="430"/>
      <c r="B55" s="431" t="s">
        <v>314</v>
      </c>
      <c r="C55" s="431"/>
      <c r="D55" s="431"/>
      <c r="E55" s="284" t="s">
        <v>237</v>
      </c>
      <c r="F55" s="71">
        <f>F47</f>
        <v>0</v>
      </c>
      <c r="G55" s="363">
        <f>G47</f>
        <v>0</v>
      </c>
    </row>
    <row r="56" spans="1:7" ht="15" customHeight="1">
      <c r="A56" s="423" t="s">
        <v>137</v>
      </c>
      <c r="B56" s="391" t="s">
        <v>44</v>
      </c>
      <c r="C56" s="391"/>
      <c r="D56" s="391"/>
      <c r="E56" s="391"/>
      <c r="F56" s="391"/>
      <c r="G56" s="348"/>
    </row>
    <row r="57" spans="1:7" ht="15" customHeight="1">
      <c r="A57" s="425"/>
      <c r="B57" s="23" t="s">
        <v>133</v>
      </c>
      <c r="C57" s="404" t="s">
        <v>182</v>
      </c>
      <c r="D57" s="404"/>
      <c r="E57" s="151" t="s">
        <v>319</v>
      </c>
      <c r="F57" s="50"/>
      <c r="G57" s="349"/>
    </row>
    <row r="58" spans="1:7" s="15" customFormat="1" ht="15" customHeight="1">
      <c r="A58" s="425"/>
      <c r="B58" s="23" t="s">
        <v>134</v>
      </c>
      <c r="C58" s="404" t="s">
        <v>138</v>
      </c>
      <c r="D58" s="404"/>
      <c r="E58" s="285" t="s">
        <v>250</v>
      </c>
      <c r="F58" s="48">
        <f>SUM(F59:F61)</f>
        <v>174411</v>
      </c>
      <c r="G58" s="352">
        <f>SUM(G59:G61)</f>
        <v>0</v>
      </c>
    </row>
    <row r="59" spans="1:7" ht="15" customHeight="1">
      <c r="A59" s="425"/>
      <c r="B59" s="23"/>
      <c r="C59" s="5" t="s">
        <v>137</v>
      </c>
      <c r="D59" s="5" t="s">
        <v>183</v>
      </c>
      <c r="E59" s="151" t="s">
        <v>251</v>
      </c>
      <c r="F59" s="50"/>
      <c r="G59" s="349">
        <v>0</v>
      </c>
    </row>
    <row r="60" spans="1:7" ht="15" customHeight="1">
      <c r="A60" s="425"/>
      <c r="B60" s="23"/>
      <c r="C60" s="5">
        <v>6</v>
      </c>
      <c r="D60" s="5" t="s">
        <v>184</v>
      </c>
      <c r="E60" s="151" t="s">
        <v>252</v>
      </c>
      <c r="F60" s="50"/>
      <c r="G60" s="349">
        <v>0</v>
      </c>
    </row>
    <row r="61" spans="1:7" ht="15" customHeight="1">
      <c r="A61" s="425"/>
      <c r="B61" s="23"/>
      <c r="C61" s="5">
        <v>7</v>
      </c>
      <c r="D61" s="5" t="s">
        <v>185</v>
      </c>
      <c r="E61" s="151" t="s">
        <v>253</v>
      </c>
      <c r="F61" s="50">
        <v>174411</v>
      </c>
      <c r="G61" s="349">
        <v>0</v>
      </c>
    </row>
    <row r="62" spans="1:7" ht="15" customHeight="1">
      <c r="A62" s="425"/>
      <c r="B62" s="23"/>
      <c r="C62" s="5"/>
      <c r="D62" s="5"/>
      <c r="E62" s="151"/>
      <c r="F62" s="50"/>
      <c r="G62" s="349"/>
    </row>
    <row r="63" spans="1:7" ht="15" customHeight="1" thickBot="1">
      <c r="A63" s="426"/>
      <c r="B63" s="394" t="s">
        <v>186</v>
      </c>
      <c r="C63" s="394"/>
      <c r="D63" s="394"/>
      <c r="E63" s="150" t="s">
        <v>222</v>
      </c>
      <c r="F63" s="70">
        <f>F58+F57</f>
        <v>174411</v>
      </c>
      <c r="G63" s="356">
        <f>G58+G57</f>
        <v>0</v>
      </c>
    </row>
    <row r="64" spans="1:7" ht="15" customHeight="1">
      <c r="A64" s="423" t="s">
        <v>147</v>
      </c>
      <c r="B64" s="391" t="s">
        <v>191</v>
      </c>
      <c r="C64" s="391"/>
      <c r="D64" s="391"/>
      <c r="E64" s="391"/>
      <c r="F64" s="391"/>
      <c r="G64" s="348"/>
    </row>
    <row r="65" spans="1:7" ht="15" customHeight="1">
      <c r="A65" s="424"/>
      <c r="B65" s="286" t="s">
        <v>133</v>
      </c>
      <c r="C65" s="404" t="s">
        <v>187</v>
      </c>
      <c r="D65" s="404"/>
      <c r="E65" s="286" t="s">
        <v>224</v>
      </c>
      <c r="F65" s="97">
        <f>SUM(F66:F67)</f>
        <v>0</v>
      </c>
      <c r="G65" s="364">
        <f>SUM(G66:G67)</f>
        <v>0</v>
      </c>
    </row>
    <row r="66" spans="1:7" ht="15" customHeight="1">
      <c r="A66" s="425"/>
      <c r="B66" s="10"/>
      <c r="C66" s="7" t="s">
        <v>133</v>
      </c>
      <c r="D66" s="5" t="s">
        <v>254</v>
      </c>
      <c r="E66" s="151" t="s">
        <v>255</v>
      </c>
      <c r="F66" s="6"/>
      <c r="G66" s="349">
        <v>0</v>
      </c>
    </row>
    <row r="67" spans="1:7" ht="15" customHeight="1">
      <c r="A67" s="425"/>
      <c r="B67" s="10"/>
      <c r="C67" s="7"/>
      <c r="D67" s="5"/>
      <c r="E67" s="151"/>
      <c r="F67" s="6"/>
      <c r="G67" s="349"/>
    </row>
    <row r="68" spans="1:7" ht="15" customHeight="1">
      <c r="A68" s="425"/>
      <c r="B68" s="10"/>
      <c r="C68" s="7"/>
      <c r="D68" s="5"/>
      <c r="E68" s="151"/>
      <c r="F68" s="6"/>
      <c r="G68" s="349"/>
    </row>
    <row r="69" spans="1:7" ht="15" customHeight="1" thickBot="1">
      <c r="A69" s="426"/>
      <c r="B69" s="394" t="s">
        <v>188</v>
      </c>
      <c r="C69" s="394"/>
      <c r="D69" s="394"/>
      <c r="E69" s="150" t="s">
        <v>224</v>
      </c>
      <c r="F69" s="281">
        <f>F65</f>
        <v>0</v>
      </c>
      <c r="G69" s="361">
        <f>G65</f>
        <v>0</v>
      </c>
    </row>
    <row r="70" spans="1:7" ht="15" customHeight="1">
      <c r="A70" s="423" t="s">
        <v>149</v>
      </c>
      <c r="B70" s="391" t="s">
        <v>189</v>
      </c>
      <c r="C70" s="391"/>
      <c r="D70" s="391"/>
      <c r="E70" s="391"/>
      <c r="F70" s="391"/>
      <c r="G70" s="348"/>
    </row>
    <row r="71" spans="1:7" s="15" customFormat="1" ht="15" customHeight="1">
      <c r="A71" s="425"/>
      <c r="B71" s="23" t="s">
        <v>133</v>
      </c>
      <c r="C71" s="404" t="s">
        <v>199</v>
      </c>
      <c r="D71" s="404"/>
      <c r="E71" s="285" t="s">
        <v>233</v>
      </c>
      <c r="F71" s="48">
        <f>F72</f>
        <v>0</v>
      </c>
      <c r="G71" s="352">
        <f>G72</f>
        <v>0</v>
      </c>
    </row>
    <row r="72" spans="1:7" ht="15" customHeight="1">
      <c r="A72" s="425"/>
      <c r="B72" s="10"/>
      <c r="C72" s="271" t="s">
        <v>133</v>
      </c>
      <c r="D72" s="5" t="s">
        <v>190</v>
      </c>
      <c r="E72" s="151" t="s">
        <v>313</v>
      </c>
      <c r="F72" s="50"/>
      <c r="G72" s="349">
        <v>0</v>
      </c>
    </row>
    <row r="73" spans="1:7" ht="15" customHeight="1">
      <c r="A73" s="425"/>
      <c r="B73" s="10"/>
      <c r="C73" s="5"/>
      <c r="D73" s="5"/>
      <c r="E73" s="151"/>
      <c r="F73" s="50"/>
      <c r="G73" s="349"/>
    </row>
    <row r="74" spans="1:7" s="15" customFormat="1" ht="15" customHeight="1">
      <c r="A74" s="425"/>
      <c r="B74" s="23" t="s">
        <v>134</v>
      </c>
      <c r="C74" s="404" t="s">
        <v>192</v>
      </c>
      <c r="D74" s="404"/>
      <c r="E74" s="285" t="s">
        <v>317</v>
      </c>
      <c r="F74" s="48"/>
      <c r="G74" s="354"/>
    </row>
    <row r="75" spans="1:7" s="15" customFormat="1" ht="15" customHeight="1">
      <c r="A75" s="426"/>
      <c r="B75" s="164" t="s">
        <v>135</v>
      </c>
      <c r="C75" s="404" t="s">
        <v>193</v>
      </c>
      <c r="D75" s="404"/>
      <c r="E75" s="287" t="s">
        <v>235</v>
      </c>
      <c r="F75" s="288"/>
      <c r="G75" s="354"/>
    </row>
    <row r="76" spans="1:7" ht="15" customHeight="1">
      <c r="A76" s="426"/>
      <c r="B76" s="64"/>
      <c r="C76" s="116" t="s">
        <v>133</v>
      </c>
      <c r="D76" s="116" t="s">
        <v>194</v>
      </c>
      <c r="E76" s="174"/>
      <c r="F76" s="185"/>
      <c r="G76" s="349"/>
    </row>
    <row r="77" spans="1:7" ht="15" customHeight="1">
      <c r="A77" s="426"/>
      <c r="B77" s="64"/>
      <c r="C77" s="116" t="s">
        <v>134</v>
      </c>
      <c r="D77" s="116" t="s">
        <v>195</v>
      </c>
      <c r="E77" s="174"/>
      <c r="F77" s="185"/>
      <c r="G77" s="349"/>
    </row>
    <row r="78" spans="1:7" ht="15" customHeight="1">
      <c r="A78" s="426"/>
      <c r="B78" s="64"/>
      <c r="C78" s="116" t="s">
        <v>135</v>
      </c>
      <c r="D78" s="116" t="s">
        <v>196</v>
      </c>
      <c r="E78" s="174"/>
      <c r="F78" s="185"/>
      <c r="G78" s="349"/>
    </row>
    <row r="79" spans="1:7" ht="15" customHeight="1">
      <c r="A79" s="426"/>
      <c r="B79" s="64"/>
      <c r="C79" s="116"/>
      <c r="D79" s="116"/>
      <c r="E79" s="174"/>
      <c r="F79" s="185"/>
      <c r="G79" s="349"/>
    </row>
    <row r="80" spans="1:7" ht="15" customHeight="1" thickBot="1">
      <c r="A80" s="426"/>
      <c r="B80" s="394" t="s">
        <v>197</v>
      </c>
      <c r="C80" s="394"/>
      <c r="D80" s="394"/>
      <c r="E80" s="150"/>
      <c r="F80" s="70">
        <f>F71+F74+F75</f>
        <v>0</v>
      </c>
      <c r="G80" s="356">
        <f>G71+G74+G75</f>
        <v>0</v>
      </c>
    </row>
    <row r="81" spans="1:7" ht="18" customHeight="1" thickBot="1">
      <c r="A81" s="289" t="s">
        <v>151</v>
      </c>
      <c r="B81" s="434" t="s">
        <v>198</v>
      </c>
      <c r="C81" s="434"/>
      <c r="D81" s="434"/>
      <c r="E81" s="290"/>
      <c r="F81" s="184">
        <f>F20+F38+F45+F55+F63+F69+F80</f>
        <v>174411</v>
      </c>
      <c r="G81" s="365">
        <f>G20+G38+G45+G55+G63+G69+G80</f>
        <v>18640</v>
      </c>
    </row>
    <row r="82" spans="1:7" ht="15" customHeight="1">
      <c r="A82" s="424" t="s">
        <v>152</v>
      </c>
      <c r="B82" s="427" t="s">
        <v>34</v>
      </c>
      <c r="C82" s="408"/>
      <c r="D82" s="408"/>
      <c r="E82" s="408"/>
      <c r="F82" s="408"/>
      <c r="G82" s="360"/>
    </row>
    <row r="83" spans="1:7" ht="15" customHeight="1">
      <c r="A83" s="425"/>
      <c r="B83" s="10" t="s">
        <v>133</v>
      </c>
      <c r="C83" s="389" t="s">
        <v>28</v>
      </c>
      <c r="D83" s="389"/>
      <c r="E83" s="151" t="s">
        <v>229</v>
      </c>
      <c r="F83" s="50"/>
      <c r="G83" s="349"/>
    </row>
    <row r="84" spans="1:7" ht="15" customHeight="1">
      <c r="A84" s="425"/>
      <c r="B84" s="10" t="s">
        <v>134</v>
      </c>
      <c r="C84" s="389" t="s">
        <v>29</v>
      </c>
      <c r="D84" s="389"/>
      <c r="E84" s="151"/>
      <c r="F84" s="50"/>
      <c r="G84" s="349"/>
    </row>
    <row r="85" spans="1:7" ht="25.5" customHeight="1" thickBot="1">
      <c r="A85" s="426"/>
      <c r="B85" s="436" t="s">
        <v>34</v>
      </c>
      <c r="C85" s="437"/>
      <c r="D85" s="437"/>
      <c r="E85" s="291"/>
      <c r="F85" s="70">
        <f>SUM(F83:F84)</f>
        <v>0</v>
      </c>
      <c r="G85" s="356">
        <f>SUM(G83:G84)</f>
        <v>0</v>
      </c>
    </row>
    <row r="86" spans="1:7" ht="15" customHeight="1">
      <c r="A86" s="423" t="s">
        <v>153</v>
      </c>
      <c r="B86" s="391" t="s">
        <v>161</v>
      </c>
      <c r="C86" s="391"/>
      <c r="D86" s="391"/>
      <c r="E86" s="391"/>
      <c r="F86" s="391"/>
      <c r="G86" s="348"/>
    </row>
    <row r="87" spans="1:7" ht="15" customHeight="1">
      <c r="A87" s="425"/>
      <c r="B87" s="428" t="s">
        <v>133</v>
      </c>
      <c r="C87" s="429" t="s">
        <v>98</v>
      </c>
      <c r="D87" s="429"/>
      <c r="E87" s="282" t="s">
        <v>232</v>
      </c>
      <c r="F87" s="62"/>
      <c r="G87" s="53"/>
    </row>
    <row r="88" spans="1:7" ht="15" customHeight="1">
      <c r="A88" s="425"/>
      <c r="B88" s="428"/>
      <c r="C88" s="10" t="s">
        <v>133</v>
      </c>
      <c r="D88" s="5" t="s">
        <v>1</v>
      </c>
      <c r="E88" s="151"/>
      <c r="F88" s="6"/>
      <c r="G88" s="349"/>
    </row>
    <row r="89" spans="1:7" ht="15" customHeight="1">
      <c r="A89" s="425"/>
      <c r="B89" s="428"/>
      <c r="C89" s="10" t="s">
        <v>134</v>
      </c>
      <c r="D89" s="5" t="s">
        <v>2</v>
      </c>
      <c r="E89" s="151"/>
      <c r="F89" s="6"/>
      <c r="G89" s="349"/>
    </row>
    <row r="90" spans="1:7" ht="15" customHeight="1">
      <c r="A90" s="425"/>
      <c r="B90" s="428" t="s">
        <v>134</v>
      </c>
      <c r="C90" s="429" t="s">
        <v>99</v>
      </c>
      <c r="D90" s="429"/>
      <c r="E90" s="282" t="s">
        <v>316</v>
      </c>
      <c r="F90" s="62"/>
      <c r="G90" s="53"/>
    </row>
    <row r="91" spans="1:7" ht="15" customHeight="1">
      <c r="A91" s="425"/>
      <c r="B91" s="428"/>
      <c r="C91" s="10" t="s">
        <v>133</v>
      </c>
      <c r="D91" s="5" t="s">
        <v>4</v>
      </c>
      <c r="E91" s="151"/>
      <c r="F91" s="6"/>
      <c r="G91" s="349"/>
    </row>
    <row r="92" spans="1:7" ht="15" customHeight="1">
      <c r="A92" s="425"/>
      <c r="B92" s="428"/>
      <c r="C92" s="10" t="s">
        <v>134</v>
      </c>
      <c r="D92" s="5" t="s">
        <v>100</v>
      </c>
      <c r="E92" s="151"/>
      <c r="F92" s="6"/>
      <c r="G92" s="349"/>
    </row>
    <row r="93" spans="1:7" ht="15" customHeight="1" thickBot="1">
      <c r="A93" s="426"/>
      <c r="B93" s="394" t="s">
        <v>22</v>
      </c>
      <c r="C93" s="394"/>
      <c r="D93" s="394"/>
      <c r="E93" s="150" t="s">
        <v>316</v>
      </c>
      <c r="F93" s="281"/>
      <c r="G93" s="361"/>
    </row>
    <row r="94" spans="1:7" ht="25.5" customHeight="1">
      <c r="A94" s="423" t="s">
        <v>86</v>
      </c>
      <c r="B94" s="432" t="s">
        <v>162</v>
      </c>
      <c r="C94" s="433"/>
      <c r="D94" s="433"/>
      <c r="E94" s="433"/>
      <c r="F94" s="433"/>
      <c r="G94" s="348"/>
    </row>
    <row r="95" spans="1:7" ht="15" customHeight="1">
      <c r="A95" s="425"/>
      <c r="B95" s="429" t="s">
        <v>3</v>
      </c>
      <c r="C95" s="429"/>
      <c r="D95" s="429"/>
      <c r="E95" s="282" t="s">
        <v>228</v>
      </c>
      <c r="F95" s="62"/>
      <c r="G95" s="53"/>
    </row>
    <row r="96" spans="1:7" ht="15" customHeight="1">
      <c r="A96" s="425"/>
      <c r="B96" s="292" t="s">
        <v>133</v>
      </c>
      <c r="C96" s="389" t="s">
        <v>126</v>
      </c>
      <c r="D96" s="389"/>
      <c r="E96" s="151" t="s">
        <v>318</v>
      </c>
      <c r="F96" s="6"/>
      <c r="G96" s="349"/>
    </row>
    <row r="97" spans="1:7" ht="15" customHeight="1">
      <c r="A97" s="425"/>
      <c r="B97" s="292" t="s">
        <v>134</v>
      </c>
      <c r="C97" s="389" t="s">
        <v>125</v>
      </c>
      <c r="D97" s="389"/>
      <c r="E97" s="151" t="s">
        <v>315</v>
      </c>
      <c r="F97" s="6"/>
      <c r="G97" s="349"/>
    </row>
    <row r="98" spans="1:7" ht="15" customHeight="1" thickBot="1">
      <c r="A98" s="426"/>
      <c r="B98" s="394" t="s">
        <v>124</v>
      </c>
      <c r="C98" s="394"/>
      <c r="D98" s="394"/>
      <c r="E98" s="150" t="s">
        <v>228</v>
      </c>
      <c r="F98" s="281"/>
      <c r="G98" s="361"/>
    </row>
    <row r="99" spans="1:7" ht="15" customHeight="1">
      <c r="A99" s="423" t="s">
        <v>87</v>
      </c>
      <c r="B99" s="391" t="s">
        <v>27</v>
      </c>
      <c r="C99" s="391"/>
      <c r="D99" s="391"/>
      <c r="E99" s="391"/>
      <c r="F99" s="391"/>
      <c r="G99" s="348"/>
    </row>
    <row r="100" spans="1:7" ht="15" customHeight="1">
      <c r="A100" s="425"/>
      <c r="B100" s="292" t="s">
        <v>133</v>
      </c>
      <c r="C100" s="389" t="s">
        <v>30</v>
      </c>
      <c r="D100" s="389"/>
      <c r="E100" s="151" t="s">
        <v>230</v>
      </c>
      <c r="F100" s="50"/>
      <c r="G100" s="349"/>
    </row>
    <row r="101" spans="1:7" ht="15" customHeight="1">
      <c r="A101" s="425"/>
      <c r="B101" s="292" t="s">
        <v>134</v>
      </c>
      <c r="C101" s="389" t="s">
        <v>31</v>
      </c>
      <c r="D101" s="389"/>
      <c r="E101" s="151"/>
      <c r="F101" s="50"/>
      <c r="G101" s="349"/>
    </row>
    <row r="102" spans="1:7" ht="15" customHeight="1" thickBot="1">
      <c r="A102" s="426"/>
      <c r="B102" s="394" t="s">
        <v>27</v>
      </c>
      <c r="C102" s="394"/>
      <c r="D102" s="394"/>
      <c r="E102" s="150" t="s">
        <v>230</v>
      </c>
      <c r="F102" s="70"/>
      <c r="G102" s="356"/>
    </row>
    <row r="103" spans="1:7" ht="15" customHeight="1">
      <c r="A103" s="423" t="s">
        <v>106</v>
      </c>
      <c r="B103" s="391" t="s">
        <v>200</v>
      </c>
      <c r="C103" s="391"/>
      <c r="D103" s="391"/>
      <c r="E103" s="391"/>
      <c r="F103" s="391"/>
      <c r="G103" s="348"/>
    </row>
    <row r="104" spans="1:7" ht="15" customHeight="1">
      <c r="A104" s="425"/>
      <c r="B104" s="292" t="s">
        <v>133</v>
      </c>
      <c r="C104" s="389" t="s">
        <v>201</v>
      </c>
      <c r="D104" s="389"/>
      <c r="E104" s="151" t="s">
        <v>231</v>
      </c>
      <c r="F104" s="50">
        <v>0</v>
      </c>
      <c r="G104" s="11">
        <v>174311</v>
      </c>
    </row>
    <row r="105" spans="1:7" ht="15" customHeight="1">
      <c r="A105" s="425"/>
      <c r="B105" s="292" t="s">
        <v>134</v>
      </c>
      <c r="C105" s="389" t="s">
        <v>202</v>
      </c>
      <c r="D105" s="389"/>
      <c r="E105" s="151"/>
      <c r="F105" s="50">
        <v>0</v>
      </c>
      <c r="G105" s="349">
        <v>0</v>
      </c>
    </row>
    <row r="106" spans="1:7" ht="15" customHeight="1" thickBot="1">
      <c r="A106" s="426"/>
      <c r="B106" s="394" t="s">
        <v>203</v>
      </c>
      <c r="C106" s="394"/>
      <c r="D106" s="394"/>
      <c r="E106" s="150" t="s">
        <v>231</v>
      </c>
      <c r="F106" s="70">
        <f>SUM(F104:F105)</f>
        <v>0</v>
      </c>
      <c r="G106" s="356">
        <f>SUM(G104:G105)</f>
        <v>174311</v>
      </c>
    </row>
    <row r="107" spans="1:7" ht="18" customHeight="1" thickBot="1">
      <c r="A107" s="293" t="s">
        <v>88</v>
      </c>
      <c r="B107" s="439" t="s">
        <v>92</v>
      </c>
      <c r="C107" s="439"/>
      <c r="D107" s="439"/>
      <c r="E107" s="294"/>
      <c r="F107" s="295">
        <f>F85+F93+F98+F102+F106</f>
        <v>0</v>
      </c>
      <c r="G107" s="366">
        <f>G85+G93+G98+G102+G106</f>
        <v>174311</v>
      </c>
    </row>
    <row r="108" spans="1:7" s="8" customFormat="1" ht="21" customHeight="1" thickBot="1">
      <c r="A108" s="21" t="s">
        <v>169</v>
      </c>
      <c r="B108" s="438" t="s">
        <v>94</v>
      </c>
      <c r="C108" s="438"/>
      <c r="D108" s="438"/>
      <c r="E108" s="296"/>
      <c r="F108" s="119">
        <f>F81+F107</f>
        <v>174411</v>
      </c>
      <c r="G108" s="357">
        <f>G81+G107</f>
        <v>192951</v>
      </c>
    </row>
    <row r="109" spans="1:7" ht="21" customHeight="1" thickBot="1">
      <c r="A109" s="181"/>
      <c r="B109" s="383" t="s">
        <v>219</v>
      </c>
      <c r="C109" s="440"/>
      <c r="D109" s="384"/>
      <c r="E109" s="297"/>
      <c r="F109" s="183"/>
      <c r="G109" s="358"/>
    </row>
    <row r="110" spans="1:7" ht="21" customHeight="1" thickBot="1">
      <c r="A110" s="21"/>
      <c r="B110" s="383" t="s">
        <v>211</v>
      </c>
      <c r="C110" s="440"/>
      <c r="D110" s="384"/>
      <c r="E110" s="298"/>
      <c r="F110" s="119">
        <f>SUM(F108:F109)</f>
        <v>174411</v>
      </c>
      <c r="G110" s="357">
        <f>SUM(G108:G109)</f>
        <v>192951</v>
      </c>
    </row>
    <row r="111" spans="1:7">
      <c r="C111" s="72"/>
      <c r="D111" s="72"/>
      <c r="E111" s="152"/>
      <c r="F111" s="152"/>
    </row>
    <row r="112" spans="1:7">
      <c r="C112" s="72"/>
      <c r="D112" s="435"/>
      <c r="E112" s="435"/>
      <c r="F112" s="117"/>
    </row>
    <row r="113" spans="3:6">
      <c r="C113" s="72"/>
      <c r="D113" s="72"/>
      <c r="E113" s="152"/>
      <c r="F113" s="152"/>
    </row>
    <row r="114" spans="3:6">
      <c r="C114" s="72"/>
      <c r="D114" s="72"/>
      <c r="E114" s="152"/>
      <c r="F114" s="152"/>
    </row>
  </sheetData>
  <mergeCells count="78">
    <mergeCell ref="A1:F1"/>
    <mergeCell ref="C23:D23"/>
    <mergeCell ref="B38:D38"/>
    <mergeCell ref="A5:D6"/>
    <mergeCell ref="E5:E6"/>
    <mergeCell ref="F5:G5"/>
    <mergeCell ref="A2:G2"/>
    <mergeCell ref="B7:F7"/>
    <mergeCell ref="C32:D32"/>
    <mergeCell ref="C25:D25"/>
    <mergeCell ref="B21:F21"/>
    <mergeCell ref="B13:B19"/>
    <mergeCell ref="A7:A20"/>
    <mergeCell ref="B20:D20"/>
    <mergeCell ref="C8:D8"/>
    <mergeCell ref="A21:A38"/>
    <mergeCell ref="C22:D22"/>
    <mergeCell ref="B8:B11"/>
    <mergeCell ref="B23:B37"/>
    <mergeCell ref="D112:E112"/>
    <mergeCell ref="B85:D85"/>
    <mergeCell ref="B108:D108"/>
    <mergeCell ref="C83:D83"/>
    <mergeCell ref="C84:D84"/>
    <mergeCell ref="B86:F86"/>
    <mergeCell ref="B107:D107"/>
    <mergeCell ref="C90:D90"/>
    <mergeCell ref="B109:D109"/>
    <mergeCell ref="B110:D110"/>
    <mergeCell ref="A103:A106"/>
    <mergeCell ref="B103:F103"/>
    <mergeCell ref="C104:D104"/>
    <mergeCell ref="C105:D105"/>
    <mergeCell ref="B106:D106"/>
    <mergeCell ref="B99:F99"/>
    <mergeCell ref="B95:D95"/>
    <mergeCell ref="B70:F70"/>
    <mergeCell ref="A70:A80"/>
    <mergeCell ref="C71:D71"/>
    <mergeCell ref="C74:D74"/>
    <mergeCell ref="C75:D75"/>
    <mergeCell ref="B93:D93"/>
    <mergeCell ref="B81:D81"/>
    <mergeCell ref="B90:B92"/>
    <mergeCell ref="B98:D98"/>
    <mergeCell ref="A99:A102"/>
    <mergeCell ref="C100:D100"/>
    <mergeCell ref="C101:D101"/>
    <mergeCell ref="B102:D102"/>
    <mergeCell ref="C96:D96"/>
    <mergeCell ref="A82:A85"/>
    <mergeCell ref="B80:D80"/>
    <mergeCell ref="B40:B44"/>
    <mergeCell ref="B64:F64"/>
    <mergeCell ref="A46:A55"/>
    <mergeCell ref="B46:F46"/>
    <mergeCell ref="A94:A98"/>
    <mergeCell ref="C97:D97"/>
    <mergeCell ref="B94:F94"/>
    <mergeCell ref="A86:A93"/>
    <mergeCell ref="B82:F82"/>
    <mergeCell ref="B87:B89"/>
    <mergeCell ref="C87:D87"/>
    <mergeCell ref="C57:D57"/>
    <mergeCell ref="A56:A63"/>
    <mergeCell ref="C58:D58"/>
    <mergeCell ref="B56:F56"/>
    <mergeCell ref="B39:F39"/>
    <mergeCell ref="A64:A69"/>
    <mergeCell ref="B69:D69"/>
    <mergeCell ref="C65:D65"/>
    <mergeCell ref="B63:D63"/>
    <mergeCell ref="B47:B54"/>
    <mergeCell ref="A39:A45"/>
    <mergeCell ref="C40:D40"/>
    <mergeCell ref="B45:D45"/>
    <mergeCell ref="B55:D55"/>
    <mergeCell ref="C47:D47"/>
  </mergeCells>
  <phoneticPr fontId="0" type="noConversion"/>
  <printOptions horizontalCentered="1"/>
  <pageMargins left="0.4" right="0.28000000000000003" top="0.37" bottom="0.41" header="0.17" footer="0.19685039370078741"/>
  <pageSetup paperSize="9" scale="77" firstPageNumber="39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 enableFormatConditionsCalculation="0">
    <tabColor indexed="34"/>
  </sheetPr>
  <dimension ref="A1:H51"/>
  <sheetViews>
    <sheetView zoomScaleNormal="100" workbookViewId="0">
      <selection activeCell="B19" sqref="B19:C19"/>
    </sheetView>
  </sheetViews>
  <sheetFormatPr defaultRowHeight="15.75" customHeight="1"/>
  <cols>
    <col min="1" max="1" width="2.42578125" style="1" bestFit="1" customWidth="1"/>
    <col min="2" max="2" width="3.7109375" style="1" customWidth="1"/>
    <col min="3" max="3" width="45" style="2" customWidth="1"/>
    <col min="4" max="4" width="6.7109375" style="34" customWidth="1"/>
    <col min="5" max="5" width="15.28515625" style="34" customWidth="1"/>
    <col min="6" max="6" width="11.5703125" style="2" bestFit="1" customWidth="1"/>
    <col min="7" max="16384" width="9.140625" style="2"/>
  </cols>
  <sheetData>
    <row r="1" spans="1:8" ht="29.25" customHeight="1">
      <c r="A1" s="415" t="s">
        <v>494</v>
      </c>
      <c r="B1" s="415"/>
      <c r="C1" s="415"/>
      <c r="D1" s="415"/>
      <c r="E1" s="415"/>
      <c r="F1" s="415"/>
    </row>
    <row r="2" spans="1:8" ht="15.75" customHeight="1">
      <c r="A2" s="421" t="s">
        <v>215</v>
      </c>
      <c r="B2" s="421"/>
      <c r="C2" s="421"/>
      <c r="D2" s="421"/>
      <c r="E2" s="421"/>
      <c r="F2" s="421"/>
      <c r="G2" s="15"/>
      <c r="H2" s="15"/>
    </row>
    <row r="3" spans="1:8" ht="15.75" customHeight="1">
      <c r="A3" s="3"/>
      <c r="B3" s="3"/>
      <c r="C3" s="3"/>
      <c r="D3" s="35"/>
      <c r="E3" s="35"/>
    </row>
    <row r="4" spans="1:8" ht="15.75" customHeight="1">
      <c r="A4" s="3"/>
      <c r="B4" s="3"/>
      <c r="C4" s="3"/>
      <c r="D4" s="35"/>
      <c r="E4" s="35"/>
    </row>
    <row r="5" spans="1:8" ht="15.75" customHeight="1" thickBot="1">
      <c r="A5" s="3"/>
      <c r="B5" s="3"/>
      <c r="C5" s="3"/>
      <c r="D5" s="35"/>
      <c r="F5" s="27" t="s">
        <v>0</v>
      </c>
    </row>
    <row r="6" spans="1:8" ht="13.5" thickBot="1">
      <c r="A6" s="463" t="s">
        <v>132</v>
      </c>
      <c r="B6" s="464"/>
      <c r="C6" s="465"/>
      <c r="D6" s="416" t="s">
        <v>121</v>
      </c>
      <c r="E6" s="419" t="s">
        <v>495</v>
      </c>
      <c r="F6" s="420"/>
    </row>
    <row r="7" spans="1:8" ht="25.5" customHeight="1" thickBot="1">
      <c r="A7" s="466"/>
      <c r="B7" s="467"/>
      <c r="C7" s="468"/>
      <c r="D7" s="472"/>
      <c r="E7" s="272" t="s">
        <v>472</v>
      </c>
      <c r="F7" s="272" t="s">
        <v>473</v>
      </c>
    </row>
    <row r="8" spans="1:8" ht="15.75" customHeight="1">
      <c r="A8" s="450" t="s">
        <v>90</v>
      </c>
      <c r="B8" s="451"/>
      <c r="C8" s="451"/>
      <c r="D8" s="103"/>
      <c r="E8" s="100">
        <f>E9+E14+E15</f>
        <v>100</v>
      </c>
      <c r="F8" s="367">
        <f>F9+F14+F15</f>
        <v>191210</v>
      </c>
    </row>
    <row r="9" spans="1:8" ht="15.75" customHeight="1">
      <c r="A9" s="453" t="s">
        <v>133</v>
      </c>
      <c r="B9" s="413" t="s">
        <v>90</v>
      </c>
      <c r="C9" s="413"/>
      <c r="D9" s="37"/>
      <c r="E9" s="99">
        <f>SUM(E10:E13)</f>
        <v>100</v>
      </c>
      <c r="F9" s="368">
        <f>SUM(F10:F13)</f>
        <v>191210</v>
      </c>
    </row>
    <row r="10" spans="1:8" ht="15.75" customHeight="1">
      <c r="A10" s="453"/>
      <c r="B10" s="16" t="s">
        <v>133</v>
      </c>
      <c r="C10" s="5" t="s">
        <v>12</v>
      </c>
      <c r="D10" s="33" t="s">
        <v>320</v>
      </c>
      <c r="E10" s="6"/>
      <c r="F10" s="11">
        <v>111626</v>
      </c>
    </row>
    <row r="11" spans="1:8" ht="15.75" customHeight="1">
      <c r="A11" s="453"/>
      <c r="B11" s="16" t="s">
        <v>134</v>
      </c>
      <c r="C11" s="5" t="s">
        <v>158</v>
      </c>
      <c r="D11" s="33" t="s">
        <v>321</v>
      </c>
      <c r="E11" s="6"/>
      <c r="F11" s="11">
        <v>29516</v>
      </c>
    </row>
    <row r="12" spans="1:8" ht="15.75" customHeight="1">
      <c r="A12" s="453"/>
      <c r="B12" s="16" t="s">
        <v>135</v>
      </c>
      <c r="C12" s="5" t="s">
        <v>146</v>
      </c>
      <c r="D12" s="33" t="s">
        <v>322</v>
      </c>
      <c r="E12" s="6">
        <v>100</v>
      </c>
      <c r="F12" s="11">
        <v>50068</v>
      </c>
    </row>
    <row r="13" spans="1:8" ht="15.75" customHeight="1">
      <c r="A13" s="453"/>
      <c r="B13" s="16" t="s">
        <v>136</v>
      </c>
      <c r="C13" s="5" t="s">
        <v>213</v>
      </c>
      <c r="D13" s="33" t="s">
        <v>323</v>
      </c>
      <c r="E13" s="6"/>
      <c r="F13" s="11"/>
    </row>
    <row r="14" spans="1:8" s="15" customFormat="1" ht="15.75" customHeight="1">
      <c r="A14" s="87" t="s">
        <v>134</v>
      </c>
      <c r="B14" s="404" t="s">
        <v>6</v>
      </c>
      <c r="C14" s="404"/>
      <c r="D14" s="36" t="s">
        <v>324</v>
      </c>
      <c r="E14" s="26"/>
      <c r="F14" s="369"/>
    </row>
    <row r="15" spans="1:8" s="15" customFormat="1" ht="15.75" customHeight="1" thickBot="1">
      <c r="A15" s="89" t="s">
        <v>135</v>
      </c>
      <c r="B15" s="462" t="s">
        <v>38</v>
      </c>
      <c r="C15" s="462"/>
      <c r="D15" s="104" t="s">
        <v>325</v>
      </c>
      <c r="E15" s="98"/>
      <c r="F15" s="370"/>
    </row>
    <row r="16" spans="1:8" s="15" customFormat="1" ht="15.75" customHeight="1">
      <c r="A16" s="457" t="s">
        <v>148</v>
      </c>
      <c r="B16" s="433"/>
      <c r="C16" s="458"/>
      <c r="D16" s="96"/>
      <c r="E16" s="97">
        <f>SUM(E17:E19)</f>
        <v>0</v>
      </c>
      <c r="F16" s="364">
        <f>SUM(F17:F19)</f>
        <v>1741</v>
      </c>
    </row>
    <row r="17" spans="1:6" ht="20.25" customHeight="1">
      <c r="A17" s="90" t="s">
        <v>133</v>
      </c>
      <c r="B17" s="389" t="s">
        <v>148</v>
      </c>
      <c r="C17" s="389"/>
      <c r="D17" s="32" t="s">
        <v>326</v>
      </c>
      <c r="E17" s="6"/>
      <c r="F17" s="11">
        <v>1741</v>
      </c>
    </row>
    <row r="18" spans="1:6" ht="15.75" customHeight="1">
      <c r="A18" s="90" t="s">
        <v>134</v>
      </c>
      <c r="B18" s="460" t="s">
        <v>36</v>
      </c>
      <c r="C18" s="461"/>
      <c r="D18" s="33" t="s">
        <v>327</v>
      </c>
      <c r="E18" s="6"/>
      <c r="F18" s="11"/>
    </row>
    <row r="19" spans="1:6" ht="15.75" customHeight="1" thickBot="1">
      <c r="A19" s="105" t="s">
        <v>135</v>
      </c>
      <c r="B19" s="388" t="s">
        <v>42</v>
      </c>
      <c r="C19" s="388"/>
      <c r="D19" s="84" t="s">
        <v>328</v>
      </c>
      <c r="E19" s="46"/>
      <c r="F19" s="371"/>
    </row>
    <row r="20" spans="1:6" ht="18" customHeight="1">
      <c r="A20" s="450" t="s">
        <v>62</v>
      </c>
      <c r="B20" s="451"/>
      <c r="C20" s="451"/>
      <c r="D20" s="91"/>
      <c r="E20" s="40">
        <f>E21+E24</f>
        <v>0</v>
      </c>
      <c r="F20" s="372">
        <f>F21+F24</f>
        <v>0</v>
      </c>
    </row>
    <row r="21" spans="1:6" s="15" customFormat="1" ht="18" customHeight="1">
      <c r="A21" s="453" t="s">
        <v>133</v>
      </c>
      <c r="B21" s="413" t="s">
        <v>56</v>
      </c>
      <c r="C21" s="452"/>
      <c r="D21" s="23" t="s">
        <v>329</v>
      </c>
      <c r="E21" s="26">
        <f>SUM(E22:E23)</f>
        <v>0</v>
      </c>
      <c r="F21" s="369">
        <f>SUM(F22:F23)</f>
        <v>0</v>
      </c>
    </row>
    <row r="22" spans="1:6" ht="18" customHeight="1">
      <c r="A22" s="453"/>
      <c r="B22" s="16" t="s">
        <v>133</v>
      </c>
      <c r="C22" s="19" t="s">
        <v>63</v>
      </c>
      <c r="D22" s="7"/>
      <c r="E22" s="6">
        <v>0</v>
      </c>
      <c r="F22" s="11">
        <v>0</v>
      </c>
    </row>
    <row r="23" spans="1:6" ht="18" customHeight="1">
      <c r="A23" s="453"/>
      <c r="B23" s="16" t="s">
        <v>134</v>
      </c>
      <c r="C23" s="19" t="s">
        <v>64</v>
      </c>
      <c r="D23" s="7"/>
      <c r="E23" s="6"/>
      <c r="F23" s="11"/>
    </row>
    <row r="24" spans="1:6" s="15" customFormat="1" ht="18" customHeight="1">
      <c r="A24" s="453" t="s">
        <v>134</v>
      </c>
      <c r="B24" s="413" t="s">
        <v>59</v>
      </c>
      <c r="C24" s="452"/>
      <c r="D24" s="23" t="s">
        <v>330</v>
      </c>
      <c r="E24" s="26">
        <f>SUM(E25:E26)</f>
        <v>0</v>
      </c>
      <c r="F24" s="369">
        <f>SUM(F25:F26)</f>
        <v>0</v>
      </c>
    </row>
    <row r="25" spans="1:6" ht="15.75" customHeight="1">
      <c r="A25" s="453"/>
      <c r="B25" s="16" t="s">
        <v>133</v>
      </c>
      <c r="C25" s="19" t="s">
        <v>63</v>
      </c>
      <c r="D25" s="33"/>
      <c r="E25" s="6"/>
      <c r="F25" s="349"/>
    </row>
    <row r="26" spans="1:6" ht="15.75" customHeight="1" thickBot="1">
      <c r="A26" s="454"/>
      <c r="B26" s="74" t="s">
        <v>134</v>
      </c>
      <c r="C26" s="73" t="s">
        <v>64</v>
      </c>
      <c r="D26" s="78"/>
      <c r="E26" s="92"/>
      <c r="F26" s="350"/>
    </row>
    <row r="27" spans="1:6" s="15" customFormat="1" ht="18" customHeight="1">
      <c r="A27" s="457" t="s">
        <v>150</v>
      </c>
      <c r="B27" s="433"/>
      <c r="C27" s="458"/>
      <c r="D27" s="103" t="s">
        <v>331</v>
      </c>
      <c r="E27" s="40">
        <f>E28+E29</f>
        <v>0</v>
      </c>
      <c r="F27" s="372">
        <f>F28+F29</f>
        <v>0</v>
      </c>
    </row>
    <row r="28" spans="1:6" s="15" customFormat="1" ht="18" customHeight="1">
      <c r="A28" s="83" t="s">
        <v>133</v>
      </c>
      <c r="B28" s="392" t="s">
        <v>91</v>
      </c>
      <c r="C28" s="393"/>
      <c r="D28" s="82"/>
      <c r="E28" s="97"/>
      <c r="F28" s="354"/>
    </row>
    <row r="29" spans="1:6" s="15" customFormat="1" ht="18" customHeight="1">
      <c r="A29" s="469" t="s">
        <v>134</v>
      </c>
      <c r="B29" s="392" t="s">
        <v>45</v>
      </c>
      <c r="C29" s="393"/>
      <c r="D29" s="82"/>
      <c r="E29" s="97">
        <f>SUM(E30:E31)</f>
        <v>0</v>
      </c>
      <c r="F29" s="364">
        <f>SUM(F30:F31)</f>
        <v>0</v>
      </c>
    </row>
    <row r="30" spans="1:6" ht="18" customHeight="1">
      <c r="A30" s="470"/>
      <c r="B30" s="108" t="s">
        <v>133</v>
      </c>
      <c r="C30" s="106" t="s">
        <v>33</v>
      </c>
      <c r="D30" s="107" t="s">
        <v>331</v>
      </c>
      <c r="E30" s="45"/>
      <c r="F30" s="349"/>
    </row>
    <row r="31" spans="1:6" s="15" customFormat="1" ht="18" customHeight="1" thickBot="1">
      <c r="A31" s="471"/>
      <c r="B31" s="109" t="s">
        <v>134</v>
      </c>
      <c r="C31" s="110" t="s">
        <v>122</v>
      </c>
      <c r="D31" s="111"/>
      <c r="E31" s="112"/>
      <c r="F31" s="373"/>
    </row>
    <row r="32" spans="1:6" s="15" customFormat="1" ht="18" customHeight="1" thickBot="1">
      <c r="A32" s="113"/>
      <c r="B32" s="449" t="s">
        <v>52</v>
      </c>
      <c r="C32" s="449"/>
      <c r="D32" s="114"/>
      <c r="E32" s="102">
        <f>E8+E16+E20+E27</f>
        <v>100</v>
      </c>
      <c r="F32" s="374">
        <f>F8+F16+F20+F27</f>
        <v>192951</v>
      </c>
    </row>
    <row r="33" spans="1:6" s="15" customFormat="1" ht="18" customHeight="1">
      <c r="A33" s="83">
        <v>1</v>
      </c>
      <c r="B33" s="459" t="s">
        <v>23</v>
      </c>
      <c r="C33" s="459"/>
      <c r="D33" s="96"/>
      <c r="E33" s="97">
        <f>SUM(E34:E35)</f>
        <v>0</v>
      </c>
      <c r="F33" s="375"/>
    </row>
    <row r="34" spans="1:6" s="15" customFormat="1" ht="18" customHeight="1">
      <c r="A34" s="455"/>
      <c r="B34" s="16" t="s">
        <v>133</v>
      </c>
      <c r="C34" s="42" t="s">
        <v>32</v>
      </c>
      <c r="D34" s="32" t="s">
        <v>334</v>
      </c>
      <c r="E34" s="6">
        <v>0</v>
      </c>
      <c r="F34" s="349">
        <v>0</v>
      </c>
    </row>
    <row r="35" spans="1:6" s="15" customFormat="1" ht="18" customHeight="1">
      <c r="A35" s="456"/>
      <c r="B35" s="16" t="s">
        <v>134</v>
      </c>
      <c r="C35" s="42" t="s">
        <v>109</v>
      </c>
      <c r="D35" s="32" t="s">
        <v>334</v>
      </c>
      <c r="E35" s="6">
        <v>0</v>
      </c>
      <c r="F35" s="349">
        <v>0</v>
      </c>
    </row>
    <row r="36" spans="1:6" s="15" customFormat="1" ht="18" customHeight="1">
      <c r="A36" s="25" t="s">
        <v>134</v>
      </c>
      <c r="B36" s="404" t="s">
        <v>24</v>
      </c>
      <c r="C36" s="404"/>
      <c r="D36" s="37" t="s">
        <v>332</v>
      </c>
      <c r="E36" s="26">
        <f>SUM(E37:E39)</f>
        <v>0</v>
      </c>
      <c r="F36" s="369">
        <f>SUM(F37:F39)</f>
        <v>0</v>
      </c>
    </row>
    <row r="37" spans="1:6" s="15" customFormat="1" ht="18" customHeight="1">
      <c r="A37" s="455"/>
      <c r="B37" s="16" t="s">
        <v>133</v>
      </c>
      <c r="C37" s="5" t="s">
        <v>25</v>
      </c>
      <c r="D37" s="32"/>
      <c r="E37" s="6">
        <v>0</v>
      </c>
      <c r="F37" s="349">
        <v>0</v>
      </c>
    </row>
    <row r="38" spans="1:6" s="15" customFormat="1" ht="18" customHeight="1">
      <c r="A38" s="456"/>
      <c r="B38" s="16" t="s">
        <v>134</v>
      </c>
      <c r="C38" s="5" t="s">
        <v>26</v>
      </c>
      <c r="D38" s="32" t="s">
        <v>332</v>
      </c>
      <c r="E38" s="6"/>
      <c r="F38" s="349"/>
    </row>
    <row r="39" spans="1:6" s="15" customFormat="1" ht="18" customHeight="1" thickBot="1">
      <c r="A39" s="95"/>
      <c r="B39" s="75" t="s">
        <v>135</v>
      </c>
      <c r="C39" s="115" t="s">
        <v>51</v>
      </c>
      <c r="D39" s="65"/>
      <c r="E39" s="46">
        <v>0</v>
      </c>
      <c r="F39" s="350">
        <v>0</v>
      </c>
    </row>
    <row r="40" spans="1:6" s="15" customFormat="1" ht="18" customHeight="1">
      <c r="A40" s="390" t="s">
        <v>200</v>
      </c>
      <c r="B40" s="391"/>
      <c r="C40" s="391"/>
      <c r="D40" s="391"/>
      <c r="E40" s="391"/>
      <c r="F40" s="375"/>
    </row>
    <row r="41" spans="1:6" s="15" customFormat="1" ht="18" customHeight="1">
      <c r="A41" s="178" t="s">
        <v>133</v>
      </c>
      <c r="B41" s="389" t="s">
        <v>201</v>
      </c>
      <c r="C41" s="389"/>
      <c r="D41" s="151" t="s">
        <v>333</v>
      </c>
      <c r="E41" s="50">
        <v>174311</v>
      </c>
      <c r="F41" s="349">
        <v>0</v>
      </c>
    </row>
    <row r="42" spans="1:6" s="15" customFormat="1" ht="18" customHeight="1">
      <c r="A42" s="178" t="s">
        <v>134</v>
      </c>
      <c r="B42" s="389" t="s">
        <v>202</v>
      </c>
      <c r="C42" s="389"/>
      <c r="D42" s="151"/>
      <c r="E42" s="50">
        <v>0</v>
      </c>
      <c r="F42" s="349">
        <v>0</v>
      </c>
    </row>
    <row r="43" spans="1:6" s="15" customFormat="1" ht="18" customHeight="1" thickBot="1">
      <c r="A43" s="178"/>
      <c r="B43" s="394" t="s">
        <v>203</v>
      </c>
      <c r="C43" s="394"/>
      <c r="D43" s="394"/>
      <c r="E43" s="70">
        <f>SUM(E41:E42)</f>
        <v>174311</v>
      </c>
      <c r="F43" s="356">
        <f>SUM(F41:F42)</f>
        <v>0</v>
      </c>
    </row>
    <row r="44" spans="1:6" s="15" customFormat="1" ht="18" customHeight="1" thickBot="1">
      <c r="A44" s="113"/>
      <c r="B44" s="397" t="s">
        <v>15</v>
      </c>
      <c r="C44" s="398"/>
      <c r="D44" s="114"/>
      <c r="E44" s="118">
        <f>E36+E33+E43</f>
        <v>174311</v>
      </c>
      <c r="F44" s="353">
        <f>F36+F33+F43</f>
        <v>0</v>
      </c>
    </row>
    <row r="45" spans="1:6" s="15" customFormat="1" ht="21" customHeight="1" thickBot="1">
      <c r="A45" s="24"/>
      <c r="B45" s="438" t="s">
        <v>95</v>
      </c>
      <c r="C45" s="438"/>
      <c r="D45" s="38"/>
      <c r="E45" s="119">
        <f>E32+E44</f>
        <v>174411</v>
      </c>
      <c r="F45" s="357">
        <f>F32+F44</f>
        <v>192951</v>
      </c>
    </row>
    <row r="46" spans="1:6" ht="21" customHeight="1" thickBot="1">
      <c r="A46" s="181"/>
      <c r="B46" s="383" t="s">
        <v>217</v>
      </c>
      <c r="C46" s="384"/>
      <c r="D46" s="182"/>
      <c r="E46" s="183">
        <v>0</v>
      </c>
      <c r="F46" s="358">
        <v>0</v>
      </c>
    </row>
    <row r="47" spans="1:6" ht="21" customHeight="1" thickBot="1">
      <c r="A47" s="21"/>
      <c r="B47" s="383" t="s">
        <v>214</v>
      </c>
      <c r="C47" s="384"/>
      <c r="D47" s="44"/>
      <c r="E47" s="119">
        <f>E45+E46</f>
        <v>174411</v>
      </c>
      <c r="F47" s="357">
        <f>F45+F46</f>
        <v>192951</v>
      </c>
    </row>
    <row r="48" spans="1:6" ht="15.75" customHeight="1" thickBot="1">
      <c r="A48" s="180"/>
      <c r="B48" s="72"/>
      <c r="C48" s="8"/>
      <c r="D48" s="39"/>
      <c r="E48" s="47"/>
      <c r="F48" s="360"/>
    </row>
    <row r="49" spans="1:6" ht="15.75" customHeight="1">
      <c r="A49" s="29" t="s">
        <v>133</v>
      </c>
      <c r="B49" s="387" t="s">
        <v>164</v>
      </c>
      <c r="C49" s="387"/>
      <c r="D49" s="91"/>
      <c r="E49" s="186">
        <f>E9+E14+E15+E23+E30+E37+E41</f>
        <v>174411</v>
      </c>
      <c r="F49" s="359">
        <f>F9+F14+F15+F23+F30+F37+F41</f>
        <v>191210</v>
      </c>
    </row>
    <row r="50" spans="1:6" ht="15.75" customHeight="1" thickBot="1">
      <c r="A50" s="88" t="s">
        <v>134</v>
      </c>
      <c r="B50" s="388" t="s">
        <v>165</v>
      </c>
      <c r="C50" s="388"/>
      <c r="D50" s="93"/>
      <c r="E50" s="185">
        <f>E16+E25+E31+E38</f>
        <v>0</v>
      </c>
      <c r="F50" s="355">
        <f>F16+F25+F31+F38</f>
        <v>1741</v>
      </c>
    </row>
    <row r="51" spans="1:6" ht="21" customHeight="1" thickBot="1">
      <c r="A51" s="21"/>
      <c r="B51" s="438" t="s">
        <v>95</v>
      </c>
      <c r="C51" s="438"/>
      <c r="D51" s="94"/>
      <c r="E51" s="119">
        <f>SUM(E49:E50)</f>
        <v>174411</v>
      </c>
      <c r="F51" s="357">
        <f>SUM(F49:F50)</f>
        <v>192951</v>
      </c>
    </row>
  </sheetData>
  <mergeCells count="39">
    <mergeCell ref="A6:C7"/>
    <mergeCell ref="A1:F1"/>
    <mergeCell ref="A40:E40"/>
    <mergeCell ref="B41:C41"/>
    <mergeCell ref="A29:A31"/>
    <mergeCell ref="D6:D7"/>
    <mergeCell ref="E6:F6"/>
    <mergeCell ref="A2:F2"/>
    <mergeCell ref="A21:A23"/>
    <mergeCell ref="A8:C8"/>
    <mergeCell ref="A9:A13"/>
    <mergeCell ref="B9:C9"/>
    <mergeCell ref="B14:C14"/>
    <mergeCell ref="B18:C18"/>
    <mergeCell ref="B19:C19"/>
    <mergeCell ref="B17:C17"/>
    <mergeCell ref="B15:C15"/>
    <mergeCell ref="A16:C16"/>
    <mergeCell ref="B43:D43"/>
    <mergeCell ref="B32:C32"/>
    <mergeCell ref="A20:C20"/>
    <mergeCell ref="B24:C24"/>
    <mergeCell ref="A24:A26"/>
    <mergeCell ref="A34:A35"/>
    <mergeCell ref="A37:A38"/>
    <mergeCell ref="A27:C27"/>
    <mergeCell ref="B36:C36"/>
    <mergeCell ref="B33:C33"/>
    <mergeCell ref="B42:C42"/>
    <mergeCell ref="B28:C28"/>
    <mergeCell ref="B21:C21"/>
    <mergeCell ref="B29:C29"/>
    <mergeCell ref="B51:C51"/>
    <mergeCell ref="B45:C45"/>
    <mergeCell ref="B44:C44"/>
    <mergeCell ref="B50:C50"/>
    <mergeCell ref="B46:C46"/>
    <mergeCell ref="B47:C47"/>
    <mergeCell ref="B49:C49"/>
  </mergeCells>
  <phoneticPr fontId="0" type="noConversion"/>
  <printOptions horizontalCentered="1"/>
  <pageMargins left="0.23622047244094491" right="0.19685039370078741" top="1.03" bottom="0.83" header="0.59055118110236227" footer="0.51181102362204722"/>
  <pageSetup paperSize="9" scale="77" firstPageNumber="40" orientation="portrait" r:id="rId1"/>
  <headerFooter alignWithMargins="0">
    <oddHeader>&amp;R&amp;"Times New Roman,Normál"3.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 enableFormatConditionsCalculation="0">
    <tabColor indexed="11"/>
  </sheetPr>
  <dimension ref="A1:G72"/>
  <sheetViews>
    <sheetView tabSelected="1" zoomScaleNormal="100" zoomScaleSheetLayoutView="100" workbookViewId="0">
      <selection sqref="A1:G1"/>
    </sheetView>
  </sheetViews>
  <sheetFormatPr defaultRowHeight="15" customHeight="1"/>
  <cols>
    <col min="1" max="1" width="3.42578125" style="1" bestFit="1" customWidth="1"/>
    <col min="2" max="2" width="3.7109375" style="2" customWidth="1"/>
    <col min="3" max="3" width="3.140625" style="2" bestFit="1" customWidth="1"/>
    <col min="4" max="4" width="43" style="2" customWidth="1"/>
    <col min="5" max="5" width="12.85546875" style="34" bestFit="1" customWidth="1"/>
    <col min="6" max="6" width="14" style="34" bestFit="1" customWidth="1"/>
    <col min="7" max="7" width="11.5703125" style="2" bestFit="1" customWidth="1"/>
    <col min="8" max="16384" width="9.140625" style="2"/>
  </cols>
  <sheetData>
    <row r="1" spans="1:7" ht="27.75" customHeight="1">
      <c r="A1" s="415" t="s">
        <v>506</v>
      </c>
      <c r="B1" s="415"/>
      <c r="C1" s="415"/>
      <c r="D1" s="415"/>
      <c r="E1" s="415"/>
      <c r="F1" s="415"/>
      <c r="G1" s="415"/>
    </row>
    <row r="2" spans="1:7" ht="15" customHeight="1">
      <c r="A2" s="421" t="s">
        <v>157</v>
      </c>
      <c r="B2" s="421"/>
      <c r="C2" s="421"/>
      <c r="D2" s="421"/>
      <c r="E2" s="421"/>
      <c r="F2" s="421"/>
    </row>
    <row r="3" spans="1:7" ht="15" customHeight="1" thickBot="1">
      <c r="A3" s="3"/>
      <c r="B3" s="3"/>
      <c r="C3" s="15"/>
      <c r="D3" s="15"/>
      <c r="E3" s="35"/>
      <c r="G3" s="27" t="s">
        <v>0</v>
      </c>
    </row>
    <row r="4" spans="1:7" ht="13.5" thickBot="1">
      <c r="A4" s="463" t="s">
        <v>132</v>
      </c>
      <c r="B4" s="464"/>
      <c r="C4" s="464"/>
      <c r="D4" s="465"/>
      <c r="E4" s="416" t="s">
        <v>121</v>
      </c>
      <c r="F4" s="419" t="s">
        <v>495</v>
      </c>
      <c r="G4" s="420"/>
    </row>
    <row r="5" spans="1:7" ht="25.5" customHeight="1" thickBot="1">
      <c r="A5" s="466"/>
      <c r="B5" s="467"/>
      <c r="C5" s="467"/>
      <c r="D5" s="468"/>
      <c r="E5" s="472"/>
      <c r="F5" s="272" t="s">
        <v>472</v>
      </c>
      <c r="G5" s="346" t="s">
        <v>475</v>
      </c>
    </row>
    <row r="6" spans="1:7" ht="15" customHeight="1">
      <c r="A6" s="424" t="s">
        <v>133</v>
      </c>
      <c r="B6" s="80" t="s">
        <v>90</v>
      </c>
      <c r="C6" s="81"/>
      <c r="D6" s="81"/>
      <c r="E6" s="81"/>
      <c r="F6" s="81"/>
      <c r="G6" s="360"/>
    </row>
    <row r="7" spans="1:7" s="15" customFormat="1" ht="15" customHeight="1">
      <c r="A7" s="425"/>
      <c r="B7" s="428" t="s">
        <v>133</v>
      </c>
      <c r="C7" s="429" t="s">
        <v>85</v>
      </c>
      <c r="D7" s="429"/>
      <c r="E7" s="133" t="s">
        <v>320</v>
      </c>
      <c r="F7" s="69">
        <f>SUM(F8:F9)</f>
        <v>0</v>
      </c>
      <c r="G7" s="145">
        <f>SUM(G8:G9)</f>
        <v>111626</v>
      </c>
    </row>
    <row r="8" spans="1:7" s="8" customFormat="1" ht="15" customHeight="1">
      <c r="A8" s="425"/>
      <c r="B8" s="428"/>
      <c r="C8" s="10" t="s">
        <v>133</v>
      </c>
      <c r="D8" s="7" t="s">
        <v>335</v>
      </c>
      <c r="E8" s="10" t="s">
        <v>337</v>
      </c>
      <c r="F8" s="50"/>
      <c r="G8" s="349">
        <v>109476</v>
      </c>
    </row>
    <row r="9" spans="1:7" s="8" customFormat="1" ht="15" customHeight="1">
      <c r="A9" s="425"/>
      <c r="B9" s="428"/>
      <c r="C9" s="10" t="s">
        <v>134</v>
      </c>
      <c r="D9" s="19" t="s">
        <v>336</v>
      </c>
      <c r="E9" s="16" t="s">
        <v>338</v>
      </c>
      <c r="F9" s="50"/>
      <c r="G9" s="349">
        <v>2150</v>
      </c>
    </row>
    <row r="10" spans="1:7" s="15" customFormat="1" ht="15" customHeight="1">
      <c r="A10" s="425"/>
      <c r="B10" s="428" t="s">
        <v>134</v>
      </c>
      <c r="C10" s="429" t="s">
        <v>158</v>
      </c>
      <c r="D10" s="429"/>
      <c r="E10" s="133" t="s">
        <v>321</v>
      </c>
      <c r="F10" s="69">
        <f>SUM(F11:F12)</f>
        <v>0</v>
      </c>
      <c r="G10" s="145">
        <f>SUM(G11:G12)</f>
        <v>29516</v>
      </c>
    </row>
    <row r="11" spans="1:7" s="15" customFormat="1" ht="15" customHeight="1">
      <c r="A11" s="425"/>
      <c r="B11" s="428"/>
      <c r="C11" s="10" t="s">
        <v>133</v>
      </c>
      <c r="D11" s="5" t="s">
        <v>501</v>
      </c>
      <c r="E11" s="10" t="s">
        <v>500</v>
      </c>
      <c r="F11" s="50"/>
      <c r="G11" s="349">
        <v>29516</v>
      </c>
    </row>
    <row r="12" spans="1:7" s="8" customFormat="1" ht="15" customHeight="1">
      <c r="A12" s="425"/>
      <c r="B12" s="428"/>
      <c r="C12" s="10"/>
      <c r="D12" s="5"/>
      <c r="E12" s="10"/>
      <c r="F12" s="50"/>
      <c r="G12" s="349"/>
    </row>
    <row r="13" spans="1:7" s="15" customFormat="1" ht="15" customHeight="1">
      <c r="A13" s="425"/>
      <c r="B13" s="428" t="s">
        <v>135</v>
      </c>
      <c r="C13" s="429" t="s">
        <v>116</v>
      </c>
      <c r="D13" s="429"/>
      <c r="E13" s="133" t="s">
        <v>322</v>
      </c>
      <c r="F13" s="69">
        <f>SUM(F14:F19)</f>
        <v>100</v>
      </c>
      <c r="G13" s="145">
        <f>SUM(G14:G19)</f>
        <v>50068</v>
      </c>
    </row>
    <row r="14" spans="1:7" s="15" customFormat="1" ht="15" customHeight="1">
      <c r="A14" s="425"/>
      <c r="B14" s="428"/>
      <c r="C14" s="10" t="s">
        <v>133</v>
      </c>
      <c r="D14" s="7" t="s">
        <v>65</v>
      </c>
      <c r="E14" s="10" t="s">
        <v>339</v>
      </c>
      <c r="F14" s="50"/>
      <c r="G14" s="349">
        <v>1817</v>
      </c>
    </row>
    <row r="15" spans="1:7" s="15" customFormat="1" ht="15" customHeight="1">
      <c r="A15" s="425"/>
      <c r="B15" s="428"/>
      <c r="C15" s="10" t="s">
        <v>134</v>
      </c>
      <c r="D15" s="7" t="s">
        <v>204</v>
      </c>
      <c r="E15" s="10" t="s">
        <v>340</v>
      </c>
      <c r="F15" s="50"/>
      <c r="G15" s="349">
        <v>496</v>
      </c>
    </row>
    <row r="16" spans="1:7" s="15" customFormat="1" ht="15" customHeight="1">
      <c r="A16" s="425"/>
      <c r="B16" s="428"/>
      <c r="C16" s="10" t="s">
        <v>135</v>
      </c>
      <c r="D16" s="7" t="s">
        <v>205</v>
      </c>
      <c r="E16" s="10" t="s">
        <v>341</v>
      </c>
      <c r="F16" s="50">
        <v>100</v>
      </c>
      <c r="G16" s="349">
        <v>37148</v>
      </c>
    </row>
    <row r="17" spans="1:7" s="15" customFormat="1" ht="15" customHeight="1">
      <c r="A17" s="425"/>
      <c r="B17" s="428"/>
      <c r="C17" s="10">
        <v>4</v>
      </c>
      <c r="D17" s="7" t="s">
        <v>342</v>
      </c>
      <c r="E17" s="10" t="s">
        <v>343</v>
      </c>
      <c r="F17" s="50"/>
      <c r="G17" s="349">
        <v>460</v>
      </c>
    </row>
    <row r="18" spans="1:7" s="15" customFormat="1" ht="15" customHeight="1">
      <c r="A18" s="425"/>
      <c r="B18" s="428"/>
      <c r="C18" s="10" t="s">
        <v>137</v>
      </c>
      <c r="D18" s="7" t="s">
        <v>344</v>
      </c>
      <c r="E18" s="10" t="s">
        <v>345</v>
      </c>
      <c r="F18" s="50"/>
      <c r="G18" s="349">
        <v>10147</v>
      </c>
    </row>
    <row r="19" spans="1:7" s="15" customFormat="1" ht="15" customHeight="1">
      <c r="A19" s="425"/>
      <c r="B19" s="428"/>
      <c r="C19" s="10"/>
      <c r="D19" s="7"/>
      <c r="E19" s="10"/>
      <c r="F19" s="50"/>
      <c r="G19" s="354"/>
    </row>
    <row r="20" spans="1:7" s="15" customFormat="1" ht="15" customHeight="1">
      <c r="A20" s="425"/>
      <c r="B20" s="23"/>
      <c r="C20" s="429"/>
      <c r="D20" s="429"/>
      <c r="E20" s="133"/>
      <c r="F20" s="69"/>
      <c r="G20" s="145"/>
    </row>
    <row r="21" spans="1:7" s="15" customFormat="1" ht="15" customHeight="1">
      <c r="A21" s="425"/>
      <c r="B21" s="23" t="s">
        <v>136</v>
      </c>
      <c r="C21" s="429" t="s">
        <v>346</v>
      </c>
      <c r="D21" s="429"/>
      <c r="E21" s="133" t="s">
        <v>323</v>
      </c>
      <c r="F21" s="69"/>
      <c r="G21" s="145"/>
    </row>
    <row r="22" spans="1:7" ht="15" customHeight="1" thickBot="1">
      <c r="A22" s="430"/>
      <c r="B22" s="474" t="s">
        <v>10</v>
      </c>
      <c r="C22" s="475"/>
      <c r="D22" s="476"/>
      <c r="E22" s="134"/>
      <c r="F22" s="71">
        <f>F7+F10+F13+F20+F21</f>
        <v>100</v>
      </c>
      <c r="G22" s="363">
        <f>G7+G10+G13+G20+G21</f>
        <v>191210</v>
      </c>
    </row>
    <row r="23" spans="1:7" ht="15" customHeight="1">
      <c r="A23" s="423" t="s">
        <v>134</v>
      </c>
      <c r="B23" s="422" t="s">
        <v>5</v>
      </c>
      <c r="C23" s="447"/>
      <c r="D23" s="447"/>
      <c r="E23" s="447"/>
      <c r="F23" s="447"/>
      <c r="G23" s="360"/>
    </row>
    <row r="24" spans="1:7" ht="15" customHeight="1">
      <c r="A24" s="425"/>
      <c r="B24" s="10" t="s">
        <v>133</v>
      </c>
      <c r="C24" s="389" t="s">
        <v>118</v>
      </c>
      <c r="D24" s="389"/>
      <c r="E24" s="10"/>
      <c r="F24" s="50"/>
      <c r="G24" s="349"/>
    </row>
    <row r="25" spans="1:7" ht="15" customHeight="1">
      <c r="A25" s="425"/>
      <c r="B25" s="10" t="s">
        <v>134</v>
      </c>
      <c r="C25" s="389" t="s">
        <v>6</v>
      </c>
      <c r="D25" s="389"/>
      <c r="E25" s="10" t="s">
        <v>324</v>
      </c>
      <c r="F25" s="50"/>
      <c r="G25" s="349"/>
    </row>
    <row r="26" spans="1:7" ht="15" customHeight="1">
      <c r="A26" s="425"/>
      <c r="B26" s="10" t="s">
        <v>135</v>
      </c>
      <c r="C26" s="389" t="s">
        <v>36</v>
      </c>
      <c r="D26" s="389"/>
      <c r="E26" s="10" t="s">
        <v>327</v>
      </c>
      <c r="F26" s="50"/>
      <c r="G26" s="349"/>
    </row>
    <row r="27" spans="1:7" ht="15" customHeight="1" thickBot="1">
      <c r="A27" s="430"/>
      <c r="B27" s="431" t="s">
        <v>37</v>
      </c>
      <c r="C27" s="431"/>
      <c r="D27" s="431"/>
      <c r="E27" s="134"/>
      <c r="F27" s="71">
        <f>SUM(F24:F26)</f>
        <v>0</v>
      </c>
      <c r="G27" s="363">
        <f>SUM(G24:G26)</f>
        <v>0</v>
      </c>
    </row>
    <row r="28" spans="1:7" ht="15" customHeight="1">
      <c r="A28" s="423" t="s">
        <v>135</v>
      </c>
      <c r="B28" s="422" t="s">
        <v>120</v>
      </c>
      <c r="C28" s="447"/>
      <c r="D28" s="447"/>
      <c r="E28" s="447"/>
      <c r="F28" s="447"/>
      <c r="G28" s="360"/>
    </row>
    <row r="29" spans="1:7" ht="15" customHeight="1">
      <c r="A29" s="425"/>
      <c r="B29" s="10" t="s">
        <v>133</v>
      </c>
      <c r="C29" s="389" t="s">
        <v>38</v>
      </c>
      <c r="D29" s="389"/>
      <c r="E29" s="10" t="s">
        <v>325</v>
      </c>
      <c r="F29" s="50"/>
      <c r="G29" s="349"/>
    </row>
    <row r="30" spans="1:7" ht="15" customHeight="1">
      <c r="A30" s="425"/>
      <c r="B30" s="10" t="s">
        <v>134</v>
      </c>
      <c r="C30" s="389" t="s">
        <v>42</v>
      </c>
      <c r="D30" s="389"/>
      <c r="E30" s="10" t="s">
        <v>328</v>
      </c>
      <c r="F30" s="50"/>
      <c r="G30" s="349"/>
    </row>
    <row r="31" spans="1:7" ht="15" customHeight="1" thickBot="1">
      <c r="A31" s="430"/>
      <c r="B31" s="431" t="s">
        <v>76</v>
      </c>
      <c r="C31" s="431"/>
      <c r="D31" s="431"/>
      <c r="E31" s="134"/>
      <c r="F31" s="71">
        <f>SUM(F29:F30)</f>
        <v>0</v>
      </c>
      <c r="G31" s="363">
        <f>SUM(G29:G30)</f>
        <v>0</v>
      </c>
    </row>
    <row r="32" spans="1:7" ht="15" customHeight="1">
      <c r="A32" s="423" t="s">
        <v>136</v>
      </c>
      <c r="B32" s="422" t="s">
        <v>11</v>
      </c>
      <c r="C32" s="447"/>
      <c r="D32" s="447"/>
      <c r="E32" s="447"/>
      <c r="F32" s="447"/>
      <c r="G32" s="360"/>
    </row>
    <row r="33" spans="1:7" ht="15" customHeight="1">
      <c r="A33" s="425"/>
      <c r="B33" s="10" t="s">
        <v>133</v>
      </c>
      <c r="C33" s="494" t="s">
        <v>107</v>
      </c>
      <c r="D33" s="494"/>
      <c r="E33" s="16" t="s">
        <v>347</v>
      </c>
      <c r="F33" s="6"/>
      <c r="G33" s="349">
        <v>1741</v>
      </c>
    </row>
    <row r="34" spans="1:7" ht="15" customHeight="1">
      <c r="A34" s="425"/>
      <c r="B34" s="10" t="s">
        <v>134</v>
      </c>
      <c r="C34" s="389" t="s">
        <v>108</v>
      </c>
      <c r="D34" s="389"/>
      <c r="E34" s="16" t="s">
        <v>348</v>
      </c>
      <c r="F34" s="6"/>
      <c r="G34" s="349"/>
    </row>
    <row r="35" spans="1:7" ht="15" customHeight="1">
      <c r="A35" s="426"/>
      <c r="B35" s="64" t="s">
        <v>135</v>
      </c>
      <c r="C35" s="460" t="s">
        <v>7</v>
      </c>
      <c r="D35" s="461"/>
      <c r="E35" s="75" t="s">
        <v>330</v>
      </c>
      <c r="F35" s="6"/>
      <c r="G35" s="349"/>
    </row>
    <row r="36" spans="1:7" ht="15" customHeight="1" thickBot="1">
      <c r="A36" s="430"/>
      <c r="B36" s="431" t="s">
        <v>82</v>
      </c>
      <c r="C36" s="431"/>
      <c r="D36" s="431"/>
      <c r="E36" s="134" t="s">
        <v>133</v>
      </c>
      <c r="F36" s="67">
        <f>SUM(F33:F35)</f>
        <v>0</v>
      </c>
      <c r="G36" s="13">
        <f>SUM(G33:G35)</f>
        <v>1741</v>
      </c>
    </row>
    <row r="37" spans="1:7" ht="15" customHeight="1">
      <c r="A37" s="491" t="s">
        <v>137</v>
      </c>
      <c r="B37" s="422" t="s">
        <v>150</v>
      </c>
      <c r="C37" s="447"/>
      <c r="D37" s="447"/>
      <c r="E37" s="447"/>
      <c r="F37" s="447"/>
      <c r="G37" s="360"/>
    </row>
    <row r="38" spans="1:7" ht="15" customHeight="1">
      <c r="A38" s="492"/>
      <c r="B38" s="17" t="s">
        <v>133</v>
      </c>
      <c r="C38" s="460" t="s">
        <v>206</v>
      </c>
      <c r="D38" s="461"/>
      <c r="E38" s="43" t="s">
        <v>331</v>
      </c>
      <c r="F38" s="50"/>
      <c r="G38" s="349"/>
    </row>
    <row r="39" spans="1:7" ht="15" customHeight="1">
      <c r="A39" s="492"/>
      <c r="B39" s="17" t="s">
        <v>134</v>
      </c>
      <c r="C39" s="489" t="s">
        <v>207</v>
      </c>
      <c r="D39" s="490"/>
      <c r="E39" s="135"/>
      <c r="F39" s="50"/>
      <c r="G39" s="349"/>
    </row>
    <row r="40" spans="1:7" ht="15" customHeight="1" thickBot="1">
      <c r="A40" s="493"/>
      <c r="B40" s="474" t="s">
        <v>14</v>
      </c>
      <c r="C40" s="475"/>
      <c r="D40" s="476"/>
      <c r="E40" s="136"/>
      <c r="F40" s="71">
        <f>SUM(F38:F39)</f>
        <v>0</v>
      </c>
      <c r="G40" s="363">
        <f>SUM(G38:G39)</f>
        <v>0</v>
      </c>
    </row>
    <row r="41" spans="1:7" ht="18" customHeight="1" thickBot="1">
      <c r="A41" s="79" t="s">
        <v>147</v>
      </c>
      <c r="B41" s="478" t="s">
        <v>111</v>
      </c>
      <c r="C41" s="479"/>
      <c r="D41" s="480"/>
      <c r="E41" s="137"/>
      <c r="F41" s="184">
        <f>F22+F27+F31+F36+F40</f>
        <v>100</v>
      </c>
      <c r="G41" s="365">
        <f>G22+G27+G31+G36+G40</f>
        <v>192951</v>
      </c>
    </row>
    <row r="42" spans="1:7" ht="18" customHeight="1">
      <c r="A42" s="125"/>
      <c r="B42" s="128"/>
      <c r="C42" s="127"/>
      <c r="D42" s="127"/>
      <c r="E42" s="138"/>
      <c r="F42" s="129"/>
      <c r="G42" s="360"/>
    </row>
    <row r="43" spans="1:7" ht="18" customHeight="1" thickBot="1">
      <c r="A43" s="126"/>
      <c r="B43" s="130"/>
      <c r="C43" s="131"/>
      <c r="D43" s="131"/>
      <c r="E43" s="139"/>
      <c r="F43" s="132"/>
      <c r="G43" s="360"/>
    </row>
    <row r="44" spans="1:7" ht="15" customHeight="1">
      <c r="A44" s="423" t="s">
        <v>149</v>
      </c>
      <c r="B44" s="422" t="s">
        <v>21</v>
      </c>
      <c r="C44" s="447"/>
      <c r="D44" s="447"/>
      <c r="E44" s="447"/>
      <c r="F44" s="447"/>
      <c r="G44" s="362"/>
    </row>
    <row r="45" spans="1:7" ht="15" customHeight="1">
      <c r="A45" s="425"/>
      <c r="B45" s="429" t="s">
        <v>166</v>
      </c>
      <c r="C45" s="429"/>
      <c r="D45" s="429"/>
      <c r="E45" s="133"/>
      <c r="F45" s="69">
        <f>SUM(F46:F47)</f>
        <v>0</v>
      </c>
      <c r="G45" s="145">
        <f>SUM(G46:G47)</f>
        <v>0</v>
      </c>
    </row>
    <row r="46" spans="1:7" ht="15" customHeight="1">
      <c r="A46" s="425"/>
      <c r="B46" s="10" t="s">
        <v>133</v>
      </c>
      <c r="C46" s="389" t="s">
        <v>167</v>
      </c>
      <c r="D46" s="389"/>
      <c r="E46" s="10" t="s">
        <v>332</v>
      </c>
      <c r="F46" s="50"/>
      <c r="G46" s="349"/>
    </row>
    <row r="47" spans="1:7" ht="15" customHeight="1">
      <c r="A47" s="425"/>
      <c r="B47" s="10" t="s">
        <v>134</v>
      </c>
      <c r="C47" s="389" t="s">
        <v>168</v>
      </c>
      <c r="D47" s="389"/>
      <c r="E47" s="10"/>
      <c r="F47" s="50"/>
      <c r="G47" s="349"/>
    </row>
    <row r="48" spans="1:7" ht="15" customHeight="1" thickBot="1">
      <c r="A48" s="430"/>
      <c r="B48" s="473" t="s">
        <v>22</v>
      </c>
      <c r="C48" s="473"/>
      <c r="D48" s="473"/>
      <c r="E48" s="134" t="s">
        <v>155</v>
      </c>
      <c r="F48" s="71">
        <f>F45</f>
        <v>0</v>
      </c>
      <c r="G48" s="363">
        <f>G45</f>
        <v>0</v>
      </c>
    </row>
    <row r="49" spans="1:7" ht="15" customHeight="1">
      <c r="A49" s="423" t="s">
        <v>151</v>
      </c>
      <c r="B49" s="484" t="s">
        <v>123</v>
      </c>
      <c r="C49" s="485"/>
      <c r="D49" s="485"/>
      <c r="E49" s="485"/>
      <c r="F49" s="485"/>
      <c r="G49" s="360"/>
    </row>
    <row r="50" spans="1:7" ht="15" customHeight="1">
      <c r="A50" s="425"/>
      <c r="B50" s="429" t="s">
        <v>104</v>
      </c>
      <c r="C50" s="429"/>
      <c r="D50" s="429"/>
      <c r="E50" s="133" t="s">
        <v>97</v>
      </c>
      <c r="F50" s="62">
        <f>SUM(F51:F52)</f>
        <v>0</v>
      </c>
      <c r="G50" s="53"/>
    </row>
    <row r="51" spans="1:7" ht="15" customHeight="1">
      <c r="A51" s="425"/>
      <c r="B51" s="10" t="s">
        <v>133</v>
      </c>
      <c r="C51" s="389" t="s">
        <v>103</v>
      </c>
      <c r="D51" s="389"/>
      <c r="E51" s="10"/>
      <c r="F51" s="6"/>
      <c r="G51" s="349"/>
    </row>
    <row r="52" spans="1:7" ht="15" customHeight="1">
      <c r="A52" s="425"/>
      <c r="B52" s="10" t="s">
        <v>134</v>
      </c>
      <c r="C52" s="389" t="s">
        <v>102</v>
      </c>
      <c r="D52" s="389"/>
      <c r="E52" s="10"/>
      <c r="F52" s="6"/>
      <c r="G52" s="349"/>
    </row>
    <row r="53" spans="1:7" ht="15" customHeight="1">
      <c r="A53" s="426"/>
      <c r="B53" s="481" t="s">
        <v>49</v>
      </c>
      <c r="C53" s="482"/>
      <c r="D53" s="483"/>
      <c r="E53" s="85"/>
      <c r="F53" s="62">
        <f>SUM(F54)</f>
        <v>0</v>
      </c>
      <c r="G53" s="53">
        <f>SUM(G54)</f>
        <v>0</v>
      </c>
    </row>
    <row r="54" spans="1:7" ht="15" customHeight="1">
      <c r="A54" s="426"/>
      <c r="B54" s="64" t="s">
        <v>133</v>
      </c>
      <c r="C54" s="460" t="s">
        <v>50</v>
      </c>
      <c r="D54" s="461"/>
      <c r="E54" s="64"/>
      <c r="F54" s="46"/>
      <c r="G54" s="360"/>
    </row>
    <row r="55" spans="1:7" s="15" customFormat="1" ht="15" customHeight="1" thickBot="1">
      <c r="A55" s="430"/>
      <c r="B55" s="431" t="s">
        <v>124</v>
      </c>
      <c r="C55" s="431"/>
      <c r="D55" s="431"/>
      <c r="E55" s="134" t="s">
        <v>105</v>
      </c>
      <c r="F55" s="67">
        <f>F50+F53</f>
        <v>0</v>
      </c>
      <c r="G55" s="13">
        <f>G50+G53</f>
        <v>0</v>
      </c>
    </row>
    <row r="56" spans="1:7" s="15" customFormat="1" ht="15" customHeight="1">
      <c r="A56" s="423" t="s">
        <v>152</v>
      </c>
      <c r="B56" s="484" t="s">
        <v>23</v>
      </c>
      <c r="C56" s="485"/>
      <c r="D56" s="485"/>
      <c r="E56" s="485"/>
      <c r="F56" s="485"/>
      <c r="G56" s="376"/>
    </row>
    <row r="57" spans="1:7" s="15" customFormat="1" ht="15" customHeight="1">
      <c r="A57" s="425"/>
      <c r="B57" s="429" t="s">
        <v>23</v>
      </c>
      <c r="C57" s="429"/>
      <c r="D57" s="429"/>
      <c r="E57" s="133"/>
      <c r="F57" s="62">
        <f>SUM(F58:F59)</f>
        <v>0</v>
      </c>
      <c r="G57" s="53">
        <f>SUM(G58:G59)</f>
        <v>0</v>
      </c>
    </row>
    <row r="58" spans="1:7" s="15" customFormat="1" ht="15" customHeight="1">
      <c r="A58" s="425"/>
      <c r="B58" s="10" t="s">
        <v>133</v>
      </c>
      <c r="C58" s="460" t="s">
        <v>32</v>
      </c>
      <c r="D58" s="461"/>
      <c r="E58" s="10"/>
      <c r="F58" s="6"/>
      <c r="G58" s="354"/>
    </row>
    <row r="59" spans="1:7" s="15" customFormat="1" ht="15" customHeight="1">
      <c r="A59" s="425"/>
      <c r="B59" s="10" t="s">
        <v>134</v>
      </c>
      <c r="C59" s="460" t="s">
        <v>109</v>
      </c>
      <c r="D59" s="461"/>
      <c r="E59" s="10"/>
      <c r="F59" s="6"/>
      <c r="G59" s="354"/>
    </row>
    <row r="60" spans="1:7" s="15" customFormat="1" ht="15" customHeight="1" thickBot="1">
      <c r="A60" s="430"/>
      <c r="B60" s="431" t="s">
        <v>23</v>
      </c>
      <c r="C60" s="431"/>
      <c r="D60" s="431"/>
      <c r="E60" s="134"/>
      <c r="F60" s="67">
        <f>F57</f>
        <v>0</v>
      </c>
      <c r="G60" s="13">
        <f>G57</f>
        <v>0</v>
      </c>
    </row>
    <row r="61" spans="1:7" s="15" customFormat="1" ht="15" customHeight="1">
      <c r="A61" s="390" t="s">
        <v>200</v>
      </c>
      <c r="B61" s="391"/>
      <c r="C61" s="391"/>
      <c r="D61" s="391"/>
      <c r="E61" s="391"/>
      <c r="F61" s="391"/>
      <c r="G61" s="375"/>
    </row>
    <row r="62" spans="1:7" s="15" customFormat="1" ht="15" customHeight="1">
      <c r="A62" s="178" t="s">
        <v>133</v>
      </c>
      <c r="B62" s="460" t="s">
        <v>209</v>
      </c>
      <c r="C62" s="477"/>
      <c r="D62" s="461"/>
      <c r="E62" s="6" t="s">
        <v>333</v>
      </c>
      <c r="F62" s="50">
        <v>174311</v>
      </c>
      <c r="G62" s="354">
        <v>0</v>
      </c>
    </row>
    <row r="63" spans="1:7" s="15" customFormat="1" ht="15" customHeight="1">
      <c r="A63" s="178" t="s">
        <v>134</v>
      </c>
      <c r="B63" s="460" t="s">
        <v>210</v>
      </c>
      <c r="C63" s="477"/>
      <c r="D63" s="461"/>
      <c r="E63" s="6"/>
      <c r="F63" s="50"/>
      <c r="G63" s="354"/>
    </row>
    <row r="64" spans="1:7" s="15" customFormat="1" ht="15" customHeight="1" thickBot="1">
      <c r="A64" s="178"/>
      <c r="B64" s="175" t="s">
        <v>208</v>
      </c>
      <c r="C64" s="176"/>
      <c r="D64" s="177"/>
      <c r="E64" s="150"/>
      <c r="F64" s="70">
        <f>SUM(F62:F63)</f>
        <v>174311</v>
      </c>
      <c r="G64" s="356">
        <f>SUM(G62:G63)</f>
        <v>0</v>
      </c>
    </row>
    <row r="65" spans="1:7" s="15" customFormat="1" ht="18" customHeight="1" thickBot="1">
      <c r="A65" s="79" t="s">
        <v>152</v>
      </c>
      <c r="B65" s="486" t="s">
        <v>15</v>
      </c>
      <c r="C65" s="487"/>
      <c r="D65" s="488"/>
      <c r="E65" s="140"/>
      <c r="F65" s="184">
        <f>F48+F55+F60+F64</f>
        <v>174311</v>
      </c>
      <c r="G65" s="365">
        <f>G48+G55+G60+G64</f>
        <v>0</v>
      </c>
    </row>
    <row r="66" spans="1:7" s="8" customFormat="1" ht="21" customHeight="1" thickBot="1">
      <c r="A66" s="28" t="s">
        <v>153</v>
      </c>
      <c r="B66" s="383" t="s">
        <v>95</v>
      </c>
      <c r="C66" s="440"/>
      <c r="D66" s="384"/>
      <c r="E66" s="141"/>
      <c r="F66" s="49">
        <f>F41+F65</f>
        <v>174411</v>
      </c>
      <c r="G66" s="377">
        <f>G41+G65</f>
        <v>192951</v>
      </c>
    </row>
    <row r="67" spans="1:7" s="8" customFormat="1" ht="15" customHeight="1">
      <c r="A67" s="1"/>
      <c r="B67" s="2"/>
      <c r="C67" s="2"/>
      <c r="D67" s="2"/>
      <c r="E67" s="34"/>
      <c r="F67" s="34"/>
    </row>
    <row r="71" spans="1:7" ht="15" customHeight="1">
      <c r="A71" s="9"/>
      <c r="B71" s="8"/>
      <c r="C71" s="8"/>
      <c r="D71" s="8"/>
      <c r="E71" s="39"/>
      <c r="F71" s="39"/>
    </row>
    <row r="72" spans="1:7" ht="15" customHeight="1">
      <c r="A72" s="3"/>
    </row>
  </sheetData>
  <mergeCells count="63">
    <mergeCell ref="A1:G1"/>
    <mergeCell ref="E4:E5"/>
    <mergeCell ref="F4:G4"/>
    <mergeCell ref="B27:D27"/>
    <mergeCell ref="A23:A27"/>
    <mergeCell ref="A2:F2"/>
    <mergeCell ref="C25:D25"/>
    <mergeCell ref="C26:D26"/>
    <mergeCell ref="B31:D31"/>
    <mergeCell ref="C7:D7"/>
    <mergeCell ref="C30:D30"/>
    <mergeCell ref="C29:D29"/>
    <mergeCell ref="C13:D13"/>
    <mergeCell ref="B7:B9"/>
    <mergeCell ref="C24:D24"/>
    <mergeCell ref="B23:F23"/>
    <mergeCell ref="B28:F28"/>
    <mergeCell ref="A28:A31"/>
    <mergeCell ref="C38:D38"/>
    <mergeCell ref="C39:D39"/>
    <mergeCell ref="B37:F37"/>
    <mergeCell ref="A37:A40"/>
    <mergeCell ref="B36:D36"/>
    <mergeCell ref="A4:D5"/>
    <mergeCell ref="A32:A36"/>
    <mergeCell ref="B22:D22"/>
    <mergeCell ref="B10:B12"/>
    <mergeCell ref="B13:B19"/>
    <mergeCell ref="C10:D10"/>
    <mergeCell ref="C20:D20"/>
    <mergeCell ref="C21:D21"/>
    <mergeCell ref="C35:D35"/>
    <mergeCell ref="B32:F32"/>
    <mergeCell ref="C34:D34"/>
    <mergeCell ref="A6:A22"/>
    <mergeCell ref="C33:D33"/>
    <mergeCell ref="B66:D66"/>
    <mergeCell ref="B45:D45"/>
    <mergeCell ref="C46:D46"/>
    <mergeCell ref="C47:D47"/>
    <mergeCell ref="B53:D53"/>
    <mergeCell ref="B56:F56"/>
    <mergeCell ref="C54:D54"/>
    <mergeCell ref="B57:D57"/>
    <mergeCell ref="B65:D65"/>
    <mergeCell ref="B63:D63"/>
    <mergeCell ref="A61:F61"/>
    <mergeCell ref="B49:F49"/>
    <mergeCell ref="B55:D55"/>
    <mergeCell ref="B40:D40"/>
    <mergeCell ref="B62:D62"/>
    <mergeCell ref="B60:D60"/>
    <mergeCell ref="C58:D58"/>
    <mergeCell ref="C59:D59"/>
    <mergeCell ref="B41:D41"/>
    <mergeCell ref="A56:A60"/>
    <mergeCell ref="A44:A48"/>
    <mergeCell ref="B48:D48"/>
    <mergeCell ref="B44:F44"/>
    <mergeCell ref="A49:A55"/>
    <mergeCell ref="B50:D50"/>
    <mergeCell ref="C51:D51"/>
    <mergeCell ref="C52:D52"/>
  </mergeCells>
  <phoneticPr fontId="0" type="noConversion"/>
  <printOptions horizontalCentered="1"/>
  <pageMargins left="0.22" right="0.16" top="0.39370078740157483" bottom="0.45" header="0.19685039370078741" footer="0.19685039370078741"/>
  <pageSetup paperSize="9" scale="70" firstPageNumber="41" orientation="portrait" r:id="rId1"/>
  <headerFooter alignWithMargins="0">
    <oddHeader>&amp;R&amp;"Times New Roman,Normál"4. számú melléklet</oddHeader>
    <oddFooter>&amp;C&amp;"Times New Roman,Normál"&amp;P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G5" sqref="G5"/>
    </sheetView>
  </sheetViews>
  <sheetFormatPr defaultRowHeight="12.75"/>
  <cols>
    <col min="1" max="1" width="5.28515625" style="195" bestFit="1" customWidth="1"/>
    <col min="2" max="2" width="47.28515625" style="198" customWidth="1"/>
    <col min="3" max="3" width="10.28515625" style="198" customWidth="1"/>
    <col min="4" max="4" width="10.28515625" style="195" customWidth="1"/>
    <col min="5" max="5" width="47.28515625" style="195" customWidth="1"/>
    <col min="6" max="7" width="10.28515625" style="195" customWidth="1"/>
    <col min="8" max="16384" width="9.140625" style="195"/>
  </cols>
  <sheetData>
    <row r="1" spans="1:7" ht="45" customHeight="1">
      <c r="A1" s="497" t="s">
        <v>496</v>
      </c>
      <c r="B1" s="497"/>
      <c r="C1" s="497"/>
      <c r="D1" s="497"/>
      <c r="E1" s="497"/>
      <c r="F1" s="497"/>
      <c r="G1" s="497"/>
    </row>
    <row r="2" spans="1:7" ht="14.25" thickBot="1">
      <c r="G2" s="199" t="s">
        <v>363</v>
      </c>
    </row>
    <row r="3" spans="1:7" ht="18" customHeight="1" thickBot="1">
      <c r="A3" s="495" t="s">
        <v>364</v>
      </c>
      <c r="B3" s="200" t="s">
        <v>365</v>
      </c>
      <c r="C3" s="304"/>
      <c r="D3" s="201"/>
      <c r="E3" s="200" t="s">
        <v>366</v>
      </c>
      <c r="F3" s="305"/>
      <c r="G3" s="202"/>
    </row>
    <row r="4" spans="1:7" s="206" customFormat="1" ht="35.25" customHeight="1" thickBot="1">
      <c r="A4" s="496"/>
      <c r="B4" s="203" t="s">
        <v>132</v>
      </c>
      <c r="C4" s="498" t="s">
        <v>497</v>
      </c>
      <c r="D4" s="499"/>
      <c r="E4" s="203" t="s">
        <v>132</v>
      </c>
      <c r="F4" s="498" t="s">
        <v>497</v>
      </c>
      <c r="G4" s="499"/>
    </row>
    <row r="5" spans="1:7" s="211" customFormat="1" ht="12" customHeight="1" thickBot="1">
      <c r="A5" s="207">
        <v>1</v>
      </c>
      <c r="B5" s="208">
        <v>2</v>
      </c>
      <c r="C5" s="273" t="s">
        <v>472</v>
      </c>
      <c r="D5" s="272" t="s">
        <v>473</v>
      </c>
      <c r="E5" s="208" t="s">
        <v>136</v>
      </c>
      <c r="F5" s="273" t="s">
        <v>472</v>
      </c>
      <c r="G5" s="272" t="s">
        <v>473</v>
      </c>
    </row>
    <row r="6" spans="1:7" ht="12.95" customHeight="1">
      <c r="A6" s="212" t="s">
        <v>133</v>
      </c>
      <c r="B6" s="213" t="s">
        <v>53</v>
      </c>
      <c r="C6" s="306"/>
      <c r="D6" s="214"/>
      <c r="E6" s="213" t="s">
        <v>12</v>
      </c>
      <c r="F6" s="307"/>
      <c r="G6" s="215">
        <v>111626</v>
      </c>
    </row>
    <row r="7" spans="1:7" ht="12.95" customHeight="1">
      <c r="A7" s="216" t="s">
        <v>134</v>
      </c>
      <c r="B7" s="217" t="s">
        <v>8</v>
      </c>
      <c r="C7" s="308"/>
      <c r="D7" s="218">
        <v>18640</v>
      </c>
      <c r="E7" s="217" t="s">
        <v>367</v>
      </c>
      <c r="F7" s="309"/>
      <c r="G7" s="219">
        <v>29516</v>
      </c>
    </row>
    <row r="8" spans="1:7" ht="12.95" customHeight="1">
      <c r="A8" s="216" t="s">
        <v>135</v>
      </c>
      <c r="B8" s="217" t="s">
        <v>368</v>
      </c>
      <c r="C8" s="308"/>
      <c r="D8" s="218"/>
      <c r="E8" s="217" t="s">
        <v>116</v>
      </c>
      <c r="F8" s="309">
        <v>100</v>
      </c>
      <c r="G8" s="219">
        <v>50068</v>
      </c>
    </row>
    <row r="9" spans="1:7" ht="12.95" customHeight="1">
      <c r="A9" s="216" t="s">
        <v>136</v>
      </c>
      <c r="B9" s="220" t="s">
        <v>476</v>
      </c>
      <c r="C9" s="310"/>
      <c r="D9" s="218"/>
      <c r="E9" s="217" t="s">
        <v>369</v>
      </c>
      <c r="F9" s="309"/>
      <c r="G9" s="219"/>
    </row>
    <row r="10" spans="1:7" ht="12.95" customHeight="1">
      <c r="A10" s="216" t="s">
        <v>137</v>
      </c>
      <c r="B10" s="311" t="s">
        <v>370</v>
      </c>
      <c r="C10" s="312">
        <v>174411</v>
      </c>
      <c r="D10" s="218"/>
      <c r="E10" s="217" t="s">
        <v>371</v>
      </c>
      <c r="F10" s="309"/>
      <c r="G10" s="219"/>
    </row>
    <row r="11" spans="1:7" ht="12.95" customHeight="1">
      <c r="A11" s="216" t="s">
        <v>147</v>
      </c>
      <c r="B11" s="311" t="s">
        <v>372</v>
      </c>
      <c r="C11" s="310"/>
      <c r="D11" s="221"/>
      <c r="E11" s="217" t="s">
        <v>373</v>
      </c>
      <c r="F11" s="309"/>
      <c r="G11" s="219"/>
    </row>
    <row r="12" spans="1:7" ht="12.95" customHeight="1">
      <c r="A12" s="216" t="s">
        <v>149</v>
      </c>
      <c r="B12" s="311" t="s">
        <v>374</v>
      </c>
      <c r="C12" s="310"/>
      <c r="D12" s="218"/>
      <c r="E12" s="217" t="s">
        <v>63</v>
      </c>
      <c r="F12" s="309"/>
      <c r="G12" s="219"/>
    </row>
    <row r="13" spans="1:7" ht="12.95" customHeight="1">
      <c r="A13" s="216" t="s">
        <v>151</v>
      </c>
      <c r="B13" s="311" t="s">
        <v>375</v>
      </c>
      <c r="C13" s="310"/>
      <c r="D13" s="218"/>
      <c r="E13" s="222" t="s">
        <v>377</v>
      </c>
      <c r="F13" s="313"/>
      <c r="G13" s="219"/>
    </row>
    <row r="14" spans="1:7" ht="12.95" customHeight="1">
      <c r="A14" s="216" t="s">
        <v>152</v>
      </c>
      <c r="B14" s="223" t="s">
        <v>376</v>
      </c>
      <c r="C14" s="314"/>
      <c r="D14" s="221"/>
      <c r="E14" s="222"/>
      <c r="F14" s="313"/>
      <c r="G14" s="219"/>
    </row>
    <row r="15" spans="1:7" ht="12.95" customHeight="1">
      <c r="A15" s="216" t="s">
        <v>153</v>
      </c>
      <c r="B15" s="315" t="s">
        <v>377</v>
      </c>
      <c r="C15" s="316"/>
      <c r="D15" s="218"/>
      <c r="E15" s="222"/>
      <c r="F15" s="313"/>
      <c r="G15" s="219"/>
    </row>
    <row r="16" spans="1:7" ht="12.95" customHeight="1">
      <c r="A16" s="216" t="s">
        <v>86</v>
      </c>
      <c r="B16" s="222"/>
      <c r="C16" s="317"/>
      <c r="D16" s="218"/>
      <c r="E16" s="222"/>
      <c r="F16" s="313"/>
      <c r="G16" s="219"/>
    </row>
    <row r="17" spans="1:7" ht="12.95" customHeight="1" thickBot="1">
      <c r="A17" s="216" t="s">
        <v>87</v>
      </c>
      <c r="B17" s="224"/>
      <c r="C17" s="318"/>
      <c r="D17" s="225"/>
      <c r="E17" s="222"/>
      <c r="F17" s="319"/>
      <c r="G17" s="226"/>
    </row>
    <row r="18" spans="1:7" ht="15.95" customHeight="1" thickBot="1">
      <c r="A18" s="227" t="s">
        <v>106</v>
      </c>
      <c r="B18" s="228" t="s">
        <v>378</v>
      </c>
      <c r="C18" s="229">
        <f>+C6+C7+C8+C9+C10+C12+C13+C14+C15+C16+C17</f>
        <v>174411</v>
      </c>
      <c r="D18" s="229">
        <f>+D6+D7+D8+D9+D10+D12+D13+D14+D15+D16+D17</f>
        <v>18640</v>
      </c>
      <c r="E18" s="228" t="s">
        <v>379</v>
      </c>
      <c r="F18" s="230">
        <f>SUM(F6:F17)</f>
        <v>100</v>
      </c>
      <c r="G18" s="230">
        <f>SUM(G6:G17)</f>
        <v>191210</v>
      </c>
    </row>
    <row r="19" spans="1:7" ht="12.95" customHeight="1">
      <c r="A19" s="231" t="s">
        <v>88</v>
      </c>
      <c r="B19" s="232" t="s">
        <v>380</v>
      </c>
      <c r="C19" s="233">
        <f>C20+C21+C22+C23</f>
        <v>0</v>
      </c>
      <c r="D19" s="233">
        <f>D20+D21+D22+D23</f>
        <v>174311</v>
      </c>
      <c r="E19" s="234" t="s">
        <v>381</v>
      </c>
      <c r="F19" s="223"/>
      <c r="G19" s="235"/>
    </row>
    <row r="20" spans="1:7" ht="12.95" customHeight="1">
      <c r="A20" s="236" t="s">
        <v>169</v>
      </c>
      <c r="B20" s="234" t="s">
        <v>382</v>
      </c>
      <c r="C20" s="320"/>
      <c r="D20" s="237"/>
      <c r="E20" s="234" t="s">
        <v>383</v>
      </c>
      <c r="F20" s="321"/>
      <c r="G20" s="238"/>
    </row>
    <row r="21" spans="1:7" ht="12.95" customHeight="1">
      <c r="A21" s="236" t="s">
        <v>170</v>
      </c>
      <c r="B21" s="234" t="s">
        <v>384</v>
      </c>
      <c r="C21" s="320"/>
      <c r="D21" s="237"/>
      <c r="E21" s="234" t="s">
        <v>385</v>
      </c>
      <c r="F21" s="321"/>
      <c r="G21" s="238"/>
    </row>
    <row r="22" spans="1:7" ht="12.95" customHeight="1">
      <c r="A22" s="236" t="s">
        <v>89</v>
      </c>
      <c r="B22" s="234" t="s">
        <v>386</v>
      </c>
      <c r="C22" s="320"/>
      <c r="D22" s="237"/>
      <c r="E22" s="234" t="s">
        <v>387</v>
      </c>
      <c r="F22" s="321"/>
      <c r="G22" s="238"/>
    </row>
    <row r="23" spans="1:7" ht="12.95" customHeight="1">
      <c r="A23" s="236" t="s">
        <v>171</v>
      </c>
      <c r="B23" s="234" t="s">
        <v>388</v>
      </c>
      <c r="C23" s="320"/>
      <c r="D23" s="237">
        <v>174311</v>
      </c>
      <c r="E23" s="232" t="s">
        <v>389</v>
      </c>
      <c r="F23" s="223"/>
      <c r="G23" s="238"/>
    </row>
    <row r="24" spans="1:7" ht="12.95" customHeight="1">
      <c r="A24" s="236" t="s">
        <v>154</v>
      </c>
      <c r="B24" s="234" t="s">
        <v>390</v>
      </c>
      <c r="C24" s="320"/>
      <c r="D24" s="239">
        <f>+D25+D26</f>
        <v>0</v>
      </c>
      <c r="E24" s="234" t="s">
        <v>391</v>
      </c>
      <c r="F24" s="321"/>
      <c r="G24" s="238"/>
    </row>
    <row r="25" spans="1:7" ht="12.95" customHeight="1">
      <c r="A25" s="231" t="s">
        <v>349</v>
      </c>
      <c r="B25" s="232" t="s">
        <v>392</v>
      </c>
      <c r="C25" s="322"/>
      <c r="D25" s="240"/>
      <c r="E25" s="213" t="s">
        <v>393</v>
      </c>
      <c r="F25" s="323">
        <v>174311</v>
      </c>
      <c r="G25" s="235"/>
    </row>
    <row r="26" spans="1:7" ht="12.95" customHeight="1" thickBot="1">
      <c r="A26" s="236" t="s">
        <v>394</v>
      </c>
      <c r="B26" s="234" t="s">
        <v>395</v>
      </c>
      <c r="C26" s="320"/>
      <c r="D26" s="237"/>
      <c r="E26" s="222"/>
      <c r="F26" s="313"/>
      <c r="G26" s="238"/>
    </row>
    <row r="27" spans="1:7" ht="15.95" customHeight="1" thickBot="1">
      <c r="A27" s="227" t="s">
        <v>396</v>
      </c>
      <c r="B27" s="228" t="s">
        <v>397</v>
      </c>
      <c r="C27" s="229">
        <f>C19+C24</f>
        <v>0</v>
      </c>
      <c r="D27" s="229">
        <f>D19+D24</f>
        <v>174311</v>
      </c>
      <c r="E27" s="228" t="s">
        <v>398</v>
      </c>
      <c r="F27" s="230">
        <f>SUM(F19:F26)</f>
        <v>174311</v>
      </c>
      <c r="G27" s="230">
        <f>SUM(G19:G26)</f>
        <v>0</v>
      </c>
    </row>
    <row r="28" spans="1:7" ht="18" customHeight="1" thickBot="1">
      <c r="A28" s="227" t="s">
        <v>399</v>
      </c>
      <c r="B28" s="241" t="s">
        <v>400</v>
      </c>
      <c r="C28" s="229">
        <f>+C18+C27</f>
        <v>174411</v>
      </c>
      <c r="D28" s="229">
        <f>+D18+D27</f>
        <v>192951</v>
      </c>
      <c r="E28" s="241" t="s">
        <v>401</v>
      </c>
      <c r="F28" s="230">
        <f>+F18+F27</f>
        <v>174411</v>
      </c>
      <c r="G28" s="230">
        <f>+G18+G27</f>
        <v>191210</v>
      </c>
    </row>
    <row r="29" spans="1:7" ht="18" customHeight="1" thickBot="1">
      <c r="A29" s="227" t="s">
        <v>402</v>
      </c>
      <c r="B29" s="228" t="s">
        <v>403</v>
      </c>
      <c r="C29" s="324"/>
      <c r="D29" s="242"/>
      <c r="E29" s="228" t="s">
        <v>404</v>
      </c>
      <c r="F29" s="325"/>
      <c r="G29" s="243"/>
    </row>
    <row r="30" spans="1:7" ht="13.5" thickBot="1">
      <c r="A30" s="227" t="s">
        <v>405</v>
      </c>
      <c r="B30" s="244" t="s">
        <v>406</v>
      </c>
      <c r="C30" s="245">
        <f>+C28+C29</f>
        <v>174411</v>
      </c>
      <c r="D30" s="245">
        <f>+D28+D29</f>
        <v>192951</v>
      </c>
      <c r="E30" s="244" t="s">
        <v>407</v>
      </c>
      <c r="F30" s="245">
        <f>+F28+F29</f>
        <v>174411</v>
      </c>
      <c r="G30" s="245">
        <f>+G28+G29</f>
        <v>191210</v>
      </c>
    </row>
    <row r="31" spans="1:7" ht="13.5" thickBot="1">
      <c r="A31" s="227" t="s">
        <v>408</v>
      </c>
      <c r="B31" s="244" t="s">
        <v>409</v>
      </c>
      <c r="C31" s="245" t="str">
        <f>IF(C14-E14&lt;0,E14-C14,"-")</f>
        <v>-</v>
      </c>
      <c r="D31" s="245" t="str">
        <f>IF(D14-F14&lt;0,F14-D14,"-")</f>
        <v>-</v>
      </c>
      <c r="E31" s="244" t="s">
        <v>410</v>
      </c>
      <c r="F31" s="245" t="str">
        <f>IF(D14-F14&gt;0,D14-F14,"-")</f>
        <v>-</v>
      </c>
      <c r="G31" s="245" t="str">
        <f>IF(E14-G14&gt;0,E14-G14,"-")</f>
        <v>-</v>
      </c>
    </row>
    <row r="32" spans="1:7" ht="13.5" thickBot="1">
      <c r="A32" s="227" t="s">
        <v>411</v>
      </c>
      <c r="B32" s="244" t="s">
        <v>412</v>
      </c>
      <c r="C32" s="245" t="str">
        <f>IF(C18+C19-F28&lt;0,F28-(C18+C19),"-")</f>
        <v>-</v>
      </c>
      <c r="D32" s="245" t="str">
        <f>IF(D18+D19-G28&lt;0,G28-(D18+D19),"-")</f>
        <v>-</v>
      </c>
      <c r="E32" s="244" t="s">
        <v>413</v>
      </c>
      <c r="F32" s="245" t="str">
        <f>IF(C18+C19-F28&gt;0,C18+C19-F28,"-")</f>
        <v>-</v>
      </c>
      <c r="G32" s="245">
        <f>IF(D18+D19-G28&gt;0,D18+D19-G28,"-")</f>
        <v>1741</v>
      </c>
    </row>
  </sheetData>
  <mergeCells count="4">
    <mergeCell ref="A3:A4"/>
    <mergeCell ref="A1:G1"/>
    <mergeCell ref="C4:D4"/>
    <mergeCell ref="F4:G4"/>
  </mergeCells>
  <phoneticPr fontId="7" type="noConversion"/>
  <pageMargins left="0.43" right="0.38" top="0.75" bottom="0.37" header="0.3" footer="0.2"/>
  <pageSetup paperSize="9" orientation="landscape" r:id="rId1"/>
  <headerFooter alignWithMargins="0">
    <oddHeader>&amp;R5.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E5" sqref="E5"/>
    </sheetView>
  </sheetViews>
  <sheetFormatPr defaultRowHeight="12.75"/>
  <cols>
    <col min="1" max="1" width="5.85546875" style="195" customWidth="1"/>
    <col min="2" max="2" width="47.28515625" style="198" customWidth="1"/>
    <col min="3" max="3" width="14" style="302" customWidth="1"/>
    <col min="4" max="4" width="47.28515625" style="195" customWidth="1"/>
    <col min="5" max="5" width="14" style="195" customWidth="1"/>
    <col min="6" max="6" width="4.140625" style="195" customWidth="1"/>
    <col min="7" max="16384" width="9.140625" style="195"/>
  </cols>
  <sheetData>
    <row r="1" spans="1:6" ht="45" customHeight="1">
      <c r="B1" s="196" t="s">
        <v>477</v>
      </c>
      <c r="C1" s="301"/>
      <c r="D1" s="197"/>
      <c r="E1" s="197"/>
      <c r="F1" s="500"/>
    </row>
    <row r="2" spans="1:6" ht="14.25" thickBot="1">
      <c r="E2" s="199" t="s">
        <v>363</v>
      </c>
      <c r="F2" s="500"/>
    </row>
    <row r="3" spans="1:6" ht="13.5" thickBot="1">
      <c r="A3" s="501" t="s">
        <v>364</v>
      </c>
      <c r="B3" s="200" t="s">
        <v>365</v>
      </c>
      <c r="C3" s="201"/>
      <c r="D3" s="200" t="s">
        <v>366</v>
      </c>
      <c r="E3" s="202"/>
      <c r="F3" s="500"/>
    </row>
    <row r="4" spans="1:6" s="206" customFormat="1" ht="24.75" thickBot="1">
      <c r="A4" s="502"/>
      <c r="B4" s="203" t="s">
        <v>132</v>
      </c>
      <c r="C4" s="204" t="s">
        <v>497</v>
      </c>
      <c r="D4" s="203" t="s">
        <v>132</v>
      </c>
      <c r="E4" s="205" t="s">
        <v>497</v>
      </c>
      <c r="F4" s="500"/>
    </row>
    <row r="5" spans="1:6" s="206" customFormat="1" ht="13.5" thickBot="1">
      <c r="A5" s="207">
        <v>1</v>
      </c>
      <c r="B5" s="208">
        <v>2</v>
      </c>
      <c r="C5" s="209">
        <v>3</v>
      </c>
      <c r="D5" s="208">
        <v>4</v>
      </c>
      <c r="E5" s="210">
        <v>5</v>
      </c>
      <c r="F5" s="500"/>
    </row>
    <row r="6" spans="1:6" ht="12.95" customHeight="1">
      <c r="A6" s="212" t="s">
        <v>133</v>
      </c>
      <c r="B6" s="213" t="s">
        <v>414</v>
      </c>
      <c r="C6" s="214">
        <v>0</v>
      </c>
      <c r="D6" s="213" t="s">
        <v>415</v>
      </c>
      <c r="E6" s="215">
        <v>1741</v>
      </c>
      <c r="F6" s="500"/>
    </row>
    <row r="7" spans="1:6" ht="12.95" customHeight="1">
      <c r="A7" s="212" t="s">
        <v>134</v>
      </c>
      <c r="B7" s="246" t="s">
        <v>416</v>
      </c>
      <c r="C7" s="214"/>
      <c r="D7" s="213"/>
      <c r="E7" s="215"/>
      <c r="F7" s="500"/>
    </row>
    <row r="8" spans="1:6" ht="22.5" customHeight="1">
      <c r="A8" s="212" t="s">
        <v>135</v>
      </c>
      <c r="B8" s="217" t="s">
        <v>417</v>
      </c>
      <c r="C8" s="218">
        <v>0</v>
      </c>
      <c r="D8" s="217" t="s">
        <v>418</v>
      </c>
      <c r="E8" s="219"/>
      <c r="F8" s="500"/>
    </row>
    <row r="9" spans="1:6" ht="12.95" customHeight="1">
      <c r="A9" s="212" t="s">
        <v>136</v>
      </c>
      <c r="B9" s="217" t="s">
        <v>419</v>
      </c>
      <c r="C9" s="218"/>
      <c r="D9" s="217" t="s">
        <v>420</v>
      </c>
      <c r="E9" s="219"/>
      <c r="F9" s="500"/>
    </row>
    <row r="10" spans="1:6" ht="12.95" customHeight="1">
      <c r="A10" s="212" t="s">
        <v>137</v>
      </c>
      <c r="B10" s="217" t="s">
        <v>421</v>
      </c>
      <c r="C10" s="218"/>
      <c r="D10" s="217" t="s">
        <v>422</v>
      </c>
      <c r="E10" s="219"/>
      <c r="F10" s="500"/>
    </row>
    <row r="11" spans="1:6" ht="12.75" customHeight="1">
      <c r="A11" s="212" t="s">
        <v>147</v>
      </c>
      <c r="B11" s="217" t="s">
        <v>423</v>
      </c>
      <c r="C11" s="218"/>
      <c r="D11" s="217" t="s">
        <v>424</v>
      </c>
      <c r="E11" s="219"/>
      <c r="F11" s="500"/>
    </row>
    <row r="12" spans="1:6" ht="12.95" customHeight="1">
      <c r="A12" s="212" t="s">
        <v>149</v>
      </c>
      <c r="B12" s="217" t="s">
        <v>425</v>
      </c>
      <c r="C12" s="221"/>
      <c r="D12" s="247" t="s">
        <v>426</v>
      </c>
      <c r="E12" s="219"/>
      <c r="F12" s="500"/>
    </row>
    <row r="13" spans="1:6" ht="12.95" customHeight="1">
      <c r="A13" s="212" t="s">
        <v>151</v>
      </c>
      <c r="B13" s="217" t="s">
        <v>427</v>
      </c>
      <c r="C13" s="218"/>
      <c r="D13" s="247" t="s">
        <v>428</v>
      </c>
      <c r="E13" s="219"/>
      <c r="F13" s="500"/>
    </row>
    <row r="14" spans="1:6" ht="12.95" customHeight="1">
      <c r="A14" s="212" t="s">
        <v>152</v>
      </c>
      <c r="B14" s="217" t="s">
        <v>429</v>
      </c>
      <c r="C14" s="218"/>
      <c r="D14" s="248" t="s">
        <v>430</v>
      </c>
      <c r="E14" s="219"/>
      <c r="F14" s="500"/>
    </row>
    <row r="15" spans="1:6" ht="12.95" customHeight="1">
      <c r="A15" s="212" t="s">
        <v>153</v>
      </c>
      <c r="B15" s="249" t="s">
        <v>431</v>
      </c>
      <c r="C15" s="221"/>
      <c r="D15" s="247" t="s">
        <v>432</v>
      </c>
      <c r="E15" s="219"/>
      <c r="F15" s="500"/>
    </row>
    <row r="16" spans="1:6" ht="22.5" customHeight="1">
      <c r="A16" s="212" t="s">
        <v>86</v>
      </c>
      <c r="B16" s="217" t="s">
        <v>433</v>
      </c>
      <c r="C16" s="221"/>
      <c r="D16" s="247" t="s">
        <v>434</v>
      </c>
      <c r="E16" s="219"/>
      <c r="F16" s="500"/>
    </row>
    <row r="17" spans="1:6" ht="12.95" customHeight="1">
      <c r="A17" s="212" t="s">
        <v>87</v>
      </c>
      <c r="B17" s="217" t="s">
        <v>435</v>
      </c>
      <c r="C17" s="219"/>
      <c r="D17" s="217" t="s">
        <v>373</v>
      </c>
      <c r="E17" s="219"/>
      <c r="F17" s="500"/>
    </row>
    <row r="18" spans="1:6" ht="12.95" customHeight="1" thickBot="1">
      <c r="A18" s="212" t="s">
        <v>106</v>
      </c>
      <c r="B18" s="250" t="s">
        <v>436</v>
      </c>
      <c r="C18" s="251">
        <v>0</v>
      </c>
      <c r="D18" s="250" t="s">
        <v>63</v>
      </c>
      <c r="E18" s="252"/>
      <c r="F18" s="500"/>
    </row>
    <row r="19" spans="1:6" ht="15.95" customHeight="1" thickBot="1">
      <c r="A19" s="227" t="s">
        <v>106</v>
      </c>
      <c r="B19" s="228" t="s">
        <v>437</v>
      </c>
      <c r="C19" s="229">
        <f>C6+C7+C8+C9+C10+C11+C12+C13+C14+C16+C17+C18</f>
        <v>0</v>
      </c>
      <c r="D19" s="228" t="s">
        <v>52</v>
      </c>
      <c r="E19" s="230">
        <f>+E6+E8+E9+E17+E18</f>
        <v>1741</v>
      </c>
      <c r="F19" s="500"/>
    </row>
    <row r="20" spans="1:6" ht="12.95" customHeight="1">
      <c r="A20" s="253" t="s">
        <v>88</v>
      </c>
      <c r="B20" s="254" t="s">
        <v>438</v>
      </c>
      <c r="C20" s="255">
        <f>+C21+C22+C23+C24+C25</f>
        <v>0</v>
      </c>
      <c r="D20" s="234" t="s">
        <v>381</v>
      </c>
      <c r="E20" s="256"/>
      <c r="F20" s="500"/>
    </row>
    <row r="21" spans="1:6" ht="12.95" customHeight="1">
      <c r="A21" s="216" t="s">
        <v>169</v>
      </c>
      <c r="B21" s="257" t="s">
        <v>439</v>
      </c>
      <c r="C21" s="237"/>
      <c r="D21" s="234" t="s">
        <v>440</v>
      </c>
      <c r="E21" s="238"/>
      <c r="F21" s="500"/>
    </row>
    <row r="22" spans="1:6" ht="12.95" customHeight="1">
      <c r="A22" s="253" t="s">
        <v>170</v>
      </c>
      <c r="B22" s="257" t="s">
        <v>441</v>
      </c>
      <c r="C22" s="237"/>
      <c r="D22" s="234" t="s">
        <v>385</v>
      </c>
      <c r="E22" s="238"/>
      <c r="F22" s="500"/>
    </row>
    <row r="23" spans="1:6" ht="12.95" customHeight="1">
      <c r="A23" s="216" t="s">
        <v>89</v>
      </c>
      <c r="B23" s="257" t="s">
        <v>442</v>
      </c>
      <c r="C23" s="237"/>
      <c r="D23" s="234" t="s">
        <v>387</v>
      </c>
      <c r="E23" s="238"/>
      <c r="F23" s="500"/>
    </row>
    <row r="24" spans="1:6" ht="12.95" customHeight="1">
      <c r="A24" s="253" t="s">
        <v>171</v>
      </c>
      <c r="B24" s="257" t="s">
        <v>443</v>
      </c>
      <c r="C24" s="237"/>
      <c r="D24" s="232" t="s">
        <v>64</v>
      </c>
      <c r="E24" s="238"/>
      <c r="F24" s="500"/>
    </row>
    <row r="25" spans="1:6" ht="12.95" customHeight="1">
      <c r="A25" s="216" t="s">
        <v>154</v>
      </c>
      <c r="B25" s="258" t="s">
        <v>444</v>
      </c>
      <c r="C25" s="237"/>
      <c r="D25" s="234" t="s">
        <v>445</v>
      </c>
      <c r="E25" s="238"/>
      <c r="F25" s="500"/>
    </row>
    <row r="26" spans="1:6" ht="12.95" customHeight="1">
      <c r="A26" s="253" t="s">
        <v>349</v>
      </c>
      <c r="B26" s="259" t="s">
        <v>446</v>
      </c>
      <c r="C26" s="239"/>
      <c r="D26" s="260" t="s">
        <v>447</v>
      </c>
      <c r="E26" s="238"/>
      <c r="F26" s="500"/>
    </row>
    <row r="27" spans="1:6" ht="12.95" customHeight="1">
      <c r="A27" s="216" t="s">
        <v>394</v>
      </c>
      <c r="B27" s="258" t="s">
        <v>448</v>
      </c>
      <c r="C27" s="237"/>
      <c r="D27" s="260" t="s">
        <v>449</v>
      </c>
      <c r="E27" s="238"/>
      <c r="F27" s="500"/>
    </row>
    <row r="28" spans="1:6" ht="12.95" customHeight="1">
      <c r="A28" s="253" t="s">
        <v>396</v>
      </c>
      <c r="B28" s="258" t="s">
        <v>450</v>
      </c>
      <c r="C28" s="237"/>
      <c r="D28" s="261"/>
      <c r="E28" s="238"/>
      <c r="F28" s="500"/>
    </row>
    <row r="29" spans="1:6" ht="12.95" customHeight="1">
      <c r="A29" s="216" t="s">
        <v>399</v>
      </c>
      <c r="B29" s="257" t="s">
        <v>451</v>
      </c>
      <c r="C29" s="237"/>
      <c r="D29" s="262"/>
      <c r="E29" s="238"/>
      <c r="F29" s="500"/>
    </row>
    <row r="30" spans="1:6" ht="12.95" customHeight="1">
      <c r="A30" s="253" t="s">
        <v>402</v>
      </c>
      <c r="B30" s="263" t="s">
        <v>452</v>
      </c>
      <c r="C30" s="237"/>
      <c r="D30" s="222"/>
      <c r="E30" s="238"/>
      <c r="F30" s="500"/>
    </row>
    <row r="31" spans="1:6" ht="12.95" customHeight="1" thickBot="1">
      <c r="A31" s="216" t="s">
        <v>405</v>
      </c>
      <c r="B31" s="264" t="s">
        <v>453</v>
      </c>
      <c r="C31" s="237"/>
      <c r="D31" s="262"/>
      <c r="E31" s="238"/>
      <c r="F31" s="500"/>
    </row>
    <row r="32" spans="1:6" ht="21.75" customHeight="1" thickBot="1">
      <c r="A32" s="227" t="s">
        <v>408</v>
      </c>
      <c r="B32" s="228" t="s">
        <v>454</v>
      </c>
      <c r="C32" s="229">
        <f>+C20+C26</f>
        <v>0</v>
      </c>
      <c r="D32" s="228" t="s">
        <v>455</v>
      </c>
      <c r="E32" s="230">
        <f>SUM(E20:E31)</f>
        <v>0</v>
      </c>
      <c r="F32" s="500"/>
    </row>
    <row r="33" spans="1:6" ht="18" customHeight="1" thickBot="1">
      <c r="A33" s="227" t="s">
        <v>411</v>
      </c>
      <c r="B33" s="241" t="s">
        <v>456</v>
      </c>
      <c r="C33" s="229">
        <f>+C19+C32</f>
        <v>0</v>
      </c>
      <c r="D33" s="241" t="s">
        <v>457</v>
      </c>
      <c r="E33" s="230">
        <f>+E19+E32</f>
        <v>1741</v>
      </c>
      <c r="F33" s="500"/>
    </row>
    <row r="34" spans="1:6" ht="18" customHeight="1" thickBot="1">
      <c r="A34" s="227" t="s">
        <v>458</v>
      </c>
      <c r="B34" s="228" t="s">
        <v>403</v>
      </c>
      <c r="C34" s="242" t="s">
        <v>459</v>
      </c>
      <c r="D34" s="228" t="s">
        <v>404</v>
      </c>
      <c r="E34" s="243"/>
      <c r="F34" s="500"/>
    </row>
    <row r="35" spans="1:6" ht="13.5" thickBot="1">
      <c r="A35" s="227" t="s">
        <v>460</v>
      </c>
      <c r="B35" s="244" t="s">
        <v>461</v>
      </c>
      <c r="C35" s="245">
        <f>SUM(C33:C34)</f>
        <v>0</v>
      </c>
      <c r="D35" s="244" t="s">
        <v>462</v>
      </c>
      <c r="E35" s="245">
        <f>+E33+E34</f>
        <v>1741</v>
      </c>
      <c r="F35" s="500"/>
    </row>
    <row r="36" spans="1:6" ht="13.5" thickBot="1">
      <c r="A36" s="227" t="s">
        <v>463</v>
      </c>
      <c r="B36" s="244" t="s">
        <v>409</v>
      </c>
      <c r="C36" s="245">
        <f>IF(C19-E19&lt;0,E19-C19,"-")</f>
        <v>1741</v>
      </c>
      <c r="D36" s="244" t="s">
        <v>410</v>
      </c>
      <c r="E36" s="245" t="str">
        <f>IF(C19-E19&gt;0,C19-E19,"-")</f>
        <v>-</v>
      </c>
      <c r="F36" s="500"/>
    </row>
    <row r="37" spans="1:6" ht="13.5" thickBot="1">
      <c r="A37" s="227" t="s">
        <v>464</v>
      </c>
      <c r="B37" s="244" t="s">
        <v>412</v>
      </c>
      <c r="C37" s="245">
        <f>IF(C19+C20-E33&lt;0,E33-(C19+C20),"-")</f>
        <v>1741</v>
      </c>
      <c r="D37" s="244" t="s">
        <v>413</v>
      </c>
      <c r="E37" s="245" t="str">
        <f>IF(C19+C20-E33&gt;0,C19+C20-E33,"-")</f>
        <v>-</v>
      </c>
      <c r="F37" s="500"/>
    </row>
  </sheetData>
  <mergeCells count="2">
    <mergeCell ref="F1:F37"/>
    <mergeCell ref="A3:A4"/>
  </mergeCells>
  <phoneticPr fontId="7" type="noConversion"/>
  <pageMargins left="0.75" right="0.32" top="0.35" bottom="0.26" header="0.18" footer="0.19"/>
  <pageSetup paperSize="9" orientation="landscape" r:id="rId1"/>
  <headerFooter alignWithMargins="0">
    <oddHeader>&amp;R6.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D14" sqref="D14"/>
    </sheetView>
  </sheetViews>
  <sheetFormatPr defaultRowHeight="15" customHeight="1"/>
  <cols>
    <col min="1" max="1" width="3.5703125" style="2" customWidth="1"/>
    <col min="2" max="2" width="44.7109375" style="2" bestFit="1" customWidth="1"/>
    <col min="3" max="3" width="8" style="34" customWidth="1"/>
    <col min="4" max="4" width="13.85546875" style="34" customWidth="1"/>
    <col min="5" max="5" width="14.7109375" style="34" customWidth="1"/>
    <col min="6" max="6" width="9.140625" style="2"/>
    <col min="7" max="7" width="9.85546875" style="12" bestFit="1" customWidth="1"/>
    <col min="8" max="16384" width="9.140625" style="2"/>
  </cols>
  <sheetData>
    <row r="1" spans="1:7" ht="29.25" customHeight="1">
      <c r="A1" s="415" t="s">
        <v>494</v>
      </c>
      <c r="B1" s="415"/>
      <c r="C1" s="415"/>
      <c r="D1" s="415"/>
      <c r="E1" s="415"/>
      <c r="F1" s="326"/>
      <c r="G1" s="326"/>
    </row>
    <row r="2" spans="1:7" ht="15" customHeight="1">
      <c r="A2" s="421" t="s">
        <v>478</v>
      </c>
      <c r="B2" s="421"/>
      <c r="C2" s="421"/>
      <c r="D2" s="421"/>
      <c r="E2" s="421"/>
    </row>
    <row r="4" spans="1:7" ht="15" customHeight="1" thickBot="1">
      <c r="A4" s="15"/>
      <c r="B4" s="15"/>
      <c r="C4" s="35"/>
      <c r="D4" s="35"/>
    </row>
    <row r="5" spans="1:7" ht="42" customHeight="1" thickBot="1">
      <c r="A5" s="463" t="s">
        <v>132</v>
      </c>
      <c r="B5" s="464"/>
      <c r="C5" s="505" t="s">
        <v>121</v>
      </c>
      <c r="D5" s="507" t="s">
        <v>498</v>
      </c>
      <c r="E5" s="508"/>
      <c r="G5" s="2"/>
    </row>
    <row r="6" spans="1:7" ht="25.5" customHeight="1" thickBot="1">
      <c r="A6" s="466"/>
      <c r="B6" s="467"/>
      <c r="C6" s="506"/>
      <c r="D6" s="273" t="s">
        <v>472</v>
      </c>
      <c r="E6" s="272" t="s">
        <v>473</v>
      </c>
      <c r="G6" s="2"/>
    </row>
    <row r="7" spans="1:7" s="8" customFormat="1" ht="21" customHeight="1">
      <c r="A7" s="168" t="s">
        <v>73</v>
      </c>
      <c r="B7" s="81"/>
      <c r="C7" s="81"/>
      <c r="D7" s="81"/>
      <c r="E7" s="327"/>
      <c r="G7" s="31"/>
    </row>
    <row r="8" spans="1:7" s="15" customFormat="1" ht="18" customHeight="1">
      <c r="A8" s="169" t="s">
        <v>70</v>
      </c>
      <c r="B8" s="170"/>
      <c r="C8" s="170"/>
      <c r="D8" s="170"/>
      <c r="E8" s="328"/>
      <c r="G8" s="329"/>
    </row>
    <row r="9" spans="1:7" s="8" customFormat="1" ht="25.5">
      <c r="A9" s="56" t="s">
        <v>133</v>
      </c>
      <c r="B9" s="58" t="s">
        <v>175</v>
      </c>
      <c r="C9" s="133">
        <v>37111</v>
      </c>
      <c r="D9" s="145">
        <f>SUM(D10:D11)</f>
        <v>174311</v>
      </c>
      <c r="E9" s="145">
        <f>SUM(E10:E11)</f>
        <v>0</v>
      </c>
      <c r="G9" s="31"/>
    </row>
    <row r="10" spans="1:7" s="8" customFormat="1" ht="25.5">
      <c r="A10" s="54" t="s">
        <v>133</v>
      </c>
      <c r="B10" s="19" t="s">
        <v>479</v>
      </c>
      <c r="C10" s="142"/>
      <c r="D10" s="146">
        <v>174311</v>
      </c>
      <c r="E10" s="146">
        <v>0</v>
      </c>
      <c r="G10" s="31"/>
    </row>
    <row r="11" spans="1:7" s="8" customFormat="1" ht="15.75" customHeight="1">
      <c r="A11" s="172"/>
      <c r="B11" s="173"/>
      <c r="C11" s="173"/>
      <c r="D11" s="173"/>
      <c r="E11" s="330"/>
      <c r="G11" s="31"/>
    </row>
    <row r="12" spans="1:7" s="8" customFormat="1" ht="15" customHeight="1">
      <c r="A12" s="56" t="s">
        <v>134</v>
      </c>
      <c r="B12" s="58" t="s">
        <v>83</v>
      </c>
      <c r="C12" s="133">
        <v>373123</v>
      </c>
      <c r="D12" s="145">
        <f>SUM(D13:D13)</f>
        <v>0</v>
      </c>
      <c r="E12" s="145">
        <f>SUM(E13:E13)</f>
        <v>0</v>
      </c>
      <c r="G12" s="31"/>
    </row>
    <row r="13" spans="1:7" s="8" customFormat="1" ht="12.75" customHeight="1">
      <c r="A13" s="54"/>
      <c r="B13" s="16"/>
      <c r="C13" s="142"/>
      <c r="D13" s="146"/>
      <c r="E13" s="146"/>
      <c r="G13" s="31"/>
    </row>
    <row r="14" spans="1:7" s="8" customFormat="1" ht="26.25" customHeight="1">
      <c r="A14" s="56" t="s">
        <v>135</v>
      </c>
      <c r="B14" s="57" t="s">
        <v>114</v>
      </c>
      <c r="C14" s="133">
        <v>37315</v>
      </c>
      <c r="D14" s="145">
        <f>SUM(D15:D15)</f>
        <v>0</v>
      </c>
      <c r="E14" s="145">
        <f>SUM(E15:E15)</f>
        <v>0</v>
      </c>
      <c r="G14" s="31"/>
    </row>
    <row r="15" spans="1:7" s="8" customFormat="1" ht="15" customHeight="1">
      <c r="A15" s="54"/>
      <c r="B15" s="7"/>
      <c r="C15" s="7"/>
      <c r="D15" s="7"/>
      <c r="E15" s="146"/>
      <c r="F15" s="331"/>
      <c r="G15" s="31"/>
    </row>
    <row r="16" spans="1:7" s="8" customFormat="1" ht="22.5" customHeight="1">
      <c r="A16" s="56" t="s">
        <v>136</v>
      </c>
      <c r="B16" s="57" t="s">
        <v>174</v>
      </c>
      <c r="C16" s="133">
        <v>37316</v>
      </c>
      <c r="D16" s="145">
        <f>SUM(D17:D17)</f>
        <v>0</v>
      </c>
      <c r="E16" s="145">
        <f>SUM(E17:E17)</f>
        <v>0</v>
      </c>
      <c r="F16" s="331"/>
      <c r="G16" s="31"/>
    </row>
    <row r="17" spans="1:7" s="8" customFormat="1" ht="18" customHeight="1">
      <c r="A17" s="54"/>
      <c r="B17" s="19"/>
      <c r="C17" s="142"/>
      <c r="D17" s="146"/>
      <c r="E17" s="146"/>
      <c r="G17" s="31"/>
    </row>
    <row r="18" spans="1:7" s="8" customFormat="1" ht="23.25" customHeight="1">
      <c r="A18" s="503" t="s">
        <v>6</v>
      </c>
      <c r="B18" s="504"/>
      <c r="C18" s="143"/>
      <c r="D18" s="51">
        <f>D9+D12+D14+D16</f>
        <v>174311</v>
      </c>
      <c r="E18" s="51">
        <f>E9+E12+E14+E16</f>
        <v>0</v>
      </c>
      <c r="G18" s="31"/>
    </row>
    <row r="19" spans="1:7" s="8" customFormat="1" ht="24" customHeight="1">
      <c r="A19" s="514" t="s">
        <v>480</v>
      </c>
      <c r="B19" s="515"/>
      <c r="C19" s="515"/>
      <c r="D19" s="515"/>
      <c r="E19" s="516"/>
      <c r="G19" s="31"/>
    </row>
    <row r="20" spans="1:7" s="8" customFormat="1" ht="21" customHeight="1">
      <c r="A20" s="332" t="s">
        <v>133</v>
      </c>
      <c r="B20" s="57" t="s">
        <v>114</v>
      </c>
      <c r="C20" s="133" t="s">
        <v>481</v>
      </c>
      <c r="D20" s="53">
        <f>SUM(D21:D21)</f>
        <v>0</v>
      </c>
      <c r="E20" s="53">
        <f>SUM(E21:E21)</f>
        <v>0</v>
      </c>
      <c r="G20" s="31"/>
    </row>
    <row r="21" spans="1:7" s="8" customFormat="1" ht="14.25" customHeight="1">
      <c r="A21" s="54"/>
      <c r="B21" s="19"/>
      <c r="C21" s="142"/>
      <c r="D21" s="11"/>
      <c r="E21" s="333"/>
      <c r="G21" s="334"/>
    </row>
    <row r="22" spans="1:7" s="8" customFormat="1" ht="21" customHeight="1" thickBot="1">
      <c r="A22" s="517" t="s">
        <v>36</v>
      </c>
      <c r="B22" s="518"/>
      <c r="C22" s="134" t="s">
        <v>482</v>
      </c>
      <c r="D22" s="13">
        <f>D20</f>
        <v>0</v>
      </c>
      <c r="E22" s="13">
        <f>E20</f>
        <v>0</v>
      </c>
      <c r="G22" s="335"/>
    </row>
    <row r="23" spans="1:7" ht="18" customHeight="1" thickBot="1">
      <c r="A23" s="519" t="s">
        <v>71</v>
      </c>
      <c r="B23" s="520"/>
      <c r="C23" s="144" t="s">
        <v>139</v>
      </c>
      <c r="D23" s="20">
        <f>D18+D22</f>
        <v>174311</v>
      </c>
      <c r="E23" s="20">
        <f>E18+E22</f>
        <v>0</v>
      </c>
      <c r="G23" s="31"/>
    </row>
    <row r="24" spans="1:7" ht="15" customHeight="1" thickBot="1">
      <c r="A24" s="521" t="s">
        <v>74</v>
      </c>
      <c r="B24" s="522"/>
      <c r="C24" s="522"/>
      <c r="D24" s="522"/>
      <c r="E24" s="523"/>
      <c r="G24" s="31"/>
    </row>
    <row r="25" spans="1:7" ht="15" customHeight="1">
      <c r="A25" s="524" t="s">
        <v>72</v>
      </c>
      <c r="B25" s="525"/>
      <c r="C25" s="525"/>
      <c r="D25" s="525"/>
      <c r="E25" s="526"/>
    </row>
    <row r="26" spans="1:7" ht="15" customHeight="1">
      <c r="A26" s="336" t="s">
        <v>133</v>
      </c>
      <c r="B26" s="59" t="s">
        <v>40</v>
      </c>
      <c r="C26" s="133" t="s">
        <v>483</v>
      </c>
      <c r="D26" s="53">
        <f>SUM(D27:D27)</f>
        <v>0</v>
      </c>
      <c r="E26" s="53">
        <f>SUM(E27:E27)</f>
        <v>0</v>
      </c>
    </row>
    <row r="27" spans="1:7" ht="15" customHeight="1">
      <c r="A27" s="55"/>
      <c r="B27" s="5"/>
      <c r="C27" s="142"/>
      <c r="D27" s="11"/>
      <c r="E27" s="146"/>
    </row>
    <row r="28" spans="1:7" ht="15" customHeight="1">
      <c r="A28" s="336" t="s">
        <v>134</v>
      </c>
      <c r="B28" s="59" t="s">
        <v>173</v>
      </c>
      <c r="C28" s="133" t="s">
        <v>484</v>
      </c>
      <c r="D28" s="53">
        <f>SUM(D29:D29)</f>
        <v>0</v>
      </c>
      <c r="E28" s="53">
        <f>SUM(E29:E29)</f>
        <v>0</v>
      </c>
    </row>
    <row r="29" spans="1:7" ht="15" customHeight="1">
      <c r="A29" s="55"/>
      <c r="B29" s="5"/>
      <c r="C29" s="142"/>
      <c r="D29" s="11"/>
      <c r="E29" s="333"/>
    </row>
    <row r="30" spans="1:7" ht="15" customHeight="1">
      <c r="A30" s="332" t="s">
        <v>135</v>
      </c>
      <c r="B30" s="59" t="s">
        <v>485</v>
      </c>
      <c r="C30" s="133" t="s">
        <v>486</v>
      </c>
      <c r="D30" s="53">
        <f>SUM(D31:D31)</f>
        <v>0</v>
      </c>
      <c r="E30" s="53">
        <f>SUM(E31:E31)</f>
        <v>0</v>
      </c>
    </row>
    <row r="31" spans="1:7" ht="15" customHeight="1">
      <c r="A31" s="55"/>
      <c r="B31" s="41"/>
      <c r="C31" s="142"/>
      <c r="D31" s="11"/>
      <c r="E31" s="146"/>
    </row>
    <row r="32" spans="1:7" ht="18" customHeight="1">
      <c r="A32" s="503" t="s">
        <v>41</v>
      </c>
      <c r="B32" s="504"/>
      <c r="C32" s="143" t="s">
        <v>487</v>
      </c>
      <c r="D32" s="51">
        <f>D26+D28+D30</f>
        <v>0</v>
      </c>
      <c r="E32" s="51">
        <f>E26+E28+E30</f>
        <v>0</v>
      </c>
    </row>
    <row r="33" spans="1:7" ht="21" customHeight="1">
      <c r="A33" s="509" t="s">
        <v>75</v>
      </c>
      <c r="B33" s="510"/>
      <c r="C33" s="510"/>
      <c r="D33" s="510"/>
      <c r="E33" s="511"/>
    </row>
    <row r="34" spans="1:7" s="8" customFormat="1" ht="18" customHeight="1">
      <c r="A34" s="332" t="s">
        <v>133</v>
      </c>
      <c r="B34" s="58" t="s">
        <v>39</v>
      </c>
      <c r="C34" s="133" t="s">
        <v>488</v>
      </c>
      <c r="D34" s="53">
        <f>SUM(D35:D35)</f>
        <v>0</v>
      </c>
      <c r="E34" s="53">
        <f>SUM(E35:E35)</f>
        <v>0</v>
      </c>
      <c r="G34" s="12"/>
    </row>
    <row r="35" spans="1:7" s="8" customFormat="1" ht="15" customHeight="1">
      <c r="A35" s="54"/>
      <c r="B35" s="16"/>
      <c r="C35" s="142"/>
      <c r="D35" s="11"/>
      <c r="E35" s="333"/>
      <c r="G35" s="31"/>
    </row>
    <row r="36" spans="1:7" ht="15" customHeight="1" thickBot="1">
      <c r="A36" s="512" t="s">
        <v>78</v>
      </c>
      <c r="B36" s="476"/>
      <c r="C36" s="134" t="s">
        <v>489</v>
      </c>
      <c r="D36" s="13">
        <f>D34</f>
        <v>0</v>
      </c>
      <c r="E36" s="13">
        <f>E34</f>
        <v>0</v>
      </c>
      <c r="G36" s="31"/>
    </row>
    <row r="37" spans="1:7" ht="15" customHeight="1" thickBot="1">
      <c r="A37" s="60" t="s">
        <v>77</v>
      </c>
      <c r="B37" s="61"/>
      <c r="C37" s="141" t="s">
        <v>490</v>
      </c>
      <c r="D37" s="14">
        <f>D36+D32</f>
        <v>0</v>
      </c>
      <c r="E37" s="14">
        <f>E36+E32</f>
        <v>0</v>
      </c>
      <c r="G37" s="31"/>
    </row>
    <row r="38" spans="1:7" ht="15" customHeight="1" thickBot="1">
      <c r="A38" s="86"/>
      <c r="B38" s="18"/>
      <c r="C38" s="9"/>
      <c r="D38" s="171"/>
      <c r="E38" s="337"/>
    </row>
    <row r="39" spans="1:7" ht="15" customHeight="1" thickBot="1">
      <c r="A39" s="513" t="s">
        <v>159</v>
      </c>
      <c r="B39" s="386"/>
      <c r="C39" s="144"/>
      <c r="D39" s="20">
        <f>D37+D23</f>
        <v>174311</v>
      </c>
      <c r="E39" s="20">
        <f>E37+E23</f>
        <v>0</v>
      </c>
    </row>
    <row r="47" spans="1:7" ht="15" customHeight="1">
      <c r="A47" s="8"/>
      <c r="B47" s="8"/>
      <c r="C47" s="39"/>
      <c r="D47" s="39"/>
      <c r="E47" s="39"/>
    </row>
  </sheetData>
  <mergeCells count="15">
    <mergeCell ref="A1:E1"/>
    <mergeCell ref="A33:E33"/>
    <mergeCell ref="A36:B36"/>
    <mergeCell ref="A39:B39"/>
    <mergeCell ref="A19:E19"/>
    <mergeCell ref="A22:B22"/>
    <mergeCell ref="A23:B23"/>
    <mergeCell ref="A24:E24"/>
    <mergeCell ref="A25:E25"/>
    <mergeCell ref="A32:B32"/>
    <mergeCell ref="A18:B18"/>
    <mergeCell ref="A2:E2"/>
    <mergeCell ref="A5:B6"/>
    <mergeCell ref="C5:C6"/>
    <mergeCell ref="D5:E5"/>
  </mergeCells>
  <phoneticPr fontId="7" type="noConversion"/>
  <pageMargins left="0.7" right="0.7" top="0.75" bottom="0.75" header="0.3" footer="0.3"/>
  <pageSetup paperSize="9" orientation="portrait" r:id="rId1"/>
  <headerFooter>
    <oddHeader>&amp;R7.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</sheetPr>
  <dimension ref="A1:H59"/>
  <sheetViews>
    <sheetView zoomScaleNormal="100" workbookViewId="0">
      <selection activeCell="E16" sqref="E16"/>
    </sheetView>
  </sheetViews>
  <sheetFormatPr defaultRowHeight="15" customHeight="1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6" style="2" customWidth="1"/>
    <col min="6" max="6" width="8.140625" style="34" customWidth="1"/>
    <col min="7" max="7" width="15.28515625" style="34" customWidth="1"/>
    <col min="8" max="8" width="15.7109375" style="2" customWidth="1"/>
    <col min="9" max="16384" width="9.140625" style="2"/>
  </cols>
  <sheetData>
    <row r="1" spans="1:7" ht="29.25" customHeight="1">
      <c r="A1" s="415" t="s">
        <v>494</v>
      </c>
      <c r="B1" s="415"/>
      <c r="C1" s="415"/>
      <c r="D1" s="415"/>
      <c r="E1" s="415"/>
      <c r="F1" s="415"/>
      <c r="G1" s="415"/>
    </row>
    <row r="2" spans="1:7" ht="19.5" customHeight="1">
      <c r="A2" s="421" t="s">
        <v>148</v>
      </c>
      <c r="B2" s="421"/>
      <c r="C2" s="421"/>
      <c r="D2" s="421"/>
      <c r="E2" s="421"/>
      <c r="F2" s="421"/>
      <c r="G2" s="421"/>
    </row>
    <row r="3" spans="1:7" ht="15" customHeight="1">
      <c r="A3" s="3"/>
      <c r="B3" s="3"/>
      <c r="C3" s="15"/>
      <c r="D3" s="15"/>
      <c r="E3" s="3"/>
      <c r="F3" s="35"/>
      <c r="G3" s="27" t="s">
        <v>0</v>
      </c>
    </row>
    <row r="4" spans="1:7" ht="10.5" customHeight="1" thickBot="1"/>
    <row r="5" spans="1:7" ht="42.75" customHeight="1" thickBot="1">
      <c r="A5" s="531" t="s">
        <v>132</v>
      </c>
      <c r="B5" s="532"/>
      <c r="C5" s="532"/>
      <c r="D5" s="532"/>
      <c r="E5" s="532"/>
      <c r="F5" s="299" t="s">
        <v>121</v>
      </c>
      <c r="G5" s="300" t="s">
        <v>495</v>
      </c>
    </row>
    <row r="6" spans="1:7" ht="18" customHeight="1">
      <c r="A6" s="491" t="s">
        <v>133</v>
      </c>
      <c r="B6" s="422" t="s">
        <v>113</v>
      </c>
      <c r="C6" s="447"/>
      <c r="D6" s="447"/>
      <c r="E6" s="447"/>
      <c r="F6" s="447"/>
      <c r="G6" s="533"/>
    </row>
    <row r="7" spans="1:7" ht="15" customHeight="1">
      <c r="A7" s="492"/>
      <c r="B7" s="529" t="s">
        <v>133</v>
      </c>
      <c r="C7" s="481" t="s">
        <v>119</v>
      </c>
      <c r="D7" s="482"/>
      <c r="E7" s="483"/>
      <c r="F7" s="153" t="s">
        <v>350</v>
      </c>
      <c r="G7" s="53">
        <f>SUM(G8:G9)</f>
        <v>0</v>
      </c>
    </row>
    <row r="8" spans="1:7" s="15" customFormat="1" ht="15" customHeight="1">
      <c r="A8" s="492"/>
      <c r="B8" s="530"/>
      <c r="C8" s="63" t="s">
        <v>133</v>
      </c>
      <c r="D8" s="527" t="s">
        <v>67</v>
      </c>
      <c r="E8" s="528"/>
      <c r="F8" s="154"/>
      <c r="G8" s="364">
        <v>0</v>
      </c>
    </row>
    <row r="9" spans="1:7" s="15" customFormat="1" ht="15" customHeight="1">
      <c r="A9" s="492"/>
      <c r="B9" s="530"/>
      <c r="C9" s="179" t="s">
        <v>134</v>
      </c>
      <c r="D9" s="527" t="s">
        <v>66</v>
      </c>
      <c r="E9" s="528"/>
      <c r="F9" s="154"/>
      <c r="G9" s="364">
        <v>0</v>
      </c>
    </row>
    <row r="10" spans="1:7" ht="15" customHeight="1">
      <c r="A10" s="492"/>
      <c r="B10" s="529" t="s">
        <v>134</v>
      </c>
      <c r="C10" s="481" t="s">
        <v>143</v>
      </c>
      <c r="D10" s="482"/>
      <c r="E10" s="483"/>
      <c r="F10" s="155" t="s">
        <v>351</v>
      </c>
      <c r="G10" s="378">
        <f>G11+G13+G15+G17</f>
        <v>0</v>
      </c>
    </row>
    <row r="11" spans="1:7" s="15" customFormat="1" ht="15" customHeight="1">
      <c r="A11" s="492"/>
      <c r="B11" s="530"/>
      <c r="C11" s="23" t="s">
        <v>133</v>
      </c>
      <c r="D11" s="527" t="s">
        <v>144</v>
      </c>
      <c r="E11" s="528"/>
      <c r="F11" s="154"/>
      <c r="G11" s="364"/>
    </row>
    <row r="12" spans="1:7" s="15" customFormat="1" ht="15" customHeight="1">
      <c r="A12" s="492"/>
      <c r="B12" s="530"/>
      <c r="C12" s="164"/>
      <c r="D12" s="124" t="s">
        <v>133</v>
      </c>
      <c r="E12" s="163"/>
      <c r="F12" s="154"/>
      <c r="G12" s="379"/>
    </row>
    <row r="13" spans="1:7" s="15" customFormat="1" ht="15" customHeight="1">
      <c r="A13" s="492"/>
      <c r="B13" s="530"/>
      <c r="C13" s="529" t="s">
        <v>134</v>
      </c>
      <c r="D13" s="527" t="s">
        <v>145</v>
      </c>
      <c r="E13" s="528"/>
      <c r="F13" s="154"/>
      <c r="G13" s="364">
        <f>SUM(G14:G14)</f>
        <v>0</v>
      </c>
    </row>
    <row r="14" spans="1:7" ht="15" customHeight="1">
      <c r="A14" s="492"/>
      <c r="B14" s="530"/>
      <c r="C14" s="530"/>
      <c r="D14" s="43" t="s">
        <v>133</v>
      </c>
      <c r="E14" s="122"/>
      <c r="F14" s="156"/>
      <c r="G14" s="379"/>
    </row>
    <row r="15" spans="1:7" s="15" customFormat="1" ht="15" customHeight="1">
      <c r="A15" s="492"/>
      <c r="B15" s="530"/>
      <c r="C15" s="529" t="s">
        <v>135</v>
      </c>
      <c r="D15" s="527" t="s">
        <v>47</v>
      </c>
      <c r="E15" s="528"/>
      <c r="F15" s="154"/>
      <c r="G15" s="364">
        <f>SUM(G16:G16)</f>
        <v>0</v>
      </c>
    </row>
    <row r="16" spans="1:7" s="15" customFormat="1" ht="15" customHeight="1">
      <c r="A16" s="492"/>
      <c r="B16" s="530"/>
      <c r="C16" s="530"/>
      <c r="D16" s="124" t="s">
        <v>133</v>
      </c>
      <c r="E16" s="122"/>
      <c r="F16" s="154" t="s">
        <v>351</v>
      </c>
      <c r="G16" s="379"/>
    </row>
    <row r="17" spans="1:7" s="15" customFormat="1" ht="15" customHeight="1">
      <c r="A17" s="492"/>
      <c r="B17" s="530"/>
      <c r="C17" s="529" t="s">
        <v>136</v>
      </c>
      <c r="D17" s="527" t="s">
        <v>48</v>
      </c>
      <c r="E17" s="528"/>
      <c r="F17" s="154" t="s">
        <v>352</v>
      </c>
      <c r="G17" s="364">
        <f>SUM(G18:G18)</f>
        <v>0</v>
      </c>
    </row>
    <row r="18" spans="1:7" s="15" customFormat="1" ht="15" customHeight="1">
      <c r="A18" s="492"/>
      <c r="B18" s="530"/>
      <c r="C18" s="530"/>
      <c r="D18" s="124" t="s">
        <v>133</v>
      </c>
      <c r="E18" s="163"/>
      <c r="F18" s="154"/>
      <c r="G18" s="379"/>
    </row>
    <row r="19" spans="1:7" ht="15" customHeight="1">
      <c r="A19" s="492"/>
      <c r="B19" s="529" t="s">
        <v>135</v>
      </c>
      <c r="C19" s="481" t="s">
        <v>69</v>
      </c>
      <c r="D19" s="482"/>
      <c r="E19" s="483"/>
      <c r="F19" s="155" t="s">
        <v>353</v>
      </c>
      <c r="G19" s="378">
        <f>G20+G22+G30+G31</f>
        <v>1741</v>
      </c>
    </row>
    <row r="20" spans="1:7" s="15" customFormat="1" ht="15" customHeight="1">
      <c r="A20" s="492"/>
      <c r="B20" s="530"/>
      <c r="C20" s="23" t="s">
        <v>133</v>
      </c>
      <c r="D20" s="527" t="s">
        <v>79</v>
      </c>
      <c r="E20" s="528"/>
      <c r="F20" s="154"/>
      <c r="G20" s="364">
        <f>SUM(G21:G21)</f>
        <v>151</v>
      </c>
    </row>
    <row r="21" spans="1:7" ht="15" customHeight="1">
      <c r="A21" s="492"/>
      <c r="B21" s="530"/>
      <c r="C21" s="64"/>
      <c r="D21" s="10" t="s">
        <v>133</v>
      </c>
      <c r="E21" s="5" t="s">
        <v>502</v>
      </c>
      <c r="F21" s="156"/>
      <c r="G21" s="379">
        <v>151</v>
      </c>
    </row>
    <row r="22" spans="1:7" s="15" customFormat="1" ht="15" customHeight="1">
      <c r="A22" s="492"/>
      <c r="B22" s="530"/>
      <c r="C22" s="529" t="s">
        <v>134</v>
      </c>
      <c r="D22" s="527" t="s">
        <v>80</v>
      </c>
      <c r="E22" s="528"/>
      <c r="F22" s="154" t="s">
        <v>354</v>
      </c>
      <c r="G22" s="364">
        <f>G24+G26+G28</f>
        <v>1590</v>
      </c>
    </row>
    <row r="23" spans="1:7" ht="15" customHeight="1">
      <c r="A23" s="492"/>
      <c r="B23" s="530"/>
      <c r="C23" s="530"/>
      <c r="D23" s="124" t="s">
        <v>133</v>
      </c>
      <c r="E23" s="122" t="s">
        <v>474</v>
      </c>
      <c r="F23" s="156"/>
      <c r="G23" s="379">
        <v>0</v>
      </c>
    </row>
    <row r="24" spans="1:7" ht="15" customHeight="1">
      <c r="A24" s="492"/>
      <c r="B24" s="530"/>
      <c r="C24" s="530"/>
      <c r="D24" s="124"/>
      <c r="E24" s="339" t="s">
        <v>503</v>
      </c>
      <c r="F24" s="156"/>
      <c r="G24" s="364">
        <v>775</v>
      </c>
    </row>
    <row r="25" spans="1:7" ht="15" customHeight="1">
      <c r="A25" s="492"/>
      <c r="B25" s="530"/>
      <c r="C25" s="530"/>
      <c r="D25" s="124"/>
      <c r="E25" s="165"/>
      <c r="F25" s="156"/>
      <c r="G25" s="379"/>
    </row>
    <row r="26" spans="1:7" s="343" customFormat="1" ht="15" customHeight="1">
      <c r="A26" s="492"/>
      <c r="B26" s="530"/>
      <c r="C26" s="530"/>
      <c r="D26" s="340"/>
      <c r="E26" s="341" t="s">
        <v>504</v>
      </c>
      <c r="F26" s="342"/>
      <c r="G26" s="380">
        <v>500</v>
      </c>
    </row>
    <row r="27" spans="1:7" ht="15" customHeight="1">
      <c r="A27" s="492"/>
      <c r="B27" s="530"/>
      <c r="C27" s="530"/>
      <c r="D27" s="124"/>
      <c r="E27" s="165"/>
      <c r="F27" s="156"/>
      <c r="G27" s="379"/>
    </row>
    <row r="28" spans="1:7" s="343" customFormat="1" ht="15" customHeight="1">
      <c r="A28" s="492"/>
      <c r="B28" s="530"/>
      <c r="C28" s="530"/>
      <c r="D28" s="340"/>
      <c r="E28" s="341" t="s">
        <v>505</v>
      </c>
      <c r="F28" s="342"/>
      <c r="G28" s="380">
        <v>315</v>
      </c>
    </row>
    <row r="29" spans="1:7" ht="15" customHeight="1">
      <c r="A29" s="492"/>
      <c r="B29" s="530"/>
      <c r="C29" s="344"/>
      <c r="D29" s="124"/>
      <c r="E29" s="345"/>
      <c r="F29" s="156"/>
      <c r="G29" s="379"/>
    </row>
    <row r="30" spans="1:7" s="15" customFormat="1" ht="15" customHeight="1">
      <c r="A30" s="492"/>
      <c r="B30" s="530"/>
      <c r="C30" s="23" t="s">
        <v>135</v>
      </c>
      <c r="D30" s="527" t="s">
        <v>68</v>
      </c>
      <c r="E30" s="528"/>
      <c r="F30" s="154"/>
      <c r="G30" s="364">
        <v>0</v>
      </c>
    </row>
    <row r="31" spans="1:7" s="15" customFormat="1" ht="15" customHeight="1">
      <c r="A31" s="424"/>
      <c r="B31" s="534"/>
      <c r="C31" s="23" t="s">
        <v>136</v>
      </c>
      <c r="D31" s="527" t="s">
        <v>81</v>
      </c>
      <c r="E31" s="528"/>
      <c r="F31" s="154"/>
      <c r="G31" s="364">
        <v>0</v>
      </c>
    </row>
    <row r="32" spans="1:7" ht="15" customHeight="1">
      <c r="A32" s="426"/>
      <c r="B32" s="30" t="s">
        <v>136</v>
      </c>
      <c r="C32" s="481" t="s">
        <v>112</v>
      </c>
      <c r="D32" s="482"/>
      <c r="E32" s="483"/>
      <c r="F32" s="155"/>
      <c r="G32" s="378"/>
    </row>
    <row r="33" spans="1:8" ht="18" customHeight="1" thickBot="1">
      <c r="A33" s="493"/>
      <c r="B33" s="474" t="s">
        <v>101</v>
      </c>
      <c r="C33" s="475"/>
      <c r="D33" s="475"/>
      <c r="E33" s="476"/>
      <c r="F33" s="157"/>
      <c r="G33" s="14">
        <f>G7+G10+G19+G32</f>
        <v>1741</v>
      </c>
    </row>
    <row r="34" spans="1:8" ht="18" customHeight="1">
      <c r="A34" s="491" t="s">
        <v>134</v>
      </c>
      <c r="B34" s="535" t="s">
        <v>16</v>
      </c>
      <c r="C34" s="536"/>
      <c r="D34" s="536"/>
      <c r="E34" s="536"/>
      <c r="F34" s="536"/>
      <c r="G34" s="537"/>
    </row>
    <row r="35" spans="1:8" ht="15" customHeight="1">
      <c r="A35" s="492"/>
      <c r="B35" s="529" t="s">
        <v>133</v>
      </c>
      <c r="C35" s="429" t="s">
        <v>17</v>
      </c>
      <c r="D35" s="429"/>
      <c r="E35" s="429"/>
      <c r="F35" s="133" t="s">
        <v>355</v>
      </c>
      <c r="G35" s="145">
        <f>G36+G39</f>
        <v>0</v>
      </c>
    </row>
    <row r="36" spans="1:8" s="15" customFormat="1" ht="15" customHeight="1">
      <c r="A36" s="492"/>
      <c r="B36" s="530"/>
      <c r="C36" s="123" t="s">
        <v>133</v>
      </c>
      <c r="D36" s="527" t="s">
        <v>18</v>
      </c>
      <c r="E36" s="528"/>
      <c r="F36" s="23" t="s">
        <v>356</v>
      </c>
      <c r="G36" s="352">
        <f>SUM(G37:G38)</f>
        <v>0</v>
      </c>
    </row>
    <row r="37" spans="1:8" ht="15" customHeight="1">
      <c r="A37" s="492"/>
      <c r="B37" s="530"/>
      <c r="C37" s="167"/>
      <c r="D37" s="124" t="s">
        <v>133</v>
      </c>
      <c r="E37" s="122"/>
      <c r="F37" s="10"/>
      <c r="G37" s="146"/>
    </row>
    <row r="38" spans="1:8" s="52" customFormat="1" ht="15" customHeight="1">
      <c r="A38" s="492"/>
      <c r="B38" s="530"/>
      <c r="C38" s="22"/>
      <c r="D38" s="124"/>
      <c r="E38" s="7"/>
      <c r="F38" s="10"/>
      <c r="G38" s="146"/>
    </row>
    <row r="39" spans="1:8" s="15" customFormat="1" ht="15" customHeight="1">
      <c r="A39" s="492"/>
      <c r="B39" s="530"/>
      <c r="C39" s="529" t="s">
        <v>134</v>
      </c>
      <c r="D39" s="527" t="s">
        <v>19</v>
      </c>
      <c r="E39" s="528"/>
      <c r="F39" s="23" t="s">
        <v>357</v>
      </c>
      <c r="G39" s="352">
        <f>SUM(G40:G40)</f>
        <v>0</v>
      </c>
    </row>
    <row r="40" spans="1:8" s="15" customFormat="1" ht="15" customHeight="1">
      <c r="A40" s="492"/>
      <c r="B40" s="530"/>
      <c r="C40" s="530"/>
      <c r="D40" s="124" t="s">
        <v>133</v>
      </c>
      <c r="E40" s="122"/>
      <c r="F40" s="154"/>
      <c r="G40" s="381"/>
    </row>
    <row r="41" spans="1:8" ht="15" customHeight="1">
      <c r="A41" s="426"/>
      <c r="B41" s="428" t="s">
        <v>134</v>
      </c>
      <c r="C41" s="429" t="s">
        <v>20</v>
      </c>
      <c r="D41" s="429"/>
      <c r="E41" s="429"/>
      <c r="F41" s="133"/>
      <c r="G41" s="145">
        <f>SUM(G42:G42)</f>
        <v>0</v>
      </c>
    </row>
    <row r="42" spans="1:8" ht="15" customHeight="1">
      <c r="A42" s="492"/>
      <c r="B42" s="428"/>
      <c r="C42" s="10" t="s">
        <v>133</v>
      </c>
      <c r="D42" s="460"/>
      <c r="E42" s="461"/>
      <c r="F42" s="10"/>
      <c r="G42" s="146"/>
    </row>
    <row r="43" spans="1:8" s="15" customFormat="1" ht="15" customHeight="1">
      <c r="A43" s="492"/>
      <c r="B43" s="22" t="s">
        <v>135</v>
      </c>
      <c r="C43" s="481" t="s">
        <v>96</v>
      </c>
      <c r="D43" s="482"/>
      <c r="E43" s="483"/>
      <c r="F43" s="133"/>
      <c r="G43" s="145">
        <v>0</v>
      </c>
    </row>
    <row r="44" spans="1:8" ht="18" customHeight="1" thickBot="1">
      <c r="A44" s="492"/>
      <c r="B44" s="394" t="s">
        <v>115</v>
      </c>
      <c r="C44" s="394"/>
      <c r="D44" s="394"/>
      <c r="E44" s="394"/>
      <c r="F44" s="158"/>
      <c r="G44" s="356">
        <f>G35+G41+G43</f>
        <v>0</v>
      </c>
      <c r="H44" s="8"/>
    </row>
    <row r="45" spans="1:8" ht="21" customHeight="1" thickBot="1">
      <c r="A45" s="166"/>
      <c r="B45" s="438" t="s">
        <v>95</v>
      </c>
      <c r="C45" s="438"/>
      <c r="D45" s="438"/>
      <c r="E45" s="438"/>
      <c r="F45" s="144"/>
      <c r="G45" s="357">
        <f>G33+G44</f>
        <v>1741</v>
      </c>
    </row>
    <row r="46" spans="1:8" ht="15" customHeight="1">
      <c r="A46" s="492" t="s">
        <v>135</v>
      </c>
      <c r="B46" s="391" t="s">
        <v>7</v>
      </c>
      <c r="C46" s="391"/>
      <c r="D46" s="391"/>
      <c r="E46" s="391"/>
      <c r="F46" s="159"/>
      <c r="G46" s="382"/>
      <c r="H46" s="8"/>
    </row>
    <row r="47" spans="1:8" ht="18" customHeight="1">
      <c r="A47" s="492"/>
      <c r="B47" s="529" t="s">
        <v>133</v>
      </c>
      <c r="C47" s="539" t="s">
        <v>140</v>
      </c>
      <c r="D47" s="539"/>
      <c r="E47" s="539"/>
      <c r="F47" s="160"/>
      <c r="G47" s="352"/>
      <c r="H47" s="8"/>
    </row>
    <row r="48" spans="1:8" ht="15" customHeight="1">
      <c r="A48" s="492"/>
      <c r="B48" s="530"/>
      <c r="C48" s="540" t="s">
        <v>133</v>
      </c>
      <c r="D48" s="59" t="s">
        <v>141</v>
      </c>
      <c r="E48" s="59"/>
      <c r="F48" s="161" t="s">
        <v>330</v>
      </c>
      <c r="G48" s="145">
        <f>G49</f>
        <v>0</v>
      </c>
      <c r="H48" s="8"/>
    </row>
    <row r="49" spans="1:8" ht="15" customHeight="1">
      <c r="A49" s="492"/>
      <c r="B49" s="534"/>
      <c r="C49" s="541"/>
      <c r="D49" s="23" t="s">
        <v>133</v>
      </c>
      <c r="E49" s="6"/>
      <c r="F49" s="17" t="s">
        <v>358</v>
      </c>
      <c r="G49" s="146"/>
      <c r="H49" s="8"/>
    </row>
    <row r="50" spans="1:8" s="8" customFormat="1" ht="15" customHeight="1" thickBot="1">
      <c r="A50" s="493"/>
      <c r="B50" s="431" t="s">
        <v>142</v>
      </c>
      <c r="C50" s="431"/>
      <c r="D50" s="431"/>
      <c r="E50" s="431"/>
      <c r="F50" s="162"/>
      <c r="G50" s="363">
        <f>G48</f>
        <v>0</v>
      </c>
    </row>
    <row r="51" spans="1:8" ht="21" customHeight="1" thickBot="1">
      <c r="A51" s="66" t="s">
        <v>136</v>
      </c>
      <c r="B51" s="538" t="s">
        <v>172</v>
      </c>
      <c r="C51" s="538"/>
      <c r="D51" s="538"/>
      <c r="E51" s="538"/>
      <c r="F51" s="141"/>
      <c r="G51" s="377">
        <f>G45+G50</f>
        <v>1741</v>
      </c>
    </row>
    <row r="58" spans="1:8" s="8" customFormat="1" ht="21" customHeight="1">
      <c r="A58" s="9"/>
      <c r="F58" s="39"/>
      <c r="G58" s="39"/>
    </row>
    <row r="59" spans="1:8" s="8" customFormat="1" ht="15" customHeight="1">
      <c r="A59" s="3"/>
      <c r="B59" s="2"/>
      <c r="C59" s="2"/>
      <c r="D59" s="2"/>
      <c r="E59" s="2"/>
      <c r="F59" s="34"/>
      <c r="G59" s="34"/>
    </row>
  </sheetData>
  <mergeCells count="49">
    <mergeCell ref="A1:G1"/>
    <mergeCell ref="B51:E51"/>
    <mergeCell ref="B45:E45"/>
    <mergeCell ref="A46:A50"/>
    <mergeCell ref="B46:E46"/>
    <mergeCell ref="B47:B49"/>
    <mergeCell ref="C47:E47"/>
    <mergeCell ref="C48:C49"/>
    <mergeCell ref="B50:E50"/>
    <mergeCell ref="A41:A44"/>
    <mergeCell ref="B44:E44"/>
    <mergeCell ref="A32:A33"/>
    <mergeCell ref="C32:E32"/>
    <mergeCell ref="B33:E33"/>
    <mergeCell ref="A34:A40"/>
    <mergeCell ref="B34:G34"/>
    <mergeCell ref="B41:B42"/>
    <mergeCell ref="C41:E41"/>
    <mergeCell ref="D42:E42"/>
    <mergeCell ref="C43:E43"/>
    <mergeCell ref="B35:B40"/>
    <mergeCell ref="C35:E35"/>
    <mergeCell ref="D36:E36"/>
    <mergeCell ref="C39:C40"/>
    <mergeCell ref="D39:E39"/>
    <mergeCell ref="D30:E30"/>
    <mergeCell ref="D31:E31"/>
    <mergeCell ref="A5:E5"/>
    <mergeCell ref="A2:G2"/>
    <mergeCell ref="A6:A31"/>
    <mergeCell ref="B6:G6"/>
    <mergeCell ref="B7:B9"/>
    <mergeCell ref="C7:E7"/>
    <mergeCell ref="D8:E8"/>
    <mergeCell ref="C10:E10"/>
    <mergeCell ref="B19:B31"/>
    <mergeCell ref="C19:E19"/>
    <mergeCell ref="D20:E20"/>
    <mergeCell ref="C22:C28"/>
    <mergeCell ref="D22:E22"/>
    <mergeCell ref="D11:E11"/>
    <mergeCell ref="D9:E9"/>
    <mergeCell ref="B10:B18"/>
    <mergeCell ref="C15:C16"/>
    <mergeCell ref="D15:E15"/>
    <mergeCell ref="C13:C14"/>
    <mergeCell ref="D13:E13"/>
    <mergeCell ref="C17:C18"/>
    <mergeCell ref="D17:E17"/>
  </mergeCells>
  <phoneticPr fontId="7" type="noConversion"/>
  <pageMargins left="0.86" right="0.77" top="0.45" bottom="0.39" header="0.24" footer="0.18"/>
  <pageSetup paperSize="9" scale="74" orientation="portrait" r:id="rId1"/>
  <headerFooter alignWithMargins="0">
    <oddHeader>&amp;R8.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G13" sqref="G13"/>
    </sheetView>
  </sheetViews>
  <sheetFormatPr defaultRowHeight="15" customHeight="1"/>
  <cols>
    <col min="1" max="1" width="5" style="188" bestFit="1" customWidth="1"/>
    <col min="2" max="2" width="39.28515625" style="187" customWidth="1"/>
    <col min="3" max="3" width="16.28515625" style="187" customWidth="1"/>
    <col min="4" max="4" width="15" style="187" customWidth="1"/>
    <col min="5" max="5" width="12" style="187" bestFit="1" customWidth="1"/>
    <col min="6" max="6" width="9.140625" style="187"/>
    <col min="7" max="7" width="14.140625" style="187" customWidth="1"/>
    <col min="8" max="8" width="9.5703125" style="187" bestFit="1" customWidth="1"/>
    <col min="9" max="16384" width="9.140625" style="187"/>
  </cols>
  <sheetData>
    <row r="1" spans="1:4" ht="48.75" customHeight="1">
      <c r="A1" s="415" t="s">
        <v>499</v>
      </c>
      <c r="B1" s="415"/>
      <c r="C1" s="415"/>
      <c r="D1" s="415"/>
    </row>
    <row r="2" spans="1:4" ht="15" customHeight="1">
      <c r="A2" s="544" t="s">
        <v>493</v>
      </c>
      <c r="B2" s="544"/>
      <c r="C2" s="544"/>
      <c r="D2" s="544"/>
    </row>
    <row r="4" spans="1:4" ht="15" customHeight="1" thickBot="1"/>
    <row r="5" spans="1:4" ht="42" customHeight="1" thickBot="1">
      <c r="A5" s="545" t="s">
        <v>359</v>
      </c>
      <c r="B5" s="547" t="s">
        <v>360</v>
      </c>
      <c r="C5" s="549"/>
      <c r="D5" s="550"/>
    </row>
    <row r="6" spans="1:4" ht="25.5" customHeight="1" thickBot="1">
      <c r="A6" s="546"/>
      <c r="B6" s="548"/>
      <c r="C6" s="273" t="s">
        <v>472</v>
      </c>
      <c r="D6" s="272" t="s">
        <v>473</v>
      </c>
    </row>
    <row r="7" spans="1:4" ht="15" customHeight="1">
      <c r="A7" s="189" t="s">
        <v>133</v>
      </c>
      <c r="B7" s="191" t="s">
        <v>491</v>
      </c>
      <c r="C7" s="338">
        <v>0</v>
      </c>
      <c r="D7" s="303">
        <v>37</v>
      </c>
    </row>
    <row r="8" spans="1:4" ht="15" customHeight="1" thickBot="1">
      <c r="A8" s="189" t="s">
        <v>134</v>
      </c>
      <c r="B8" s="190" t="s">
        <v>492</v>
      </c>
      <c r="C8" s="338">
        <v>0</v>
      </c>
      <c r="D8" s="303">
        <v>6</v>
      </c>
    </row>
    <row r="9" spans="1:4" s="193" customFormat="1" ht="18" customHeight="1" thickBot="1">
      <c r="A9" s="542" t="s">
        <v>362</v>
      </c>
      <c r="B9" s="543"/>
      <c r="C9" s="192">
        <f>SUM(C7:C8)</f>
        <v>0</v>
      </c>
      <c r="D9" s="192">
        <f>SUM(D7:D8)</f>
        <v>43</v>
      </c>
    </row>
    <row r="10" spans="1:4" ht="15" customHeight="1">
      <c r="B10" s="194"/>
      <c r="C10" s="194"/>
      <c r="D10" s="194"/>
    </row>
    <row r="14" spans="1:4" ht="15" customHeight="1">
      <c r="B14" s="193"/>
      <c r="C14" s="193"/>
      <c r="D14" s="193"/>
    </row>
    <row r="15" spans="1:4" ht="15" customHeight="1">
      <c r="B15" s="193"/>
      <c r="C15" s="193"/>
      <c r="D15" s="193"/>
    </row>
    <row r="16" spans="1:4" ht="15" customHeight="1">
      <c r="B16" s="193"/>
      <c r="C16" s="193"/>
      <c r="D16" s="193"/>
    </row>
    <row r="17" spans="2:4" ht="15" customHeight="1">
      <c r="B17" s="193"/>
      <c r="C17" s="193"/>
      <c r="D17" s="193"/>
    </row>
    <row r="22" spans="2:4" ht="15" customHeight="1">
      <c r="B22" s="193"/>
      <c r="C22" s="193"/>
      <c r="D22" s="193"/>
    </row>
    <row r="28" spans="2:4" ht="15" customHeight="1">
      <c r="B28" s="193"/>
      <c r="C28" s="193"/>
      <c r="D28" s="193"/>
    </row>
    <row r="30" spans="2:4" ht="15" customHeight="1">
      <c r="B30" s="193"/>
      <c r="C30" s="193"/>
      <c r="D30" s="193"/>
    </row>
  </sheetData>
  <mergeCells count="6">
    <mergeCell ref="A9:B9"/>
    <mergeCell ref="A1:D1"/>
    <mergeCell ref="A2:D2"/>
    <mergeCell ref="A5:A6"/>
    <mergeCell ref="B5:B6"/>
    <mergeCell ref="C5:D5"/>
  </mergeCells>
  <phoneticPr fontId="7" type="noConversion"/>
  <pageMargins left="0.75" right="0.75" top="1" bottom="1" header="0.5" footer="0.5"/>
  <pageSetup paperSize="9" scale="94" orientation="portrait" r:id="rId1"/>
  <headerFooter alignWithMargins="0">
    <oddHeader>&amp;R9.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1. Bevössz.</vt:lpstr>
      <vt:lpstr>2. Brészl.</vt:lpstr>
      <vt:lpstr>3. Kiadössz.</vt:lpstr>
      <vt:lpstr>4. Kjogc.</vt:lpstr>
      <vt:lpstr>5.Működési mérleg</vt:lpstr>
      <vt:lpstr>6. Felhalozási mérleg</vt:lpstr>
      <vt:lpstr>7.Támogatások</vt:lpstr>
      <vt:lpstr>8 .Felhalmozási k.</vt:lpstr>
      <vt:lpstr>9. Létszám</vt:lpstr>
      <vt:lpstr>10. Adósságk.</vt:lpstr>
      <vt:lpstr>'2. Brészl.'!Nyomtatási_cím</vt:lpstr>
      <vt:lpstr>'4. Kjogc.'!Nyomtatási_cím</vt:lpstr>
      <vt:lpstr>'1. Bevössz.'!Nyomtatási_terület</vt:lpstr>
      <vt:lpstr>'2. Brészl.'!Nyomtatási_terület</vt:lpstr>
      <vt:lpstr>'3. Kiadössz.'!Nyomtatási_terület</vt:lpstr>
      <vt:lpstr>'4. Kjogc.'!Nyomtatási_terület</vt:lpstr>
    </vt:vector>
  </TitlesOfParts>
  <Company>Budaörs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Ikrény</cp:lastModifiedBy>
  <cp:lastPrinted>2015-03-17T07:53:06Z</cp:lastPrinted>
  <dcterms:created xsi:type="dcterms:W3CDTF">2005-12-27T13:42:28Z</dcterms:created>
  <dcterms:modified xsi:type="dcterms:W3CDTF">2015-03-17T08:00:53Z</dcterms:modified>
</cp:coreProperties>
</file>