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E55" i="1"/>
  <c r="C55" i="1"/>
  <c r="F55" i="1" s="1"/>
  <c r="E54" i="1"/>
  <c r="C54" i="1"/>
  <c r="F54" i="1" s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E15" i="1"/>
  <c r="C15" i="1"/>
  <c r="F15" i="1" s="1"/>
  <c r="E14" i="1"/>
  <c r="C14" i="1"/>
  <c r="F14" i="1" s="1"/>
  <c r="F13" i="1"/>
  <c r="E13" i="1"/>
  <c r="E12" i="1"/>
  <c r="C12" i="1"/>
  <c r="F12" i="1" s="1"/>
  <c r="E11" i="1"/>
  <c r="C11" i="1"/>
  <c r="F11" i="1" s="1"/>
  <c r="F10" i="1"/>
  <c r="E10" i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<sst xmlns="http://schemas.openxmlformats.org/spreadsheetml/2006/main" count="113" uniqueCount="99">
  <si>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</si>
  <si>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</si>
  <si>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</si>
  <si>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</si>
  <si>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</si>
  <si>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</si>
  <si>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</si>
  <si>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</si>
  <si>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</si>
  <si>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</si>
  <si>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</si>
  <si>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</si>
  <si>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</si>
  <si>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</si>
  <si>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</si>
  <si>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</si>
  <si>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</si>
  <si>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</si>
  <si>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</si>
  <si>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</si>
  <si>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</si>
  <si>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</si>
  <si>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</si>
  <si>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</si>
  <si>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</si>
  <si>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</si>
  <si>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</si>
  <si>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</si>
  <si>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</si>
  <si>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</si>
  <si>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</si>
  <si>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</si>
  <si>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</si>
  <si>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</si>
  <si>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</si>
  <si>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</si>
  <si>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</si>
  <si>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</si>
  <si>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</si>
  <si>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</si>
  <si>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</si>
  <si>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</si>
  <si>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</si>
  <si>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</si>
  <si>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</si>
  <si>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</si>
  <si>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</si>
  <si>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</si>
  <si>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</si>
  <si>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</si>
  <si>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</si>
  <si>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</si>
  <si>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</si>
  <si>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</si>
  <si>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</si>
  <si>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</si>
  <si>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</si>
  <si>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</si>
  <si>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</si>
  <si>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</si>
  <si>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</si>
  <si>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</si>
  <si>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</si>
  <si>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</si>
  <si>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</si>
  <si>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</si>
  <si>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</si>
  <si>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</si>
  <si>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</si>
  <si>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</si>
  <si>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</si>
  <si>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</si>
  <si>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</si>
  <si>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</si>
  <si>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</si>
  <si>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</si>
  <si>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</si>
  <si>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</si>
  <si>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</si>
  <si>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</si>
  <si>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</si>
  <si>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</si>
  <si>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</si>
  <si>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</si>
  <si>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</si>
  <si>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</si>
  <si>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</si>
  <si>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</si>
  <si>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</si>
  <si>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</si>
  <si>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</si>
  <si>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</si>
  <si>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</si>
  <si>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</si>
  <si>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</si>
  <si>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</si>
  <si>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</si>
  <si>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</si>
  <si>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(2 fő május 31-ig)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</si>
</sst>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9">
          <cell r="C9">
            <v>55481896</v>
          </cell>
        </row>
        <row r="11">
          <cell r="C11">
            <v>27480065</v>
          </cell>
        </row>
        <row r="12">
          <cell r="C12">
            <v>1577000</v>
          </cell>
        </row>
        <row r="14">
          <cell r="C14">
            <v>14605877</v>
          </cell>
        </row>
        <row r="15">
          <cell r="C15">
            <v>4089954</v>
          </cell>
        </row>
        <row r="16">
          <cell r="C16">
            <v>7729000</v>
          </cell>
        </row>
        <row r="21">
          <cell r="C21">
            <v>9346560</v>
          </cell>
        </row>
        <row r="24">
          <cell r="C24">
            <v>9346560</v>
          </cell>
        </row>
        <row r="25">
          <cell r="C25">
            <v>9346560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64828456</v>
          </cell>
        </row>
        <row r="39">
          <cell r="C39">
            <v>139145054</v>
          </cell>
        </row>
        <row r="40">
          <cell r="C40">
            <v>3481566</v>
          </cell>
        </row>
        <row r="42">
          <cell r="C42">
            <v>135663488</v>
          </cell>
        </row>
        <row r="43">
          <cell r="C43">
            <v>203973510</v>
          </cell>
        </row>
        <row r="47">
          <cell r="C47">
            <v>203489510</v>
          </cell>
        </row>
        <row r="48">
          <cell r="C48">
            <v>68971641</v>
          </cell>
        </row>
        <row r="49">
          <cell r="C49">
            <v>11825783</v>
          </cell>
        </row>
        <row r="50">
          <cell r="C50">
            <v>122692086</v>
          </cell>
        </row>
        <row r="53">
          <cell r="C53">
            <v>484000</v>
          </cell>
        </row>
        <row r="54">
          <cell r="C54">
            <v>484000</v>
          </cell>
        </row>
        <row r="55">
          <cell r="C55">
            <v>0</v>
          </cell>
        </row>
        <row r="59">
          <cell r="C59">
            <v>203973510</v>
          </cell>
        </row>
      </sheetData>
      <sheetData sheetId="36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62"/>
  <sheetViews>
    <sheetView tabSelected="1" zoomScale="115" zoomScaleNormal="115" workbookViewId="0">
      <selection activeCell="B13" sqref="B13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4" customWidth="1"/>
    <col min="4" max="4" width="9.33203125" style="2"/>
    <col min="5" max="5" width="11.83203125" style="3" hidden="1" customWidth="1"/>
    <col min="6" max="6" width="12.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CONCATENATE("20. melléklet"," ",[1]ALAPADATOK!A7," ",[1]ALAPADATOK!B7," ",[1]ALAPADATOK!C7," ",[1]ALAPADATOK!D7," ",[1]ALAPADATOK!E7," ",[1]ALAPADATOK!F7," ",[1]ALAPADATOK!G7," ",[1]ALAPADATOK!H7)</f>
        <v>20. melléklet a 32 / 2020. ( XII.17.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55481896</v>
      </c>
      <c r="E9" s="33">
        <f>'[1]9.5.1. sz. mell VK '!C9+'[1]9.5.2. sz. mell VK'!C9</f>
        <v>55481896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'[1]9.5.1. sz. mell VK '!C10+'[1]9.5.2. sz. mell VK'!C10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f>27518165-38100</f>
        <v>27480065</v>
      </c>
      <c r="E11" s="33">
        <f>'[1]9.5.1. sz. mell VK '!C11+'[1]9.5.2. sz. mell VK'!C11</f>
        <v>27480065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f>1547000+30000</f>
        <v>1577000</v>
      </c>
      <c r="E12" s="33">
        <f>'[1]9.5.1. sz. mell VK '!C12+'[1]9.5.2. sz. mell VK'!C12</f>
        <v>1577000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'[1]9.5.1. sz. mell VK '!C13+'[1]9.5.2. sz. mell VK'!C13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20383499-5777622</f>
        <v>14605877</v>
      </c>
      <c r="E14" s="33">
        <f>'[1]9.5.1. sz. mell VK '!C14+'[1]9.5.2. sz. mell VK'!C14</f>
        <v>14605877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f>5641812-1559958+8100</f>
        <v>4089954</v>
      </c>
      <c r="E15" s="33">
        <f>'[1]9.5.1. sz. mell VK '!C15+'[1]9.5.2. sz. mell VK'!C15</f>
        <v>4089954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7729000</v>
      </c>
      <c r="E16" s="33">
        <f>'[1]9.5.1. sz. mell VK '!C16+'[1]9.5.2. sz. mell VK'!C16</f>
        <v>7729000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'[1]9.5.1. sz. mell VK '!C17+'[1]9.5.2. sz. mell VK'!C17</f>
        <v>0</v>
      </c>
      <c r="F17" s="33">
        <f t="shared" si="0"/>
        <v>0</v>
      </c>
    </row>
    <row r="18" spans="1:6" s="43" customFormat="1" ht="12" customHeight="1" x14ac:dyDescent="0.2">
      <c r="A18" s="37" t="s">
        <v>32</v>
      </c>
      <c r="B18" s="38" t="s">
        <v>33</v>
      </c>
      <c r="C18" s="42"/>
      <c r="E18" s="33">
        <f>'[1]9.5.1. sz. mell VK '!C18+'[1]9.5.2. sz. mell VK'!C18</f>
        <v>0</v>
      </c>
      <c r="F18" s="33">
        <f t="shared" si="0"/>
        <v>0</v>
      </c>
    </row>
    <row r="19" spans="1:6" s="43" customFormat="1" ht="12" customHeight="1" x14ac:dyDescent="0.2">
      <c r="A19" s="37" t="s">
        <v>34</v>
      </c>
      <c r="B19" s="38" t="s">
        <v>35</v>
      </c>
      <c r="C19" s="44"/>
      <c r="E19" s="33">
        <f>'[1]9.5.1. sz. mell VK '!C19+'[1]9.5.2. sz. mell VK'!C19</f>
        <v>0</v>
      </c>
      <c r="F19" s="33">
        <f t="shared" si="0"/>
        <v>0</v>
      </c>
    </row>
    <row r="20" spans="1:6" s="43" customFormat="1" ht="12" customHeight="1" thickBot="1" x14ac:dyDescent="0.25">
      <c r="A20" s="37" t="s">
        <v>36</v>
      </c>
      <c r="B20" s="40" t="s">
        <v>37</v>
      </c>
      <c r="C20" s="44"/>
      <c r="E20" s="33">
        <f>'[1]9.5.1. sz. mell VK '!C20+'[1]9.5.2. sz. mell VK'!C20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9346560</v>
      </c>
      <c r="E21" s="33">
        <f>'[1]9.5.1. sz. mell VK '!C21+'[1]9.5.2. sz. mell VK'!C21</f>
        <v>9346560</v>
      </c>
      <c r="F21" s="33">
        <f t="shared" si="0"/>
        <v>0</v>
      </c>
    </row>
    <row r="22" spans="1:6" s="43" customFormat="1" ht="12" customHeight="1" x14ac:dyDescent="0.2">
      <c r="A22" s="37" t="s">
        <v>40</v>
      </c>
      <c r="B22" s="45" t="s">
        <v>41</v>
      </c>
      <c r="C22" s="46"/>
      <c r="E22" s="33">
        <f>'[1]9.5.1. sz. mell VK '!C22+'[1]9.5.2. sz. mell VK'!C22</f>
        <v>0</v>
      </c>
      <c r="F22" s="33">
        <f t="shared" si="0"/>
        <v>0</v>
      </c>
    </row>
    <row r="23" spans="1:6" s="43" customFormat="1" ht="12" customHeight="1" x14ac:dyDescent="0.2">
      <c r="A23" s="37" t="s">
        <v>42</v>
      </c>
      <c r="B23" s="38" t="s">
        <v>43</v>
      </c>
      <c r="C23" s="42"/>
      <c r="E23" s="33">
        <f>'[1]9.5.1. sz. mell VK '!C23+'[1]9.5.2. sz. mell VK'!C23</f>
        <v>0</v>
      </c>
      <c r="F23" s="33">
        <f t="shared" si="0"/>
        <v>0</v>
      </c>
    </row>
    <row r="24" spans="1:6" s="43" customFormat="1" ht="12" customHeight="1" x14ac:dyDescent="0.2">
      <c r="A24" s="37" t="s">
        <v>44</v>
      </c>
      <c r="B24" s="38" t="s">
        <v>45</v>
      </c>
      <c r="C24" s="47">
        <v>9346560</v>
      </c>
      <c r="E24" s="33">
        <f>'[1]9.5.1. sz. mell VK '!C24+'[1]9.5.2. sz. mell VK'!C24</f>
        <v>9346560</v>
      </c>
      <c r="F24" s="33">
        <f t="shared" si="0"/>
        <v>0</v>
      </c>
    </row>
    <row r="25" spans="1:6" s="43" customFormat="1" ht="12" customHeight="1" thickBot="1" x14ac:dyDescent="0.25">
      <c r="A25" s="37" t="s">
        <v>46</v>
      </c>
      <c r="B25" s="38" t="s">
        <v>47</v>
      </c>
      <c r="C25" s="42">
        <v>9346560</v>
      </c>
      <c r="E25" s="33">
        <f>'[1]9.5.1. sz. mell VK '!C25+'[1]9.5.2. sz. mell VK'!C25</f>
        <v>9346560</v>
      </c>
      <c r="F25" s="33">
        <f t="shared" si="0"/>
        <v>0</v>
      </c>
    </row>
    <row r="26" spans="1:6" s="43" customFormat="1" ht="12" customHeight="1" thickBot="1" x14ac:dyDescent="0.25">
      <c r="A26" s="48" t="s">
        <v>48</v>
      </c>
      <c r="B26" s="49" t="s">
        <v>49</v>
      </c>
      <c r="C26" s="50"/>
      <c r="E26" s="33">
        <f>'[1]9.5.1. sz. mell VK '!C26+'[1]9.5.2. sz. mell VK'!C26</f>
        <v>0</v>
      </c>
      <c r="F26" s="33">
        <f t="shared" si="0"/>
        <v>0</v>
      </c>
    </row>
    <row r="27" spans="1:6" s="43" customFormat="1" ht="12" customHeight="1" thickBot="1" x14ac:dyDescent="0.25">
      <c r="A27" s="48" t="s">
        <v>50</v>
      </c>
      <c r="B27" s="49" t="s">
        <v>51</v>
      </c>
      <c r="C27" s="31">
        <f>+C28+C29+C30</f>
        <v>0</v>
      </c>
      <c r="E27" s="33">
        <f>'[1]9.5.1. sz. mell VK '!C27+'[1]9.5.2. sz. mell VK'!C27</f>
        <v>0</v>
      </c>
      <c r="F27" s="33">
        <f t="shared" si="0"/>
        <v>0</v>
      </c>
    </row>
    <row r="28" spans="1:6" s="43" customFormat="1" ht="12" customHeight="1" x14ac:dyDescent="0.2">
      <c r="A28" s="51" t="s">
        <v>52</v>
      </c>
      <c r="B28" s="52" t="s">
        <v>53</v>
      </c>
      <c r="C28" s="53"/>
      <c r="E28" s="33">
        <f>'[1]9.5.1. sz. mell VK '!C28+'[1]9.5.2. sz. mell VK'!C28</f>
        <v>0</v>
      </c>
      <c r="F28" s="33">
        <f t="shared" si="0"/>
        <v>0</v>
      </c>
    </row>
    <row r="29" spans="1:6" s="43" customFormat="1" ht="12" customHeight="1" x14ac:dyDescent="0.2">
      <c r="A29" s="51" t="s">
        <v>54</v>
      </c>
      <c r="B29" s="52" t="s">
        <v>43</v>
      </c>
      <c r="C29" s="46"/>
      <c r="E29" s="33">
        <f>'[1]9.5.1. sz. mell VK '!C29+'[1]9.5.2. sz. mell VK'!C29</f>
        <v>0</v>
      </c>
      <c r="F29" s="33">
        <f t="shared" si="0"/>
        <v>0</v>
      </c>
    </row>
    <row r="30" spans="1:6" s="43" customFormat="1" ht="12" customHeight="1" x14ac:dyDescent="0.2">
      <c r="A30" s="51" t="s">
        <v>55</v>
      </c>
      <c r="B30" s="54" t="s">
        <v>56</v>
      </c>
      <c r="C30" s="46"/>
      <c r="E30" s="33">
        <f>'[1]9.5.1. sz. mell VK '!C30+'[1]9.5.2. sz. mell VK'!C30</f>
        <v>0</v>
      </c>
      <c r="F30" s="33">
        <f t="shared" si="0"/>
        <v>0</v>
      </c>
    </row>
    <row r="31" spans="1:6" s="43" customFormat="1" ht="12" customHeight="1" thickBot="1" x14ac:dyDescent="0.25">
      <c r="A31" s="37" t="s">
        <v>57</v>
      </c>
      <c r="B31" s="55" t="s">
        <v>58</v>
      </c>
      <c r="C31" s="56"/>
      <c r="E31" s="33">
        <f>'[1]9.5.1. sz. mell VK '!C31+'[1]9.5.2. sz. mell VK'!C31</f>
        <v>0</v>
      </c>
      <c r="F31" s="33">
        <f t="shared" si="0"/>
        <v>0</v>
      </c>
    </row>
    <row r="32" spans="1:6" s="43" customFormat="1" ht="12" customHeight="1" thickBot="1" x14ac:dyDescent="0.25">
      <c r="A32" s="48" t="s">
        <v>59</v>
      </c>
      <c r="B32" s="49" t="s">
        <v>60</v>
      </c>
      <c r="C32" s="31">
        <f>+C33+C34+C35</f>
        <v>0</v>
      </c>
      <c r="E32" s="33">
        <f>'[1]9.5.1. sz. mell VK '!C32+'[1]9.5.2. sz. mell VK'!C32</f>
        <v>0</v>
      </c>
      <c r="F32" s="33">
        <f t="shared" si="0"/>
        <v>0</v>
      </c>
    </row>
    <row r="33" spans="1:6" s="43" customFormat="1" ht="12" customHeight="1" x14ac:dyDescent="0.2">
      <c r="A33" s="51" t="s">
        <v>61</v>
      </c>
      <c r="B33" s="52" t="s">
        <v>62</v>
      </c>
      <c r="C33" s="53"/>
      <c r="E33" s="33">
        <f>'[1]9.5.1. sz. mell VK '!C33+'[1]9.5.2. sz. mell VK'!C33</f>
        <v>0</v>
      </c>
      <c r="F33" s="33">
        <f t="shared" si="0"/>
        <v>0</v>
      </c>
    </row>
    <row r="34" spans="1:6" s="43" customFormat="1" ht="12" customHeight="1" x14ac:dyDescent="0.2">
      <c r="A34" s="51" t="s">
        <v>63</v>
      </c>
      <c r="B34" s="54" t="s">
        <v>64</v>
      </c>
      <c r="C34" s="41"/>
      <c r="E34" s="33">
        <f>'[1]9.5.1. sz. mell VK '!C34+'[1]9.5.2. sz. mell VK'!C34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'[1]9.5.1. sz. mell VK '!C35+'[1]9.5.2. sz. mell VK'!C35</f>
        <v>0</v>
      </c>
      <c r="F35" s="33">
        <f t="shared" si="0"/>
        <v>0</v>
      </c>
    </row>
    <row r="36" spans="1:6" s="32" customFormat="1" ht="12" customHeight="1" thickBot="1" x14ac:dyDescent="0.25">
      <c r="A36" s="48" t="s">
        <v>67</v>
      </c>
      <c r="B36" s="49" t="s">
        <v>68</v>
      </c>
      <c r="C36" s="50"/>
      <c r="E36" s="33">
        <f>'[1]9.5.1. sz. mell VK '!C36+'[1]9.5.2. sz. mell VK'!C36</f>
        <v>0</v>
      </c>
      <c r="F36" s="33">
        <f t="shared" si="0"/>
        <v>0</v>
      </c>
    </row>
    <row r="37" spans="1:6" s="32" customFormat="1" ht="12" customHeight="1" thickBot="1" x14ac:dyDescent="0.25">
      <c r="A37" s="48" t="s">
        <v>69</v>
      </c>
      <c r="B37" s="49" t="s">
        <v>70</v>
      </c>
      <c r="C37" s="57"/>
      <c r="E37" s="33">
        <f>'[1]9.5.1. sz. mell VK '!C37+'[1]9.5.2. sz. mell VK'!C37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9" t="s">
        <v>72</v>
      </c>
      <c r="C38" s="58">
        <f>+C9+C21+C26+C27+C32+C36+C37</f>
        <v>64828456</v>
      </c>
      <c r="E38" s="33">
        <f>'[1]9.5.1. sz. mell VK '!C38+'[1]9.5.2. sz. mell VK'!C38</f>
        <v>64828456</v>
      </c>
      <c r="F38" s="33">
        <f t="shared" si="0"/>
        <v>0</v>
      </c>
    </row>
    <row r="39" spans="1:6" s="32" customFormat="1" ht="12" customHeight="1" thickBot="1" x14ac:dyDescent="0.25">
      <c r="A39" s="59" t="s">
        <v>73</v>
      </c>
      <c r="B39" s="49" t="s">
        <v>74</v>
      </c>
      <c r="C39" s="58">
        <f>+C40+C41+C42</f>
        <v>139145054</v>
      </c>
      <c r="E39" s="33">
        <f>'[1]9.5.1. sz. mell VK '!C39+'[1]9.5.2. sz. mell VK'!C39</f>
        <v>139145054</v>
      </c>
      <c r="F39" s="33">
        <f t="shared" si="0"/>
        <v>0</v>
      </c>
    </row>
    <row r="40" spans="1:6" s="32" customFormat="1" ht="12" customHeight="1" x14ac:dyDescent="0.2">
      <c r="A40" s="51" t="s">
        <v>75</v>
      </c>
      <c r="B40" s="52" t="s">
        <v>76</v>
      </c>
      <c r="C40" s="53">
        <v>3481566</v>
      </c>
      <c r="E40" s="33">
        <f>'[1]9.5.1. sz. mell VK '!C40+'[1]9.5.2. sz. mell VK'!C40</f>
        <v>3481566</v>
      </c>
      <c r="F40" s="33">
        <f t="shared" si="0"/>
        <v>0</v>
      </c>
    </row>
    <row r="41" spans="1:6" s="43" customFormat="1" ht="12" customHeight="1" x14ac:dyDescent="0.2">
      <c r="A41" s="51" t="s">
        <v>77</v>
      </c>
      <c r="B41" s="54" t="s">
        <v>78</v>
      </c>
      <c r="C41" s="41"/>
      <c r="E41" s="33">
        <f>'[1]9.5.1. sz. mell VK '!C41+'[1]9.5.2. sz. mell VK'!C41</f>
        <v>0</v>
      </c>
      <c r="F41" s="33">
        <f t="shared" si="0"/>
        <v>0</v>
      </c>
    </row>
    <row r="42" spans="1:6" s="43" customFormat="1" ht="15" customHeight="1" thickBot="1" x14ac:dyDescent="0.25">
      <c r="A42" s="37" t="s">
        <v>79</v>
      </c>
      <c r="B42" s="55" t="s">
        <v>80</v>
      </c>
      <c r="C42" s="60">
        <f>164184089-17655357+289865-11155109</f>
        <v>135663488</v>
      </c>
      <c r="E42" s="33">
        <f>'[1]9.5.1. sz. mell VK '!C42+'[1]9.5.2. sz. mell VK'!C42</f>
        <v>135663488</v>
      </c>
      <c r="F42" s="33">
        <f t="shared" si="0"/>
        <v>0</v>
      </c>
    </row>
    <row r="43" spans="1:6" s="43" customFormat="1" ht="15" customHeight="1" thickBot="1" x14ac:dyDescent="0.25">
      <c r="A43" s="59" t="s">
        <v>81</v>
      </c>
      <c r="B43" s="61" t="s">
        <v>82</v>
      </c>
      <c r="C43" s="62">
        <f>+C38+C39</f>
        <v>203973510</v>
      </c>
      <c r="E43" s="33">
        <f>'[1]9.5.1. sz. mell VK '!C43+'[1]9.5.2. sz. mell VK'!C43</f>
        <v>203973510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'[1]9.5.1. sz. mell VK '!C44+'[1]9.5.2. sz. mell VK'!C44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'[1]9.5.1. sz. mell VK '!C45+'[1]9.5.2. sz. mell VK'!C45</f>
        <v>0</v>
      </c>
      <c r="F45" s="33">
        <f t="shared" si="0"/>
        <v>0</v>
      </c>
    </row>
    <row r="46" spans="1:6" s="71" customFormat="1" ht="12" customHeight="1" thickBot="1" x14ac:dyDescent="0.25">
      <c r="A46" s="69"/>
      <c r="B46" s="70" t="s">
        <v>83</v>
      </c>
      <c r="C46" s="62"/>
      <c r="E46" s="33">
        <f>'[1]9.5.1. sz. mell VK '!C46+'[1]9.5.2. sz. mell VK'!C46</f>
        <v>0</v>
      </c>
      <c r="F46" s="33">
        <f t="shared" si="0"/>
        <v>0</v>
      </c>
    </row>
    <row r="47" spans="1:6" ht="12" customHeight="1" thickBot="1" x14ac:dyDescent="0.25">
      <c r="A47" s="48" t="s">
        <v>14</v>
      </c>
      <c r="B47" s="49" t="s">
        <v>84</v>
      </c>
      <c r="C47" s="31">
        <f>SUM(C48:C52)</f>
        <v>203489510</v>
      </c>
      <c r="E47" s="33">
        <f>'[1]9.5.1. sz. mell VK '!C47+'[1]9.5.2. sz. mell VK'!C47</f>
        <v>203489510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2">
        <f>69090783-119142</f>
        <v>68971641</v>
      </c>
      <c r="E48" s="33">
        <f>'[1]9.5.1. sz. mell VK '!C48+'[1]9.5.2. sz. mell VK'!C48</f>
        <v>68971641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3">
        <f>12885750-1059967</f>
        <v>11825783</v>
      </c>
      <c r="E49" s="33">
        <f>'[1]9.5.1. sz. mell VK '!C49+'[1]9.5.2. sz. mell VK'!C49</f>
        <v>11825783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3">
        <f>155755158-24992937+289865-8360000</f>
        <v>122692086</v>
      </c>
      <c r="E50" s="33">
        <f>'[1]9.5.1. sz. mell VK '!C50+'[1]9.5.2. sz. mell VK'!C50</f>
        <v>122692086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'[1]9.5.1. sz. mell VK '!C51+'[1]9.5.2. sz. mell VK'!C51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42"/>
      <c r="E52" s="33">
        <f>'[1]9.5.1. sz. mell VK '!C52+'[1]9.5.2. sz. mell VK'!C52</f>
        <v>0</v>
      </c>
      <c r="F52" s="33">
        <f t="shared" si="0"/>
        <v>0</v>
      </c>
    </row>
    <row r="53" spans="1:6" s="71" customFormat="1" ht="12" customHeight="1" thickBot="1" x14ac:dyDescent="0.25">
      <c r="A53" s="48" t="s">
        <v>38</v>
      </c>
      <c r="B53" s="49" t="s">
        <v>90</v>
      </c>
      <c r="C53" s="31">
        <f>SUM(C54:C56)</f>
        <v>484000</v>
      </c>
      <c r="E53" s="33">
        <f>'[1]9.5.1. sz. mell VK '!C53+'[1]9.5.2. sz. mell VK'!C53</f>
        <v>484000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72">
        <f>1500000-1016000</f>
        <v>484000</v>
      </c>
      <c r="E54" s="33">
        <f>'[1]9.5.1. sz. mell VK '!C54+'[1]9.5.2. sz. mell VK'!C54</f>
        <v>484000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42">
        <f>600000-600000</f>
        <v>0</v>
      </c>
      <c r="E55" s="33">
        <f>'[1]9.5.1. sz. mell VK '!C55+'[1]9.5.2. sz. mell VK'!C55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42"/>
      <c r="E56" s="33">
        <f>'[1]9.5.1. sz. mell VK '!C56+'[1]9.5.2. sz. mell VK'!C56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42"/>
      <c r="E57" s="33">
        <f>'[1]9.5.1. sz. mell VK '!C57+'[1]9.5.2. sz. mell VK'!C57</f>
        <v>0</v>
      </c>
      <c r="F57" s="33">
        <f t="shared" si="0"/>
        <v>0</v>
      </c>
    </row>
    <row r="58" spans="1:6" ht="13.5" thickBot="1" x14ac:dyDescent="0.25">
      <c r="A58" s="48" t="s">
        <v>48</v>
      </c>
      <c r="B58" s="49" t="s">
        <v>95</v>
      </c>
      <c r="C58" s="50"/>
      <c r="E58" s="33">
        <f>'[1]9.5.1. sz. mell VK '!C58+'[1]9.5.2. sz. mell VK'!C58</f>
        <v>0</v>
      </c>
      <c r="F58" s="33">
        <f t="shared" si="0"/>
        <v>0</v>
      </c>
    </row>
    <row r="59" spans="1:6" ht="15" customHeight="1" thickBot="1" x14ac:dyDescent="0.25">
      <c r="A59" s="48" t="s">
        <v>50</v>
      </c>
      <c r="B59" s="74" t="s">
        <v>96</v>
      </c>
      <c r="C59" s="75">
        <f>+C47+C53+C58</f>
        <v>203973510</v>
      </c>
      <c r="E59" s="33">
        <f>'[1]9.5.1. sz. mell VK '!C59+'[1]9.5.2. sz. mell VK'!C59</f>
        <v>203973510</v>
      </c>
      <c r="F59" s="33">
        <f t="shared" si="0"/>
        <v>0</v>
      </c>
    </row>
    <row r="60" spans="1:6" ht="14.25" customHeight="1" thickBot="1" x14ac:dyDescent="0.25">
      <c r="C60" s="77"/>
      <c r="E60" s="33">
        <f>'[1]9.5.1. sz. mell VK '!C60+'[1]9.5.2. sz. mell VK'!C60</f>
        <v>0</v>
      </c>
      <c r="F60" s="33">
        <f t="shared" si="0"/>
        <v>0</v>
      </c>
    </row>
    <row r="61" spans="1:6" x14ac:dyDescent="0.2">
      <c r="A61" s="78" t="s">
        <v>97</v>
      </c>
      <c r="B61" s="79"/>
      <c r="C61" s="80">
        <v>21.67</v>
      </c>
      <c r="E61" s="33" t="e">
        <f>#REF!+#REF!</f>
        <v>#REF!</v>
      </c>
      <c r="F61" s="33" t="e">
        <f t="shared" si="0"/>
        <v>#REF!</v>
      </c>
    </row>
    <row r="62" spans="1:6" ht="13.5" thickBot="1" x14ac:dyDescent="0.25">
      <c r="A62" s="81" t="s">
        <v>98</v>
      </c>
      <c r="B62" s="82"/>
      <c r="C62" s="83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2020-12-23T10:15:25Z</dcterms:created>
  <dcterms:modified xsi:type="dcterms:W3CDTF">2020-12-23T10:15:25Z</dcterms:modified>
</cp:coreProperties>
</file>