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85" firstSheet="8" activeTab="14"/>
  </bookViews>
  <sheets>
    <sheet name="1.bev. forrásonként" sheetId="1" r:id="rId1"/>
    <sheet name="2. Kiadások" sheetId="2" r:id="rId2"/>
    <sheet name="3.Mérleg" sheetId="3" r:id="rId3"/>
    <sheet name="4.Fejújítás" sheetId="4" r:id="rId4"/>
    <sheet name="5. Beruházások" sheetId="5" r:id="rId5"/>
    <sheet name="6.létsz." sheetId="6" r:id="rId6"/>
    <sheet name="7.közf.létsz." sheetId="7" r:id="rId7"/>
    <sheet name="8.EU projekt" sheetId="8" r:id="rId8"/>
    <sheet name="9. lak. szolg. tám." sheetId="9" r:id="rId9"/>
    <sheet name="10.adósság" sheetId="10" r:id="rId10"/>
    <sheet name="11.közv.tám." sheetId="11" r:id="rId11"/>
    <sheet name="12. Egyéb műk-i tám." sheetId="12" r:id="rId12"/>
    <sheet name="13.pm" sheetId="13" r:id="rId13"/>
    <sheet name="14.ab vagyon" sheetId="14" r:id="rId14"/>
    <sheet name="15. többéves" sheetId="15" r:id="rId15"/>
  </sheets>
  <definedNames>
    <definedName name="_xlnm.Print_Area" localSheetId="0">'1.bev. forrásonként'!$A$1:$H$115</definedName>
  </definedNames>
  <calcPr fullCalcOnLoad="1"/>
</workbook>
</file>

<file path=xl/sharedStrings.xml><?xml version="1.0" encoding="utf-8"?>
<sst xmlns="http://schemas.openxmlformats.org/spreadsheetml/2006/main" count="896" uniqueCount="728">
  <si>
    <t>Megnevezés</t>
  </si>
  <si>
    <t>Bevételek</t>
  </si>
  <si>
    <t>Kiadások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</si>
  <si>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</si>
  <si>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</si>
  <si>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</si>
  <si>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</si>
  <si>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</si>
  <si>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</si>
  <si>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</si>
  <si>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</si>
  <si>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</si>
  <si>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</si>
  <si>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</si>
  <si>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</si>
  <si>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</si>
  <si>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</si>
  <si>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</si>
  <si>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</si>
  <si>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</si>
  <si>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</si>
  <si>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</si>
  <si>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</si>
  <si>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</si>
  <si>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</si>
  <si>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</si>
  <si>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</si>
  <si>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</si>
  <si>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</si>
  <si>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</si>
  <si>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</si>
  <si>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</si>
  <si>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</si>
  <si>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</si>
  <si>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</si>
  <si>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</si>
  <si>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</si>
  <si>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</si>
  <si>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</si>
  <si>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</si>
  <si>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</si>
  <si>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</si>
  <si>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</si>
  <si>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</si>
  <si>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 xml:space="preserve">Összesen: </t>
  </si>
  <si>
    <t>előirányzat</t>
  </si>
  <si>
    <t xml:space="preserve">A. </t>
  </si>
  <si>
    <t xml:space="preserve">I. </t>
  </si>
  <si>
    <t>Felhalmozási bevételek</t>
  </si>
  <si>
    <t>Összesen: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</si>
  <si>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</si>
  <si>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</si>
  <si>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</si>
  <si>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</si>
  <si>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</si>
  <si>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</si>
  <si>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</si>
  <si>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</si>
  <si>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</si>
  <si>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</si>
  <si>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</si>
  <si>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</si>
  <si>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Beruházások összesen: </t>
  </si>
  <si>
    <t>A.</t>
  </si>
  <si>
    <t>B.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</si>
  <si>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</si>
  <si>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</si>
  <si>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</si>
  <si>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</si>
  <si>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</si>
  <si>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</si>
  <si>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</si>
  <si>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</si>
  <si>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</si>
  <si>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</si>
  <si>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</si>
  <si>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</si>
  <si>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</si>
  <si>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</si>
  <si>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</si>
  <si>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</si>
  <si>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</si>
  <si>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</si>
  <si>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</si>
  <si>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</si>
  <si>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</si>
  <si>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</si>
  <si>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</si>
  <si>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</si>
  <si>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</si>
  <si>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</si>
  <si>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</si>
  <si>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</si>
  <si>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</si>
  <si>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</si>
  <si>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</si>
  <si>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</si>
  <si>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</si>
  <si>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</si>
  <si>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</si>
  <si>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</si>
  <si>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</si>
  <si>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</si>
  <si>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</si>
  <si>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</si>
  <si>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</si>
  <si>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</si>
  <si>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</si>
  <si>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</si>
  <si>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</si>
  <si>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</si>
  <si>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</si>
  <si>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</si>
  <si>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</si>
  <si>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</si>
  <si>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</si>
  <si>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</si>
  <si>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</si>
  <si>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</si>
  <si>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</si>
  <si>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</si>
  <si>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</si>
  <si>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</si>
  <si>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</si>
  <si>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</si>
  <si>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</si>
  <si>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támogatás</t>
  </si>
  <si>
    <t>Önként vállalt</t>
  </si>
  <si>
    <t>Kötelező feladat</t>
  </si>
  <si>
    <t xml:space="preserve">Az önkormányzat  költségvetési mérlege </t>
  </si>
  <si>
    <t>Közhatalmi bevételből - kommunális adóra</t>
  </si>
  <si>
    <t>Lakosságnak juttatott támogatások , szociális ellátások</t>
  </si>
  <si>
    <t>áfa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</si>
  <si>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</si>
  <si>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</si>
  <si>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</si>
  <si>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</si>
  <si>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</si>
  <si>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</si>
  <si>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</si>
  <si>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</si>
  <si>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</si>
  <si>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</si>
  <si>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</si>
  <si>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</si>
  <si>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</si>
  <si>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</si>
  <si>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</si>
  <si>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</si>
  <si>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</si>
  <si>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</si>
  <si>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</si>
  <si>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</si>
  <si>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</si>
  <si>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</si>
  <si>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</si>
  <si>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</si>
  <si>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</si>
  <si>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</si>
  <si>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</si>
  <si>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</si>
  <si>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</si>
  <si>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</si>
  <si>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</si>
  <si>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</si>
  <si>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</si>
  <si>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</si>
  <si>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</si>
  <si>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</si>
  <si>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</si>
  <si>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</si>
  <si>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</si>
  <si>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</si>
  <si>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</si>
  <si>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</si>
  <si>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</si>
  <si>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</si>
  <si>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</si>
  <si>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</si>
  <si>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</si>
  <si>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</si>
  <si>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</si>
  <si>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</si>
  <si>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</si>
  <si>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</si>
  <si>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</si>
  <si>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</si>
  <si>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</si>
  <si>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</si>
  <si>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</si>
  <si>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</si>
  <si>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</si>
  <si>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</si>
  <si>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</si>
  <si>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</si>
  <si>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</si>
  <si>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</si>
  <si>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</si>
  <si>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</si>
  <si>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</si>
  <si>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</si>
  <si>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</si>
  <si>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</si>
  <si>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</si>
  <si>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</si>
  <si>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</si>
  <si>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</si>
  <si>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</si>
  <si>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</si>
  <si>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</si>
  <si>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</si>
  <si>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</si>
  <si>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</si>
  <si>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</si>
  <si>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</si>
  <si>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</si>
  <si>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</si>
  <si>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</si>
  <si>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</si>
  <si>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</si>
  <si>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</si>
  <si>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</si>
  <si>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</si>
  <si>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</si>
  <si>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</si>
  <si>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</si>
  <si>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</si>
  <si>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</si>
  <si>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</si>
  <si>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</si>
  <si>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</si>
  <si>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</si>
  <si>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</si>
  <si>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</si>
  <si>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</si>
  <si>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</si>
  <si>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</si>
  <si>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</si>
  <si>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</si>
  <si>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</si>
  <si>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</si>
  <si>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</si>
  <si>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</si>
  <si>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</si>
  <si>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</si>
  <si>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</si>
  <si>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</si>
  <si>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</si>
  <si>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</si>
  <si>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</si>
  <si>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</si>
  <si>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</si>
  <si>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</si>
  <si>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</si>
  <si>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</si>
  <si>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</si>
  <si>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</si>
  <si>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</si>
  <si>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</si>
  <si>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</si>
  <si>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</si>
  <si>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</si>
  <si>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</si>
  <si>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</si>
  <si>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</si>
  <si>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</si>
  <si>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</si>
  <si>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</si>
  <si>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</si>
  <si>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</si>
  <si>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</si>
  <si>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</si>
  <si>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</si>
  <si>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</si>
  <si>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</si>
  <si>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</si>
  <si>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</si>
  <si>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</si>
  <si>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</si>
  <si>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</si>
  <si>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</si>
  <si>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</si>
  <si>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</si>
  <si>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</si>
  <si>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</si>
  <si>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</si>
  <si>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</si>
  <si>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</si>
  <si>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</si>
  <si>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</si>
  <si>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</si>
  <si>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</si>
  <si>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</si>
  <si>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</si>
  <si>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</si>
  <si>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</si>
  <si>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</si>
  <si>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</si>
  <si>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</si>
  <si>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</si>
  <si>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</si>
  <si>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</si>
  <si>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</si>
  <si>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</si>
  <si>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</si>
  <si>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</si>
  <si>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</si>
  <si>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</si>
  <si>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</si>
  <si>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</si>
  <si>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</si>
  <si>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</si>
  <si>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</si>
  <si>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</si>
  <si>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</si>
  <si>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</si>
  <si>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</si>
  <si>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</si>
  <si>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</si>
  <si>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</si>
  <si>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</si>
  <si>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</si>
  <si>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</si>
  <si>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</si>
  <si>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</si>
  <si>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</si>
  <si>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</si>
  <si>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</si>
  <si>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</si>
  <si>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</si>
  <si>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</si>
  <si>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</si>
  <si>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</si>
  <si>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</si>
  <si>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</si>
  <si>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5- ből Leader pályázatból falubuszra</t>
  </si>
  <si>
    <t>1 ből - bírságok, pótlékok</t>
  </si>
  <si>
    <t>1-ből: - igazgatási szolgáltati díjak</t>
  </si>
  <si>
    <t xml:space="preserve"> - 1- ből önormányzat működési célú pénzmaradványa</t>
  </si>
  <si>
    <t xml:space="preserve">Összesen: működési kiadások: </t>
  </si>
  <si>
    <t>Sorszám</t>
  </si>
  <si>
    <t>101150 Betegséggel kapcsolatos ellátás-ápolási díj</t>
  </si>
  <si>
    <t>101150 Betegséggel kapcsolatos- közgyógyellátás</t>
  </si>
  <si>
    <t>106020 Lakásfenntartási ellátások</t>
  </si>
  <si>
    <t>103010 elhunyt személyek hátr.tám-temetési segély</t>
  </si>
  <si>
    <t>107060 egyéb szociáils pénzbeli ellátások-önkormányzati segélyek</t>
  </si>
  <si>
    <t>107060 Egyéb szociális természetbeni-köztemetés</t>
  </si>
  <si>
    <t>107060 egyéb szociális pénzbeli- egyéb támogatások</t>
  </si>
  <si>
    <t>105010 Munkanélküliek aktív korúak ellátás- fth, rszs</t>
  </si>
  <si>
    <t>Közhatalmi bevétel</t>
  </si>
  <si>
    <t>Tulajdonosi bevétel</t>
  </si>
  <si>
    <t>Egyéb bevétel</t>
  </si>
  <si>
    <t xml:space="preserve"> Helyi önk.kieg.támogatása</t>
  </si>
  <si>
    <t>Települési önkormányzatok szociális gyermekjóléti és gyermekétkeztetési feladatainak támogatása</t>
  </si>
  <si>
    <t xml:space="preserve">Működési célú központosított előirányzatok </t>
  </si>
  <si>
    <t>1- ből Kiegészítés</t>
  </si>
  <si>
    <t>Vagyoni tipusú adók  - telek adó</t>
  </si>
  <si>
    <t xml:space="preserve"> - 1 ből Önkormányzat felhatalmozási célú pénzmaradványa </t>
  </si>
  <si>
    <t>3-ból települési önk.szoc.feladatai</t>
  </si>
  <si>
    <t>5 - ből Munkaügyi Központtól közfoglalkoztatásra</t>
  </si>
  <si>
    <t>5 - ből földalapú támogatásra átvett</t>
  </si>
  <si>
    <t>XV.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</si>
  <si>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</si>
  <si>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</si>
  <si>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</si>
  <si>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</si>
  <si>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Állami</t>
  </si>
  <si>
    <t>045160 - 522110 Utak, hidak üzemeltetése</t>
  </si>
  <si>
    <t xml:space="preserve">011130 - 841126 Igazgatási tev. </t>
  </si>
  <si>
    <t>064010 - 841402 Közvilágítás</t>
  </si>
  <si>
    <t>066020 - 841403 Községgazdálkodás</t>
  </si>
  <si>
    <t>091140 - 8510115 Óvodai nevelés</t>
  </si>
  <si>
    <t>072111 - 862101 Háziorvosi alapellátás</t>
  </si>
  <si>
    <t>105010 - 882111 Aktív korúak ellátása</t>
  </si>
  <si>
    <t>106020 - 882113 Lakásfenntartási támogatás</t>
  </si>
  <si>
    <t>107060 - 882122 Önkormányzati segély</t>
  </si>
  <si>
    <t xml:space="preserve">107060 - 882129 Egyéb önk. eseti pénz.ell. </t>
  </si>
  <si>
    <t xml:space="preserve">101150 - 882202 Közgyógyellátás </t>
  </si>
  <si>
    <t>104042 - 889201 Gyermekjóléti szolg.</t>
  </si>
  <si>
    <t>107054 - 889924 Szociális gondozás</t>
  </si>
  <si>
    <t>107055 - 889928 Falugondnoki szolgáltatás</t>
  </si>
  <si>
    <t>084031 - 890301 Civil szervezetek támogatás</t>
  </si>
  <si>
    <t>041232 - Téli közfoglalkoztatás</t>
  </si>
  <si>
    <t>041231 - Rövid távú közfoglalkoztatás</t>
  </si>
  <si>
    <t>041233 - Hosszú távú közfoglalkoztatás</t>
  </si>
  <si>
    <t>041237 - Mintaprogram közfoglalkoztatás</t>
  </si>
  <si>
    <t>082044 - 910123 Könyvtári szolgáltatás</t>
  </si>
  <si>
    <t>082092 - 910502 Közművelődés</t>
  </si>
  <si>
    <t>013320 - 960302 Köztemető fenntartás</t>
  </si>
  <si>
    <t>107053 - Jelzőrendszeres házi segítségnyújtás</t>
  </si>
  <si>
    <t>074031 - Család és nőveédelmi egészségügyi gondozás</t>
  </si>
  <si>
    <t>3-ból szociális ágazati pótlék</t>
  </si>
  <si>
    <t>Értékesítési és forgalmi adók- idegenforgalmi adó</t>
  </si>
  <si>
    <t>a) Intézményi beruházások</t>
  </si>
  <si>
    <t>Gálosfa</t>
  </si>
  <si>
    <t xml:space="preserve"> </t>
  </si>
  <si>
    <t>3-ból rászoruló gyermekek szünidei étkezésre</t>
  </si>
  <si>
    <t>3-ból gyermekétkeztetésre (Intézményi)</t>
  </si>
  <si>
    <t>Tulajdonosi bevételek: lakbér</t>
  </si>
  <si>
    <t>Egyéb működési bevételek:</t>
  </si>
  <si>
    <t>START - Útőr</t>
  </si>
  <si>
    <t>Buszváró építése</t>
  </si>
  <si>
    <t>mód</t>
  </si>
  <si>
    <t>D.</t>
  </si>
  <si>
    <t>eredeti</t>
  </si>
  <si>
    <t>mód.</t>
  </si>
  <si>
    <t>Megelőlegezések visszafizetése</t>
  </si>
  <si>
    <t>I.</t>
  </si>
  <si>
    <t>Mód.</t>
  </si>
  <si>
    <t xml:space="preserve">Helyi önkormányzatok kiegészítő támogatásai </t>
  </si>
  <si>
    <t>104037              Intézményen kívüli gyerekétk.</t>
  </si>
  <si>
    <t>Finansz.</t>
  </si>
  <si>
    <t>Finansz.kiadások</t>
  </si>
  <si>
    <t>Mód</t>
  </si>
  <si>
    <t>Falubusz beszerzés</t>
  </si>
  <si>
    <t>889921 -107051 Szoc.étkeztetés</t>
  </si>
  <si>
    <t>Fűnyíró, porszívó vásárlás</t>
  </si>
  <si>
    <t>Egyéb eszköz beszerzések</t>
  </si>
  <si>
    <t>Egyéb működési kiadások megoszlása</t>
  </si>
  <si>
    <t xml:space="preserve">Ssz. </t>
  </si>
  <si>
    <t>Ft -ban</t>
  </si>
  <si>
    <t>I. Támogatások, támogatásértékű kiadások Működési</t>
  </si>
  <si>
    <t xml:space="preserve">ei. </t>
  </si>
  <si>
    <t>ÁH-n belüli pénzeszközátadások</t>
  </si>
  <si>
    <t xml:space="preserve"> - Igal és Környéke Alapszolgáltatási Központ</t>
  </si>
  <si>
    <t xml:space="preserve"> - Működési pénzeszköz átadás (belső ellenőrzésre) </t>
  </si>
  <si>
    <t xml:space="preserve"> - Hulladékgazdálkodási társulásnak</t>
  </si>
  <si>
    <t xml:space="preserve"> - Védőnöi szolgálat</t>
  </si>
  <si>
    <t xml:space="preserve"> - Óvoda</t>
  </si>
  <si>
    <t xml:space="preserve"> - Gyerekjóléti szolgálat Igal</t>
  </si>
  <si>
    <t xml:space="preserve">II. Egyéb működési kiadásokon belül Áh.-n kívülre átadott támogatások:   </t>
  </si>
  <si>
    <t xml:space="preserve"> - Zselici Lámpások</t>
  </si>
  <si>
    <t xml:space="preserve"> - Somogy Megyei Katasztrófavédelem</t>
  </si>
  <si>
    <t xml:space="preserve"> - Szabadidősport Szöv.</t>
  </si>
  <si>
    <t xml:space="preserve"> - Nefela jégesőelhárítás</t>
  </si>
  <si>
    <t xml:space="preserve"> - Civil szervezetek támogatása</t>
  </si>
  <si>
    <t xml:space="preserve">Mindösszesen: </t>
  </si>
  <si>
    <t xml:space="preserve"> - Kölcsön</t>
  </si>
  <si>
    <t xml:space="preserve"> - Fogászati ügyelet</t>
  </si>
  <si>
    <t>Államházt-on belüli megelőlegezések</t>
  </si>
  <si>
    <t>5 - ből gyvk út.</t>
  </si>
  <si>
    <t>5 - ből Tb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</si>
  <si>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</si>
  <si>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Ssz.</t>
  </si>
  <si>
    <t>Felújítási cél megnevezése</t>
  </si>
  <si>
    <t>ÁFA</t>
  </si>
  <si>
    <t>ÖSSZESEN</t>
  </si>
  <si>
    <t>buszváró felúj.</t>
  </si>
  <si>
    <t>Áfa</t>
  </si>
  <si>
    <t>Közfoglalkoztatottak éves létszám-előirányzata</t>
  </si>
  <si>
    <t xml:space="preserve">Sz. </t>
  </si>
  <si>
    <t>Foglalkoztatás módja- programonként</t>
  </si>
  <si>
    <t>fő</t>
  </si>
  <si>
    <t>hónap</t>
  </si>
  <si>
    <t>átlag fő/év</t>
  </si>
  <si>
    <t>Önkormányzatnál</t>
  </si>
  <si>
    <t>BxC/12</t>
  </si>
  <si>
    <t>Hosszabb időtartamú</t>
  </si>
  <si>
    <t xml:space="preserve">START - </t>
  </si>
  <si>
    <t>teljesítés</t>
  </si>
  <si>
    <t>J.</t>
  </si>
  <si>
    <t>Teljesítés</t>
  </si>
  <si>
    <t xml:space="preserve">Egyéb működési célú átvett pénzeszközök </t>
  </si>
  <si>
    <t xml:space="preserve">104051 -            Gyermekvéd.pénzbeliés term.ellátások </t>
  </si>
  <si>
    <t>018020                közp-i köktségv.szervnek</t>
  </si>
  <si>
    <t>096015 - 562912 Intézm.étkeztetés</t>
  </si>
  <si>
    <t>G.</t>
  </si>
  <si>
    <t xml:space="preserve"> - MÁK visszafiz(szoc.ág.pótlék)</t>
  </si>
  <si>
    <t>Létszám-előirányzat</t>
  </si>
  <si>
    <t>Igazgatási tevékenység</t>
  </si>
  <si>
    <t>Könyvtár</t>
  </si>
  <si>
    <t>Falugondnoki szolgálat</t>
  </si>
  <si>
    <t>Város-, és községgazdálkodási sz.</t>
  </si>
  <si>
    <t>Mindösszesen:</t>
  </si>
  <si>
    <t>EU támogatással megvalósuló programok, projektek, bevételei, kiadásai</t>
  </si>
  <si>
    <t>Megállapított támogatás</t>
  </si>
  <si>
    <t>Tervezett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</si>
  <si>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</si>
  <si>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</si>
  <si>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</si>
  <si>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</si>
  <si>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</si>
  <si>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>I. A saját bevételek és az adósságot keletkeztető ügyletekből és kezességvállalásokból fennálló kötelezettségek aránya</t>
  </si>
  <si>
    <t xml:space="preserve"> I. Saját bevételek</t>
  </si>
  <si>
    <t>Helyi adók</t>
  </si>
  <si>
    <t>Osztalék, koncsessziós díjak</t>
  </si>
  <si>
    <t>Díjak, pótloékok, bírságok</t>
  </si>
  <si>
    <t>Tárgyi eszközök, immateriális javask, vagyoni értékű jog értékestése és hasznosítása, vagyonhasznosításból származó bevétel</t>
  </si>
  <si>
    <t>Részvények, részesedeések értékesítés</t>
  </si>
  <si>
    <t>Vállalat értékesítéséből, privazitációból származó bev.</t>
  </si>
  <si>
    <t>Kezességvállalással kapcsolatos megtérülés</t>
  </si>
  <si>
    <t>Saját bevételek összesen:</t>
  </si>
  <si>
    <t>Saját bevételek 50%-a</t>
  </si>
  <si>
    <t>II. Adósságot keletkeztető ügyletek</t>
  </si>
  <si>
    <t>hitel előző években felvett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</si>
  <si>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</si>
  <si>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</si>
  <si>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</si>
  <si>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</si>
  <si>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</si>
  <si>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</si>
  <si>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</si>
  <si>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</si>
  <si>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</si>
  <si>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</si>
  <si>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</si>
  <si>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</si>
  <si>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</si>
  <si>
    <t>Közvetett és közvetlen támogatások Ft-ban</t>
  </si>
  <si>
    <t>Ssz: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</si>
  <si>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</si>
  <si>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</si>
  <si>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</si>
  <si>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</si>
  <si>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</si>
  <si>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</si>
  <si>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összege- hulladékszállítás átvállalása</t>
  </si>
  <si>
    <t xml:space="preserve">   </t>
  </si>
  <si>
    <t>Gálosfa Község Önkormányzata maradványkimutatása</t>
  </si>
  <si>
    <t>N</t>
  </si>
  <si>
    <t>Önkormányzat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</si>
  <si>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</si>
  <si>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</si>
  <si>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</si>
  <si>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</si>
  <si>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</si>
  <si>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</si>
  <si>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A) Alaptevékenység maradványa (3+6)</t>
  </si>
  <si>
    <t>Vállalkozási tevékenység költségvetési bevételei</t>
  </si>
  <si>
    <t>Vállalkozási tevékenység költségvetési kiadásai</t>
  </si>
  <si>
    <t>Vállalkozási tevékenység költségvetési egyenlege (8-9)</t>
  </si>
  <si>
    <t>Vállalkozási tevékenység finanszírozási bevételei</t>
  </si>
  <si>
    <t>Vállalkozási tevékenység finanszírozási kiadásai</t>
  </si>
  <si>
    <t>Vállalkozási tevékenység finanszírozási egyenlege (11-12)</t>
  </si>
  <si>
    <t>B) Vállalkozási tevékenység maradványa (10+13)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</si>
  <si>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</si>
  <si>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</si>
  <si>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</si>
  <si>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(=B*0,1)</t>
  </si>
  <si>
    <t>G) Vállalkozási tevékenység felhasználható maradványa (=B-F)</t>
  </si>
  <si>
    <t>14./A</t>
  </si>
  <si>
    <t>Gálosfa Községi Önkormányzat vagyonmérlege</t>
  </si>
  <si>
    <t>Mérleg
sor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</si>
  <si>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</si>
  <si>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</si>
  <si>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</si>
  <si>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</si>
  <si>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</si>
  <si>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</si>
  <si>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</si>
  <si>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</si>
  <si>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A/II/1.1</t>
  </si>
  <si>
    <r>
      <t xml:space="preserve">Ingatlanok és a kapcsolódó vagyoni értékű jogok </t>
    </r>
    <r>
      <rPr>
        <b/>
        <sz val="10"/>
        <rFont val="Arial"/>
        <family val="2"/>
      </rPr>
      <t>forgalomképtelen</t>
    </r>
  </si>
  <si>
    <t>A/II/1.2</t>
  </si>
  <si>
    <r>
      <t xml:space="preserve">Ingatlanok és a kapcsolódó vagyoni értékű jogok </t>
    </r>
    <r>
      <rPr>
        <b/>
        <sz val="10"/>
        <rFont val="Arial"/>
        <family val="2"/>
      </rPr>
      <t>korlátozottan forgalomképes</t>
    </r>
  </si>
  <si>
    <t>A/II/1.3</t>
  </si>
  <si>
    <r>
      <t xml:space="preserve">Ingatlanok és a kapcsolódó vagyoni értékű jogok </t>
    </r>
    <r>
      <rPr>
        <b/>
        <sz val="10"/>
        <rFont val="Arial"/>
        <family val="2"/>
      </rPr>
      <t>egyéb (üzleti)</t>
    </r>
  </si>
  <si>
    <t>A/II/1</t>
  </si>
  <si>
    <t xml:space="preserve">Ingatlanok és a kapcsolódó vagyoni értékű jogok (A/II/1.1 +A/II/1.2 +A/II/1.3) </t>
  </si>
  <si>
    <t>A/II/2.1</t>
  </si>
  <si>
    <r>
      <t xml:space="preserve">Gépek, berendezések, felszerelések, járművek </t>
    </r>
    <r>
      <rPr>
        <b/>
        <sz val="10"/>
        <rFont val="Arial"/>
        <family val="2"/>
      </rPr>
      <t>forgalomképtelen</t>
    </r>
  </si>
  <si>
    <t>A/II.2.2</t>
  </si>
  <si>
    <r>
      <t xml:space="preserve">Gépek, berendezések, felszerelések, járművek </t>
    </r>
    <r>
      <rPr>
        <b/>
        <sz val="10"/>
        <rFont val="Arial"/>
        <family val="2"/>
      </rPr>
      <t>korlátozottan forgalomképes</t>
    </r>
  </si>
  <si>
    <t>A/II.2.3</t>
  </si>
  <si>
    <r>
      <t xml:space="preserve">Gépek, berendezések, felszerelések, járművek </t>
    </r>
    <r>
      <rPr>
        <b/>
        <sz val="10"/>
        <rFont val="Arial"/>
        <family val="2"/>
      </rPr>
      <t>egyéb (üzleti)</t>
    </r>
  </si>
  <si>
    <t>A/II/2</t>
  </si>
  <si>
    <t xml:space="preserve">Gépek, berendezések, felszerelések, járművek (A/II/2.1 +A/II/2.2 +A/II/2.3)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</si>
  <si>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</si>
  <si>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</si>
  <si>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</si>
  <si>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</si>
  <si>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</si>
  <si>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</si>
  <si>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</si>
  <si>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</si>
  <si>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</si>
  <si>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</si>
  <si>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</si>
  <si>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</si>
  <si>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</si>
  <si>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</si>
  <si>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</si>
  <si>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</si>
  <si>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</si>
  <si>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</si>
  <si>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</si>
  <si>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</si>
  <si>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</si>
  <si>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</si>
  <si>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</si>
  <si>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</si>
  <si>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</si>
  <si>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</si>
  <si>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</si>
  <si>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</si>
  <si>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</si>
  <si>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</si>
  <si>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</si>
  <si>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</si>
  <si>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</si>
  <si>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</si>
  <si>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</si>
  <si>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</si>
  <si>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</si>
  <si>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</si>
  <si>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</si>
  <si>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</si>
  <si>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</si>
  <si>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</si>
  <si>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</si>
  <si>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</si>
  <si>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</si>
  <si>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</si>
  <si>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</si>
  <si>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</si>
  <si>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</si>
  <si>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</si>
  <si>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</si>
  <si>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</si>
  <si>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</si>
  <si>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</si>
  <si>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</si>
  <si>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</si>
  <si>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</si>
  <si>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</si>
  <si>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</si>
  <si>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</si>
  <si>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</si>
  <si>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</si>
  <si>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</si>
  <si>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</si>
  <si>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</si>
  <si>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</si>
  <si>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</si>
  <si>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</si>
  <si>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</si>
  <si>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</si>
  <si>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</si>
  <si>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</si>
  <si>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</si>
  <si>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</si>
  <si>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</si>
  <si>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</si>
  <si>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</si>
  <si>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</si>
  <si>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</si>
  <si>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</si>
  <si>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</si>
  <si>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</si>
  <si>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</si>
  <si>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</si>
  <si>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</si>
  <si>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</si>
  <si>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</si>
  <si>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</si>
  <si>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</si>
  <si>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</si>
  <si>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</si>
  <si>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</si>
  <si>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</si>
  <si>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</si>
  <si>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</si>
  <si>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</si>
  <si>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</si>
  <si>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</si>
  <si>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</si>
  <si>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</si>
  <si>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</si>
  <si>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</si>
  <si>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</si>
  <si>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</si>
  <si>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</si>
  <si>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</si>
  <si>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</si>
  <si>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</si>
  <si>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</si>
  <si>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</si>
  <si>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A 0-ra leírt, de használatban lévő, illetve használaton kívüli eszközök állománya</t>
  </si>
  <si>
    <t>Használatban</t>
  </si>
  <si>
    <t>Használaton kívül</t>
  </si>
  <si>
    <t>A. Önkormányzat</t>
  </si>
  <si>
    <t>I. Immateriális javak</t>
  </si>
  <si>
    <t>II: Ingatlanok</t>
  </si>
  <si>
    <t>II. Gépek , ber., felszerelések</t>
  </si>
  <si>
    <t>III. Járművek</t>
  </si>
  <si>
    <t xml:space="preserve">IV.Üzem.,kezelésre átadott eszk </t>
  </si>
  <si>
    <t xml:space="preserve">A többéves kihatással járó feladatok előirányzatai </t>
  </si>
  <si>
    <t xml:space="preserve">E 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</si>
  <si>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</si>
  <si>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</si>
  <si>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</si>
  <si>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</si>
  <si>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</si>
  <si>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</si>
  <si>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</si>
  <si>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</si>
  <si>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15/B. mellléklet</t>
  </si>
  <si>
    <t>Mérlegben értékkel nem szereplő kötelezettségek</t>
  </si>
  <si>
    <t>1.</t>
  </si>
  <si>
    <t>Vállalt kötelezettség, készfizető kezesség</t>
  </si>
  <si>
    <t>Székhely</t>
  </si>
  <si>
    <t>Ber. Kezdete</t>
  </si>
  <si>
    <t>Befejezés</t>
  </si>
  <si>
    <t>Kezességvállalás Ft</t>
  </si>
  <si>
    <t>Döntés száma</t>
  </si>
  <si>
    <t>Kezességváll. meg, száma</t>
  </si>
  <si>
    <t>Előző időszak (2015. év)</t>
  </si>
  <si>
    <t>Tárgy időszak (2016. év)</t>
  </si>
  <si>
    <t>adatok  forintban</t>
  </si>
  <si>
    <t xml:space="preserve">1. melléklet a(z)   3/2017.(V.29.)  önkormányzati rendeletethez: Az önkormányzat és a Hivatal bevételei összesítve  </t>
  </si>
  <si>
    <t>2.  melléklet a(z)  3/2017.(V.29.)   önkormányzati rendelethez</t>
  </si>
  <si>
    <t>3. melléklet a(z)   3/2017.(V.29.)   önkormányzati rendelethez</t>
  </si>
  <si>
    <t>4. melléklet a(z)   3/2017.(V.29.)  önkormányzati rendelethez</t>
  </si>
  <si>
    <t xml:space="preserve"> Ft-ban</t>
  </si>
  <si>
    <t>Közvilágítás korszerűsítése</t>
  </si>
  <si>
    <t>5. melléklet a(z)   3/2017.(V.29.) önkormányzati rendelethez</t>
  </si>
  <si>
    <t>6. melléklet a(z)    3/2017.(V.29.)  önkormányzati rendelethez</t>
  </si>
  <si>
    <t>7. melléklet a(z)   3/2017.(V.29.)  önkormányzati rendelethez</t>
  </si>
  <si>
    <t>8. melléklet a(z)   3/2017.(V.29.)   önkormányzati rendelethez</t>
  </si>
  <si>
    <t>9.  melléklet a(z)   3/2017.(V.29.)  önkormányzati rendelethez</t>
  </si>
  <si>
    <t>10. melléklet a(z)   3/2017.(V.29.)  önkormányzati rendelethez</t>
  </si>
  <si>
    <t>11. melléklet a(z)    3/2017.(V.29.) önkormányzati rendelethez</t>
  </si>
  <si>
    <t>12. melléklet a(z)  3/2017.(V.29.)  önkormányzati rendelethez</t>
  </si>
  <si>
    <t>13. melléklet   3/2017.(V.29.)   önkormányzati rendelethez</t>
  </si>
  <si>
    <t>melléklet a   3/2017.(V.29.)   önkormányzati rendelethez</t>
  </si>
  <si>
    <t>14/B  MELLÉKLET   3/2017.(V.29.)  önkormányzati rendelethez</t>
  </si>
  <si>
    <t>15/A melléklet a(z)      3/2017.(V.29.)  önkormányzati rendelethez</t>
  </si>
  <si>
    <t xml:space="preserve"> 3/2017.(V.29.)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</si>
</sst>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0.00000"/>
    <numFmt numFmtId="169" formatCode="0.0000"/>
    <numFmt numFmtId="170" formatCode="0.000"/>
    <numFmt numFmtId="171" formatCode="[$-40E]yyyy\.\ mmmm\ d\.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1" borderId="7" applyNumberFormat="0" applyFon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9" borderId="1" applyNumberFormat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18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5" fillId="0" borderId="10" xfId="54" applyNumberFormat="1" applyFont="1" applyFill="1" applyBorder="1">
      <alignment/>
      <protection/>
    </xf>
    <xf numFmtId="0" fontId="16" fillId="0" borderId="10" xfId="54" applyFont="1" applyBorder="1">
      <alignment/>
      <protection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0" xfId="54" applyFont="1" applyBorder="1">
      <alignment/>
      <protection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3" fillId="0" borderId="12" xfId="56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5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56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4" fillId="0" borderId="0" xfId="56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9" fillId="0" borderId="14" xfId="54" applyFont="1" applyFill="1" applyBorder="1" applyAlignment="1">
      <alignment horizontal="center" vertical="center"/>
      <protection/>
    </xf>
    <xf numFmtId="0" fontId="2" fillId="0" borderId="14" xfId="54" applyFont="1" applyFill="1" applyBorder="1">
      <alignment/>
      <protection/>
    </xf>
    <xf numFmtId="0" fontId="11" fillId="0" borderId="14" xfId="54" applyFont="1" applyBorder="1">
      <alignment/>
      <protection/>
    </xf>
    <xf numFmtId="0" fontId="12" fillId="0" borderId="14" xfId="54" applyFont="1" applyBorder="1">
      <alignment/>
      <protection/>
    </xf>
    <xf numFmtId="0" fontId="0" fillId="0" borderId="14" xfId="55" applyFont="1" applyFill="1" applyBorder="1" applyAlignment="1">
      <alignment/>
      <protection/>
    </xf>
    <xf numFmtId="0" fontId="0" fillId="0" borderId="14" xfId="55" applyFont="1" applyFill="1" applyBorder="1" applyAlignment="1">
      <alignment horizontal="left"/>
      <protection/>
    </xf>
    <xf numFmtId="0" fontId="13" fillId="0" borderId="14" xfId="54" applyFont="1" applyBorder="1">
      <alignment/>
      <protection/>
    </xf>
    <xf numFmtId="0" fontId="19" fillId="0" borderId="14" xfId="54" applyFont="1" applyBorder="1">
      <alignment/>
      <protection/>
    </xf>
    <xf numFmtId="0" fontId="5" fillId="0" borderId="14" xfId="54" applyFont="1" applyFill="1" applyBorder="1" applyAlignment="1">
      <alignment wrapText="1"/>
      <protection/>
    </xf>
    <xf numFmtId="0" fontId="5" fillId="0" borderId="14" xfId="54" applyFont="1" applyFill="1" applyBorder="1">
      <alignment/>
      <protection/>
    </xf>
    <xf numFmtId="0" fontId="1" fillId="0" borderId="10" xfId="0" applyFont="1" applyBorder="1" applyAlignment="1">
      <alignment wrapText="1"/>
    </xf>
    <xf numFmtId="0" fontId="0" fillId="0" borderId="14" xfId="56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0" fontId="4" fillId="0" borderId="14" xfId="56" applyNumberFormat="1" applyFont="1" applyFill="1" applyBorder="1" applyAlignment="1" applyProtection="1">
      <alignment/>
      <protection/>
    </xf>
    <xf numFmtId="0" fontId="4" fillId="0" borderId="17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 horizontal="left" indent="1"/>
      <protection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20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20" fillId="0" borderId="14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 horizontal="center"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0" xfId="4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4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166" fontId="0" fillId="0" borderId="15" xfId="40" applyNumberFormat="1" applyFont="1" applyFill="1" applyBorder="1" applyAlignment="1">
      <alignment/>
    </xf>
    <xf numFmtId="3" fontId="0" fillId="0" borderId="10" xfId="54" applyNumberFormat="1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166" fontId="0" fillId="0" borderId="10" xfId="40" applyNumberFormat="1" applyFont="1" applyBorder="1" applyAlignment="1">
      <alignment horizontal="right"/>
    </xf>
    <xf numFmtId="166" fontId="1" fillId="0" borderId="10" xfId="40" applyNumberFormat="1" applyFont="1" applyBorder="1" applyAlignment="1">
      <alignment horizontal="right"/>
    </xf>
    <xf numFmtId="0" fontId="0" fillId="0" borderId="10" xfId="0" applyNumberFormat="1" applyBorder="1" applyAlignment="1">
      <alignment/>
    </xf>
    <xf numFmtId="0" fontId="17" fillId="0" borderId="13" xfId="54" applyFont="1" applyBorder="1" applyAlignment="1">
      <alignment horizontal="center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12" xfId="54" applyNumberFormat="1" applyFont="1" applyFill="1" applyBorder="1">
      <alignment/>
      <protection/>
    </xf>
    <xf numFmtId="3" fontId="5" fillId="0" borderId="12" xfId="54" applyNumberFormat="1" applyFont="1" applyFill="1" applyBorder="1">
      <alignment/>
      <protection/>
    </xf>
    <xf numFmtId="3" fontId="2" fillId="0" borderId="12" xfId="54" applyNumberFormat="1" applyFont="1" applyFill="1" applyBorder="1">
      <alignment/>
      <protection/>
    </xf>
    <xf numFmtId="0" fontId="17" fillId="0" borderId="10" xfId="54" applyFont="1" applyBorder="1" applyAlignment="1">
      <alignment horizontal="center"/>
      <protection/>
    </xf>
    <xf numFmtId="0" fontId="0" fillId="0" borderId="18" xfId="0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justify" wrapText="1"/>
    </xf>
    <xf numFmtId="3" fontId="0" fillId="0" borderId="22" xfId="0" applyNumberFormat="1" applyBorder="1" applyAlignment="1">
      <alignment/>
    </xf>
    <xf numFmtId="0" fontId="0" fillId="0" borderId="23" xfId="0" applyFont="1" applyBorder="1" applyAlignment="1">
      <alignment horizontal="justify"/>
    </xf>
    <xf numFmtId="3" fontId="0" fillId="0" borderId="23" xfId="0" applyNumberFormat="1" applyBorder="1" applyAlignment="1">
      <alignment/>
    </xf>
    <xf numFmtId="0" fontId="0" fillId="0" borderId="24" xfId="0" applyFont="1" applyFill="1" applyBorder="1" applyAlignment="1">
      <alignment horizontal="justify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justify"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3" fontId="0" fillId="0" borderId="29" xfId="0" applyNumberForma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31" xfId="0" applyBorder="1" applyAlignment="1">
      <alignment/>
    </xf>
    <xf numFmtId="0" fontId="1" fillId="0" borderId="20" xfId="0" applyFont="1" applyFill="1" applyBorder="1" applyAlignment="1">
      <alignment horizontal="justify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23" xfId="0" applyFont="1" applyFill="1" applyBorder="1" applyAlignment="1">
      <alignment horizontal="justify"/>
    </xf>
    <xf numFmtId="0" fontId="0" fillId="0" borderId="1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justify"/>
    </xf>
    <xf numFmtId="0" fontId="0" fillId="0" borderId="3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1" fillId="0" borderId="19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5" xfId="0" applyFont="1" applyFill="1" applyBorder="1" applyAlignment="1">
      <alignment horizontal="justify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Fill="1" applyBorder="1" applyAlignment="1">
      <alignment horizontal="justify"/>
    </xf>
    <xf numFmtId="3" fontId="1" fillId="0" borderId="50" xfId="0" applyNumberFormat="1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35" xfId="0" applyBorder="1" applyAlignment="1">
      <alignment/>
    </xf>
    <xf numFmtId="0" fontId="0" fillId="0" borderId="5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1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3" fontId="0" fillId="0" borderId="5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17" fillId="0" borderId="12" xfId="54" applyFont="1" applyBorder="1" applyAlignment="1">
      <alignment horizontal="center"/>
      <protection/>
    </xf>
    <xf numFmtId="0" fontId="17" fillId="0" borderId="13" xfId="54" applyFont="1" applyBorder="1" applyAlignment="1">
      <alignment horizontal="center"/>
      <protection/>
    </xf>
    <xf numFmtId="0" fontId="17" fillId="0" borderId="14" xfId="54" applyFont="1" applyBorder="1" applyAlignment="1">
      <alignment horizontal="center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2" fillId="0" borderId="1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.421875" style="5" customWidth="1"/>
    <col min="3" max="3" width="86.57421875" style="0" customWidth="1"/>
    <col min="4" max="4" width="7.8515625" style="0" customWidth="1"/>
    <col min="5" max="5" width="13.28125" style="0" customWidth="1"/>
    <col min="6" max="6" width="13.7109375" style="0" bestFit="1" customWidth="1"/>
    <col min="7" max="7" width="11.28125" style="0" customWidth="1"/>
    <col min="8" max="9" width="13.7109375" style="0" customWidth="1"/>
    <col min="10" max="10" width="15.140625" style="0" customWidth="1"/>
  </cols>
  <sheetData>
    <row r="1" ht="12.75">
      <c r="A1" s="1" t="s">
        <v>709</v>
      </c>
    </row>
    <row r="2" spans="1:8" ht="15">
      <c r="A2" s="1" t="s">
        <v>363</v>
      </c>
      <c r="C2" s="8"/>
      <c r="E2" s="123" t="s">
        <v>394</v>
      </c>
      <c r="F2" s="8"/>
      <c r="G2" s="8"/>
      <c r="H2" s="8"/>
    </row>
    <row r="3" spans="1:10" ht="12.75">
      <c r="A3" s="9" t="s">
        <v>133</v>
      </c>
      <c r="B3" s="18" t="s">
        <v>134</v>
      </c>
      <c r="C3" s="9" t="s">
        <v>135</v>
      </c>
      <c r="D3" s="9" t="s">
        <v>136</v>
      </c>
      <c r="E3" s="9" t="s">
        <v>137</v>
      </c>
      <c r="F3" s="10" t="s">
        <v>100</v>
      </c>
      <c r="G3" s="9" t="s">
        <v>101</v>
      </c>
      <c r="H3" s="9" t="s">
        <v>103</v>
      </c>
      <c r="I3" s="12" t="s">
        <v>407</v>
      </c>
      <c r="J3" s="12" t="s">
        <v>460</v>
      </c>
    </row>
    <row r="4" spans="1:10" ht="25.5">
      <c r="A4" s="22" t="s">
        <v>138</v>
      </c>
      <c r="B4" s="41" t="s">
        <v>139</v>
      </c>
      <c r="C4" s="21" t="s">
        <v>140</v>
      </c>
      <c r="D4" s="78" t="s">
        <v>141</v>
      </c>
      <c r="E4" s="10" t="s">
        <v>142</v>
      </c>
      <c r="F4" s="19" t="s">
        <v>143</v>
      </c>
      <c r="G4" s="78" t="s">
        <v>144</v>
      </c>
      <c r="H4" s="22" t="s">
        <v>145</v>
      </c>
      <c r="I4" s="125" t="s">
        <v>408</v>
      </c>
      <c r="J4" s="125" t="s">
        <v>461</v>
      </c>
    </row>
    <row r="5" spans="1:10" ht="15.75">
      <c r="A5" s="9">
        <v>1</v>
      </c>
      <c r="B5" s="41">
        <v>1</v>
      </c>
      <c r="C5" s="55" t="s">
        <v>146</v>
      </c>
      <c r="D5" s="9" t="s">
        <v>147</v>
      </c>
      <c r="E5" s="100"/>
      <c r="F5" s="97"/>
      <c r="G5" s="98"/>
      <c r="H5" s="100"/>
      <c r="I5" s="9"/>
      <c r="J5" s="9"/>
    </row>
    <row r="6" spans="1:10" ht="12.75">
      <c r="A6" s="9">
        <v>2</v>
      </c>
      <c r="B6" s="79" t="s">
        <v>148</v>
      </c>
      <c r="C6" s="52" t="s">
        <v>149</v>
      </c>
      <c r="D6" s="9"/>
      <c r="E6" s="100">
        <v>2031530</v>
      </c>
      <c r="F6" s="97"/>
      <c r="G6" s="101"/>
      <c r="H6" s="100">
        <f aca="true" t="shared" si="0" ref="H6:I12">E6+F6+G6</f>
        <v>2031530</v>
      </c>
      <c r="I6" s="100">
        <f t="shared" si="0"/>
        <v>2031530</v>
      </c>
      <c r="J6" s="9">
        <v>2031530</v>
      </c>
    </row>
    <row r="7" spans="1:10" ht="12.75">
      <c r="A7" s="9">
        <v>3</v>
      </c>
      <c r="B7" s="41" t="s">
        <v>150</v>
      </c>
      <c r="C7" s="37" t="s">
        <v>151</v>
      </c>
      <c r="D7" s="9"/>
      <c r="E7" s="97">
        <v>2272000</v>
      </c>
      <c r="F7" s="97"/>
      <c r="G7" s="102"/>
      <c r="H7" s="100">
        <f t="shared" si="0"/>
        <v>2272000</v>
      </c>
      <c r="I7" s="100">
        <f t="shared" si="0"/>
        <v>2272000</v>
      </c>
      <c r="J7" s="9">
        <v>2272000</v>
      </c>
    </row>
    <row r="8" spans="1:10" ht="12.75">
      <c r="A8" s="9">
        <v>4</v>
      </c>
      <c r="B8" s="41" t="s">
        <v>152</v>
      </c>
      <c r="C8" s="37" t="s">
        <v>153</v>
      </c>
      <c r="D8" s="9"/>
      <c r="E8" s="97">
        <v>485139</v>
      </c>
      <c r="F8" s="97"/>
      <c r="G8" s="102"/>
      <c r="H8" s="100">
        <f t="shared" si="0"/>
        <v>485139</v>
      </c>
      <c r="I8" s="100">
        <f t="shared" si="0"/>
        <v>485139</v>
      </c>
      <c r="J8" s="9">
        <v>485139</v>
      </c>
    </row>
    <row r="9" spans="1:10" ht="12.75">
      <c r="A9" s="9">
        <v>5</v>
      </c>
      <c r="B9" s="41" t="s">
        <v>154</v>
      </c>
      <c r="C9" s="37" t="s">
        <v>155</v>
      </c>
      <c r="D9" s="9"/>
      <c r="E9" s="97">
        <v>644680</v>
      </c>
      <c r="F9" s="97"/>
      <c r="G9" s="102"/>
      <c r="H9" s="100">
        <f t="shared" si="0"/>
        <v>644680</v>
      </c>
      <c r="I9" s="100">
        <f t="shared" si="0"/>
        <v>644680</v>
      </c>
      <c r="J9" s="9">
        <v>644680</v>
      </c>
    </row>
    <row r="10" spans="1:10" ht="12.75">
      <c r="A10" s="9">
        <v>6</v>
      </c>
      <c r="B10" s="80" t="s">
        <v>156</v>
      </c>
      <c r="C10" s="9" t="s">
        <v>157</v>
      </c>
      <c r="D10" s="9"/>
      <c r="E10" s="97">
        <v>3125390</v>
      </c>
      <c r="F10" s="97"/>
      <c r="G10" s="102"/>
      <c r="H10" s="100">
        <f t="shared" si="0"/>
        <v>3125390</v>
      </c>
      <c r="I10" s="100">
        <f t="shared" si="0"/>
        <v>3125390</v>
      </c>
      <c r="J10" s="9">
        <v>3125390</v>
      </c>
    </row>
    <row r="11" spans="1:10" ht="12.75">
      <c r="A11" s="9">
        <v>7</v>
      </c>
      <c r="B11" s="80"/>
      <c r="C11" s="12" t="s">
        <v>364</v>
      </c>
      <c r="D11" s="9"/>
      <c r="E11" s="97">
        <v>2550</v>
      </c>
      <c r="F11" s="97"/>
      <c r="G11" s="102"/>
      <c r="H11" s="100">
        <f t="shared" si="0"/>
        <v>2550</v>
      </c>
      <c r="I11" s="100">
        <f t="shared" si="0"/>
        <v>2550</v>
      </c>
      <c r="J11" s="9">
        <v>2550</v>
      </c>
    </row>
    <row r="12" spans="1:10" ht="12.75">
      <c r="A12" s="9">
        <v>8</v>
      </c>
      <c r="B12" s="80"/>
      <c r="C12" s="9" t="s">
        <v>355</v>
      </c>
      <c r="D12" s="9"/>
      <c r="E12" s="97">
        <v>19177</v>
      </c>
      <c r="F12" s="97"/>
      <c r="G12" s="102"/>
      <c r="H12" s="100">
        <f t="shared" si="0"/>
        <v>19177</v>
      </c>
      <c r="I12" s="100">
        <f t="shared" si="0"/>
        <v>19177</v>
      </c>
      <c r="J12" s="146">
        <v>19177</v>
      </c>
    </row>
    <row r="13" spans="1:10" ht="12.75">
      <c r="A13" s="9">
        <v>9</v>
      </c>
      <c r="B13" s="41">
        <v>2</v>
      </c>
      <c r="C13" s="20" t="s">
        <v>158</v>
      </c>
      <c r="D13" s="9" t="s">
        <v>159</v>
      </c>
      <c r="E13" s="97">
        <v>19646400</v>
      </c>
      <c r="F13" s="97"/>
      <c r="G13" s="102"/>
      <c r="H13" s="100">
        <f>E13+F13+G13</f>
        <v>19646400</v>
      </c>
      <c r="I13" s="100">
        <v>19385633</v>
      </c>
      <c r="J13" s="9">
        <v>19385633</v>
      </c>
    </row>
    <row r="14" spans="1:10" ht="12.75">
      <c r="A14" s="9">
        <v>10</v>
      </c>
      <c r="B14" s="41">
        <v>3</v>
      </c>
      <c r="C14" s="64" t="s">
        <v>353</v>
      </c>
      <c r="D14" s="9" t="s">
        <v>160</v>
      </c>
      <c r="E14" s="97"/>
      <c r="F14" s="97"/>
      <c r="G14" s="102"/>
      <c r="H14" s="100">
        <f>E14+F14+G14</f>
        <v>0</v>
      </c>
      <c r="I14" s="100">
        <f>F14+G14+H14</f>
        <v>0</v>
      </c>
      <c r="J14" s="9"/>
    </row>
    <row r="15" spans="1:10" ht="12.75">
      <c r="A15" s="9">
        <v>11</v>
      </c>
      <c r="B15" s="41"/>
      <c r="C15" s="64" t="s">
        <v>358</v>
      </c>
      <c r="D15" s="9"/>
      <c r="E15" s="97">
        <v>1235521</v>
      </c>
      <c r="F15" s="97"/>
      <c r="G15" s="102"/>
      <c r="H15" s="100">
        <f>E15+F15+G15</f>
        <v>1235521</v>
      </c>
      <c r="I15" s="100">
        <f>F15+G15+H15</f>
        <v>1235521</v>
      </c>
      <c r="J15" s="9">
        <v>1235521</v>
      </c>
    </row>
    <row r="16" spans="1:10" ht="12.75">
      <c r="A16" s="9">
        <v>12</v>
      </c>
      <c r="B16" s="41"/>
      <c r="C16" s="64" t="s">
        <v>397</v>
      </c>
      <c r="D16" s="9"/>
      <c r="E16" s="97">
        <v>2445144</v>
      </c>
      <c r="F16" s="97"/>
      <c r="G16" s="102"/>
      <c r="H16" s="100">
        <f>E16+F16+G16</f>
        <v>2445144</v>
      </c>
      <c r="I16" s="100">
        <v>2294505</v>
      </c>
      <c r="J16" s="9">
        <v>2294505</v>
      </c>
    </row>
    <row r="17" spans="1:10" ht="12.75">
      <c r="A17" s="9">
        <v>13</v>
      </c>
      <c r="B17" s="41"/>
      <c r="C17" s="64" t="s">
        <v>396</v>
      </c>
      <c r="D17" s="9"/>
      <c r="E17" s="97">
        <v>121068</v>
      </c>
      <c r="F17" s="97"/>
      <c r="G17" s="102"/>
      <c r="H17" s="100">
        <f>E17+F17+G17</f>
        <v>121068</v>
      </c>
      <c r="I17" s="100">
        <v>117990</v>
      </c>
      <c r="J17" s="9">
        <v>117990</v>
      </c>
    </row>
    <row r="18" spans="1:10" ht="12.75">
      <c r="A18" s="9">
        <v>14</v>
      </c>
      <c r="B18" s="41"/>
      <c r="C18" s="64" t="s">
        <v>391</v>
      </c>
      <c r="D18" s="9"/>
      <c r="E18" s="97"/>
      <c r="F18" s="97"/>
      <c r="G18" s="102"/>
      <c r="H18" s="100"/>
      <c r="I18" s="100">
        <v>96080</v>
      </c>
      <c r="J18" s="9">
        <v>96080</v>
      </c>
    </row>
    <row r="19" spans="1:10" ht="12.75">
      <c r="A19" s="9">
        <v>15</v>
      </c>
      <c r="B19" s="41">
        <v>4</v>
      </c>
      <c r="C19" s="20" t="s">
        <v>161</v>
      </c>
      <c r="D19" s="9" t="s">
        <v>162</v>
      </c>
      <c r="E19" s="97">
        <v>1200000</v>
      </c>
      <c r="F19" s="97"/>
      <c r="G19" s="102"/>
      <c r="H19" s="100">
        <f>E19+F19+G19</f>
        <v>1200000</v>
      </c>
      <c r="I19" s="100">
        <f>F19+G19+H19</f>
        <v>1200000</v>
      </c>
      <c r="J19" s="9">
        <v>1200000</v>
      </c>
    </row>
    <row r="20" spans="1:10" ht="12.75">
      <c r="A20" s="9">
        <v>16</v>
      </c>
      <c r="B20" s="41">
        <v>5</v>
      </c>
      <c r="C20" s="20" t="s">
        <v>354</v>
      </c>
      <c r="D20" s="9" t="s">
        <v>163</v>
      </c>
      <c r="E20" s="97">
        <v>0</v>
      </c>
      <c r="F20" s="97"/>
      <c r="G20" s="102"/>
      <c r="H20" s="100">
        <f>E20+F20+G20</f>
        <v>0</v>
      </c>
      <c r="I20" s="9"/>
      <c r="J20" s="9"/>
    </row>
    <row r="21" spans="1:10" ht="12.75">
      <c r="A21" s="9">
        <v>17</v>
      </c>
      <c r="B21" s="41">
        <v>6</v>
      </c>
      <c r="C21" s="64" t="s">
        <v>409</v>
      </c>
      <c r="D21" s="9" t="s">
        <v>164</v>
      </c>
      <c r="E21" s="97">
        <v>0</v>
      </c>
      <c r="F21" s="97"/>
      <c r="G21" s="102"/>
      <c r="H21" s="100">
        <f>E21+F21+G21</f>
        <v>0</v>
      </c>
      <c r="I21" s="90">
        <v>1224449</v>
      </c>
      <c r="J21" s="9">
        <v>1224449</v>
      </c>
    </row>
    <row r="22" spans="1:10" ht="12.75">
      <c r="A22" s="9">
        <v>18</v>
      </c>
      <c r="B22" s="41" t="s">
        <v>47</v>
      </c>
      <c r="C22" s="19" t="s">
        <v>165</v>
      </c>
      <c r="D22" s="9" t="s">
        <v>166</v>
      </c>
      <c r="E22" s="98">
        <f aca="true" t="shared" si="1" ref="E22:J22">SUM(E6:E21)</f>
        <v>33228599</v>
      </c>
      <c r="F22" s="98">
        <f t="shared" si="1"/>
        <v>0</v>
      </c>
      <c r="G22" s="98">
        <f t="shared" si="1"/>
        <v>0</v>
      </c>
      <c r="H22" s="98">
        <f t="shared" si="1"/>
        <v>33228599</v>
      </c>
      <c r="I22" s="98">
        <f t="shared" si="1"/>
        <v>34134644</v>
      </c>
      <c r="J22" s="98">
        <f t="shared" si="1"/>
        <v>34134644</v>
      </c>
    </row>
    <row r="23" spans="1:10" ht="12.75">
      <c r="A23" s="9">
        <v>19</v>
      </c>
      <c r="B23" s="41">
        <v>1</v>
      </c>
      <c r="C23" s="54" t="s">
        <v>167</v>
      </c>
      <c r="D23" s="9" t="s">
        <v>168</v>
      </c>
      <c r="E23" s="97"/>
      <c r="F23" s="97"/>
      <c r="G23" s="102"/>
      <c r="H23" s="97">
        <v>0</v>
      </c>
      <c r="I23" s="9"/>
      <c r="J23" s="9"/>
    </row>
    <row r="24" spans="1:10" ht="12.75">
      <c r="A24" s="9">
        <v>20</v>
      </c>
      <c r="B24" s="41">
        <v>2</v>
      </c>
      <c r="C24" s="54" t="s">
        <v>169</v>
      </c>
      <c r="D24" s="9" t="s">
        <v>170</v>
      </c>
      <c r="E24" s="97"/>
      <c r="F24" s="97"/>
      <c r="G24" s="102"/>
      <c r="H24" s="97">
        <v>0</v>
      </c>
      <c r="I24" s="9"/>
      <c r="J24" s="9"/>
    </row>
    <row r="25" spans="1:10" ht="12.75">
      <c r="A25" s="9">
        <v>21</v>
      </c>
      <c r="B25" s="41">
        <v>3</v>
      </c>
      <c r="C25" s="54" t="s">
        <v>171</v>
      </c>
      <c r="D25" s="9" t="s">
        <v>172</v>
      </c>
      <c r="E25" s="97"/>
      <c r="F25" s="97"/>
      <c r="G25" s="102"/>
      <c r="H25" s="97">
        <v>0</v>
      </c>
      <c r="I25" s="9"/>
      <c r="J25" s="9"/>
    </row>
    <row r="26" spans="1:10" ht="12.75">
      <c r="A26" s="9">
        <v>22</v>
      </c>
      <c r="B26" s="41">
        <v>4</v>
      </c>
      <c r="C26" s="64" t="s">
        <v>173</v>
      </c>
      <c r="D26" s="12" t="s">
        <v>174</v>
      </c>
      <c r="E26" s="98"/>
      <c r="F26" s="98"/>
      <c r="G26" s="103"/>
      <c r="H26" s="97">
        <v>0</v>
      </c>
      <c r="I26" s="9"/>
      <c r="J26" s="9"/>
    </row>
    <row r="27" spans="1:10" ht="12.75">
      <c r="A27" s="9">
        <v>23</v>
      </c>
      <c r="B27" s="41">
        <v>5</v>
      </c>
      <c r="C27" s="20" t="s">
        <v>175</v>
      </c>
      <c r="D27" s="9" t="s">
        <v>176</v>
      </c>
      <c r="E27" s="97"/>
      <c r="F27" s="97"/>
      <c r="G27" s="102"/>
      <c r="H27" s="97"/>
      <c r="I27" s="9"/>
      <c r="J27" s="9"/>
    </row>
    <row r="28" spans="1:10" ht="12.75">
      <c r="A28" s="9">
        <v>24</v>
      </c>
      <c r="B28" s="41" t="s">
        <v>148</v>
      </c>
      <c r="C28" s="37" t="s">
        <v>359</v>
      </c>
      <c r="D28" s="9"/>
      <c r="E28" s="97">
        <v>18748315</v>
      </c>
      <c r="F28" s="97"/>
      <c r="G28" s="102"/>
      <c r="H28" s="97">
        <f aca="true" t="shared" si="2" ref="H28:I31">E28+F28+G28</f>
        <v>18748315</v>
      </c>
      <c r="I28" s="97">
        <v>13546377</v>
      </c>
      <c r="J28" s="9">
        <v>13558477</v>
      </c>
    </row>
    <row r="29" spans="1:10" ht="12.75">
      <c r="A29" s="9">
        <v>25</v>
      </c>
      <c r="B29" s="41" t="s">
        <v>150</v>
      </c>
      <c r="C29" s="37" t="s">
        <v>440</v>
      </c>
      <c r="D29" s="9"/>
      <c r="E29" s="97">
        <v>0</v>
      </c>
      <c r="F29" s="97"/>
      <c r="G29" s="102"/>
      <c r="H29" s="97">
        <f t="shared" si="2"/>
        <v>0</v>
      </c>
      <c r="I29" s="97">
        <v>133400</v>
      </c>
      <c r="J29" s="9">
        <v>133400</v>
      </c>
    </row>
    <row r="30" spans="1:10" ht="12.75">
      <c r="A30" s="9">
        <v>26</v>
      </c>
      <c r="B30" s="41"/>
      <c r="C30" s="37" t="s">
        <v>441</v>
      </c>
      <c r="D30" s="9"/>
      <c r="E30" s="97">
        <v>0</v>
      </c>
      <c r="F30" s="97"/>
      <c r="G30" s="102"/>
      <c r="H30" s="97">
        <f t="shared" si="2"/>
        <v>0</v>
      </c>
      <c r="I30" s="97">
        <v>12100</v>
      </c>
      <c r="J30" s="9">
        <v>12100</v>
      </c>
    </row>
    <row r="31" spans="1:10" ht="12.75">
      <c r="A31" s="9">
        <v>27</v>
      </c>
      <c r="B31" s="41"/>
      <c r="C31" s="37" t="s">
        <v>360</v>
      </c>
      <c r="D31" s="9"/>
      <c r="E31" s="97">
        <v>0</v>
      </c>
      <c r="F31" s="97"/>
      <c r="G31" s="102"/>
      <c r="H31" s="97">
        <f t="shared" si="2"/>
        <v>0</v>
      </c>
      <c r="I31" s="97">
        <f t="shared" si="2"/>
        <v>0</v>
      </c>
      <c r="J31" s="9"/>
    </row>
    <row r="32" spans="1:10" ht="12.75">
      <c r="A32" s="9">
        <v>28</v>
      </c>
      <c r="B32" s="41" t="s">
        <v>177</v>
      </c>
      <c r="C32" s="43" t="s">
        <v>178</v>
      </c>
      <c r="D32" s="9" t="s">
        <v>179</v>
      </c>
      <c r="E32" s="98">
        <f aca="true" t="shared" si="3" ref="E32:J32">SUM(E28:E31)</f>
        <v>18748315</v>
      </c>
      <c r="F32" s="98">
        <f t="shared" si="3"/>
        <v>0</v>
      </c>
      <c r="G32" s="98">
        <f t="shared" si="3"/>
        <v>0</v>
      </c>
      <c r="H32" s="98">
        <f t="shared" si="3"/>
        <v>18748315</v>
      </c>
      <c r="I32" s="98">
        <f t="shared" si="3"/>
        <v>13691877</v>
      </c>
      <c r="J32" s="98">
        <f t="shared" si="3"/>
        <v>13703977</v>
      </c>
    </row>
    <row r="33" spans="1:10" ht="12.75">
      <c r="A33" s="9">
        <v>29</v>
      </c>
      <c r="B33" s="41">
        <v>1</v>
      </c>
      <c r="C33" s="37" t="s">
        <v>180</v>
      </c>
      <c r="D33" s="9" t="s">
        <v>181</v>
      </c>
      <c r="E33" s="97"/>
      <c r="F33" s="97"/>
      <c r="G33" s="102"/>
      <c r="H33" s="97"/>
      <c r="I33" s="97"/>
      <c r="J33" s="9"/>
    </row>
    <row r="34" spans="1:10" ht="12.75">
      <c r="A34" s="9">
        <v>30</v>
      </c>
      <c r="B34" s="41">
        <v>2</v>
      </c>
      <c r="C34" s="47" t="s">
        <v>182</v>
      </c>
      <c r="D34" s="12" t="s">
        <v>183</v>
      </c>
      <c r="E34" s="98"/>
      <c r="F34" s="98"/>
      <c r="G34" s="103"/>
      <c r="H34" s="97"/>
      <c r="I34" s="97"/>
      <c r="J34" s="9"/>
    </row>
    <row r="35" spans="1:10" ht="12.75">
      <c r="A35" s="9">
        <v>31</v>
      </c>
      <c r="B35" s="41">
        <v>3</v>
      </c>
      <c r="C35" s="37" t="s">
        <v>184</v>
      </c>
      <c r="D35" s="9" t="s">
        <v>185</v>
      </c>
      <c r="E35" s="97"/>
      <c r="F35" s="97"/>
      <c r="G35" s="102"/>
      <c r="H35" s="97"/>
      <c r="I35" s="97"/>
      <c r="J35" s="9"/>
    </row>
    <row r="36" spans="1:10" ht="12.75">
      <c r="A36" s="9">
        <v>32</v>
      </c>
      <c r="B36" s="41">
        <v>4</v>
      </c>
      <c r="C36" s="37" t="s">
        <v>186</v>
      </c>
      <c r="D36" s="9" t="s">
        <v>187</v>
      </c>
      <c r="E36" s="97"/>
      <c r="F36" s="97"/>
      <c r="G36" s="102"/>
      <c r="H36" s="97">
        <f>E36+F36+G36</f>
        <v>0</v>
      </c>
      <c r="I36" s="97">
        <f>F36+G36+H36</f>
        <v>0</v>
      </c>
      <c r="J36" s="9"/>
    </row>
    <row r="37" spans="1:10" ht="12.75">
      <c r="A37" s="9">
        <v>33</v>
      </c>
      <c r="B37" s="81">
        <v>5</v>
      </c>
      <c r="C37" s="47" t="s">
        <v>188</v>
      </c>
      <c r="D37" s="9" t="s">
        <v>189</v>
      </c>
      <c r="E37" s="97">
        <v>765834</v>
      </c>
      <c r="F37" s="97"/>
      <c r="G37" s="102"/>
      <c r="H37" s="97">
        <f>E37+F37+G37</f>
        <v>765834</v>
      </c>
      <c r="I37" s="97">
        <v>726466</v>
      </c>
      <c r="J37" s="9">
        <v>726466</v>
      </c>
    </row>
    <row r="38" spans="1:10" ht="12.75">
      <c r="A38" s="9">
        <v>34</v>
      </c>
      <c r="B38" s="41" t="s">
        <v>148</v>
      </c>
      <c r="C38" s="37" t="s">
        <v>335</v>
      </c>
      <c r="D38" s="9"/>
      <c r="E38" s="97"/>
      <c r="F38" s="97"/>
      <c r="G38" s="102"/>
      <c r="H38" s="97">
        <v>0</v>
      </c>
      <c r="I38" s="97">
        <v>0</v>
      </c>
      <c r="J38" s="9"/>
    </row>
    <row r="39" spans="1:10" ht="12.75">
      <c r="A39" s="9">
        <v>35</v>
      </c>
      <c r="B39" s="41" t="s">
        <v>190</v>
      </c>
      <c r="C39" s="43" t="s">
        <v>191</v>
      </c>
      <c r="D39" s="9" t="s">
        <v>192</v>
      </c>
      <c r="E39" s="98">
        <f aca="true" t="shared" si="4" ref="E39:J39">SUM(E33:E38)</f>
        <v>765834</v>
      </c>
      <c r="F39" s="98">
        <f t="shared" si="4"/>
        <v>0</v>
      </c>
      <c r="G39" s="98">
        <f t="shared" si="4"/>
        <v>0</v>
      </c>
      <c r="H39" s="98">
        <f t="shared" si="4"/>
        <v>765834</v>
      </c>
      <c r="I39" s="98">
        <f t="shared" si="4"/>
        <v>726466</v>
      </c>
      <c r="J39" s="98">
        <f t="shared" si="4"/>
        <v>726466</v>
      </c>
    </row>
    <row r="40" spans="1:10" ht="12.75">
      <c r="A40" s="9">
        <v>36</v>
      </c>
      <c r="B40" s="41">
        <v>1</v>
      </c>
      <c r="C40" s="37" t="s">
        <v>193</v>
      </c>
      <c r="D40" s="9" t="s">
        <v>194</v>
      </c>
      <c r="E40" s="97"/>
      <c r="F40" s="97"/>
      <c r="G40" s="102"/>
      <c r="H40" s="97">
        <f aca="true" t="shared" si="5" ref="H40:I42">E40+F40+G40</f>
        <v>0</v>
      </c>
      <c r="I40" s="97">
        <f t="shared" si="5"/>
        <v>0</v>
      </c>
      <c r="J40" s="9"/>
    </row>
    <row r="41" spans="1:10" ht="12.75">
      <c r="A41" s="9">
        <v>37</v>
      </c>
      <c r="B41" s="67">
        <v>2</v>
      </c>
      <c r="C41" s="9" t="s">
        <v>195</v>
      </c>
      <c r="D41" s="9" t="s">
        <v>196</v>
      </c>
      <c r="E41" s="97"/>
      <c r="F41" s="97"/>
      <c r="G41" s="102"/>
      <c r="H41" s="97">
        <f t="shared" si="5"/>
        <v>0</v>
      </c>
      <c r="I41" s="97">
        <f t="shared" si="5"/>
        <v>0</v>
      </c>
      <c r="J41" s="9"/>
    </row>
    <row r="42" spans="1:10" ht="12.75">
      <c r="A42" s="9">
        <v>38</v>
      </c>
      <c r="B42" s="46" t="s">
        <v>197</v>
      </c>
      <c r="C42" s="10" t="s">
        <v>198</v>
      </c>
      <c r="D42" s="9" t="s">
        <v>199</v>
      </c>
      <c r="E42" s="100"/>
      <c r="F42" s="97"/>
      <c r="G42" s="101"/>
      <c r="H42" s="98">
        <f t="shared" si="5"/>
        <v>0</v>
      </c>
      <c r="I42" s="98">
        <f t="shared" si="5"/>
        <v>0</v>
      </c>
      <c r="J42" s="9"/>
    </row>
    <row r="43" spans="1:10" ht="12.75">
      <c r="A43" s="9">
        <v>39</v>
      </c>
      <c r="B43" s="41">
        <v>1</v>
      </c>
      <c r="C43" s="50" t="s">
        <v>200</v>
      </c>
      <c r="D43" s="9" t="s">
        <v>201</v>
      </c>
      <c r="E43" s="91"/>
      <c r="F43" s="97"/>
      <c r="G43" s="104"/>
      <c r="H43" s="100">
        <f aca="true" t="shared" si="6" ref="H43:I52">SUM(E43:G43)</f>
        <v>0</v>
      </c>
      <c r="I43" s="100">
        <f t="shared" si="6"/>
        <v>0</v>
      </c>
      <c r="J43" s="9"/>
    </row>
    <row r="44" spans="1:10" ht="12.75">
      <c r="A44" s="9">
        <v>40</v>
      </c>
      <c r="B44" s="41">
        <v>2</v>
      </c>
      <c r="C44" s="51" t="s">
        <v>202</v>
      </c>
      <c r="D44" s="9" t="s">
        <v>203</v>
      </c>
      <c r="E44" s="97"/>
      <c r="F44" s="97"/>
      <c r="G44" s="102"/>
      <c r="H44" s="100">
        <f t="shared" si="6"/>
        <v>0</v>
      </c>
      <c r="I44" s="100">
        <f t="shared" si="6"/>
        <v>0</v>
      </c>
      <c r="J44" s="9"/>
    </row>
    <row r="45" spans="1:10" ht="12.75">
      <c r="A45" s="9">
        <v>41</v>
      </c>
      <c r="B45" s="80">
        <v>3</v>
      </c>
      <c r="C45" s="9" t="s">
        <v>204</v>
      </c>
      <c r="D45" s="9" t="s">
        <v>205</v>
      </c>
      <c r="E45" s="97"/>
      <c r="F45" s="97">
        <v>1128000</v>
      </c>
      <c r="G45" s="102"/>
      <c r="H45" s="100">
        <f t="shared" si="6"/>
        <v>1128000</v>
      </c>
      <c r="I45" s="100">
        <v>1128000</v>
      </c>
      <c r="J45" s="9">
        <v>939300</v>
      </c>
    </row>
    <row r="46" spans="1:10" ht="12.75">
      <c r="A46" s="9">
        <v>42</v>
      </c>
      <c r="B46" s="41">
        <v>4</v>
      </c>
      <c r="C46" s="9" t="s">
        <v>356</v>
      </c>
      <c r="D46" s="9"/>
      <c r="E46" s="97"/>
      <c r="F46" s="97"/>
      <c r="G46" s="102"/>
      <c r="H46" s="100">
        <f t="shared" si="6"/>
        <v>0</v>
      </c>
      <c r="I46" s="100">
        <f t="shared" si="6"/>
        <v>0</v>
      </c>
      <c r="J46" s="9"/>
    </row>
    <row r="47" spans="1:10" ht="12.75">
      <c r="A47" s="9">
        <v>43</v>
      </c>
      <c r="B47" s="41">
        <v>5</v>
      </c>
      <c r="C47" s="9" t="s">
        <v>206</v>
      </c>
      <c r="D47" s="9" t="s">
        <v>207</v>
      </c>
      <c r="E47" s="97"/>
      <c r="F47" s="97">
        <v>9000000</v>
      </c>
      <c r="G47" s="102"/>
      <c r="H47" s="100">
        <f t="shared" si="6"/>
        <v>9000000</v>
      </c>
      <c r="I47" s="100">
        <v>9000000</v>
      </c>
      <c r="J47" s="9">
        <v>7880500</v>
      </c>
    </row>
    <row r="48" spans="1:10" ht="12.75">
      <c r="A48" s="9">
        <v>44</v>
      </c>
      <c r="B48" s="80">
        <v>6</v>
      </c>
      <c r="C48" s="9" t="s">
        <v>392</v>
      </c>
      <c r="D48" s="9"/>
      <c r="E48" s="97"/>
      <c r="F48" s="97"/>
      <c r="G48" s="102"/>
      <c r="H48" s="100">
        <f t="shared" si="6"/>
        <v>0</v>
      </c>
      <c r="I48" s="100">
        <f t="shared" si="6"/>
        <v>0</v>
      </c>
      <c r="J48" s="9"/>
    </row>
    <row r="49" spans="1:10" ht="12.75">
      <c r="A49" s="9">
        <v>45</v>
      </c>
      <c r="B49" s="41">
        <v>7</v>
      </c>
      <c r="C49" s="37" t="s">
        <v>208</v>
      </c>
      <c r="D49" s="9" t="s">
        <v>209</v>
      </c>
      <c r="E49" s="97"/>
      <c r="F49" s="97"/>
      <c r="G49" s="102"/>
      <c r="H49" s="100">
        <f t="shared" si="6"/>
        <v>0</v>
      </c>
      <c r="I49" s="100">
        <f t="shared" si="6"/>
        <v>0</v>
      </c>
      <c r="J49" s="9"/>
    </row>
    <row r="50" spans="1:10" ht="12.75">
      <c r="A50" s="9">
        <v>46</v>
      </c>
      <c r="B50" s="41">
        <v>8</v>
      </c>
      <c r="C50" s="37" t="s">
        <v>210</v>
      </c>
      <c r="D50" s="9" t="s">
        <v>211</v>
      </c>
      <c r="E50" s="97"/>
      <c r="F50" s="97"/>
      <c r="G50" s="102"/>
      <c r="H50" s="100">
        <f t="shared" si="6"/>
        <v>0</v>
      </c>
      <c r="I50" s="100">
        <f t="shared" si="6"/>
        <v>0</v>
      </c>
      <c r="J50" s="9"/>
    </row>
    <row r="51" spans="1:10" ht="12.75">
      <c r="A51" s="9">
        <v>47</v>
      </c>
      <c r="B51" s="80">
        <v>9</v>
      </c>
      <c r="C51" s="47" t="s">
        <v>212</v>
      </c>
      <c r="D51" s="9" t="s">
        <v>213</v>
      </c>
      <c r="E51" s="100">
        <v>500000</v>
      </c>
      <c r="F51" s="97"/>
      <c r="G51" s="101"/>
      <c r="H51" s="100">
        <f t="shared" si="6"/>
        <v>500000</v>
      </c>
      <c r="I51" s="100">
        <f t="shared" si="6"/>
        <v>500000</v>
      </c>
      <c r="J51" s="9">
        <v>390453</v>
      </c>
    </row>
    <row r="52" spans="1:10" ht="12.75">
      <c r="A52" s="9">
        <v>48</v>
      </c>
      <c r="B52" s="41">
        <v>10</v>
      </c>
      <c r="C52" s="47" t="s">
        <v>214</v>
      </c>
      <c r="D52" s="12" t="s">
        <v>215</v>
      </c>
      <c r="E52" s="98"/>
      <c r="F52" s="98"/>
      <c r="G52" s="103"/>
      <c r="H52" s="100">
        <f t="shared" si="6"/>
        <v>0</v>
      </c>
      <c r="I52" s="100">
        <f t="shared" si="6"/>
        <v>0</v>
      </c>
      <c r="J52" s="9"/>
    </row>
    <row r="53" spans="1:10" ht="12.75">
      <c r="A53" s="9">
        <v>49</v>
      </c>
      <c r="B53" s="60" t="s">
        <v>216</v>
      </c>
      <c r="C53" s="43" t="s">
        <v>217</v>
      </c>
      <c r="D53" s="9" t="s">
        <v>218</v>
      </c>
      <c r="E53" s="98">
        <f aca="true" t="shared" si="7" ref="E53:J53">SUM(E43:E52)</f>
        <v>500000</v>
      </c>
      <c r="F53" s="98">
        <f t="shared" si="7"/>
        <v>10128000</v>
      </c>
      <c r="G53" s="98">
        <f t="shared" si="7"/>
        <v>0</v>
      </c>
      <c r="H53" s="98">
        <f t="shared" si="7"/>
        <v>10628000</v>
      </c>
      <c r="I53" s="98">
        <f t="shared" si="7"/>
        <v>10628000</v>
      </c>
      <c r="J53" s="98">
        <f t="shared" si="7"/>
        <v>9210253</v>
      </c>
    </row>
    <row r="54" spans="1:10" ht="12.75">
      <c r="A54" s="9">
        <v>50</v>
      </c>
      <c r="B54" s="46">
        <v>1</v>
      </c>
      <c r="C54" s="43" t="s">
        <v>219</v>
      </c>
      <c r="D54" s="9" t="s">
        <v>220</v>
      </c>
      <c r="E54" s="97"/>
      <c r="F54" s="97">
        <v>110000</v>
      </c>
      <c r="G54" s="102"/>
      <c r="H54" s="97">
        <v>110000</v>
      </c>
      <c r="I54" s="97">
        <v>110000</v>
      </c>
      <c r="J54" s="9">
        <v>6793</v>
      </c>
    </row>
    <row r="55" spans="1:10" ht="12.75">
      <c r="A55" s="9">
        <v>51</v>
      </c>
      <c r="B55" s="41" t="s">
        <v>148</v>
      </c>
      <c r="C55" s="47" t="s">
        <v>336</v>
      </c>
      <c r="D55" s="9"/>
      <c r="E55" s="97"/>
      <c r="F55" s="100">
        <v>110000</v>
      </c>
      <c r="G55" s="103"/>
      <c r="H55" s="100">
        <f>E55+F55+G55</f>
        <v>110000</v>
      </c>
      <c r="I55" s="100">
        <v>110000</v>
      </c>
      <c r="J55" s="9">
        <v>2130</v>
      </c>
    </row>
    <row r="56" spans="1:10" ht="12.75">
      <c r="A56" s="9">
        <v>52</v>
      </c>
      <c r="B56" s="41" t="s">
        <v>150</v>
      </c>
      <c r="C56" s="37" t="s">
        <v>337</v>
      </c>
      <c r="D56" s="9"/>
      <c r="E56" s="97"/>
      <c r="F56" s="97"/>
      <c r="G56" s="102"/>
      <c r="H56" s="97">
        <v>0</v>
      </c>
      <c r="I56" s="97"/>
      <c r="J56" s="9"/>
    </row>
    <row r="57" spans="1:10" ht="12.75">
      <c r="A57" s="9">
        <v>53</v>
      </c>
      <c r="B57" s="41" t="s">
        <v>221</v>
      </c>
      <c r="C57" s="56" t="s">
        <v>222</v>
      </c>
      <c r="D57" s="10" t="s">
        <v>223</v>
      </c>
      <c r="E57" s="98">
        <f aca="true" t="shared" si="8" ref="E57:J57">E53+E54</f>
        <v>500000</v>
      </c>
      <c r="F57" s="98">
        <f t="shared" si="8"/>
        <v>10238000</v>
      </c>
      <c r="G57" s="98">
        <f t="shared" si="8"/>
        <v>0</v>
      </c>
      <c r="H57" s="98">
        <f t="shared" si="8"/>
        <v>10738000</v>
      </c>
      <c r="I57" s="98">
        <f t="shared" si="8"/>
        <v>10738000</v>
      </c>
      <c r="J57" s="98">
        <f t="shared" si="8"/>
        <v>9217046</v>
      </c>
    </row>
    <row r="58" spans="1:10" ht="12.75">
      <c r="A58" s="9">
        <v>54</v>
      </c>
      <c r="B58" s="41">
        <v>1</v>
      </c>
      <c r="C58" s="51" t="s">
        <v>224</v>
      </c>
      <c r="D58" s="9" t="s">
        <v>225</v>
      </c>
      <c r="E58" s="100"/>
      <c r="F58" s="97">
        <v>0</v>
      </c>
      <c r="G58" s="101"/>
      <c r="H58" s="105">
        <f>E58+F58+G58</f>
        <v>0</v>
      </c>
      <c r="I58" s="105">
        <f>F58+G58+H58</f>
        <v>0</v>
      </c>
      <c r="J58" s="9"/>
    </row>
    <row r="59" spans="1:10" ht="12.75">
      <c r="A59" s="9">
        <v>55</v>
      </c>
      <c r="B59" s="41">
        <v>2</v>
      </c>
      <c r="C59" s="51" t="s">
        <v>226</v>
      </c>
      <c r="D59" s="9" t="s">
        <v>227</v>
      </c>
      <c r="E59" s="100"/>
      <c r="F59" s="97"/>
      <c r="G59" s="101"/>
      <c r="H59" s="105">
        <f aca="true" t="shared" si="9" ref="H59:I67">E59+F59+G59</f>
        <v>0</v>
      </c>
      <c r="I59" s="105">
        <f t="shared" si="9"/>
        <v>0</v>
      </c>
      <c r="J59" s="9">
        <v>387002</v>
      </c>
    </row>
    <row r="60" spans="1:10" ht="12.75">
      <c r="A60" s="9">
        <v>56</v>
      </c>
      <c r="B60" s="41">
        <v>3</v>
      </c>
      <c r="C60" s="51" t="s">
        <v>228</v>
      </c>
      <c r="D60" s="9" t="s">
        <v>229</v>
      </c>
      <c r="E60" s="100"/>
      <c r="F60" s="97"/>
      <c r="G60" s="100"/>
      <c r="H60" s="105">
        <f t="shared" si="9"/>
        <v>0</v>
      </c>
      <c r="I60" s="105">
        <f t="shared" si="9"/>
        <v>0</v>
      </c>
      <c r="J60" s="9"/>
    </row>
    <row r="61" spans="1:10" ht="12.75">
      <c r="A61" s="9">
        <v>57</v>
      </c>
      <c r="B61" s="41">
        <v>4</v>
      </c>
      <c r="C61" s="47" t="s">
        <v>398</v>
      </c>
      <c r="D61" s="12" t="s">
        <v>230</v>
      </c>
      <c r="E61" s="98"/>
      <c r="F61" s="100">
        <v>228096</v>
      </c>
      <c r="G61" s="100"/>
      <c r="H61" s="105">
        <f t="shared" si="9"/>
        <v>228096</v>
      </c>
      <c r="I61" s="105">
        <v>228096</v>
      </c>
      <c r="J61" s="9">
        <v>567571</v>
      </c>
    </row>
    <row r="62" spans="1:10" ht="12.75">
      <c r="A62" s="9">
        <v>58</v>
      </c>
      <c r="B62" s="41">
        <v>5</v>
      </c>
      <c r="C62" s="51" t="s">
        <v>231</v>
      </c>
      <c r="D62" s="9" t="s">
        <v>232</v>
      </c>
      <c r="E62" s="100"/>
      <c r="F62" s="97"/>
      <c r="G62" s="100"/>
      <c r="H62" s="105">
        <f t="shared" si="9"/>
        <v>0</v>
      </c>
      <c r="I62" s="105">
        <f t="shared" si="9"/>
        <v>0</v>
      </c>
      <c r="J62" s="9"/>
    </row>
    <row r="63" spans="1:10" ht="12.75">
      <c r="A63" s="9">
        <v>59</v>
      </c>
      <c r="B63" s="81">
        <v>6</v>
      </c>
      <c r="C63" s="47" t="s">
        <v>233</v>
      </c>
      <c r="D63" s="9" t="s">
        <v>234</v>
      </c>
      <c r="E63" s="100"/>
      <c r="F63" s="98"/>
      <c r="G63" s="101"/>
      <c r="H63" s="105">
        <f t="shared" si="9"/>
        <v>0</v>
      </c>
      <c r="I63" s="105">
        <f t="shared" si="9"/>
        <v>0</v>
      </c>
      <c r="J63" s="9">
        <v>87489</v>
      </c>
    </row>
    <row r="64" spans="1:10" ht="12.75">
      <c r="A64" s="9">
        <v>60</v>
      </c>
      <c r="B64" s="83">
        <v>7</v>
      </c>
      <c r="C64" s="52" t="s">
        <v>235</v>
      </c>
      <c r="D64" s="9" t="s">
        <v>236</v>
      </c>
      <c r="E64" s="100"/>
      <c r="F64" s="97"/>
      <c r="G64" s="101"/>
      <c r="H64" s="105">
        <f t="shared" si="9"/>
        <v>0</v>
      </c>
      <c r="I64" s="105">
        <f t="shared" si="9"/>
        <v>0</v>
      </c>
      <c r="J64" s="9"/>
    </row>
    <row r="65" spans="1:10" ht="12.75">
      <c r="A65" s="9">
        <v>61</v>
      </c>
      <c r="B65" s="41">
        <v>8</v>
      </c>
      <c r="C65" s="51" t="s">
        <v>237</v>
      </c>
      <c r="D65" s="9" t="s">
        <v>238</v>
      </c>
      <c r="E65" s="106"/>
      <c r="F65" s="97">
        <v>10000</v>
      </c>
      <c r="G65" s="107"/>
      <c r="H65" s="105">
        <f t="shared" si="9"/>
        <v>10000</v>
      </c>
      <c r="I65" s="105">
        <v>10000</v>
      </c>
      <c r="J65" s="9">
        <v>1139</v>
      </c>
    </row>
    <row r="66" spans="1:10" ht="12.75">
      <c r="A66" s="9">
        <v>62</v>
      </c>
      <c r="B66" s="41">
        <v>9</v>
      </c>
      <c r="C66" s="51" t="s">
        <v>239</v>
      </c>
      <c r="D66" s="9" t="s">
        <v>240</v>
      </c>
      <c r="E66" s="106"/>
      <c r="F66" s="97"/>
      <c r="G66" s="107"/>
      <c r="H66" s="105">
        <f t="shared" si="9"/>
        <v>0</v>
      </c>
      <c r="I66" s="105">
        <f t="shared" si="9"/>
        <v>0</v>
      </c>
      <c r="J66" s="9"/>
    </row>
    <row r="67" spans="1:10" ht="12.75">
      <c r="A67" s="9">
        <v>63</v>
      </c>
      <c r="B67" s="41">
        <v>10</v>
      </c>
      <c r="C67" s="51" t="s">
        <v>399</v>
      </c>
      <c r="D67" s="9" t="s">
        <v>241</v>
      </c>
      <c r="E67" s="106"/>
      <c r="F67" s="100">
        <v>36000</v>
      </c>
      <c r="G67" s="107">
        <v>0</v>
      </c>
      <c r="H67" s="105">
        <f t="shared" si="9"/>
        <v>36000</v>
      </c>
      <c r="I67" s="105">
        <v>36000</v>
      </c>
      <c r="J67" s="9">
        <v>420640</v>
      </c>
    </row>
    <row r="68" spans="1:10" ht="12.75">
      <c r="A68" s="9">
        <v>64</v>
      </c>
      <c r="B68" s="41" t="s">
        <v>242</v>
      </c>
      <c r="C68" s="56" t="s">
        <v>243</v>
      </c>
      <c r="D68" s="9" t="s">
        <v>244</v>
      </c>
      <c r="E68" s="98">
        <f aca="true" t="shared" si="10" ref="E68:J68">SUM(E58:E67)</f>
        <v>0</v>
      </c>
      <c r="F68" s="98">
        <f t="shared" si="10"/>
        <v>274096</v>
      </c>
      <c r="G68" s="98">
        <f t="shared" si="10"/>
        <v>0</v>
      </c>
      <c r="H68" s="108">
        <f t="shared" si="10"/>
        <v>274096</v>
      </c>
      <c r="I68" s="108">
        <f t="shared" si="10"/>
        <v>274096</v>
      </c>
      <c r="J68" s="108">
        <f t="shared" si="10"/>
        <v>1463841</v>
      </c>
    </row>
    <row r="69" spans="1:10" ht="12.75">
      <c r="A69" s="9">
        <v>65</v>
      </c>
      <c r="B69" s="41">
        <v>1</v>
      </c>
      <c r="C69" s="56" t="s">
        <v>245</v>
      </c>
      <c r="D69" s="10" t="s">
        <v>246</v>
      </c>
      <c r="E69" s="92"/>
      <c r="F69" s="98"/>
      <c r="G69" s="109"/>
      <c r="H69" s="105">
        <v>0</v>
      </c>
      <c r="I69" s="105">
        <v>0</v>
      </c>
      <c r="J69" s="9"/>
    </row>
    <row r="70" spans="1:10" ht="12.75">
      <c r="A70" s="9">
        <v>66</v>
      </c>
      <c r="B70" s="84">
        <v>2</v>
      </c>
      <c r="C70" s="47" t="s">
        <v>247</v>
      </c>
      <c r="D70" s="9" t="s">
        <v>248</v>
      </c>
      <c r="E70" s="100"/>
      <c r="F70" s="97"/>
      <c r="G70" s="101"/>
      <c r="H70" s="100">
        <v>0</v>
      </c>
      <c r="I70" s="100">
        <v>0</v>
      </c>
      <c r="J70" s="9"/>
    </row>
    <row r="71" spans="1:10" ht="12.75">
      <c r="A71" s="9">
        <v>67</v>
      </c>
      <c r="B71" s="41">
        <v>3</v>
      </c>
      <c r="C71" s="51" t="s">
        <v>249</v>
      </c>
      <c r="D71" s="9" t="s">
        <v>250</v>
      </c>
      <c r="E71" s="100"/>
      <c r="F71" s="97"/>
      <c r="G71" s="101"/>
      <c r="H71" s="100">
        <f>E71+F71+G71</f>
        <v>0</v>
      </c>
      <c r="I71" s="100">
        <f>F71+G71+H71</f>
        <v>0</v>
      </c>
      <c r="J71" s="9"/>
    </row>
    <row r="72" spans="1:10" ht="12.75">
      <c r="A72" s="9">
        <v>68</v>
      </c>
      <c r="B72" s="41">
        <v>4</v>
      </c>
      <c r="C72" s="51" t="s">
        <v>251</v>
      </c>
      <c r="D72" s="9" t="s">
        <v>252</v>
      </c>
      <c r="E72" s="100"/>
      <c r="F72" s="97"/>
      <c r="G72" s="101"/>
      <c r="H72" s="100">
        <f aca="true" t="shared" si="11" ref="H72:I77">E72+F72+G72</f>
        <v>0</v>
      </c>
      <c r="I72" s="100">
        <f t="shared" si="11"/>
        <v>0</v>
      </c>
      <c r="J72" s="9"/>
    </row>
    <row r="73" spans="1:10" ht="12.75">
      <c r="A73" s="9">
        <v>69</v>
      </c>
      <c r="B73" s="84">
        <v>5</v>
      </c>
      <c r="C73" s="47" t="s">
        <v>253</v>
      </c>
      <c r="D73" s="9" t="s">
        <v>254</v>
      </c>
      <c r="E73" s="100"/>
      <c r="F73" s="97"/>
      <c r="G73" s="101"/>
      <c r="H73" s="100">
        <f t="shared" si="11"/>
        <v>0</v>
      </c>
      <c r="I73" s="100">
        <f t="shared" si="11"/>
        <v>0</v>
      </c>
      <c r="J73" s="9"/>
    </row>
    <row r="74" spans="1:10" ht="12.75">
      <c r="A74" s="9">
        <v>70</v>
      </c>
      <c r="B74" s="84" t="s">
        <v>255</v>
      </c>
      <c r="C74" s="43" t="s">
        <v>256</v>
      </c>
      <c r="D74" s="9" t="s">
        <v>257</v>
      </c>
      <c r="E74" s="98">
        <f>SUM(E70:E73)</f>
        <v>0</v>
      </c>
      <c r="F74" s="98">
        <f>SUM(F70:F73)</f>
        <v>0</v>
      </c>
      <c r="G74" s="98">
        <f>SUM(G70:G73)</f>
        <v>0</v>
      </c>
      <c r="H74" s="98">
        <f t="shared" si="11"/>
        <v>0</v>
      </c>
      <c r="I74" s="98">
        <f t="shared" si="11"/>
        <v>0</v>
      </c>
      <c r="J74" s="9"/>
    </row>
    <row r="75" spans="1:10" ht="12.75">
      <c r="A75" s="9">
        <v>71</v>
      </c>
      <c r="B75" s="84">
        <v>1</v>
      </c>
      <c r="C75" s="47" t="s">
        <v>258</v>
      </c>
      <c r="D75" s="9" t="s">
        <v>259</v>
      </c>
      <c r="E75" s="100"/>
      <c r="F75" s="97"/>
      <c r="G75" s="101"/>
      <c r="H75" s="100">
        <f t="shared" si="11"/>
        <v>0</v>
      </c>
      <c r="I75" s="100">
        <f t="shared" si="11"/>
        <v>0</v>
      </c>
      <c r="J75" s="9"/>
    </row>
    <row r="76" spans="1:10" ht="12.75">
      <c r="A76" s="9">
        <v>72</v>
      </c>
      <c r="B76" s="84">
        <v>2</v>
      </c>
      <c r="C76" s="47" t="s">
        <v>260</v>
      </c>
      <c r="D76" s="9" t="s">
        <v>261</v>
      </c>
      <c r="E76" s="100"/>
      <c r="F76" s="97"/>
      <c r="G76" s="101"/>
      <c r="H76" s="100">
        <f t="shared" si="11"/>
        <v>0</v>
      </c>
      <c r="I76" s="100">
        <f t="shared" si="11"/>
        <v>0</v>
      </c>
      <c r="J76" s="9"/>
    </row>
    <row r="77" spans="1:10" ht="12.75">
      <c r="A77" s="9">
        <v>73</v>
      </c>
      <c r="B77" s="84">
        <v>3</v>
      </c>
      <c r="C77" s="47" t="s">
        <v>462</v>
      </c>
      <c r="D77" s="9" t="s">
        <v>262</v>
      </c>
      <c r="E77" s="100"/>
      <c r="F77" s="97"/>
      <c r="G77" s="101"/>
      <c r="H77" s="100">
        <f t="shared" si="11"/>
        <v>0</v>
      </c>
      <c r="I77" s="100">
        <f t="shared" si="11"/>
        <v>0</v>
      </c>
      <c r="J77" s="9">
        <v>17000</v>
      </c>
    </row>
    <row r="78" spans="1:10" ht="12.75">
      <c r="A78" s="9">
        <v>74</v>
      </c>
      <c r="B78" s="84" t="s">
        <v>263</v>
      </c>
      <c r="C78" s="43" t="s">
        <v>264</v>
      </c>
      <c r="D78" s="9" t="s">
        <v>265</v>
      </c>
      <c r="E78" s="98">
        <v>0</v>
      </c>
      <c r="F78" s="98">
        <f>F75+F76+F77</f>
        <v>0</v>
      </c>
      <c r="G78" s="98">
        <f>G75+G76+G77</f>
        <v>0</v>
      </c>
      <c r="H78" s="98">
        <f>H75+H76+H77</f>
        <v>0</v>
      </c>
      <c r="I78" s="98">
        <f>I75+I76+I77</f>
        <v>0</v>
      </c>
      <c r="J78" s="9">
        <v>17000</v>
      </c>
    </row>
    <row r="79" spans="1:10" ht="12.75">
      <c r="A79" s="9">
        <v>75</v>
      </c>
      <c r="B79" s="84">
        <v>1</v>
      </c>
      <c r="C79" s="47" t="s">
        <v>266</v>
      </c>
      <c r="D79" s="9" t="s">
        <v>267</v>
      </c>
      <c r="E79" s="100"/>
      <c r="F79" s="97"/>
      <c r="G79" s="101"/>
      <c r="H79" s="100">
        <f aca="true" t="shared" si="12" ref="H79:I81">E79+F79+G79</f>
        <v>0</v>
      </c>
      <c r="I79" s="100">
        <f t="shared" si="12"/>
        <v>0</v>
      </c>
      <c r="J79" s="9"/>
    </row>
    <row r="80" spans="1:10" ht="12.75">
      <c r="A80" s="9">
        <v>76</v>
      </c>
      <c r="B80" s="84">
        <v>2</v>
      </c>
      <c r="C80" s="47" t="s">
        <v>268</v>
      </c>
      <c r="D80" s="12" t="s">
        <v>269</v>
      </c>
      <c r="E80" s="100"/>
      <c r="F80" s="97"/>
      <c r="G80" s="103"/>
      <c r="H80" s="100">
        <f t="shared" si="12"/>
        <v>0</v>
      </c>
      <c r="I80" s="100">
        <f t="shared" si="12"/>
        <v>0</v>
      </c>
      <c r="J80" s="9"/>
    </row>
    <row r="81" spans="1:10" ht="12.75">
      <c r="A81" s="9">
        <v>77</v>
      </c>
      <c r="B81" s="84">
        <v>3</v>
      </c>
      <c r="C81" s="47" t="s">
        <v>270</v>
      </c>
      <c r="D81" s="9" t="s">
        <v>271</v>
      </c>
      <c r="E81" s="100"/>
      <c r="F81" s="97"/>
      <c r="G81" s="101"/>
      <c r="H81" s="100">
        <f t="shared" si="12"/>
        <v>0</v>
      </c>
      <c r="I81" s="100">
        <f t="shared" si="12"/>
        <v>0</v>
      </c>
      <c r="J81" s="9"/>
    </row>
    <row r="82" spans="1:10" ht="12.75">
      <c r="A82" s="9">
        <v>78</v>
      </c>
      <c r="B82" s="85" t="s">
        <v>272</v>
      </c>
      <c r="C82" s="53" t="s">
        <v>273</v>
      </c>
      <c r="D82" s="9" t="s">
        <v>274</v>
      </c>
      <c r="E82" s="98">
        <v>0</v>
      </c>
      <c r="F82" s="98">
        <v>0</v>
      </c>
      <c r="G82" s="103">
        <v>0</v>
      </c>
      <c r="H82" s="98">
        <v>0</v>
      </c>
      <c r="I82" s="98">
        <v>0</v>
      </c>
      <c r="J82" s="9"/>
    </row>
    <row r="83" spans="1:10" ht="12.75">
      <c r="A83" s="9">
        <v>79</v>
      </c>
      <c r="B83" s="84" t="s">
        <v>275</v>
      </c>
      <c r="C83" s="43" t="s">
        <v>276</v>
      </c>
      <c r="D83" s="9" t="s">
        <v>277</v>
      </c>
      <c r="E83" s="98">
        <f>E22+E32+E39+E57+E68+E74+E78+E82</f>
        <v>53242748</v>
      </c>
      <c r="F83" s="98">
        <f>F22+F32+F39+F57+F68+F74+F78+F82</f>
        <v>10512096</v>
      </c>
      <c r="G83" s="98">
        <f>G22+G32+G39+G53+G57+G68+G74+G78+G82</f>
        <v>0</v>
      </c>
      <c r="H83" s="98">
        <f>H22+H32+H39+H57+H68+H74+H78+H82</f>
        <v>63754844</v>
      </c>
      <c r="I83" s="98">
        <f>I22+I32+I39+I57+I68+I74+I78+I82</f>
        <v>59565083</v>
      </c>
      <c r="J83" s="98">
        <f>J22+J32+J39+J57+J68+J74+J78+J82</f>
        <v>59262974</v>
      </c>
    </row>
    <row r="84" spans="1:10" ht="12.75">
      <c r="A84" s="9">
        <v>80</v>
      </c>
      <c r="B84" s="84">
        <v>1</v>
      </c>
      <c r="C84" s="47" t="s">
        <v>278</v>
      </c>
      <c r="D84" s="9" t="s">
        <v>279</v>
      </c>
      <c r="E84" s="100"/>
      <c r="F84" s="97"/>
      <c r="G84" s="101"/>
      <c r="H84" s="100"/>
      <c r="I84" s="100"/>
      <c r="J84" s="9"/>
    </row>
    <row r="85" spans="1:10" ht="12.75">
      <c r="A85" s="9">
        <v>81</v>
      </c>
      <c r="B85" s="84">
        <v>2</v>
      </c>
      <c r="C85" s="47" t="s">
        <v>280</v>
      </c>
      <c r="D85" s="9" t="s">
        <v>281</v>
      </c>
      <c r="E85" s="100"/>
      <c r="F85" s="97"/>
      <c r="G85" s="101"/>
      <c r="H85" s="100"/>
      <c r="I85" s="100"/>
      <c r="J85" s="9"/>
    </row>
    <row r="86" spans="1:10" ht="12.75">
      <c r="A86" s="9">
        <v>82</v>
      </c>
      <c r="B86" s="83">
        <v>3</v>
      </c>
      <c r="C86" s="47" t="s">
        <v>282</v>
      </c>
      <c r="D86" s="9" t="s">
        <v>283</v>
      </c>
      <c r="E86" s="100"/>
      <c r="F86" s="97"/>
      <c r="G86" s="101"/>
      <c r="H86" s="100"/>
      <c r="I86" s="100"/>
      <c r="J86" s="9"/>
    </row>
    <row r="87" spans="1:10" ht="12.75">
      <c r="A87" s="9">
        <v>83</v>
      </c>
      <c r="B87" s="83" t="s">
        <v>284</v>
      </c>
      <c r="C87" s="43" t="s">
        <v>285</v>
      </c>
      <c r="D87" s="9" t="s">
        <v>286</v>
      </c>
      <c r="E87" s="98">
        <f>SUM(E84:E86)</f>
        <v>0</v>
      </c>
      <c r="F87" s="98">
        <f>SUM(F84:F86)</f>
        <v>0</v>
      </c>
      <c r="G87" s="98">
        <f>SUM(G84:G86)</f>
        <v>0</v>
      </c>
      <c r="H87" s="98">
        <f>SUM(H84:H86)</f>
        <v>0</v>
      </c>
      <c r="I87" s="98">
        <f>SUM(I84:I86)</f>
        <v>0</v>
      </c>
      <c r="J87" s="9"/>
    </row>
    <row r="88" spans="1:10" ht="12.75">
      <c r="A88" s="9">
        <v>84</v>
      </c>
      <c r="B88" s="83">
        <v>1</v>
      </c>
      <c r="C88" s="47" t="s">
        <v>287</v>
      </c>
      <c r="D88" s="12" t="s">
        <v>288</v>
      </c>
      <c r="E88" s="98"/>
      <c r="F88" s="98"/>
      <c r="G88" s="103"/>
      <c r="H88" s="100"/>
      <c r="I88" s="100"/>
      <c r="J88" s="9"/>
    </row>
    <row r="89" spans="1:10" ht="12.75">
      <c r="A89" s="9">
        <v>85</v>
      </c>
      <c r="B89" s="83">
        <v>2</v>
      </c>
      <c r="C89" s="47" t="s">
        <v>289</v>
      </c>
      <c r="D89" s="9" t="s">
        <v>290</v>
      </c>
      <c r="E89" s="100"/>
      <c r="F89" s="97"/>
      <c r="G89" s="101"/>
      <c r="H89" s="100"/>
      <c r="I89" s="100"/>
      <c r="J89" s="9"/>
    </row>
    <row r="90" spans="1:10" ht="12.75">
      <c r="A90" s="9">
        <v>86</v>
      </c>
      <c r="B90" s="86">
        <v>3</v>
      </c>
      <c r="C90" s="87" t="s">
        <v>291</v>
      </c>
      <c r="D90" s="9" t="s">
        <v>292</v>
      </c>
      <c r="E90" s="100"/>
      <c r="F90" s="97"/>
      <c r="G90" s="101"/>
      <c r="H90" s="100"/>
      <c r="I90" s="100"/>
      <c r="J90" s="9"/>
    </row>
    <row r="91" spans="1:10" ht="12.75">
      <c r="A91" s="9">
        <v>87</v>
      </c>
      <c r="B91" s="83">
        <v>4</v>
      </c>
      <c r="C91" s="47" t="s">
        <v>293</v>
      </c>
      <c r="D91" s="9" t="s">
        <v>294</v>
      </c>
      <c r="E91" s="100"/>
      <c r="F91" s="97"/>
      <c r="G91" s="101"/>
      <c r="H91" s="100"/>
      <c r="I91" s="100"/>
      <c r="J91" s="9"/>
    </row>
    <row r="92" spans="1:10" ht="12.75">
      <c r="A92" s="9">
        <v>88</v>
      </c>
      <c r="B92" s="83" t="s">
        <v>295</v>
      </c>
      <c r="C92" s="43" t="s">
        <v>296</v>
      </c>
      <c r="D92" s="9" t="s">
        <v>297</v>
      </c>
      <c r="E92" s="98">
        <f>SUM(E88:E91)</f>
        <v>0</v>
      </c>
      <c r="F92" s="98">
        <f>SUM(F88:F91)</f>
        <v>0</v>
      </c>
      <c r="G92" s="98">
        <f>SUM(G88:G91)</f>
        <v>0</v>
      </c>
      <c r="H92" s="98">
        <f>SUM(H88:H91)</f>
        <v>0</v>
      </c>
      <c r="I92" s="98">
        <f>SUM(I88:I91)</f>
        <v>0</v>
      </c>
      <c r="J92" s="9"/>
    </row>
    <row r="93" spans="1:10" ht="12.75">
      <c r="A93" s="9">
        <v>89</v>
      </c>
      <c r="B93" s="83">
        <v>1</v>
      </c>
      <c r="C93" s="47" t="s">
        <v>298</v>
      </c>
      <c r="D93" s="9" t="s">
        <v>299</v>
      </c>
      <c r="E93" s="100"/>
      <c r="F93" s="97"/>
      <c r="G93" s="101"/>
      <c r="H93" s="100"/>
      <c r="I93" s="100"/>
      <c r="J93" s="9"/>
    </row>
    <row r="94" spans="1:10" ht="12.75">
      <c r="A94" s="9">
        <v>90</v>
      </c>
      <c r="B94" s="83" t="s">
        <v>148</v>
      </c>
      <c r="C94" s="47" t="s">
        <v>338</v>
      </c>
      <c r="D94" s="9"/>
      <c r="E94" s="100">
        <v>14663368</v>
      </c>
      <c r="F94" s="100">
        <v>0</v>
      </c>
      <c r="G94" s="101"/>
      <c r="H94" s="100">
        <f aca="true" t="shared" si="13" ref="H94:I97">E94+F94+G94</f>
        <v>14663368</v>
      </c>
      <c r="I94" s="100">
        <v>12374532</v>
      </c>
      <c r="J94" s="9">
        <v>12374532</v>
      </c>
    </row>
    <row r="95" spans="1:10" ht="12.75">
      <c r="A95" s="9">
        <v>91</v>
      </c>
      <c r="B95" s="83" t="s">
        <v>150</v>
      </c>
      <c r="C95" s="88" t="s">
        <v>357</v>
      </c>
      <c r="D95" s="9"/>
      <c r="E95" s="100">
        <v>6050000</v>
      </c>
      <c r="F95" s="100"/>
      <c r="G95" s="103"/>
      <c r="H95" s="100">
        <f t="shared" si="13"/>
        <v>6050000</v>
      </c>
      <c r="I95" s="130">
        <v>8345836</v>
      </c>
      <c r="J95" s="9">
        <v>8345836</v>
      </c>
    </row>
    <row r="96" spans="1:10" ht="12.75">
      <c r="A96" s="9">
        <v>92</v>
      </c>
      <c r="B96" s="41">
        <v>2</v>
      </c>
      <c r="C96" s="60" t="s">
        <v>300</v>
      </c>
      <c r="D96" s="9" t="s">
        <v>301</v>
      </c>
      <c r="E96" s="97"/>
      <c r="F96" s="97"/>
      <c r="G96" s="101"/>
      <c r="H96" s="100">
        <f t="shared" si="13"/>
        <v>0</v>
      </c>
      <c r="I96" s="100">
        <f t="shared" si="13"/>
        <v>0</v>
      </c>
      <c r="J96" s="9"/>
    </row>
    <row r="97" spans="1:10" ht="12.75">
      <c r="A97" s="9">
        <v>93</v>
      </c>
      <c r="B97" s="41" t="s">
        <v>302</v>
      </c>
      <c r="C97" s="61" t="s">
        <v>303</v>
      </c>
      <c r="D97" s="9" t="s">
        <v>304</v>
      </c>
      <c r="E97" s="98">
        <f>SUM(E94:E96)</f>
        <v>20713368</v>
      </c>
      <c r="F97" s="98">
        <f>SUM(F94:F96)</f>
        <v>0</v>
      </c>
      <c r="G97" s="98">
        <f>SUM(G94:G96)</f>
        <v>0</v>
      </c>
      <c r="H97" s="98">
        <f t="shared" si="13"/>
        <v>20713368</v>
      </c>
      <c r="I97" s="98">
        <f>I94+I95</f>
        <v>20720368</v>
      </c>
      <c r="J97" s="98">
        <f>J94+J95</f>
        <v>20720368</v>
      </c>
    </row>
    <row r="98" spans="1:10" ht="12.75">
      <c r="A98" s="9">
        <v>94</v>
      </c>
      <c r="B98" s="84">
        <v>1</v>
      </c>
      <c r="C98" s="3" t="s">
        <v>305</v>
      </c>
      <c r="D98" s="9" t="s">
        <v>306</v>
      </c>
      <c r="E98" s="97"/>
      <c r="F98" s="97"/>
      <c r="G98" s="101"/>
      <c r="H98" s="100"/>
      <c r="I98" s="100">
        <v>1011208</v>
      </c>
      <c r="J98" s="9">
        <v>1011208</v>
      </c>
    </row>
    <row r="99" spans="1:10" ht="12.75">
      <c r="A99" s="9">
        <v>95</v>
      </c>
      <c r="B99" s="41">
        <v>2</v>
      </c>
      <c r="C99" s="60" t="s">
        <v>307</v>
      </c>
      <c r="D99" s="9" t="s">
        <v>308</v>
      </c>
      <c r="E99" s="97"/>
      <c r="F99" s="97"/>
      <c r="G99" s="101"/>
      <c r="H99" s="105"/>
      <c r="I99" s="105"/>
      <c r="J99" s="9"/>
    </row>
    <row r="100" spans="1:10" ht="12.75">
      <c r="A100" s="9">
        <v>96</v>
      </c>
      <c r="B100" s="41">
        <v>3</v>
      </c>
      <c r="C100" s="60" t="s">
        <v>309</v>
      </c>
      <c r="D100" s="12" t="s">
        <v>310</v>
      </c>
      <c r="E100" s="98"/>
      <c r="F100" s="98"/>
      <c r="G100" s="103"/>
      <c r="H100" s="105"/>
      <c r="I100" s="105"/>
      <c r="J100" s="9"/>
    </row>
    <row r="101" spans="1:10" ht="12.75">
      <c r="A101" s="9">
        <v>97</v>
      </c>
      <c r="B101" s="41">
        <v>4</v>
      </c>
      <c r="C101" s="60" t="s">
        <v>311</v>
      </c>
      <c r="D101" s="9" t="s">
        <v>312</v>
      </c>
      <c r="E101" s="97"/>
      <c r="F101" s="97"/>
      <c r="G101" s="101"/>
      <c r="H101" s="105"/>
      <c r="I101" s="105"/>
      <c r="J101" s="9"/>
    </row>
    <row r="102" spans="1:10" ht="12.75">
      <c r="A102" s="9">
        <v>98</v>
      </c>
      <c r="B102" s="80">
        <v>5</v>
      </c>
      <c r="C102" s="62" t="s">
        <v>313</v>
      </c>
      <c r="D102" s="9" t="s">
        <v>314</v>
      </c>
      <c r="E102" s="97"/>
      <c r="F102" s="97"/>
      <c r="G102" s="102"/>
      <c r="H102" s="97"/>
      <c r="I102" s="97"/>
      <c r="J102" s="9"/>
    </row>
    <row r="103" spans="1:10" ht="12.75">
      <c r="A103" s="9">
        <v>99</v>
      </c>
      <c r="B103" s="41" t="s">
        <v>361</v>
      </c>
      <c r="C103" s="61" t="s">
        <v>315</v>
      </c>
      <c r="D103" s="9" t="s">
        <v>316</v>
      </c>
      <c r="E103" s="98">
        <f aca="true" t="shared" si="14" ref="E103:J103">SUM(E98:E102)</f>
        <v>0</v>
      </c>
      <c r="F103" s="98">
        <f t="shared" si="14"/>
        <v>0</v>
      </c>
      <c r="G103" s="98">
        <f t="shared" si="14"/>
        <v>0</v>
      </c>
      <c r="H103" s="98">
        <f t="shared" si="14"/>
        <v>0</v>
      </c>
      <c r="I103" s="98">
        <f t="shared" si="14"/>
        <v>1011208</v>
      </c>
      <c r="J103" s="98">
        <f t="shared" si="14"/>
        <v>1011208</v>
      </c>
    </row>
    <row r="104" spans="1:10" ht="12.75">
      <c r="A104" s="9">
        <v>100</v>
      </c>
      <c r="B104" s="80">
        <v>1</v>
      </c>
      <c r="C104" s="9" t="s">
        <v>317</v>
      </c>
      <c r="D104" s="9" t="s">
        <v>318</v>
      </c>
      <c r="E104" s="97"/>
      <c r="F104" s="97"/>
      <c r="G104" s="102"/>
      <c r="H104" s="97"/>
      <c r="I104" s="97"/>
      <c r="J104" s="9"/>
    </row>
    <row r="105" spans="1:10" ht="12.75">
      <c r="A105" s="9">
        <v>101</v>
      </c>
      <c r="B105" s="82">
        <v>2</v>
      </c>
      <c r="C105" s="9" t="s">
        <v>319</v>
      </c>
      <c r="D105" s="9" t="s">
        <v>320</v>
      </c>
      <c r="E105" s="97"/>
      <c r="F105" s="98"/>
      <c r="G105" s="102"/>
      <c r="H105" s="97"/>
      <c r="I105" s="97"/>
      <c r="J105" s="9"/>
    </row>
    <row r="106" spans="1:10" ht="12.75">
      <c r="A106" s="9">
        <v>102</v>
      </c>
      <c r="B106" s="84">
        <v>3</v>
      </c>
      <c r="C106" s="62" t="s">
        <v>321</v>
      </c>
      <c r="D106" s="9" t="s">
        <v>322</v>
      </c>
      <c r="E106" s="100"/>
      <c r="F106" s="97"/>
      <c r="G106" s="101"/>
      <c r="H106" s="100"/>
      <c r="I106" s="100"/>
      <c r="J106" s="9"/>
    </row>
    <row r="107" spans="1:10" ht="12.75">
      <c r="A107" s="9">
        <v>103</v>
      </c>
      <c r="B107" s="84">
        <v>4</v>
      </c>
      <c r="C107" s="62" t="s">
        <v>323</v>
      </c>
      <c r="D107" s="9" t="s">
        <v>324</v>
      </c>
      <c r="E107" s="100"/>
      <c r="F107" s="97"/>
      <c r="G107" s="101"/>
      <c r="H107" s="100"/>
      <c r="I107" s="100"/>
      <c r="J107" s="9"/>
    </row>
    <row r="108" spans="1:10" ht="12.75">
      <c r="A108" s="9">
        <v>104</v>
      </c>
      <c r="B108" s="84" t="s">
        <v>325</v>
      </c>
      <c r="C108" s="61" t="s">
        <v>326</v>
      </c>
      <c r="D108" s="9" t="s">
        <v>327</v>
      </c>
      <c r="E108" s="98">
        <f>SUM(E104:E107)</f>
        <v>0</v>
      </c>
      <c r="F108" s="98">
        <f>SUM(F104:F107)</f>
        <v>0</v>
      </c>
      <c r="G108" s="98">
        <f>SUM(G104:G107)</f>
        <v>0</v>
      </c>
      <c r="H108" s="98">
        <f>SUM(H104:H107)</f>
        <v>0</v>
      </c>
      <c r="I108" s="98">
        <f>SUM(I104:I107)</f>
        <v>0</v>
      </c>
      <c r="J108" s="9"/>
    </row>
    <row r="109" spans="1:10" ht="12.75">
      <c r="A109" s="9">
        <v>105</v>
      </c>
      <c r="B109" s="84">
        <v>1</v>
      </c>
      <c r="C109" s="62" t="s">
        <v>328</v>
      </c>
      <c r="D109" s="9" t="s">
        <v>329</v>
      </c>
      <c r="E109" s="100"/>
      <c r="F109" s="97"/>
      <c r="G109" s="101"/>
      <c r="H109" s="100"/>
      <c r="I109" s="100"/>
      <c r="J109" s="9"/>
    </row>
    <row r="110" spans="1:10" ht="12.75">
      <c r="A110" s="9">
        <v>106</v>
      </c>
      <c r="B110" s="84" t="s">
        <v>330</v>
      </c>
      <c r="C110" s="63" t="s">
        <v>331</v>
      </c>
      <c r="D110" s="9" t="s">
        <v>332</v>
      </c>
      <c r="E110" s="98">
        <f aca="true" t="shared" si="15" ref="E110:J110">E87+E92+E97+E103+E108</f>
        <v>20713368</v>
      </c>
      <c r="F110" s="98">
        <f t="shared" si="15"/>
        <v>0</v>
      </c>
      <c r="G110" s="98">
        <f t="shared" si="15"/>
        <v>0</v>
      </c>
      <c r="H110" s="98">
        <f t="shared" si="15"/>
        <v>20713368</v>
      </c>
      <c r="I110" s="98">
        <f t="shared" si="15"/>
        <v>21731576</v>
      </c>
      <c r="J110" s="98">
        <f t="shared" si="15"/>
        <v>21731576</v>
      </c>
    </row>
    <row r="111" spans="1:10" ht="12.75">
      <c r="A111" s="9">
        <v>107</v>
      </c>
      <c r="B111" s="65" t="s">
        <v>333</v>
      </c>
      <c r="C111" s="10" t="s">
        <v>334</v>
      </c>
      <c r="D111" s="10"/>
      <c r="E111" s="98">
        <f aca="true" t="shared" si="16" ref="E111:J111">E83+E110</f>
        <v>73956116</v>
      </c>
      <c r="F111" s="98">
        <f t="shared" si="16"/>
        <v>10512096</v>
      </c>
      <c r="G111" s="98">
        <f t="shared" si="16"/>
        <v>0</v>
      </c>
      <c r="H111" s="98">
        <f t="shared" si="16"/>
        <v>84468212</v>
      </c>
      <c r="I111" s="98">
        <f t="shared" si="16"/>
        <v>81296659</v>
      </c>
      <c r="J111" s="98">
        <f t="shared" si="16"/>
        <v>80994550</v>
      </c>
    </row>
    <row r="112" spans="2:8" ht="12.75">
      <c r="B112" s="46"/>
      <c r="C112" s="3"/>
      <c r="D112" s="13"/>
      <c r="E112" s="1"/>
      <c r="F112" s="45"/>
      <c r="G112" s="3"/>
      <c r="H112" s="3"/>
    </row>
    <row r="113" spans="2:8" ht="12.75">
      <c r="B113" s="46"/>
      <c r="C113" s="3"/>
      <c r="E113" s="3"/>
      <c r="F113" s="3"/>
      <c r="G113" s="3"/>
      <c r="H113" s="13"/>
    </row>
    <row r="114" spans="2:8" ht="12.75">
      <c r="B114" s="66"/>
      <c r="C114" s="3"/>
      <c r="E114" s="3"/>
      <c r="F114" s="3"/>
      <c r="G114" s="14"/>
      <c r="H114" s="13"/>
    </row>
    <row r="115" spans="2:8" ht="12.75">
      <c r="B115" s="46"/>
      <c r="C115" s="3"/>
      <c r="E115" s="3"/>
      <c r="F115" s="3"/>
      <c r="G115" s="3"/>
      <c r="H115" s="13"/>
    </row>
    <row r="116" spans="2:7" ht="12.75">
      <c r="B116" s="46"/>
      <c r="C116" s="3"/>
      <c r="E116" s="3"/>
      <c r="G116" s="3"/>
    </row>
    <row r="117" spans="2:7" ht="12.75">
      <c r="B117" s="46"/>
      <c r="C117" s="3"/>
      <c r="E117" s="3"/>
      <c r="G117" s="3"/>
    </row>
    <row r="118" spans="2:7" ht="15.75">
      <c r="B118" s="46"/>
      <c r="C118" s="17"/>
      <c r="E118" s="3"/>
      <c r="G118" s="14"/>
    </row>
    <row r="119" spans="2:7" ht="12.75">
      <c r="B119" s="46"/>
      <c r="C119" s="3"/>
      <c r="E119" s="3"/>
      <c r="G119" s="3"/>
    </row>
    <row r="120" spans="2:7" ht="12.75">
      <c r="B120" s="46"/>
      <c r="C120" s="3"/>
      <c r="E120" s="3"/>
      <c r="G120" s="3"/>
    </row>
    <row r="121" spans="2:7" ht="12.75">
      <c r="B121" s="46"/>
      <c r="C121" s="3"/>
      <c r="E121" s="3"/>
      <c r="G121" s="3"/>
    </row>
    <row r="122" spans="2:7" ht="12.75">
      <c r="B122" s="46"/>
      <c r="C122" s="3"/>
      <c r="E122" s="3"/>
      <c r="G122" s="3"/>
    </row>
    <row r="123" spans="2:7" ht="12.75">
      <c r="B123" s="46"/>
      <c r="C123" s="3"/>
      <c r="E123" s="3"/>
      <c r="G123" s="3"/>
    </row>
    <row r="124" spans="2:7" ht="12.75">
      <c r="B124" s="46"/>
      <c r="C124" s="3"/>
      <c r="E124" s="3"/>
      <c r="G124" s="3"/>
    </row>
    <row r="125" spans="2:7" ht="12.75">
      <c r="B125" s="46"/>
      <c r="C125" s="3"/>
      <c r="E125" s="3"/>
      <c r="G125" s="3"/>
    </row>
    <row r="126" spans="2:7" ht="12.75">
      <c r="B126" s="46"/>
      <c r="C126" s="3"/>
      <c r="E126" s="3"/>
      <c r="G126" s="3"/>
    </row>
    <row r="127" spans="2:7" ht="12.75">
      <c r="B127" s="66"/>
      <c r="C127" s="3"/>
      <c r="E127" s="3"/>
      <c r="G127" s="3"/>
    </row>
    <row r="128" spans="2:7" ht="12.75">
      <c r="B128" s="46"/>
      <c r="C128" s="3"/>
      <c r="E128" s="3"/>
      <c r="G128" s="14"/>
    </row>
    <row r="129" spans="2:7" ht="12.75">
      <c r="B129" s="46"/>
      <c r="C129" s="3"/>
      <c r="E129" s="3"/>
      <c r="G129" s="3"/>
    </row>
    <row r="130" spans="2:7" ht="12.75">
      <c r="B130" s="46"/>
      <c r="C130" s="3"/>
      <c r="E130" s="3"/>
      <c r="G130" s="14"/>
    </row>
    <row r="131" spans="2:7" ht="12.75">
      <c r="B131" s="4"/>
      <c r="C131" s="13"/>
      <c r="E131" s="13"/>
      <c r="G131" s="13"/>
    </row>
    <row r="132" spans="2:7" ht="12.75">
      <c r="B132" s="4"/>
      <c r="C132" s="13"/>
      <c r="E132" s="13"/>
      <c r="G132" s="13"/>
    </row>
    <row r="133" spans="2:7" ht="12.75">
      <c r="B133" s="4"/>
      <c r="C133" s="13"/>
      <c r="E133" s="13"/>
      <c r="G133" s="13"/>
    </row>
    <row r="134" spans="2:7" ht="12.75">
      <c r="B134" s="4"/>
      <c r="C134" s="13"/>
      <c r="E134" s="13"/>
      <c r="G134" s="13"/>
    </row>
    <row r="135" spans="2:7" ht="12.75">
      <c r="B135" s="4"/>
      <c r="C135" s="13"/>
      <c r="E135" s="13"/>
      <c r="G135" s="13"/>
    </row>
    <row r="136" spans="2:7" ht="12.75">
      <c r="B136" s="4"/>
      <c r="C136" s="13"/>
      <c r="E136" s="13"/>
      <c r="G136" s="13"/>
    </row>
    <row r="137" spans="2:7" ht="12.75">
      <c r="B137" s="4"/>
      <c r="C137" s="13"/>
      <c r="E137" s="13"/>
      <c r="G137" s="13"/>
    </row>
    <row r="138" spans="2:7" ht="12.75">
      <c r="B138" s="4"/>
      <c r="C138" s="13"/>
      <c r="E138" s="13"/>
      <c r="G138" s="13"/>
    </row>
    <row r="139" spans="2:7" ht="12.75">
      <c r="B139" s="4"/>
      <c r="C139" s="13"/>
      <c r="E139" s="13"/>
      <c r="G139" s="13"/>
    </row>
    <row r="140" spans="2:7" ht="12.75">
      <c r="B140" s="4"/>
      <c r="C140" s="13"/>
      <c r="E140" s="13"/>
      <c r="G140" s="13"/>
    </row>
    <row r="141" spans="2:7" ht="12.75">
      <c r="B141" s="4"/>
      <c r="C141" s="13"/>
      <c r="E141" s="13"/>
      <c r="G141" s="13"/>
    </row>
    <row r="142" spans="2:7" ht="12.75">
      <c r="B142" s="4"/>
      <c r="C142" s="13"/>
      <c r="E142" s="13"/>
      <c r="G142" s="13"/>
    </row>
    <row r="143" spans="2:7" ht="12.75">
      <c r="B143" s="4"/>
      <c r="C143" s="13"/>
      <c r="E143" s="13"/>
      <c r="G143" s="13"/>
    </row>
    <row r="144" spans="2:7" ht="12.75">
      <c r="B144" s="4"/>
      <c r="C144" s="13"/>
      <c r="E144" s="13"/>
      <c r="G144" s="13"/>
    </row>
    <row r="145" spans="2:7" ht="12.75">
      <c r="B145" s="4"/>
      <c r="C145" s="13"/>
      <c r="E145" s="13"/>
      <c r="G145" s="13"/>
    </row>
    <row r="146" spans="2:7" ht="12.75">
      <c r="B146" s="4"/>
      <c r="C146" s="13"/>
      <c r="E146" s="13"/>
      <c r="G146" s="13"/>
    </row>
    <row r="147" spans="2:7" ht="12.75">
      <c r="B147" s="4"/>
      <c r="C147" s="13"/>
      <c r="E147" s="13"/>
      <c r="G147" s="13"/>
    </row>
    <row r="148" spans="2:7" ht="12.75">
      <c r="B148" s="4"/>
      <c r="C148" s="13"/>
      <c r="E148" s="13"/>
      <c r="G148" s="13"/>
    </row>
    <row r="149" spans="2:7" ht="12.75">
      <c r="B149" s="4"/>
      <c r="C149" s="13"/>
      <c r="E149" s="13"/>
      <c r="G149" s="13"/>
    </row>
    <row r="150" spans="2:7" ht="12.75">
      <c r="B150" s="4"/>
      <c r="C150" s="13"/>
      <c r="E150" s="13"/>
      <c r="G150" s="13"/>
    </row>
    <row r="151" spans="2:7" ht="12.75">
      <c r="B151" s="4"/>
      <c r="C151" s="13"/>
      <c r="E151" s="13"/>
      <c r="G151" s="13"/>
    </row>
    <row r="152" spans="2:7" ht="12.75">
      <c r="B152" s="4"/>
      <c r="C152" s="13"/>
      <c r="E152" s="13"/>
      <c r="G152" s="13"/>
    </row>
    <row r="153" spans="2:7" ht="12.75">
      <c r="B153" s="4"/>
      <c r="C153" s="13"/>
      <c r="E153" s="13"/>
      <c r="G153" s="13"/>
    </row>
    <row r="154" spans="2:7" ht="12.75">
      <c r="B154" s="4"/>
      <c r="C154" s="13"/>
      <c r="E154" s="13"/>
      <c r="G154" s="13"/>
    </row>
    <row r="155" spans="2:7" ht="12.75">
      <c r="B155" s="4"/>
      <c r="C155" s="13"/>
      <c r="E155" s="13"/>
      <c r="G155" s="13"/>
    </row>
    <row r="156" spans="2:7" ht="12.75">
      <c r="B156" s="4"/>
      <c r="C156" s="13"/>
      <c r="E156" s="13"/>
      <c r="G156" s="13"/>
    </row>
    <row r="157" spans="2:7" ht="12.75">
      <c r="B157" s="4"/>
      <c r="C157" s="13"/>
      <c r="E157" s="13"/>
      <c r="G157" s="13"/>
    </row>
    <row r="158" spans="2:7" ht="12.75">
      <c r="B158" s="4"/>
      <c r="C158" s="13"/>
      <c r="E158" s="13"/>
      <c r="G158" s="13"/>
    </row>
    <row r="159" spans="2:7" ht="12.75">
      <c r="B159" s="4"/>
      <c r="C159" s="13"/>
      <c r="E159" s="13"/>
      <c r="G159" s="13"/>
    </row>
    <row r="160" spans="2:7" ht="12.75">
      <c r="B160" s="4"/>
      <c r="C160" s="13"/>
      <c r="E160" s="13"/>
      <c r="G160" s="13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6">
      <selection activeCell="F12" sqref="F12"/>
    </sheetView>
  </sheetViews>
  <sheetFormatPr defaultColWidth="9.140625" defaultRowHeight="12.75"/>
  <cols>
    <col min="2" max="2" width="48.8515625" style="0" customWidth="1"/>
    <col min="3" max="3" width="14.8515625" style="0" customWidth="1"/>
  </cols>
  <sheetData>
    <row r="1" ht="12.75">
      <c r="B1" s="1" t="s">
        <v>720</v>
      </c>
    </row>
    <row r="3" spans="2:3" ht="12.75">
      <c r="B3" t="s">
        <v>394</v>
      </c>
      <c r="C3" s="1" t="s">
        <v>362</v>
      </c>
    </row>
    <row r="4" spans="2:6" ht="12.75">
      <c r="B4" s="234" t="s">
        <v>482</v>
      </c>
      <c r="C4" s="234"/>
      <c r="D4" s="234"/>
      <c r="E4" s="234"/>
      <c r="F4" s="234"/>
    </row>
    <row r="5" spans="2:3" ht="13.5" thickBot="1">
      <c r="B5" t="s">
        <v>46</v>
      </c>
      <c r="C5" t="s">
        <v>90</v>
      </c>
    </row>
    <row r="6" spans="1:3" ht="13.5" thickBot="1">
      <c r="A6" s="150">
        <v>1</v>
      </c>
      <c r="B6" s="151" t="s">
        <v>483</v>
      </c>
      <c r="C6" s="151">
        <v>2016</v>
      </c>
    </row>
    <row r="7" spans="1:3" ht="13.5" customHeight="1">
      <c r="A7" s="152">
        <v>2</v>
      </c>
      <c r="B7" s="153" t="s">
        <v>484</v>
      </c>
      <c r="C7" s="154">
        <v>9210253</v>
      </c>
    </row>
    <row r="8" spans="1:3" ht="20.25" customHeight="1">
      <c r="A8" s="152">
        <v>3</v>
      </c>
      <c r="B8" s="155" t="s">
        <v>485</v>
      </c>
      <c r="C8" s="156"/>
    </row>
    <row r="9" spans="1:3" ht="19.5" customHeight="1">
      <c r="A9" s="152">
        <v>4</v>
      </c>
      <c r="B9" s="155" t="s">
        <v>486</v>
      </c>
      <c r="C9" s="156">
        <v>6793</v>
      </c>
    </row>
    <row r="10" spans="1:3" ht="42" customHeight="1">
      <c r="A10" s="152">
        <v>5</v>
      </c>
      <c r="B10" s="155" t="s">
        <v>487</v>
      </c>
      <c r="C10" s="156"/>
    </row>
    <row r="11" spans="1:3" ht="21" customHeight="1">
      <c r="A11" s="152">
        <v>6</v>
      </c>
      <c r="B11" s="155" t="s">
        <v>488</v>
      </c>
      <c r="C11" s="156">
        <v>0</v>
      </c>
    </row>
    <row r="12" spans="1:3" ht="32.25" customHeight="1">
      <c r="A12" s="152">
        <v>7</v>
      </c>
      <c r="B12" s="157" t="s">
        <v>489</v>
      </c>
      <c r="C12" s="156">
        <v>0</v>
      </c>
    </row>
    <row r="13" spans="1:3" ht="17.25" customHeight="1" thickBot="1">
      <c r="A13" s="158">
        <v>8</v>
      </c>
      <c r="B13" s="159" t="s">
        <v>490</v>
      </c>
      <c r="C13" s="160">
        <v>0</v>
      </c>
    </row>
    <row r="14" spans="1:3" ht="13.5" thickBot="1">
      <c r="A14" s="161">
        <v>9</v>
      </c>
      <c r="B14" s="14" t="s">
        <v>491</v>
      </c>
      <c r="C14" s="162">
        <f>SUM(C7:C13)</f>
        <v>9217046</v>
      </c>
    </row>
    <row r="15" spans="1:3" ht="13.5" thickBot="1">
      <c r="A15" s="163">
        <v>10</v>
      </c>
      <c r="B15" s="164" t="s">
        <v>492</v>
      </c>
      <c r="C15" s="165">
        <f>C14/2</f>
        <v>4608523</v>
      </c>
    </row>
    <row r="16" spans="1:7" ht="12.75">
      <c r="A16" s="13"/>
      <c r="B16" s="14"/>
      <c r="C16" s="15"/>
      <c r="D16" s="13"/>
      <c r="E16" s="13"/>
      <c r="F16" s="13"/>
      <c r="G16" s="13"/>
    </row>
    <row r="17" spans="1:7" ht="12.75">
      <c r="A17" s="13"/>
      <c r="B17" s="14"/>
      <c r="C17" s="15"/>
      <c r="D17" s="13"/>
      <c r="E17" s="13"/>
      <c r="F17" s="13"/>
      <c r="G17" s="13"/>
    </row>
    <row r="18" spans="1:7" ht="12.75">
      <c r="A18" s="13"/>
      <c r="B18" s="14"/>
      <c r="C18" s="15"/>
      <c r="D18" s="13"/>
      <c r="E18" s="13"/>
      <c r="F18" s="13"/>
      <c r="G18" s="13"/>
    </row>
    <row r="19" spans="1:7" ht="13.5" thickBot="1">
      <c r="A19" s="13"/>
      <c r="B19" s="166" t="s">
        <v>46</v>
      </c>
      <c r="C19" s="13" t="s">
        <v>90</v>
      </c>
      <c r="D19" s="13" t="s">
        <v>69</v>
      </c>
      <c r="E19" s="13" t="s">
        <v>70</v>
      </c>
      <c r="F19" s="13" t="s">
        <v>99</v>
      </c>
      <c r="G19" s="13" t="s">
        <v>100</v>
      </c>
    </row>
    <row r="20" spans="1:7" ht="13.5" thickBot="1">
      <c r="A20" s="167">
        <v>11</v>
      </c>
      <c r="B20" s="168" t="s">
        <v>493</v>
      </c>
      <c r="C20" s="169">
        <v>2016</v>
      </c>
      <c r="D20" s="170">
        <v>2017</v>
      </c>
      <c r="E20" s="170">
        <v>2018</v>
      </c>
      <c r="F20" s="171">
        <v>2019</v>
      </c>
      <c r="G20" s="171">
        <v>2020</v>
      </c>
    </row>
    <row r="21" spans="1:7" ht="23.25" customHeight="1">
      <c r="A21" s="150">
        <v>12</v>
      </c>
      <c r="B21" s="172" t="s">
        <v>494</v>
      </c>
      <c r="C21" s="173"/>
      <c r="D21" s="20"/>
      <c r="E21" s="20"/>
      <c r="F21" s="20"/>
      <c r="G21" s="174"/>
    </row>
    <row r="22" spans="1:7" ht="12.75">
      <c r="A22" s="152">
        <v>13</v>
      </c>
      <c r="B22" s="172" t="s">
        <v>495</v>
      </c>
      <c r="C22" s="173"/>
      <c r="D22" s="20"/>
      <c r="E22" s="20"/>
      <c r="F22" s="20"/>
      <c r="G22" s="174"/>
    </row>
    <row r="23" spans="1:7" ht="12.75">
      <c r="A23" s="152">
        <v>14</v>
      </c>
      <c r="B23" s="172" t="s">
        <v>496</v>
      </c>
      <c r="C23" s="173"/>
      <c r="D23" s="20"/>
      <c r="E23" s="20"/>
      <c r="F23" s="20"/>
      <c r="G23" s="174"/>
    </row>
    <row r="24" spans="1:7" ht="18.75" customHeight="1">
      <c r="A24" s="152">
        <v>15</v>
      </c>
      <c r="B24" s="172" t="s">
        <v>497</v>
      </c>
      <c r="C24" s="173"/>
      <c r="D24" s="20"/>
      <c r="E24" s="20"/>
      <c r="F24" s="20"/>
      <c r="G24" s="174"/>
    </row>
    <row r="25" spans="1:7" ht="34.5" customHeight="1">
      <c r="A25" s="152">
        <v>16</v>
      </c>
      <c r="B25" s="172" t="s">
        <v>498</v>
      </c>
      <c r="C25" s="173"/>
      <c r="D25" s="20"/>
      <c r="E25" s="20"/>
      <c r="F25" s="20"/>
      <c r="G25" s="174"/>
    </row>
    <row r="26" spans="1:7" ht="39" customHeight="1">
      <c r="A26" s="152">
        <v>17</v>
      </c>
      <c r="B26" s="172" t="s">
        <v>499</v>
      </c>
      <c r="C26" s="173"/>
      <c r="D26" s="20"/>
      <c r="E26" s="20"/>
      <c r="F26" s="20"/>
      <c r="G26" s="174"/>
    </row>
    <row r="27" spans="1:7" ht="52.5" customHeight="1" thickBot="1">
      <c r="A27" s="175">
        <v>18</v>
      </c>
      <c r="B27" s="176" t="s">
        <v>500</v>
      </c>
      <c r="C27" s="177"/>
      <c r="D27" s="178"/>
      <c r="E27" s="178"/>
      <c r="F27" s="178"/>
      <c r="G27" s="179"/>
    </row>
    <row r="28" spans="1:7" ht="12.75">
      <c r="A28" s="180">
        <v>19</v>
      </c>
      <c r="B28" s="181" t="s">
        <v>49</v>
      </c>
      <c r="C28" s="182"/>
      <c r="D28" s="183"/>
      <c r="E28" s="183"/>
      <c r="F28" s="183"/>
      <c r="G28" s="184"/>
    </row>
    <row r="29" spans="1:7" ht="24" customHeight="1" thickBot="1">
      <c r="A29" s="185">
        <v>20</v>
      </c>
      <c r="B29" s="186" t="s">
        <v>501</v>
      </c>
      <c r="C29" s="187">
        <v>0</v>
      </c>
      <c r="D29" s="188">
        <v>0</v>
      </c>
      <c r="E29" s="188">
        <v>0</v>
      </c>
      <c r="F29" s="188">
        <v>0</v>
      </c>
      <c r="G29" s="189">
        <v>0</v>
      </c>
    </row>
    <row r="30" spans="1:7" ht="35.25" customHeight="1" thickBot="1">
      <c r="A30" s="190">
        <v>21</v>
      </c>
      <c r="B30" s="191" t="s">
        <v>502</v>
      </c>
      <c r="C30" s="192">
        <f>C15</f>
        <v>4608523</v>
      </c>
      <c r="D30" s="193"/>
      <c r="E30" s="193"/>
      <c r="F30" s="193"/>
      <c r="G30" s="194"/>
    </row>
    <row r="31" ht="12.75">
      <c r="A31" s="13"/>
    </row>
    <row r="32" ht="12.75">
      <c r="A32" s="13"/>
    </row>
    <row r="33" spans="1:6" ht="13.5" thickBot="1">
      <c r="A33" s="13"/>
      <c r="B33" t="s">
        <v>46</v>
      </c>
      <c r="C33" t="s">
        <v>90</v>
      </c>
      <c r="D33" t="s">
        <v>69</v>
      </c>
      <c r="E33" t="s">
        <v>70</v>
      </c>
      <c r="F33" t="s">
        <v>99</v>
      </c>
    </row>
    <row r="34" spans="1:6" ht="12.75">
      <c r="A34" s="180">
        <v>22</v>
      </c>
      <c r="B34" s="235" t="s">
        <v>503</v>
      </c>
      <c r="C34" s="236"/>
      <c r="D34" s="236"/>
      <c r="E34" s="236"/>
      <c r="F34" s="237"/>
    </row>
    <row r="35" spans="1:6" ht="12.75">
      <c r="A35" s="195">
        <v>23</v>
      </c>
      <c r="B35" s="196" t="s">
        <v>504</v>
      </c>
      <c r="C35" s="9" t="s">
        <v>505</v>
      </c>
      <c r="D35" s="9"/>
      <c r="E35" s="9"/>
      <c r="F35" s="197"/>
    </row>
    <row r="36" spans="1:6" ht="12.75">
      <c r="A36" s="195">
        <v>24</v>
      </c>
      <c r="B36" s="196" t="s">
        <v>506</v>
      </c>
      <c r="C36" s="9"/>
      <c r="D36" s="9"/>
      <c r="E36" s="9"/>
      <c r="F36" s="197"/>
    </row>
    <row r="37" spans="1:6" ht="12.75">
      <c r="A37" s="195">
        <v>25</v>
      </c>
      <c r="B37" s="196" t="s">
        <v>507</v>
      </c>
      <c r="C37" s="9"/>
      <c r="D37" s="9"/>
      <c r="E37" s="9"/>
      <c r="F37" s="197"/>
    </row>
    <row r="38" spans="1:6" ht="13.5" thickBot="1">
      <c r="A38" s="185">
        <v>26</v>
      </c>
      <c r="B38" s="198" t="s">
        <v>49</v>
      </c>
      <c r="C38" s="199"/>
      <c r="D38" s="199"/>
      <c r="E38" s="199"/>
      <c r="F38" s="200"/>
    </row>
    <row r="39" spans="1:7" ht="12.75">
      <c r="A39" s="13"/>
      <c r="B39" s="13"/>
      <c r="C39" s="13"/>
      <c r="D39" s="13"/>
      <c r="E39" s="13"/>
      <c r="F39" s="13"/>
      <c r="G39" s="13"/>
    </row>
  </sheetData>
  <sheetProtection/>
  <mergeCells count="2">
    <mergeCell ref="B4:F4"/>
    <mergeCell ref="B34:F3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6.140625" style="0" customWidth="1"/>
  </cols>
  <sheetData>
    <row r="1" ht="12.75">
      <c r="B1" s="201" t="s">
        <v>721</v>
      </c>
    </row>
    <row r="2" ht="12.75">
      <c r="B2" t="s">
        <v>394</v>
      </c>
    </row>
    <row r="3" ht="12.75">
      <c r="B3" s="131" t="s">
        <v>508</v>
      </c>
    </row>
    <row r="4" spans="2:4" ht="12.75">
      <c r="B4" s="131" t="s">
        <v>46</v>
      </c>
      <c r="C4" t="s">
        <v>90</v>
      </c>
      <c r="D4" t="s">
        <v>69</v>
      </c>
    </row>
    <row r="6" spans="1:4" ht="12.75">
      <c r="A6" s="9" t="s">
        <v>509</v>
      </c>
      <c r="B6" s="9" t="s">
        <v>0</v>
      </c>
      <c r="C6" s="9" t="s">
        <v>510</v>
      </c>
      <c r="D6" s="9" t="s">
        <v>452</v>
      </c>
    </row>
    <row r="7" spans="1:4" ht="12.75">
      <c r="A7" s="9">
        <v>1</v>
      </c>
      <c r="B7" s="202" t="s">
        <v>511</v>
      </c>
      <c r="C7" s="9"/>
      <c r="D7" s="9"/>
    </row>
    <row r="8" spans="1:4" ht="12.75">
      <c r="A8" s="9">
        <v>2</v>
      </c>
      <c r="B8" s="202" t="s">
        <v>512</v>
      </c>
      <c r="C8" s="9"/>
      <c r="D8" s="9"/>
    </row>
    <row r="9" spans="1:4" ht="12.75">
      <c r="A9" s="9">
        <v>3</v>
      </c>
      <c r="B9" s="202" t="s">
        <v>513</v>
      </c>
      <c r="C9" s="9"/>
      <c r="D9" s="9"/>
    </row>
    <row r="10" spans="1:4" ht="12.75">
      <c r="A10" s="9">
        <v>4</v>
      </c>
      <c r="B10" s="202" t="s">
        <v>514</v>
      </c>
      <c r="C10" s="9">
        <v>12000</v>
      </c>
      <c r="D10" s="9">
        <v>96</v>
      </c>
    </row>
    <row r="11" spans="1:4" ht="12.75">
      <c r="A11" s="9">
        <v>5</v>
      </c>
      <c r="B11" s="202" t="s">
        <v>515</v>
      </c>
      <c r="C11" s="9"/>
      <c r="D11" s="9"/>
    </row>
    <row r="12" spans="1:4" ht="12.75">
      <c r="A12" s="9">
        <v>6</v>
      </c>
      <c r="B12" s="202" t="s">
        <v>516</v>
      </c>
      <c r="C12" s="9"/>
      <c r="D12" s="9"/>
    </row>
    <row r="13" spans="1:4" ht="12.75">
      <c r="A13" s="9">
        <v>7</v>
      </c>
      <c r="B13" s="9" t="s">
        <v>517</v>
      </c>
      <c r="C13" s="9"/>
      <c r="D13" s="9"/>
    </row>
    <row r="14" spans="1:4" ht="12.75">
      <c r="A14" s="9">
        <v>8</v>
      </c>
      <c r="B14" s="10" t="s">
        <v>44</v>
      </c>
      <c r="C14" s="10">
        <f>SUM(C7:C12)</f>
        <v>12000</v>
      </c>
      <c r="D14" s="10">
        <f>SUM(D7:D12)</f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6">
      <selection activeCell="A33" sqref="A33"/>
    </sheetView>
  </sheetViews>
  <sheetFormatPr defaultColWidth="9.140625" defaultRowHeight="12.75"/>
  <cols>
    <col min="2" max="2" width="68.421875" style="0" customWidth="1"/>
    <col min="3" max="3" width="18.7109375" style="0" customWidth="1"/>
    <col min="4" max="4" width="19.140625" style="0" customWidth="1"/>
    <col min="5" max="5" width="15.00390625" style="0" customWidth="1"/>
  </cols>
  <sheetData>
    <row r="1" ht="12.75">
      <c r="B1" s="1" t="s">
        <v>722</v>
      </c>
    </row>
    <row r="2" ht="12.75">
      <c r="B2" t="s">
        <v>394</v>
      </c>
    </row>
    <row r="3" ht="12.75">
      <c r="B3" s="6" t="s">
        <v>418</v>
      </c>
    </row>
    <row r="4" spans="1:5" ht="12.75">
      <c r="A4" s="9" t="s">
        <v>419</v>
      </c>
      <c r="B4" s="12" t="s">
        <v>46</v>
      </c>
      <c r="C4" s="9" t="s">
        <v>90</v>
      </c>
      <c r="D4" s="12" t="s">
        <v>91</v>
      </c>
      <c r="E4" s="12" t="s">
        <v>403</v>
      </c>
    </row>
    <row r="5" spans="1:5" ht="12.75">
      <c r="A5" s="9">
        <v>1</v>
      </c>
      <c r="B5" s="10" t="s">
        <v>0</v>
      </c>
      <c r="C5" s="128" t="s">
        <v>420</v>
      </c>
      <c r="D5" s="9"/>
      <c r="E5" s="9"/>
    </row>
    <row r="6" spans="1:5" ht="12.75">
      <c r="A6" s="9"/>
      <c r="B6" s="9"/>
      <c r="C6" s="9"/>
      <c r="D6" s="9"/>
      <c r="E6" s="9"/>
    </row>
    <row r="7" spans="1:5" ht="12.75">
      <c r="A7" s="9">
        <v>2</v>
      </c>
      <c r="B7" s="10" t="s">
        <v>421</v>
      </c>
      <c r="C7" s="127" t="s">
        <v>422</v>
      </c>
      <c r="D7" s="147" t="s">
        <v>402</v>
      </c>
      <c r="E7" s="147" t="s">
        <v>459</v>
      </c>
    </row>
    <row r="8" spans="1:5" ht="12.75">
      <c r="A8" s="9">
        <v>3</v>
      </c>
      <c r="B8" s="10" t="s">
        <v>423</v>
      </c>
      <c r="C8" s="97"/>
      <c r="D8" s="9"/>
      <c r="E8" s="9"/>
    </row>
    <row r="9" spans="1:5" ht="12.75">
      <c r="A9" s="9">
        <v>4</v>
      </c>
      <c r="B9" s="9" t="s">
        <v>424</v>
      </c>
      <c r="C9" s="97">
        <v>51000</v>
      </c>
      <c r="D9" s="9">
        <v>51000</v>
      </c>
      <c r="E9" s="9">
        <v>50465</v>
      </c>
    </row>
    <row r="10" spans="1:5" ht="12.75">
      <c r="A10" s="9">
        <v>5</v>
      </c>
      <c r="B10" s="9" t="s">
        <v>425</v>
      </c>
      <c r="C10" s="97">
        <v>51000</v>
      </c>
      <c r="D10" s="9">
        <v>51000</v>
      </c>
      <c r="E10" s="9">
        <v>50541</v>
      </c>
    </row>
    <row r="11" spans="1:5" ht="12.75">
      <c r="A11" s="9">
        <v>6</v>
      </c>
      <c r="B11" s="9" t="s">
        <v>426</v>
      </c>
      <c r="C11" s="97">
        <v>14000</v>
      </c>
      <c r="D11" s="9">
        <v>38633</v>
      </c>
      <c r="E11" s="9">
        <v>13420</v>
      </c>
    </row>
    <row r="12" spans="1:5" ht="12.75">
      <c r="A12" s="9">
        <v>7</v>
      </c>
      <c r="B12" s="9" t="s">
        <v>427</v>
      </c>
      <c r="C12" s="97">
        <v>177414</v>
      </c>
      <c r="D12" s="9">
        <v>177414</v>
      </c>
      <c r="E12" s="9">
        <v>177414</v>
      </c>
    </row>
    <row r="13" spans="1:5" ht="12.75">
      <c r="A13" s="9">
        <v>8</v>
      </c>
      <c r="B13" s="48" t="s">
        <v>428</v>
      </c>
      <c r="C13" s="129">
        <v>22106145</v>
      </c>
      <c r="D13" s="9">
        <v>21561226</v>
      </c>
      <c r="E13" s="9">
        <v>20677361</v>
      </c>
    </row>
    <row r="14" spans="1:5" ht="12.75">
      <c r="A14" s="9">
        <v>9</v>
      </c>
      <c r="B14" s="20" t="s">
        <v>429</v>
      </c>
      <c r="C14" s="97">
        <v>50977</v>
      </c>
      <c r="D14" s="9">
        <v>50977</v>
      </c>
      <c r="E14" s="9">
        <v>51617</v>
      </c>
    </row>
    <row r="15" spans="1:5" ht="12.75">
      <c r="A15" s="9">
        <v>10</v>
      </c>
      <c r="B15" s="64" t="s">
        <v>438</v>
      </c>
      <c r="C15" s="9"/>
      <c r="D15" s="9">
        <v>9125</v>
      </c>
      <c r="E15" s="9">
        <v>9125</v>
      </c>
    </row>
    <row r="16" spans="1:5" ht="12.75">
      <c r="A16" s="9">
        <v>11</v>
      </c>
      <c r="B16" s="64" t="s">
        <v>467</v>
      </c>
      <c r="C16" s="97"/>
      <c r="D16" s="9"/>
      <c r="E16" s="9">
        <v>3936</v>
      </c>
    </row>
    <row r="17" spans="1:5" ht="12.75">
      <c r="A17" s="9"/>
      <c r="B17" s="9"/>
      <c r="C17" s="97"/>
      <c r="D17" s="9"/>
      <c r="E17" s="9"/>
    </row>
    <row r="18" spans="1:5" ht="12.75">
      <c r="A18" s="9"/>
      <c r="B18" s="20"/>
      <c r="C18" s="97"/>
      <c r="D18" s="9"/>
      <c r="E18" s="9"/>
    </row>
    <row r="19" spans="1:5" ht="12.75">
      <c r="A19" s="9"/>
      <c r="B19" s="20"/>
      <c r="C19" s="97"/>
      <c r="D19" s="9"/>
      <c r="E19" s="9"/>
    </row>
    <row r="20" spans="1:5" ht="12.75">
      <c r="A20" s="9">
        <v>12</v>
      </c>
      <c r="B20" s="10" t="s">
        <v>49</v>
      </c>
      <c r="C20" s="98">
        <f>SUM(C9:C19)</f>
        <v>22450536</v>
      </c>
      <c r="D20" s="98">
        <f>SUM(D9:D19)</f>
        <v>21939375</v>
      </c>
      <c r="E20" s="98">
        <f>SUM(E9:E19)</f>
        <v>21033879</v>
      </c>
    </row>
    <row r="21" spans="1:5" ht="12.75">
      <c r="A21" s="9"/>
      <c r="B21" s="9"/>
      <c r="C21" s="97"/>
      <c r="D21" s="9"/>
      <c r="E21" s="9"/>
    </row>
    <row r="22" spans="1:5" ht="12.75">
      <c r="A22" s="9">
        <v>13</v>
      </c>
      <c r="B22" s="10" t="s">
        <v>430</v>
      </c>
      <c r="C22" s="97"/>
      <c r="D22" s="9"/>
      <c r="E22" s="9"/>
    </row>
    <row r="23" spans="1:5" ht="12.75">
      <c r="A23" s="9"/>
      <c r="B23" s="10"/>
      <c r="C23" s="97"/>
      <c r="D23" s="9"/>
      <c r="E23" s="9"/>
    </row>
    <row r="24" spans="1:5" ht="12.75">
      <c r="A24" s="9">
        <v>14</v>
      </c>
      <c r="B24" t="s">
        <v>431</v>
      </c>
      <c r="C24" s="97">
        <v>16000</v>
      </c>
      <c r="D24" s="9">
        <v>16000</v>
      </c>
      <c r="E24" s="9">
        <v>15260</v>
      </c>
    </row>
    <row r="25" spans="1:5" ht="12.75">
      <c r="A25" s="9">
        <v>15</v>
      </c>
      <c r="B25" s="9" t="s">
        <v>432</v>
      </c>
      <c r="C25" s="97">
        <v>15000</v>
      </c>
      <c r="D25" s="9">
        <v>15000</v>
      </c>
      <c r="E25" s="9">
        <v>14940</v>
      </c>
    </row>
    <row r="26" spans="1:5" ht="12.75">
      <c r="A26" s="9">
        <v>16</v>
      </c>
      <c r="B26" s="9" t="s">
        <v>433</v>
      </c>
      <c r="C26" s="97">
        <v>8000</v>
      </c>
      <c r="D26" s="9">
        <v>8000</v>
      </c>
      <c r="E26" s="9"/>
    </row>
    <row r="27" spans="1:5" ht="12.75">
      <c r="A27" s="9">
        <v>17</v>
      </c>
      <c r="B27" s="9" t="s">
        <v>434</v>
      </c>
      <c r="C27" s="97">
        <v>1000</v>
      </c>
      <c r="D27" s="9">
        <v>1000</v>
      </c>
      <c r="E27" s="9">
        <v>1000</v>
      </c>
    </row>
    <row r="28" spans="1:5" ht="12.75">
      <c r="A28" s="9">
        <v>18</v>
      </c>
      <c r="B28" s="9" t="s">
        <v>435</v>
      </c>
      <c r="C28" s="97">
        <v>300000</v>
      </c>
      <c r="D28" s="9">
        <v>300000</v>
      </c>
      <c r="E28" s="9">
        <v>300000</v>
      </c>
    </row>
    <row r="29" spans="1:5" ht="12.75">
      <c r="A29" s="9">
        <v>19</v>
      </c>
      <c r="B29" s="12" t="s">
        <v>437</v>
      </c>
      <c r="C29" s="97"/>
      <c r="D29" s="9">
        <v>100000</v>
      </c>
      <c r="E29" s="9"/>
    </row>
    <row r="30" spans="1:5" ht="12.75">
      <c r="A30" s="9"/>
      <c r="B30" s="12" t="s">
        <v>395</v>
      </c>
      <c r="C30" s="9"/>
      <c r="D30" s="9"/>
      <c r="E30" s="9"/>
    </row>
    <row r="31" spans="1:5" ht="12.75">
      <c r="A31" s="9"/>
      <c r="B31" s="9"/>
      <c r="C31" s="97"/>
      <c r="D31" s="9"/>
      <c r="E31" s="9"/>
    </row>
    <row r="32" spans="1:5" ht="12.75">
      <c r="A32" s="9">
        <v>20</v>
      </c>
      <c r="B32" s="10" t="s">
        <v>49</v>
      </c>
      <c r="C32" s="98">
        <f>SUM(C24:C31)</f>
        <v>340000</v>
      </c>
      <c r="D32" s="98">
        <f>SUM(D24:D31)</f>
        <v>440000</v>
      </c>
      <c r="E32" s="98">
        <f>SUM(E24:E31)</f>
        <v>331200</v>
      </c>
    </row>
    <row r="33" spans="1:5" ht="12.75">
      <c r="A33" s="9">
        <v>21</v>
      </c>
      <c r="B33" s="10" t="s">
        <v>436</v>
      </c>
      <c r="C33" s="98">
        <f>C20+C32</f>
        <v>22790536</v>
      </c>
      <c r="D33" s="98">
        <f>D20+D32</f>
        <v>22379375</v>
      </c>
      <c r="E33" s="98">
        <f>E20+E32</f>
        <v>21365079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63.140625" style="0" customWidth="1"/>
    <col min="3" max="3" width="16.140625" style="0" customWidth="1"/>
  </cols>
  <sheetData>
    <row r="1" ht="12.75">
      <c r="B1" t="s">
        <v>723</v>
      </c>
    </row>
    <row r="2" spans="1:3" ht="12.75">
      <c r="A2" s="238" t="s">
        <v>518</v>
      </c>
      <c r="B2" s="238"/>
      <c r="C2" s="238"/>
    </row>
    <row r="3" spans="1:3" ht="12.75">
      <c r="A3" s="203"/>
      <c r="B3" s="139"/>
      <c r="C3" s="139"/>
    </row>
    <row r="4" spans="1:3" ht="12.75">
      <c r="A4" s="239" t="s">
        <v>708</v>
      </c>
      <c r="B4" s="239"/>
      <c r="C4" s="239"/>
    </row>
    <row r="5" spans="1:3" ht="12.75">
      <c r="A5" s="204" t="s">
        <v>519</v>
      </c>
      <c r="B5" s="204" t="s">
        <v>65</v>
      </c>
      <c r="C5" s="204" t="s">
        <v>66</v>
      </c>
    </row>
    <row r="6" spans="1:3" ht="12.75">
      <c r="A6" s="204">
        <v>0</v>
      </c>
      <c r="B6" s="90" t="s">
        <v>0</v>
      </c>
      <c r="C6" s="147" t="s">
        <v>520</v>
      </c>
    </row>
    <row r="7" spans="1:3" ht="12.75">
      <c r="A7" s="204">
        <v>1</v>
      </c>
      <c r="B7" s="9" t="s">
        <v>521</v>
      </c>
      <c r="C7" s="114">
        <v>59262974</v>
      </c>
    </row>
    <row r="8" spans="1:3" ht="12.75">
      <c r="A8" s="204">
        <v>2</v>
      </c>
      <c r="B8" s="12" t="s">
        <v>522</v>
      </c>
      <c r="C8" s="111">
        <v>68500692</v>
      </c>
    </row>
    <row r="9" spans="1:3" ht="12.75">
      <c r="A9" s="204">
        <v>3</v>
      </c>
      <c r="B9" s="12" t="s">
        <v>523</v>
      </c>
      <c r="C9" s="111">
        <f>C7-C8</f>
        <v>-9237718</v>
      </c>
    </row>
    <row r="10" spans="1:3" ht="12.75">
      <c r="A10" s="204">
        <v>4</v>
      </c>
      <c r="B10" s="12" t="s">
        <v>524</v>
      </c>
      <c r="C10" s="111">
        <v>21731576</v>
      </c>
    </row>
    <row r="11" spans="1:3" ht="12.75">
      <c r="A11" s="204">
        <v>5</v>
      </c>
      <c r="B11" s="12" t="s">
        <v>525</v>
      </c>
      <c r="C11" s="111">
        <v>1096239</v>
      </c>
    </row>
    <row r="12" spans="1:3" ht="12.75">
      <c r="A12" s="204">
        <v>6</v>
      </c>
      <c r="B12" s="12" t="s">
        <v>526</v>
      </c>
      <c r="C12" s="111">
        <f>C10-C11</f>
        <v>20635337</v>
      </c>
    </row>
    <row r="13" spans="1:3" ht="12.75">
      <c r="A13" s="204">
        <v>7</v>
      </c>
      <c r="B13" s="10" t="s">
        <v>527</v>
      </c>
      <c r="C13" s="110">
        <f>+C9+C12</f>
        <v>11397619</v>
      </c>
    </row>
    <row r="14" spans="1:3" ht="12.75">
      <c r="A14" s="204">
        <v>8</v>
      </c>
      <c r="B14" s="12" t="s">
        <v>528</v>
      </c>
      <c r="C14" s="111"/>
    </row>
    <row r="15" spans="1:3" ht="12.75">
      <c r="A15" s="204">
        <v>9</v>
      </c>
      <c r="B15" s="12" t="s">
        <v>529</v>
      </c>
      <c r="C15" s="111"/>
    </row>
    <row r="16" spans="1:3" ht="12.75">
      <c r="A16" s="204">
        <v>10</v>
      </c>
      <c r="B16" s="12" t="s">
        <v>530</v>
      </c>
      <c r="C16" s="111">
        <f>+C14-C15</f>
        <v>0</v>
      </c>
    </row>
    <row r="17" spans="1:3" ht="12.75">
      <c r="A17" s="204">
        <v>11</v>
      </c>
      <c r="B17" s="12" t="s">
        <v>531</v>
      </c>
      <c r="C17" s="111"/>
    </row>
    <row r="18" spans="1:3" ht="12.75">
      <c r="A18" s="204">
        <v>12</v>
      </c>
      <c r="B18" s="12" t="s">
        <v>532</v>
      </c>
      <c r="C18" s="111"/>
    </row>
    <row r="19" spans="1:3" ht="12.75">
      <c r="A19" s="204">
        <v>13</v>
      </c>
      <c r="B19" s="12" t="s">
        <v>533</v>
      </c>
      <c r="C19" s="111">
        <f>+C17-C18</f>
        <v>0</v>
      </c>
    </row>
    <row r="20" spans="1:3" ht="12.75">
      <c r="A20" s="204">
        <v>14</v>
      </c>
      <c r="B20" s="10" t="s">
        <v>534</v>
      </c>
      <c r="C20" s="110">
        <f>+C16+C19</f>
        <v>0</v>
      </c>
    </row>
    <row r="21" spans="1:3" ht="12.75">
      <c r="A21" s="204">
        <v>15</v>
      </c>
      <c r="B21" s="10" t="s">
        <v>535</v>
      </c>
      <c r="C21" s="110">
        <f>+C13+C20</f>
        <v>11397619</v>
      </c>
    </row>
    <row r="22" spans="1:3" ht="12.75">
      <c r="A22" s="204">
        <v>16</v>
      </c>
      <c r="B22" s="12" t="s">
        <v>536</v>
      </c>
      <c r="C22" s="111"/>
    </row>
    <row r="23" spans="1:3" ht="12.75">
      <c r="A23" s="204">
        <v>17</v>
      </c>
      <c r="B23" s="12" t="s">
        <v>537</v>
      </c>
      <c r="C23" s="111">
        <f>+C13-C22</f>
        <v>11397619</v>
      </c>
    </row>
    <row r="24" spans="1:3" ht="12.75">
      <c r="A24" s="204">
        <v>18</v>
      </c>
      <c r="B24" s="12" t="s">
        <v>538</v>
      </c>
      <c r="C24" s="111">
        <f>+C20*0.1</f>
        <v>0</v>
      </c>
    </row>
    <row r="25" spans="1:3" ht="12.75">
      <c r="A25" s="204">
        <v>19</v>
      </c>
      <c r="B25" s="12" t="s">
        <v>539</v>
      </c>
      <c r="C25" s="111">
        <f>+C20-C24</f>
        <v>0</v>
      </c>
    </row>
  </sheetData>
  <sheetProtection/>
  <mergeCells count="2">
    <mergeCell ref="A2:C2"/>
    <mergeCell ref="A4:C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63">
      <selection activeCell="J69" sqref="J69"/>
    </sheetView>
  </sheetViews>
  <sheetFormatPr defaultColWidth="9.140625" defaultRowHeight="12.75"/>
  <cols>
    <col min="3" max="3" width="70.8515625" style="0" customWidth="1"/>
    <col min="4" max="4" width="15.8515625" style="0" customWidth="1"/>
    <col min="5" max="5" width="16.7109375" style="0" customWidth="1"/>
  </cols>
  <sheetData>
    <row r="1" spans="1:3" ht="12.75">
      <c r="A1" s="205"/>
      <c r="B1" s="140" t="s">
        <v>540</v>
      </c>
      <c r="C1" t="s">
        <v>724</v>
      </c>
    </row>
    <row r="2" spans="1:2" ht="12.75">
      <c r="A2" s="205"/>
      <c r="B2" s="5"/>
    </row>
    <row r="3" spans="1:5" ht="12.75">
      <c r="A3" s="205"/>
      <c r="B3" s="240" t="s">
        <v>541</v>
      </c>
      <c r="C3" s="240"/>
      <c r="D3" s="240"/>
      <c r="E3" s="240"/>
    </row>
    <row r="4" spans="1:5" ht="12.75">
      <c r="A4" s="205"/>
      <c r="B4" s="206"/>
      <c r="D4" s="239" t="s">
        <v>708</v>
      </c>
      <c r="E4" s="239"/>
    </row>
    <row r="5" spans="1:5" ht="13.5" thickBot="1">
      <c r="A5" s="204" t="s">
        <v>46</v>
      </c>
      <c r="B5" s="204" t="s">
        <v>90</v>
      </c>
      <c r="C5" s="204" t="s">
        <v>69</v>
      </c>
      <c r="D5" s="207" t="s">
        <v>70</v>
      </c>
      <c r="E5" s="207" t="s">
        <v>99</v>
      </c>
    </row>
    <row r="6" spans="1:5" ht="12.75">
      <c r="A6" s="204">
        <v>1</v>
      </c>
      <c r="B6" s="241" t="s">
        <v>542</v>
      </c>
      <c r="C6" s="243" t="s">
        <v>0</v>
      </c>
      <c r="D6" s="245" t="s">
        <v>520</v>
      </c>
      <c r="E6" s="246"/>
    </row>
    <row r="7" spans="1:5" ht="25.5">
      <c r="A7" s="208">
        <v>2</v>
      </c>
      <c r="B7" s="242"/>
      <c r="C7" s="244"/>
      <c r="D7" s="209" t="s">
        <v>706</v>
      </c>
      <c r="E7" s="210" t="s">
        <v>707</v>
      </c>
    </row>
    <row r="8" spans="1:5" ht="12.75">
      <c r="A8" s="204">
        <v>3</v>
      </c>
      <c r="B8" s="211" t="s">
        <v>543</v>
      </c>
      <c r="C8" s="37" t="s">
        <v>544</v>
      </c>
      <c r="D8" s="212"/>
      <c r="E8" s="213"/>
    </row>
    <row r="9" spans="1:5" ht="12.75">
      <c r="A9" s="208">
        <v>4</v>
      </c>
      <c r="B9" s="211" t="s">
        <v>545</v>
      </c>
      <c r="C9" s="37" t="s">
        <v>546</v>
      </c>
      <c r="D9" s="212"/>
      <c r="E9" s="213"/>
    </row>
    <row r="10" spans="1:5" ht="12.75">
      <c r="A10" s="204">
        <v>5</v>
      </c>
      <c r="B10" s="211" t="s">
        <v>547</v>
      </c>
      <c r="C10" s="37" t="s">
        <v>548</v>
      </c>
      <c r="D10" s="212"/>
      <c r="E10" s="213"/>
    </row>
    <row r="11" spans="1:5" ht="12.75">
      <c r="A11" s="208">
        <v>6</v>
      </c>
      <c r="B11" s="211" t="s">
        <v>549</v>
      </c>
      <c r="C11" s="37" t="s">
        <v>550</v>
      </c>
      <c r="D11" s="212">
        <v>0</v>
      </c>
      <c r="E11" s="213">
        <v>0</v>
      </c>
    </row>
    <row r="12" spans="1:5" ht="12.75">
      <c r="A12" s="204">
        <v>7</v>
      </c>
      <c r="B12" s="211" t="s">
        <v>551</v>
      </c>
      <c r="C12" s="47" t="s">
        <v>552</v>
      </c>
      <c r="D12" s="212">
        <v>56430823</v>
      </c>
      <c r="E12" s="213">
        <v>80283760</v>
      </c>
    </row>
    <row r="13" spans="1:5" ht="12.75">
      <c r="A13" s="208">
        <v>8</v>
      </c>
      <c r="B13" s="211" t="s">
        <v>553</v>
      </c>
      <c r="C13" s="47" t="s">
        <v>554</v>
      </c>
      <c r="D13" s="212">
        <v>10677808</v>
      </c>
      <c r="E13" s="213">
        <v>10411228</v>
      </c>
    </row>
    <row r="14" spans="1:5" ht="12.75">
      <c r="A14" s="204">
        <v>9</v>
      </c>
      <c r="B14" s="211" t="s">
        <v>555</v>
      </c>
      <c r="C14" s="47" t="s">
        <v>556</v>
      </c>
      <c r="D14" s="212">
        <v>9357340</v>
      </c>
      <c r="E14" s="213">
        <v>9420167</v>
      </c>
    </row>
    <row r="15" spans="1:5" ht="12.75">
      <c r="A15" s="208">
        <v>10</v>
      </c>
      <c r="B15" s="211" t="s">
        <v>557</v>
      </c>
      <c r="C15" s="47" t="s">
        <v>558</v>
      </c>
      <c r="D15" s="212">
        <f>D12+D13+D14</f>
        <v>76465971</v>
      </c>
      <c r="E15" s="212">
        <f>E12+E13+E14</f>
        <v>100115155</v>
      </c>
    </row>
    <row r="16" spans="1:5" ht="12.75">
      <c r="A16" s="204">
        <v>11</v>
      </c>
      <c r="B16" s="211" t="s">
        <v>559</v>
      </c>
      <c r="C16" s="47" t="s">
        <v>560</v>
      </c>
      <c r="D16" s="212">
        <v>262926</v>
      </c>
      <c r="E16" s="213">
        <v>4018424</v>
      </c>
    </row>
    <row r="17" spans="1:5" ht="12.75">
      <c r="A17" s="208">
        <v>12</v>
      </c>
      <c r="B17" s="211" t="s">
        <v>561</v>
      </c>
      <c r="C17" s="47" t="s">
        <v>562</v>
      </c>
      <c r="D17" s="212"/>
      <c r="E17" s="213"/>
    </row>
    <row r="18" spans="1:5" ht="12.75">
      <c r="A18" s="204">
        <v>13</v>
      </c>
      <c r="B18" s="211" t="s">
        <v>563</v>
      </c>
      <c r="C18" s="47" t="s">
        <v>564</v>
      </c>
      <c r="D18" s="212">
        <v>1112654</v>
      </c>
      <c r="E18" s="213">
        <v>1392020</v>
      </c>
    </row>
    <row r="19" spans="1:5" ht="12.75">
      <c r="A19" s="208">
        <v>14</v>
      </c>
      <c r="B19" s="211" t="s">
        <v>565</v>
      </c>
      <c r="C19" s="47" t="s">
        <v>566</v>
      </c>
      <c r="D19" s="212">
        <f>D16+D17+D18</f>
        <v>1375580</v>
      </c>
      <c r="E19" s="212">
        <f>E16+E17+E18</f>
        <v>5410444</v>
      </c>
    </row>
    <row r="20" spans="1:5" ht="12.75">
      <c r="A20" s="204">
        <v>15</v>
      </c>
      <c r="B20" s="211" t="s">
        <v>567</v>
      </c>
      <c r="C20" s="37" t="s">
        <v>568</v>
      </c>
      <c r="D20" s="212"/>
      <c r="E20" s="213"/>
    </row>
    <row r="21" spans="1:5" ht="12.75">
      <c r="A21" s="208">
        <v>16</v>
      </c>
      <c r="B21" s="211" t="s">
        <v>569</v>
      </c>
      <c r="C21" s="37" t="s">
        <v>570</v>
      </c>
      <c r="D21" s="212">
        <v>51179</v>
      </c>
      <c r="E21" s="213">
        <v>0</v>
      </c>
    </row>
    <row r="22" spans="1:5" ht="12.75">
      <c r="A22" s="204">
        <v>17</v>
      </c>
      <c r="B22" s="211" t="s">
        <v>571</v>
      </c>
      <c r="C22" s="37" t="s">
        <v>572</v>
      </c>
      <c r="D22" s="212"/>
      <c r="E22" s="213"/>
    </row>
    <row r="23" spans="1:5" ht="12.75">
      <c r="A23" s="208">
        <v>18</v>
      </c>
      <c r="B23" s="211" t="s">
        <v>573</v>
      </c>
      <c r="C23" s="37" t="s">
        <v>574</v>
      </c>
      <c r="D23" s="212">
        <f>D15+D19+D21</f>
        <v>77892730</v>
      </c>
      <c r="E23" s="212">
        <f>E15+E19+E21</f>
        <v>105525599</v>
      </c>
    </row>
    <row r="24" spans="1:5" ht="12.75">
      <c r="A24" s="204">
        <v>19</v>
      </c>
      <c r="B24" s="211" t="s">
        <v>575</v>
      </c>
      <c r="C24" s="37" t="s">
        <v>576</v>
      </c>
      <c r="D24" s="212"/>
      <c r="E24" s="213"/>
    </row>
    <row r="25" spans="1:5" ht="12.75">
      <c r="A25" s="208">
        <v>20</v>
      </c>
      <c r="B25" s="211" t="s">
        <v>577</v>
      </c>
      <c r="C25" s="37" t="s">
        <v>578</v>
      </c>
      <c r="D25" s="212"/>
      <c r="E25" s="213"/>
    </row>
    <row r="26" spans="1:5" ht="12.75">
      <c r="A26" s="204">
        <v>21</v>
      </c>
      <c r="B26" s="211" t="s">
        <v>579</v>
      </c>
      <c r="C26" s="37" t="s">
        <v>580</v>
      </c>
      <c r="D26" s="212"/>
      <c r="E26" s="213"/>
    </row>
    <row r="27" spans="1:5" ht="12.75">
      <c r="A27" s="208">
        <v>22</v>
      </c>
      <c r="B27" s="211" t="s">
        <v>581</v>
      </c>
      <c r="C27" s="37" t="s">
        <v>582</v>
      </c>
      <c r="D27" s="212"/>
      <c r="E27" s="212"/>
    </row>
    <row r="28" spans="1:5" ht="12.75">
      <c r="A28" s="204">
        <v>23</v>
      </c>
      <c r="B28" s="211" t="s">
        <v>583</v>
      </c>
      <c r="C28" s="37" t="s">
        <v>584</v>
      </c>
      <c r="D28" s="212">
        <v>155753361</v>
      </c>
      <c r="E28" s="213">
        <v>129343930</v>
      </c>
    </row>
    <row r="29" spans="1:5" ht="12.75">
      <c r="A29" s="208">
        <v>24</v>
      </c>
      <c r="B29" s="211" t="s">
        <v>585</v>
      </c>
      <c r="C29" s="37" t="s">
        <v>586</v>
      </c>
      <c r="D29" s="212"/>
      <c r="E29" s="213"/>
    </row>
    <row r="30" spans="1:5" ht="12.75">
      <c r="A30" s="204">
        <v>25</v>
      </c>
      <c r="B30" s="211" t="s">
        <v>587</v>
      </c>
      <c r="C30" s="37" t="s">
        <v>588</v>
      </c>
      <c r="D30" s="212">
        <v>0</v>
      </c>
      <c r="E30" s="213">
        <v>0</v>
      </c>
    </row>
    <row r="31" spans="1:5" ht="12.75">
      <c r="A31" s="208">
        <v>26</v>
      </c>
      <c r="B31" s="211" t="s">
        <v>589</v>
      </c>
      <c r="C31" s="37" t="s">
        <v>590</v>
      </c>
      <c r="D31" s="212">
        <f>D23+D28</f>
        <v>233646091</v>
      </c>
      <c r="E31" s="212">
        <f>E23+E27+E28</f>
        <v>234869529</v>
      </c>
    </row>
    <row r="32" spans="1:5" ht="12.75">
      <c r="A32" s="204">
        <v>27</v>
      </c>
      <c r="B32" s="211" t="s">
        <v>591</v>
      </c>
      <c r="C32" s="37" t="s">
        <v>592</v>
      </c>
      <c r="D32" s="212"/>
      <c r="E32" s="213"/>
    </row>
    <row r="33" spans="1:5" ht="12.75">
      <c r="A33" s="208">
        <v>28</v>
      </c>
      <c r="B33" s="211" t="s">
        <v>593</v>
      </c>
      <c r="C33" s="37" t="s">
        <v>594</v>
      </c>
      <c r="D33" s="212"/>
      <c r="E33" s="213"/>
    </row>
    <row r="34" spans="1:5" ht="12.75">
      <c r="A34" s="204">
        <v>29</v>
      </c>
      <c r="B34" s="211" t="s">
        <v>595</v>
      </c>
      <c r="C34" s="37" t="s">
        <v>596</v>
      </c>
      <c r="D34" s="212"/>
      <c r="E34" s="213"/>
    </row>
    <row r="35" spans="1:5" ht="12.75">
      <c r="A35" s="208">
        <v>30</v>
      </c>
      <c r="B35" s="211" t="s">
        <v>597</v>
      </c>
      <c r="C35" s="37" t="s">
        <v>598</v>
      </c>
      <c r="D35" s="212"/>
      <c r="E35" s="213"/>
    </row>
    <row r="36" spans="1:5" ht="12.75">
      <c r="A36" s="204">
        <v>31</v>
      </c>
      <c r="B36" s="211" t="s">
        <v>599</v>
      </c>
      <c r="C36" s="37" t="s">
        <v>600</v>
      </c>
      <c r="D36" s="212"/>
      <c r="E36" s="213"/>
    </row>
    <row r="37" spans="1:5" ht="12.75">
      <c r="A37" s="208">
        <v>32</v>
      </c>
      <c r="B37" s="211" t="s">
        <v>601</v>
      </c>
      <c r="C37" s="37" t="s">
        <v>602</v>
      </c>
      <c r="D37" s="212">
        <v>0</v>
      </c>
      <c r="E37" s="213">
        <v>0</v>
      </c>
    </row>
    <row r="38" spans="1:5" ht="12.75">
      <c r="A38" s="204">
        <v>33</v>
      </c>
      <c r="B38" s="211" t="s">
        <v>603</v>
      </c>
      <c r="C38" s="37" t="s">
        <v>604</v>
      </c>
      <c r="D38" s="212"/>
      <c r="E38" s="213"/>
    </row>
    <row r="39" spans="1:5" ht="12.75">
      <c r="A39" s="208">
        <v>34</v>
      </c>
      <c r="B39" s="211" t="s">
        <v>605</v>
      </c>
      <c r="C39" s="37" t="s">
        <v>606</v>
      </c>
      <c r="D39" s="212"/>
      <c r="E39" s="213"/>
    </row>
    <row r="40" spans="1:5" ht="12.75">
      <c r="A40" s="204">
        <v>35</v>
      </c>
      <c r="B40" s="211" t="s">
        <v>607</v>
      </c>
      <c r="C40" s="37" t="s">
        <v>608</v>
      </c>
      <c r="D40" s="212">
        <v>0</v>
      </c>
      <c r="E40" s="213">
        <v>0</v>
      </c>
    </row>
    <row r="41" spans="1:5" ht="12.75">
      <c r="A41" s="208">
        <v>36</v>
      </c>
      <c r="B41" s="211" t="s">
        <v>609</v>
      </c>
      <c r="C41" s="37" t="s">
        <v>610</v>
      </c>
      <c r="D41" s="212">
        <v>0</v>
      </c>
      <c r="E41" s="213">
        <v>0</v>
      </c>
    </row>
    <row r="42" spans="1:5" ht="12.75">
      <c r="A42" s="204">
        <v>37</v>
      </c>
      <c r="B42" s="211" t="s">
        <v>611</v>
      </c>
      <c r="C42" s="37" t="s">
        <v>612</v>
      </c>
      <c r="D42" s="212"/>
      <c r="E42" s="213"/>
    </row>
    <row r="43" spans="1:5" ht="12.75">
      <c r="A43" s="208">
        <v>38</v>
      </c>
      <c r="B43" s="211" t="s">
        <v>613</v>
      </c>
      <c r="C43" s="37" t="s">
        <v>614</v>
      </c>
      <c r="D43" s="212">
        <v>127229</v>
      </c>
      <c r="E43" s="213">
        <v>113964</v>
      </c>
    </row>
    <row r="44" spans="1:5" ht="12.75">
      <c r="A44" s="204">
        <v>39</v>
      </c>
      <c r="B44" s="211" t="s">
        <v>615</v>
      </c>
      <c r="C44" s="37" t="s">
        <v>616</v>
      </c>
      <c r="D44" s="212">
        <v>11561026</v>
      </c>
      <c r="E44" s="213">
        <v>3511623</v>
      </c>
    </row>
    <row r="45" spans="1:5" ht="12.75">
      <c r="A45" s="208">
        <v>40</v>
      </c>
      <c r="B45" s="211" t="s">
        <v>617</v>
      </c>
      <c r="C45" s="37" t="s">
        <v>618</v>
      </c>
      <c r="D45" s="212"/>
      <c r="E45" s="213"/>
    </row>
    <row r="46" spans="1:5" ht="12.75">
      <c r="A46" s="204">
        <v>41</v>
      </c>
      <c r="B46" s="211" t="s">
        <v>619</v>
      </c>
      <c r="C46" s="37" t="s">
        <v>620</v>
      </c>
      <c r="D46" s="212"/>
      <c r="E46" s="213"/>
    </row>
    <row r="47" spans="1:5" ht="12.75">
      <c r="A47" s="208">
        <v>42</v>
      </c>
      <c r="B47" s="211" t="s">
        <v>621</v>
      </c>
      <c r="C47" s="37" t="s">
        <v>622</v>
      </c>
      <c r="D47" s="212">
        <f>D42+D43+D44+D45+D46</f>
        <v>11688255</v>
      </c>
      <c r="E47" s="212">
        <f>E42+E43+E44+E45+E46</f>
        <v>3625587</v>
      </c>
    </row>
    <row r="48" spans="1:5" ht="12.75">
      <c r="A48" s="204">
        <v>43</v>
      </c>
      <c r="B48" s="211" t="s">
        <v>623</v>
      </c>
      <c r="C48" s="37" t="s">
        <v>624</v>
      </c>
      <c r="D48" s="212">
        <v>1021312</v>
      </c>
      <c r="E48" s="213">
        <v>1397866</v>
      </c>
    </row>
    <row r="49" spans="1:5" ht="12.75">
      <c r="A49" s="208">
        <v>44</v>
      </c>
      <c r="B49" s="211" t="s">
        <v>625</v>
      </c>
      <c r="C49" s="37" t="s">
        <v>626</v>
      </c>
      <c r="D49" s="212"/>
      <c r="E49" s="213"/>
    </row>
    <row r="50" spans="1:5" ht="12.75">
      <c r="A50" s="204">
        <v>45</v>
      </c>
      <c r="B50" s="211" t="s">
        <v>627</v>
      </c>
      <c r="C50" s="37" t="s">
        <v>628</v>
      </c>
      <c r="D50" s="212"/>
      <c r="E50" s="213">
        <v>247233</v>
      </c>
    </row>
    <row r="51" spans="1:5" ht="12.75">
      <c r="A51" s="208">
        <v>46</v>
      </c>
      <c r="B51" s="211" t="s">
        <v>629</v>
      </c>
      <c r="C51" s="37" t="s">
        <v>630</v>
      </c>
      <c r="D51" s="212">
        <f>D48+D49+D50</f>
        <v>1021312</v>
      </c>
      <c r="E51" s="212">
        <f>E48+E49+E50</f>
        <v>1645099</v>
      </c>
    </row>
    <row r="52" spans="1:5" ht="12.75">
      <c r="A52" s="204">
        <v>47</v>
      </c>
      <c r="B52" s="211" t="s">
        <v>631</v>
      </c>
      <c r="C52" s="37" t="s">
        <v>632</v>
      </c>
      <c r="D52" s="212">
        <v>1507314</v>
      </c>
      <c r="E52" s="212">
        <v>78044</v>
      </c>
    </row>
    <row r="53" spans="1:5" ht="12.75">
      <c r="A53" s="208">
        <v>48</v>
      </c>
      <c r="B53" s="211" t="s">
        <v>633</v>
      </c>
      <c r="C53" s="37" t="s">
        <v>634</v>
      </c>
      <c r="D53" s="212"/>
      <c r="E53" s="213"/>
    </row>
    <row r="54" spans="1:5" ht="12.75">
      <c r="A54" s="204">
        <v>49</v>
      </c>
      <c r="B54" s="211" t="s">
        <v>635</v>
      </c>
      <c r="C54" s="37" t="s">
        <v>636</v>
      </c>
      <c r="D54" s="212"/>
      <c r="E54" s="213"/>
    </row>
    <row r="55" spans="1:5" ht="12.75">
      <c r="A55" s="208">
        <v>50</v>
      </c>
      <c r="B55" s="211" t="s">
        <v>637</v>
      </c>
      <c r="C55" s="37" t="s">
        <v>638</v>
      </c>
      <c r="D55" s="212"/>
      <c r="E55" s="213"/>
    </row>
    <row r="56" spans="1:5" ht="12.75">
      <c r="A56" s="204">
        <v>51</v>
      </c>
      <c r="B56" s="211" t="s">
        <v>639</v>
      </c>
      <c r="C56" s="37" t="s">
        <v>640</v>
      </c>
      <c r="D56" s="212">
        <v>0</v>
      </c>
      <c r="E56" s="213">
        <v>0</v>
      </c>
    </row>
    <row r="57" spans="1:5" ht="12.75">
      <c r="A57" s="208">
        <v>52</v>
      </c>
      <c r="B57" s="211"/>
      <c r="C57" s="43" t="s">
        <v>641</v>
      </c>
      <c r="D57" s="214">
        <f>D31+D47+D51+D52</f>
        <v>247862972</v>
      </c>
      <c r="E57" s="214">
        <f>E31+E47+E51+E52</f>
        <v>240218259</v>
      </c>
    </row>
    <row r="58" spans="1:5" ht="12.75">
      <c r="A58" s="204">
        <v>53</v>
      </c>
      <c r="B58" s="211"/>
      <c r="C58" s="37"/>
      <c r="D58" s="212"/>
      <c r="E58" s="213"/>
    </row>
    <row r="59" spans="1:5" ht="12.75">
      <c r="A59" s="208">
        <v>54</v>
      </c>
      <c r="B59" s="211" t="s">
        <v>642</v>
      </c>
      <c r="C59" s="37" t="s">
        <v>643</v>
      </c>
      <c r="D59" s="212">
        <v>140273931</v>
      </c>
      <c r="E59" s="213">
        <v>140273931</v>
      </c>
    </row>
    <row r="60" spans="1:5" ht="12.75">
      <c r="A60" s="204">
        <v>55</v>
      </c>
      <c r="B60" s="211" t="s">
        <v>644</v>
      </c>
      <c r="C60" s="37" t="s">
        <v>645</v>
      </c>
      <c r="D60" s="212">
        <v>111132009</v>
      </c>
      <c r="E60" s="213">
        <v>109460571</v>
      </c>
    </row>
    <row r="61" spans="1:5" ht="12.75">
      <c r="A61" s="208">
        <v>56</v>
      </c>
      <c r="B61" s="211" t="s">
        <v>646</v>
      </c>
      <c r="C61" s="37" t="s">
        <v>647</v>
      </c>
      <c r="D61" s="212">
        <v>6702665</v>
      </c>
      <c r="E61" s="213">
        <v>6752665</v>
      </c>
    </row>
    <row r="62" spans="1:5" ht="12.75">
      <c r="A62" s="204">
        <v>57</v>
      </c>
      <c r="B62" s="211" t="s">
        <v>648</v>
      </c>
      <c r="C62" s="37" t="s">
        <v>649</v>
      </c>
      <c r="D62" s="212">
        <v>-2139161</v>
      </c>
      <c r="E62" s="213">
        <v>-13124578</v>
      </c>
    </row>
    <row r="63" spans="1:5" ht="12.75">
      <c r="A63" s="208">
        <v>58</v>
      </c>
      <c r="B63" s="211" t="s">
        <v>650</v>
      </c>
      <c r="C63" s="37" t="s">
        <v>651</v>
      </c>
      <c r="D63" s="212"/>
      <c r="E63" s="213"/>
    </row>
    <row r="64" spans="1:5" ht="12.75">
      <c r="A64" s="204">
        <v>59</v>
      </c>
      <c r="B64" s="211" t="s">
        <v>652</v>
      </c>
      <c r="C64" s="37" t="s">
        <v>653</v>
      </c>
      <c r="D64" s="212">
        <v>-10985417</v>
      </c>
      <c r="E64" s="213">
        <v>-6184178</v>
      </c>
    </row>
    <row r="65" spans="1:5" ht="12.75">
      <c r="A65" s="208">
        <v>60</v>
      </c>
      <c r="B65" s="211" t="s">
        <v>654</v>
      </c>
      <c r="C65" s="37" t="s">
        <v>655</v>
      </c>
      <c r="D65" s="212">
        <f>D59+D60+D61+D62+D63+D64</f>
        <v>244984027</v>
      </c>
      <c r="E65" s="212">
        <f>E59+E60+E61+E62+E63+E64</f>
        <v>237178411</v>
      </c>
    </row>
    <row r="66" spans="1:5" ht="12.75">
      <c r="A66" s="204">
        <v>61</v>
      </c>
      <c r="B66" s="211" t="s">
        <v>656</v>
      </c>
      <c r="C66" s="37" t="s">
        <v>657</v>
      </c>
      <c r="D66" s="212">
        <v>48000</v>
      </c>
      <c r="E66" s="213">
        <v>250975</v>
      </c>
    </row>
    <row r="67" spans="1:5" ht="12.75">
      <c r="A67" s="208">
        <v>62</v>
      </c>
      <c r="B67" s="211" t="s">
        <v>658</v>
      </c>
      <c r="C67" s="37" t="s">
        <v>659</v>
      </c>
      <c r="D67" s="212">
        <v>1044016</v>
      </c>
      <c r="E67" s="213">
        <v>1011208</v>
      </c>
    </row>
    <row r="68" spans="1:5" ht="12.75">
      <c r="A68" s="204">
        <v>63</v>
      </c>
      <c r="B68" s="211" t="s">
        <v>660</v>
      </c>
      <c r="C68" s="37" t="s">
        <v>661</v>
      </c>
      <c r="D68" s="212"/>
      <c r="E68" s="213"/>
    </row>
    <row r="69" spans="1:5" ht="12.75">
      <c r="A69" s="208">
        <v>64</v>
      </c>
      <c r="B69" s="211" t="s">
        <v>662</v>
      </c>
      <c r="C69" s="37" t="s">
        <v>663</v>
      </c>
      <c r="D69" s="212">
        <f>D66+D67+D68</f>
        <v>1092016</v>
      </c>
      <c r="E69" s="212">
        <f>E66+E67+E68</f>
        <v>1262183</v>
      </c>
    </row>
    <row r="70" spans="1:5" ht="12.75">
      <c r="A70" s="204">
        <v>65</v>
      </c>
      <c r="B70" s="211" t="s">
        <v>664</v>
      </c>
      <c r="C70" s="37" t="s">
        <v>665</v>
      </c>
      <c r="D70" s="212"/>
      <c r="E70" s="213"/>
    </row>
    <row r="71" spans="1:5" ht="12.75">
      <c r="A71" s="208">
        <v>66</v>
      </c>
      <c r="B71" s="211" t="s">
        <v>666</v>
      </c>
      <c r="C71" s="37" t="s">
        <v>667</v>
      </c>
      <c r="D71" s="212"/>
      <c r="E71" s="213"/>
    </row>
    <row r="72" spans="1:5" ht="12.75">
      <c r="A72" s="204">
        <v>67</v>
      </c>
      <c r="B72" s="211" t="s">
        <v>668</v>
      </c>
      <c r="C72" s="37" t="s">
        <v>669</v>
      </c>
      <c r="D72" s="212"/>
      <c r="E72" s="213"/>
    </row>
    <row r="73" spans="1:5" ht="12.75">
      <c r="A73" s="208">
        <v>68</v>
      </c>
      <c r="B73" s="211" t="s">
        <v>670</v>
      </c>
      <c r="C73" s="37" t="s">
        <v>671</v>
      </c>
      <c r="D73" s="212">
        <v>1786929</v>
      </c>
      <c r="E73" s="213">
        <v>1777665</v>
      </c>
    </row>
    <row r="74" spans="1:5" ht="12.75">
      <c r="A74" s="204">
        <v>69</v>
      </c>
      <c r="B74" s="211" t="s">
        <v>672</v>
      </c>
      <c r="C74" s="37" t="s">
        <v>673</v>
      </c>
      <c r="D74" s="212"/>
      <c r="E74" s="213"/>
    </row>
    <row r="75" spans="1:5" ht="12.75">
      <c r="A75" s="208">
        <v>70</v>
      </c>
      <c r="B75" s="211" t="s">
        <v>674</v>
      </c>
      <c r="C75" s="37" t="s">
        <v>675</v>
      </c>
      <c r="D75" s="212">
        <f>D72+D73+D74</f>
        <v>1786929</v>
      </c>
      <c r="E75" s="212">
        <f>E72+E73+E74</f>
        <v>1777665</v>
      </c>
    </row>
    <row r="76" spans="1:5" ht="13.5" thickBot="1">
      <c r="A76" s="204">
        <v>71</v>
      </c>
      <c r="B76" s="211"/>
      <c r="C76" s="43" t="s">
        <v>676</v>
      </c>
      <c r="D76" s="215">
        <f>D65+D69+D75</f>
        <v>247862972</v>
      </c>
      <c r="E76" s="215">
        <f>E65+E69+E75</f>
        <v>240218259</v>
      </c>
    </row>
    <row r="77" spans="1:5" ht="12.75">
      <c r="A77" s="205"/>
      <c r="B77" s="206"/>
      <c r="D77" s="124"/>
      <c r="E77" s="124"/>
    </row>
    <row r="79" ht="12.75">
      <c r="B79" s="216" t="s">
        <v>725</v>
      </c>
    </row>
    <row r="81" ht="12.75">
      <c r="B81" s="6" t="s">
        <v>677</v>
      </c>
    </row>
    <row r="82" ht="12.75">
      <c r="B82" s="6"/>
    </row>
    <row r="83" spans="1:5" ht="12.75">
      <c r="A83" s="9"/>
      <c r="B83" t="s">
        <v>65</v>
      </c>
      <c r="C83" t="s">
        <v>66</v>
      </c>
      <c r="D83" t="s">
        <v>67</v>
      </c>
      <c r="E83" t="s">
        <v>68</v>
      </c>
    </row>
    <row r="84" spans="1:5" ht="25.5">
      <c r="A84" s="9">
        <v>1</v>
      </c>
      <c r="B84" s="247" t="s">
        <v>0</v>
      </c>
      <c r="C84" s="248"/>
      <c r="D84" s="78" t="s">
        <v>678</v>
      </c>
      <c r="E84" s="78" t="s">
        <v>679</v>
      </c>
    </row>
    <row r="85" spans="1:5" ht="12.75">
      <c r="A85" s="9">
        <v>2</v>
      </c>
      <c r="B85" s="40" t="s">
        <v>680</v>
      </c>
      <c r="C85" s="10"/>
      <c r="D85" s="10"/>
      <c r="E85" s="10"/>
    </row>
    <row r="86" spans="1:5" ht="12.75">
      <c r="A86" s="9">
        <v>3</v>
      </c>
      <c r="B86" s="249" t="s">
        <v>681</v>
      </c>
      <c r="C86" s="250"/>
      <c r="D86" s="9">
        <v>3777000</v>
      </c>
      <c r="E86" s="9"/>
    </row>
    <row r="87" spans="1:5" ht="12.75">
      <c r="A87" s="9">
        <v>4</v>
      </c>
      <c r="B87" s="249" t="s">
        <v>682</v>
      </c>
      <c r="C87" s="250"/>
      <c r="D87" s="9">
        <v>2145000</v>
      </c>
      <c r="E87" s="9"/>
    </row>
    <row r="88" spans="1:5" ht="12.75">
      <c r="A88" s="9">
        <v>5</v>
      </c>
      <c r="B88" s="249" t="s">
        <v>683</v>
      </c>
      <c r="C88" s="250"/>
      <c r="D88" s="9">
        <v>11216000</v>
      </c>
      <c r="E88" s="9"/>
    </row>
    <row r="89" spans="1:5" ht="12.75">
      <c r="A89" s="9">
        <v>6</v>
      </c>
      <c r="B89" s="249" t="s">
        <v>684</v>
      </c>
      <c r="C89" s="250"/>
      <c r="D89" s="9">
        <v>0</v>
      </c>
      <c r="E89" s="9"/>
    </row>
    <row r="90" spans="1:5" ht="12.75">
      <c r="A90" s="9">
        <v>7</v>
      </c>
      <c r="B90" s="249" t="s">
        <v>685</v>
      </c>
      <c r="C90" s="250"/>
      <c r="D90" s="9"/>
      <c r="E90" s="9"/>
    </row>
    <row r="91" spans="1:5" ht="12.75">
      <c r="A91" s="9">
        <v>8</v>
      </c>
      <c r="B91" s="249" t="s">
        <v>44</v>
      </c>
      <c r="C91" s="250"/>
      <c r="D91" s="9">
        <f>SUM(D86:D90)</f>
        <v>17138000</v>
      </c>
      <c r="E91" s="9"/>
    </row>
    <row r="92" ht="12.75">
      <c r="A92" s="9"/>
    </row>
  </sheetData>
  <sheetProtection/>
  <mergeCells count="12">
    <mergeCell ref="B86:C86"/>
    <mergeCell ref="B87:C87"/>
    <mergeCell ref="B88:C88"/>
    <mergeCell ref="B89:C89"/>
    <mergeCell ref="B90:C90"/>
    <mergeCell ref="B91:C91"/>
    <mergeCell ref="B3:E3"/>
    <mergeCell ref="D4:E4"/>
    <mergeCell ref="B6:B7"/>
    <mergeCell ref="C6:C7"/>
    <mergeCell ref="D6:E6"/>
    <mergeCell ref="B84:C8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2" max="2" width="32.57421875" style="0" customWidth="1"/>
    <col min="3" max="3" width="9.140625" style="0" customWidth="1"/>
    <col min="10" max="10" width="24.00390625" style="0" customWidth="1"/>
  </cols>
  <sheetData>
    <row r="1" ht="12.75">
      <c r="B1" s="1" t="s">
        <v>726</v>
      </c>
    </row>
    <row r="2" ht="12.75">
      <c r="B2" t="s">
        <v>394</v>
      </c>
    </row>
    <row r="3" spans="2:5" ht="12.75">
      <c r="B3" s="6" t="s">
        <v>686</v>
      </c>
      <c r="E3" t="s">
        <v>362</v>
      </c>
    </row>
    <row r="4" spans="2:7" ht="12.75">
      <c r="B4" t="s">
        <v>46</v>
      </c>
      <c r="C4" t="s">
        <v>90</v>
      </c>
      <c r="D4" t="s">
        <v>69</v>
      </c>
      <c r="E4" t="s">
        <v>70</v>
      </c>
      <c r="F4" t="s">
        <v>687</v>
      </c>
      <c r="G4" t="s">
        <v>104</v>
      </c>
    </row>
    <row r="5" spans="1:7" ht="12.75">
      <c r="A5">
        <v>1</v>
      </c>
      <c r="B5" s="10" t="s">
        <v>688</v>
      </c>
      <c r="C5" s="9"/>
      <c r="D5" s="10" t="s">
        <v>689</v>
      </c>
      <c r="E5" s="9"/>
      <c r="F5" s="9"/>
      <c r="G5" s="9"/>
    </row>
    <row r="6" spans="1:7" ht="12.75">
      <c r="A6">
        <v>2</v>
      </c>
      <c r="B6" s="9"/>
      <c r="C6" s="9">
        <v>2016</v>
      </c>
      <c r="D6" s="9">
        <v>2017</v>
      </c>
      <c r="E6" s="9">
        <v>2018</v>
      </c>
      <c r="F6" s="9">
        <v>2019</v>
      </c>
      <c r="G6" s="9">
        <v>2020</v>
      </c>
    </row>
    <row r="7" spans="1:7" ht="12.75">
      <c r="A7">
        <v>3</v>
      </c>
      <c r="B7" s="9" t="s">
        <v>690</v>
      </c>
      <c r="C7" s="9"/>
      <c r="D7" s="9"/>
      <c r="E7" s="9"/>
      <c r="F7" s="9"/>
      <c r="G7" s="9"/>
    </row>
    <row r="8" spans="1:7" ht="37.5" customHeight="1">
      <c r="A8">
        <v>4</v>
      </c>
      <c r="B8" s="22" t="s">
        <v>691</v>
      </c>
      <c r="C8" s="9"/>
      <c r="D8" s="9"/>
      <c r="E8" s="9"/>
      <c r="F8" s="9"/>
      <c r="G8" s="9"/>
    </row>
    <row r="9" spans="1:7" ht="27.75" customHeight="1">
      <c r="A9">
        <v>5</v>
      </c>
      <c r="B9" s="22" t="s">
        <v>692</v>
      </c>
      <c r="C9" s="9"/>
      <c r="D9" s="9"/>
      <c r="E9" s="9"/>
      <c r="F9" s="9"/>
      <c r="G9" s="9"/>
    </row>
    <row r="10" spans="1:7" ht="12.75">
      <c r="A10">
        <v>6</v>
      </c>
      <c r="B10" s="9" t="s">
        <v>693</v>
      </c>
      <c r="C10" s="9"/>
      <c r="D10" s="9"/>
      <c r="E10" s="9"/>
      <c r="F10" s="9"/>
      <c r="G10" s="9"/>
    </row>
    <row r="11" spans="1:7" ht="12.75">
      <c r="A11">
        <v>7</v>
      </c>
      <c r="B11" s="9" t="s">
        <v>694</v>
      </c>
      <c r="C11" s="9"/>
      <c r="D11" s="9"/>
      <c r="E11" s="9"/>
      <c r="F11" s="9"/>
      <c r="G11" s="9"/>
    </row>
    <row r="12" spans="1:7" ht="12.75">
      <c r="A12">
        <v>8</v>
      </c>
      <c r="B12" s="9" t="s">
        <v>695</v>
      </c>
      <c r="C12" s="9"/>
      <c r="D12" s="9"/>
      <c r="E12" s="9"/>
      <c r="F12" s="9"/>
      <c r="G12" s="9"/>
    </row>
    <row r="13" spans="1:7" ht="12.75">
      <c r="A13">
        <v>9</v>
      </c>
      <c r="B13" s="10" t="s">
        <v>49</v>
      </c>
      <c r="C13" s="10">
        <f>SUM(C10:C12)</f>
        <v>0</v>
      </c>
      <c r="D13" s="10">
        <f>SUM(D10:D12)</f>
        <v>0</v>
      </c>
      <c r="E13" s="10">
        <f>SUM(E10:E12)</f>
        <v>0</v>
      </c>
      <c r="F13" s="10">
        <f>SUM(F10:F12)</f>
        <v>0</v>
      </c>
      <c r="G13" s="10">
        <f>SUM(G10:G12)</f>
        <v>0</v>
      </c>
    </row>
    <row r="17" spans="2:10" ht="12.75">
      <c r="B17" s="217"/>
      <c r="C17" s="59" t="s">
        <v>696</v>
      </c>
      <c r="D17" s="217"/>
      <c r="E17" s="217"/>
      <c r="F17" s="59" t="s">
        <v>727</v>
      </c>
      <c r="G17" s="217"/>
      <c r="H17" s="217"/>
      <c r="I17" s="217"/>
      <c r="J17" s="217"/>
    </row>
    <row r="18" spans="2:10" ht="12.75">
      <c r="B18" s="217"/>
      <c r="C18" s="16" t="s">
        <v>697</v>
      </c>
      <c r="D18" s="217"/>
      <c r="E18" s="217"/>
      <c r="F18" s="217"/>
      <c r="G18" s="217"/>
      <c r="H18" s="217"/>
      <c r="I18" s="217"/>
      <c r="J18" s="217"/>
    </row>
    <row r="19" spans="2:10" ht="12.75">
      <c r="B19" s="217"/>
      <c r="C19" s="16"/>
      <c r="D19" s="217"/>
      <c r="E19" s="217"/>
      <c r="F19" s="217"/>
      <c r="G19" s="217"/>
      <c r="H19" s="217"/>
      <c r="I19" s="217"/>
      <c r="J19" s="217"/>
    </row>
    <row r="20" spans="2:10" ht="12.75">
      <c r="B20" s="218"/>
      <c r="C20" s="218" t="s">
        <v>65</v>
      </c>
      <c r="D20" s="218" t="s">
        <v>66</v>
      </c>
      <c r="E20" s="218"/>
      <c r="F20" s="218" t="s">
        <v>67</v>
      </c>
      <c r="G20" s="218" t="s">
        <v>68</v>
      </c>
      <c r="H20" s="218" t="s">
        <v>110</v>
      </c>
      <c r="I20" s="218" t="s">
        <v>93</v>
      </c>
      <c r="J20" s="218" t="s">
        <v>94</v>
      </c>
    </row>
    <row r="21" spans="2:10" ht="12.75">
      <c r="B21" s="218" t="s">
        <v>698</v>
      </c>
      <c r="C21" s="218" t="s">
        <v>699</v>
      </c>
      <c r="D21" s="218" t="s">
        <v>700</v>
      </c>
      <c r="E21" s="218"/>
      <c r="F21" s="218" t="s">
        <v>701</v>
      </c>
      <c r="G21" s="218" t="s">
        <v>702</v>
      </c>
      <c r="H21" s="218" t="s">
        <v>703</v>
      </c>
      <c r="I21" s="218" t="s">
        <v>704</v>
      </c>
      <c r="J21" s="218" t="s">
        <v>705</v>
      </c>
    </row>
    <row r="22" spans="2:10" ht="12.75">
      <c r="B22" s="218"/>
      <c r="C22" s="218">
        <v>0</v>
      </c>
      <c r="D22" s="218"/>
      <c r="E22" s="218"/>
      <c r="F22" s="219"/>
      <c r="G22" s="219"/>
      <c r="H22" s="218">
        <v>0</v>
      </c>
      <c r="I22" s="218">
        <v>0</v>
      </c>
      <c r="J22" s="21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64">
      <selection activeCell="B5" sqref="B5"/>
    </sheetView>
  </sheetViews>
  <sheetFormatPr defaultColWidth="9.140625" defaultRowHeight="12.75"/>
  <cols>
    <col min="1" max="1" width="4.8515625" style="0" customWidth="1"/>
    <col min="2" max="2" width="49.28125" style="0" customWidth="1"/>
    <col min="3" max="3" width="10.28125" style="0" customWidth="1"/>
    <col min="4" max="4" width="10.28125" style="0" bestFit="1" customWidth="1"/>
    <col min="5" max="5" width="10.140625" style="0" bestFit="1" customWidth="1"/>
    <col min="6" max="7" width="12.57421875" style="0" customWidth="1"/>
    <col min="8" max="8" width="15.28125" style="0" customWidth="1"/>
    <col min="9" max="9" width="9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710</v>
      </c>
    </row>
    <row r="3" ht="12.75">
      <c r="B3" t="s">
        <v>394</v>
      </c>
    </row>
    <row r="4" spans="2:11" ht="12.75">
      <c r="B4" s="6" t="s">
        <v>125</v>
      </c>
      <c r="E4" s="13"/>
      <c r="F4" s="13"/>
      <c r="G4" s="13"/>
      <c r="H4" s="13"/>
      <c r="I4" s="13"/>
      <c r="J4" s="13"/>
      <c r="K4" s="13"/>
    </row>
    <row r="5" spans="2:11" ht="12.75">
      <c r="B5" s="6"/>
      <c r="C5" s="96" t="s">
        <v>362</v>
      </c>
      <c r="E5" s="13"/>
      <c r="F5" s="13"/>
      <c r="G5" s="13"/>
      <c r="H5" s="13"/>
      <c r="I5" s="13"/>
      <c r="J5" s="13"/>
      <c r="K5" s="13"/>
    </row>
    <row r="6" spans="2:11" ht="12.75">
      <c r="B6" s="6" t="s">
        <v>63</v>
      </c>
      <c r="C6" t="s">
        <v>64</v>
      </c>
      <c r="D6" s="1" t="s">
        <v>91</v>
      </c>
      <c r="E6" s="3" t="s">
        <v>403</v>
      </c>
      <c r="F6" s="148" t="s">
        <v>92</v>
      </c>
      <c r="G6" s="59" t="s">
        <v>104</v>
      </c>
      <c r="H6" s="59" t="s">
        <v>466</v>
      </c>
      <c r="I6" s="13"/>
      <c r="J6" s="13"/>
      <c r="K6" s="13"/>
    </row>
    <row r="7" spans="1:11" ht="12.75">
      <c r="A7" s="9"/>
      <c r="B7" s="10" t="s">
        <v>0</v>
      </c>
      <c r="C7" s="37" t="s">
        <v>112</v>
      </c>
      <c r="D7" s="38"/>
      <c r="E7" s="39"/>
      <c r="F7" s="43" t="s">
        <v>111</v>
      </c>
      <c r="G7" s="126" t="s">
        <v>408</v>
      </c>
      <c r="H7" s="147" t="s">
        <v>461</v>
      </c>
      <c r="I7" s="14"/>
      <c r="J7" s="13"/>
      <c r="K7" s="13"/>
    </row>
    <row r="8" spans="1:11" ht="12.75">
      <c r="A8" s="13"/>
      <c r="B8" s="10"/>
      <c r="C8" s="57" t="s">
        <v>105</v>
      </c>
      <c r="D8" s="57" t="s">
        <v>107</v>
      </c>
      <c r="E8" s="57" t="s">
        <v>106</v>
      </c>
      <c r="F8" s="43"/>
      <c r="G8" s="9"/>
      <c r="H8" s="9"/>
      <c r="I8" s="14"/>
      <c r="J8" s="13"/>
      <c r="K8" s="13"/>
    </row>
    <row r="9" spans="1:11" ht="12.75">
      <c r="A9">
        <v>1</v>
      </c>
      <c r="B9" s="21" t="s">
        <v>109</v>
      </c>
      <c r="C9" s="110"/>
      <c r="D9" s="111"/>
      <c r="E9" s="112"/>
      <c r="F9" s="113"/>
      <c r="G9" s="10"/>
      <c r="H9" s="9"/>
      <c r="I9" s="14"/>
      <c r="J9" s="13"/>
      <c r="K9" s="13"/>
    </row>
    <row r="10" spans="1:11" ht="12.75">
      <c r="A10">
        <v>2</v>
      </c>
      <c r="B10" s="21" t="s">
        <v>113</v>
      </c>
      <c r="C10" s="110"/>
      <c r="D10" s="111"/>
      <c r="E10" s="112"/>
      <c r="F10" s="113"/>
      <c r="G10" s="10"/>
      <c r="H10" s="9"/>
      <c r="I10" s="14"/>
      <c r="J10" s="13"/>
      <c r="K10" s="13"/>
    </row>
    <row r="11" spans="1:11" ht="12.75">
      <c r="A11" s="9">
        <v>3</v>
      </c>
      <c r="B11" s="9" t="s">
        <v>114</v>
      </c>
      <c r="C11" s="114">
        <v>24003555</v>
      </c>
      <c r="D11" s="111"/>
      <c r="E11" s="114"/>
      <c r="F11" s="115">
        <f aca="true" t="shared" si="0" ref="F11:F16">SUM(C11:E11)</f>
        <v>24003555</v>
      </c>
      <c r="G11" s="20">
        <v>19714423</v>
      </c>
      <c r="H11" s="9">
        <v>18804999</v>
      </c>
      <c r="I11" s="13"/>
      <c r="J11" s="13"/>
      <c r="K11" s="13"/>
    </row>
    <row r="12" spans="1:11" ht="12.75">
      <c r="A12" s="9">
        <v>4</v>
      </c>
      <c r="B12" s="12" t="s">
        <v>115</v>
      </c>
      <c r="C12" s="111">
        <v>4507699</v>
      </c>
      <c r="D12" s="111"/>
      <c r="E12" s="114"/>
      <c r="F12" s="115">
        <f t="shared" si="0"/>
        <v>4507699</v>
      </c>
      <c r="G12" s="64">
        <v>4322457</v>
      </c>
      <c r="H12" s="9">
        <v>3694122</v>
      </c>
      <c r="I12" s="3"/>
      <c r="J12" s="13"/>
      <c r="K12" s="13"/>
    </row>
    <row r="13" spans="1:11" ht="12.75">
      <c r="A13" s="9">
        <v>5</v>
      </c>
      <c r="B13" s="12" t="s">
        <v>116</v>
      </c>
      <c r="C13" s="111">
        <v>12341620</v>
      </c>
      <c r="D13" s="111"/>
      <c r="E13" s="114"/>
      <c r="F13" s="115">
        <f t="shared" si="0"/>
        <v>12341620</v>
      </c>
      <c r="G13" s="9">
        <v>13300803</v>
      </c>
      <c r="H13" s="9">
        <v>12925009</v>
      </c>
      <c r="I13" s="59"/>
      <c r="J13" s="59"/>
      <c r="K13" s="59"/>
    </row>
    <row r="14" spans="1:11" ht="12.75">
      <c r="A14" s="9">
        <v>6</v>
      </c>
      <c r="B14" s="12" t="s">
        <v>117</v>
      </c>
      <c r="C14" s="111">
        <v>1356589</v>
      </c>
      <c r="D14" s="111"/>
      <c r="E14" s="114"/>
      <c r="F14" s="115">
        <f t="shared" si="0"/>
        <v>1356589</v>
      </c>
      <c r="G14" s="9">
        <v>3141957</v>
      </c>
      <c r="H14" s="64">
        <v>2639181</v>
      </c>
      <c r="I14" s="3"/>
      <c r="J14" s="13"/>
      <c r="K14" s="13"/>
    </row>
    <row r="15" spans="1:11" ht="12.75">
      <c r="A15" s="9">
        <v>7</v>
      </c>
      <c r="B15" s="12" t="s">
        <v>118</v>
      </c>
      <c r="C15" s="111">
        <v>22334536</v>
      </c>
      <c r="D15" s="111">
        <v>456000</v>
      </c>
      <c r="E15" s="114"/>
      <c r="F15" s="115">
        <f t="shared" si="0"/>
        <v>22790536</v>
      </c>
      <c r="G15" s="9">
        <v>22379375</v>
      </c>
      <c r="H15" s="64">
        <v>21365079</v>
      </c>
      <c r="I15" s="11"/>
      <c r="J15" s="13"/>
      <c r="K15" s="13"/>
    </row>
    <row r="16" spans="1:11" ht="12.75">
      <c r="A16" s="9">
        <v>8</v>
      </c>
      <c r="B16" s="12" t="s">
        <v>108</v>
      </c>
      <c r="C16" s="111">
        <f>SUM(C11:C15)</f>
        <v>64543999</v>
      </c>
      <c r="D16" s="111">
        <f>SUM(D12:D15)</f>
        <v>456000</v>
      </c>
      <c r="E16" s="114">
        <f>SUM(E14:E15)</f>
        <v>0</v>
      </c>
      <c r="F16" s="113">
        <f t="shared" si="0"/>
        <v>64999999</v>
      </c>
      <c r="G16" s="111">
        <f>G11+G12+G13+G14+G15</f>
        <v>62859015</v>
      </c>
      <c r="H16" s="111">
        <f>H11+H12+H13+H14+H15</f>
        <v>59428390</v>
      </c>
      <c r="I16" s="3"/>
      <c r="J16" s="13"/>
      <c r="K16" s="13"/>
    </row>
    <row r="17" spans="1:11" ht="12.75">
      <c r="A17" s="58"/>
      <c r="B17" s="12"/>
      <c r="C17" s="111"/>
      <c r="D17" s="111"/>
      <c r="E17" s="114"/>
      <c r="F17" s="113"/>
      <c r="G17" s="12"/>
      <c r="H17" s="9"/>
      <c r="I17" s="3"/>
      <c r="J17" s="13"/>
      <c r="K17" s="13"/>
    </row>
    <row r="18" spans="1:11" ht="12.75">
      <c r="A18" s="48">
        <v>9</v>
      </c>
      <c r="B18" s="10" t="s">
        <v>119</v>
      </c>
      <c r="C18" s="111"/>
      <c r="D18" s="111"/>
      <c r="E18" s="110"/>
      <c r="F18" s="113"/>
      <c r="G18" s="12"/>
      <c r="H18" s="9"/>
      <c r="I18" s="14"/>
      <c r="J18" s="13"/>
      <c r="K18" s="13"/>
    </row>
    <row r="19" spans="1:11" ht="12.75">
      <c r="A19" s="48">
        <v>10</v>
      </c>
      <c r="B19" s="10" t="s">
        <v>113</v>
      </c>
      <c r="C19" s="111"/>
      <c r="D19" s="111"/>
      <c r="E19" s="110"/>
      <c r="F19" s="113"/>
      <c r="G19" s="12"/>
      <c r="H19" s="9"/>
      <c r="I19" s="14"/>
      <c r="J19" s="13"/>
      <c r="K19" s="13"/>
    </row>
    <row r="20" spans="1:11" ht="12.75">
      <c r="A20" s="9">
        <v>11</v>
      </c>
      <c r="B20" s="12" t="s">
        <v>393</v>
      </c>
      <c r="C20" s="111">
        <v>765834</v>
      </c>
      <c r="D20" s="111">
        <v>1050000</v>
      </c>
      <c r="E20" s="114"/>
      <c r="F20" s="113">
        <f aca="true" t="shared" si="1" ref="F20:F25">SUM(C20:E20)</f>
        <v>1815834</v>
      </c>
      <c r="G20" s="12">
        <v>2983306</v>
      </c>
      <c r="H20" s="9">
        <v>2983306</v>
      </c>
      <c r="I20" s="3"/>
      <c r="J20" s="13"/>
      <c r="K20" s="13"/>
    </row>
    <row r="21" spans="1:11" ht="12.75">
      <c r="A21" s="9">
        <v>12</v>
      </c>
      <c r="B21" s="12" t="s">
        <v>120</v>
      </c>
      <c r="C21" s="111"/>
      <c r="D21" s="111">
        <v>5000000</v>
      </c>
      <c r="E21" s="114"/>
      <c r="F21" s="113">
        <f t="shared" si="1"/>
        <v>5000000</v>
      </c>
      <c r="G21" s="12">
        <v>6088996</v>
      </c>
      <c r="H21" s="9">
        <v>6088996</v>
      </c>
      <c r="I21" s="3"/>
      <c r="J21" s="13"/>
      <c r="K21" s="13"/>
    </row>
    <row r="22" spans="1:11" ht="12.75">
      <c r="A22" s="9">
        <v>13</v>
      </c>
      <c r="B22" s="12" t="s">
        <v>121</v>
      </c>
      <c r="C22" s="114"/>
      <c r="D22" s="114"/>
      <c r="E22" s="114"/>
      <c r="F22" s="113">
        <f t="shared" si="1"/>
        <v>0</v>
      </c>
      <c r="G22" s="9"/>
      <c r="H22" s="9"/>
      <c r="I22" s="3"/>
      <c r="J22" s="13"/>
      <c r="K22" s="13"/>
    </row>
    <row r="23" spans="1:11" ht="12.75">
      <c r="A23" s="9">
        <v>14</v>
      </c>
      <c r="B23" s="12" t="s">
        <v>122</v>
      </c>
      <c r="C23" s="114"/>
      <c r="D23" s="114"/>
      <c r="E23" s="114"/>
      <c r="F23" s="113">
        <f t="shared" si="1"/>
        <v>0</v>
      </c>
      <c r="G23" s="9"/>
      <c r="H23" s="9"/>
      <c r="I23" s="3"/>
      <c r="J23" s="13"/>
      <c r="K23" s="13"/>
    </row>
    <row r="24" spans="1:11" ht="12.75">
      <c r="A24" s="9">
        <v>15</v>
      </c>
      <c r="B24" s="12" t="s">
        <v>123</v>
      </c>
      <c r="C24" s="114"/>
      <c r="D24" s="114"/>
      <c r="E24" s="114"/>
      <c r="F24" s="113">
        <f t="shared" si="1"/>
        <v>0</v>
      </c>
      <c r="G24" s="9"/>
      <c r="H24" s="9"/>
      <c r="I24" s="3"/>
      <c r="J24" s="13"/>
      <c r="K24" s="13"/>
    </row>
    <row r="25" spans="1:11" ht="12.75">
      <c r="A25" s="9">
        <v>16</v>
      </c>
      <c r="B25" s="12" t="s">
        <v>79</v>
      </c>
      <c r="C25" s="114">
        <f>SUM(C20:C24)</f>
        <v>765834</v>
      </c>
      <c r="D25" s="114">
        <f>SUM(D20:D24)</f>
        <v>6050000</v>
      </c>
      <c r="E25" s="114">
        <f>SUM(E20:E24)</f>
        <v>0</v>
      </c>
      <c r="F25" s="113">
        <f t="shared" si="1"/>
        <v>6815834</v>
      </c>
      <c r="G25" s="111">
        <f>G20+G21</f>
        <v>9072302</v>
      </c>
      <c r="H25" s="111">
        <f>H20+H21</f>
        <v>9072302</v>
      </c>
      <c r="I25" s="3"/>
      <c r="J25" s="13"/>
      <c r="K25" s="13"/>
    </row>
    <row r="26" spans="1:11" ht="12.75">
      <c r="A26" s="10"/>
      <c r="B26" s="9"/>
      <c r="C26" s="114"/>
      <c r="D26" s="114"/>
      <c r="E26" s="110"/>
      <c r="F26" s="115"/>
      <c r="G26" s="9"/>
      <c r="H26" s="9"/>
      <c r="I26" s="13"/>
      <c r="J26" s="13"/>
      <c r="K26" s="13"/>
    </row>
    <row r="27" spans="1:11" ht="12.75">
      <c r="A27" s="49">
        <v>17</v>
      </c>
      <c r="B27" s="10" t="s">
        <v>124</v>
      </c>
      <c r="C27" s="114"/>
      <c r="D27" s="114"/>
      <c r="E27" s="110"/>
      <c r="F27" s="115"/>
      <c r="G27" s="9"/>
      <c r="H27" s="9"/>
      <c r="I27" s="14"/>
      <c r="J27" s="13"/>
      <c r="K27" s="13"/>
    </row>
    <row r="28" spans="1:11" ht="12.75">
      <c r="A28" s="35">
        <v>18</v>
      </c>
      <c r="B28" s="44" t="s">
        <v>80</v>
      </c>
      <c r="C28" s="116">
        <v>8646283</v>
      </c>
      <c r="D28" s="114">
        <v>4006096</v>
      </c>
      <c r="E28" s="110"/>
      <c r="F28" s="113">
        <f>SUM(C28:E28)</f>
        <v>12652379</v>
      </c>
      <c r="G28" s="10">
        <v>7257895</v>
      </c>
      <c r="H28" s="9"/>
      <c r="I28" s="3"/>
      <c r="J28" s="13"/>
      <c r="K28" s="13"/>
    </row>
    <row r="29" spans="1:11" ht="12.75">
      <c r="A29" s="9">
        <v>19</v>
      </c>
      <c r="B29" s="20" t="s">
        <v>81</v>
      </c>
      <c r="C29" s="114"/>
      <c r="D29" s="114"/>
      <c r="E29" s="110"/>
      <c r="F29" s="113">
        <f>SUM(C29:E29)</f>
        <v>0</v>
      </c>
      <c r="G29" s="9"/>
      <c r="H29" s="9"/>
      <c r="I29" s="15"/>
      <c r="J29" s="13"/>
      <c r="K29" s="13"/>
    </row>
    <row r="30" spans="1:11" ht="12.75">
      <c r="A30" s="10">
        <v>20</v>
      </c>
      <c r="B30" s="20" t="s">
        <v>82</v>
      </c>
      <c r="C30" s="114"/>
      <c r="D30" s="114"/>
      <c r="E30" s="110"/>
      <c r="F30" s="113">
        <f>SUM(C30:E30)</f>
        <v>0</v>
      </c>
      <c r="G30" s="9"/>
      <c r="H30" s="9"/>
      <c r="I30" s="15"/>
      <c r="J30" s="13"/>
      <c r="K30" s="13"/>
    </row>
    <row r="31" spans="1:11" ht="12.75">
      <c r="A31" s="10">
        <v>21</v>
      </c>
      <c r="B31" s="20" t="s">
        <v>83</v>
      </c>
      <c r="C31" s="114"/>
      <c r="D31" s="114"/>
      <c r="E31" s="110"/>
      <c r="F31" s="113">
        <f>SUM(C31:E31)</f>
        <v>0</v>
      </c>
      <c r="G31" s="9"/>
      <c r="H31" s="9"/>
      <c r="I31" s="15"/>
      <c r="J31" s="13"/>
      <c r="K31" s="13"/>
    </row>
    <row r="32" spans="1:11" ht="12.75">
      <c r="A32" s="10">
        <v>22</v>
      </c>
      <c r="B32" s="20" t="s">
        <v>79</v>
      </c>
      <c r="C32" s="114">
        <f>SUM(C28:C30)</f>
        <v>8646283</v>
      </c>
      <c r="D32" s="114">
        <f>SUM(D28:D30)</f>
        <v>4006096</v>
      </c>
      <c r="E32" s="110"/>
      <c r="F32" s="113">
        <f>SUM(C32:E32)</f>
        <v>12652379</v>
      </c>
      <c r="G32" s="9">
        <v>7257895</v>
      </c>
      <c r="H32" s="9"/>
      <c r="I32" s="15"/>
      <c r="J32" s="13"/>
      <c r="K32" s="13"/>
    </row>
    <row r="33" spans="1:11" ht="12.75">
      <c r="A33" s="10">
        <v>23</v>
      </c>
      <c r="B33" s="19" t="s">
        <v>84</v>
      </c>
      <c r="C33" s="110"/>
      <c r="D33" s="110"/>
      <c r="E33" s="110"/>
      <c r="F33" s="117"/>
      <c r="G33" s="10"/>
      <c r="H33" s="10"/>
      <c r="I33" s="16"/>
      <c r="J33" s="14"/>
      <c r="K33" s="13"/>
    </row>
    <row r="34" spans="1:11" ht="12.75">
      <c r="A34" s="49">
        <v>24</v>
      </c>
      <c r="B34" s="14" t="s">
        <v>85</v>
      </c>
      <c r="C34" s="114"/>
      <c r="D34" s="110"/>
      <c r="E34" s="110"/>
      <c r="F34" s="118"/>
      <c r="G34" s="9"/>
      <c r="H34" s="9"/>
      <c r="I34" s="16"/>
      <c r="J34" s="13"/>
      <c r="K34" s="13"/>
    </row>
    <row r="35" spans="1:11" ht="12.75">
      <c r="A35" s="14">
        <v>25</v>
      </c>
      <c r="B35" s="64" t="s">
        <v>406</v>
      </c>
      <c r="C35" s="114">
        <v>0</v>
      </c>
      <c r="D35" s="114">
        <v>0</v>
      </c>
      <c r="E35" s="110">
        <v>0</v>
      </c>
      <c r="F35" s="118">
        <v>0</v>
      </c>
      <c r="G35" s="9">
        <v>2107447</v>
      </c>
      <c r="H35" s="9">
        <v>1096239</v>
      </c>
      <c r="I35" s="15"/>
      <c r="J35" s="13"/>
      <c r="K35" s="13"/>
    </row>
    <row r="36" spans="1:11" ht="12.75">
      <c r="A36" s="9">
        <v>26</v>
      </c>
      <c r="B36" s="10" t="s">
        <v>59</v>
      </c>
      <c r="C36" s="110">
        <f>C16+C25+C32</f>
        <v>73956116</v>
      </c>
      <c r="D36" s="110">
        <f>D16+D25+D32</f>
        <v>10512096</v>
      </c>
      <c r="E36" s="110">
        <f>E16+E25+E32</f>
        <v>0</v>
      </c>
      <c r="F36" s="110">
        <f>F16+F25+F32</f>
        <v>84468212</v>
      </c>
      <c r="G36" s="110">
        <f>G16+G25+G32+G35</f>
        <v>81296659</v>
      </c>
      <c r="H36" s="110">
        <f>H16+H25+H32+H35</f>
        <v>69596931</v>
      </c>
      <c r="I36" s="13"/>
      <c r="J36" s="13"/>
      <c r="K36" s="13"/>
    </row>
    <row r="43" spans="1:12" ht="12.75">
      <c r="A43" s="13"/>
      <c r="B43" t="s">
        <v>63</v>
      </c>
      <c r="C43" t="s">
        <v>64</v>
      </c>
      <c r="D43" t="s">
        <v>91</v>
      </c>
      <c r="E43" t="s">
        <v>70</v>
      </c>
      <c r="F43" t="s">
        <v>92</v>
      </c>
      <c r="G43" t="s">
        <v>93</v>
      </c>
      <c r="H43" t="s">
        <v>94</v>
      </c>
      <c r="I43" t="s">
        <v>95</v>
      </c>
      <c r="J43" t="s">
        <v>96</v>
      </c>
      <c r="K43" t="s">
        <v>97</v>
      </c>
      <c r="L43" t="s">
        <v>98</v>
      </c>
    </row>
    <row r="44" spans="1:12" ht="12.75">
      <c r="A44" s="9"/>
      <c r="B44" s="40" t="s">
        <v>88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9">
        <v>27</v>
      </c>
      <c r="B45" s="39" t="s">
        <v>52</v>
      </c>
      <c r="C45" s="9" t="s">
        <v>53</v>
      </c>
      <c r="D45" s="9" t="s">
        <v>54</v>
      </c>
      <c r="E45" s="9" t="s">
        <v>55</v>
      </c>
      <c r="F45" s="9" t="s">
        <v>56</v>
      </c>
      <c r="G45" s="9" t="s">
        <v>57</v>
      </c>
      <c r="H45" s="9" t="s">
        <v>86</v>
      </c>
      <c r="I45" s="9" t="s">
        <v>9</v>
      </c>
      <c r="J45" s="12" t="s">
        <v>411</v>
      </c>
      <c r="K45" s="9" t="s">
        <v>51</v>
      </c>
      <c r="L45" s="9" t="s">
        <v>58</v>
      </c>
    </row>
    <row r="46" spans="1:12" ht="12.75">
      <c r="A46" s="9">
        <v>28</v>
      </c>
      <c r="B46" s="40" t="s">
        <v>87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4"/>
    </row>
    <row r="47" spans="1:12" ht="12.75">
      <c r="A47" s="9">
        <v>29</v>
      </c>
      <c r="B47" s="119" t="s">
        <v>367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20">
        <f>SUM(C47:K47)</f>
        <v>0</v>
      </c>
    </row>
    <row r="48" spans="1:12" ht="12.75">
      <c r="A48" s="9">
        <v>30</v>
      </c>
      <c r="B48" s="119" t="s">
        <v>368</v>
      </c>
      <c r="C48" s="111">
        <v>4200263</v>
      </c>
      <c r="D48" s="111">
        <v>1142487</v>
      </c>
      <c r="E48" s="111">
        <v>1276462</v>
      </c>
      <c r="F48" s="111"/>
      <c r="G48" s="111">
        <v>154751</v>
      </c>
      <c r="H48" s="111">
        <v>325135</v>
      </c>
      <c r="I48" s="111"/>
      <c r="J48" s="111"/>
      <c r="K48" s="111"/>
      <c r="L48" s="120">
        <f>SUM(C48:K48)</f>
        <v>7099098</v>
      </c>
    </row>
    <row r="49" spans="1:12" ht="12.75">
      <c r="A49" s="9">
        <v>31</v>
      </c>
      <c r="B49" s="119" t="s">
        <v>369</v>
      </c>
      <c r="C49" s="111"/>
      <c r="D49" s="111" t="s">
        <v>395</v>
      </c>
      <c r="E49" s="111">
        <v>1221916</v>
      </c>
      <c r="F49" s="111"/>
      <c r="G49" s="111"/>
      <c r="H49" s="111"/>
      <c r="I49" s="111"/>
      <c r="J49" s="111"/>
      <c r="K49" s="111"/>
      <c r="L49" s="120">
        <f aca="true" t="shared" si="2" ref="L49:L76">SUM(C49:K49)</f>
        <v>1221916</v>
      </c>
    </row>
    <row r="50" spans="1:12" ht="12.75">
      <c r="A50" s="9">
        <v>32</v>
      </c>
      <c r="B50" s="119" t="s">
        <v>370</v>
      </c>
      <c r="C50" s="111">
        <v>3084207</v>
      </c>
      <c r="D50" s="111">
        <v>860291</v>
      </c>
      <c r="E50" s="111">
        <v>1671054</v>
      </c>
      <c r="F50" s="111"/>
      <c r="G50" s="111"/>
      <c r="H50" s="111">
        <v>372230</v>
      </c>
      <c r="I50" s="111">
        <v>6088996</v>
      </c>
      <c r="J50" s="111"/>
      <c r="K50" s="111"/>
      <c r="L50" s="120">
        <f t="shared" si="2"/>
        <v>12076778</v>
      </c>
    </row>
    <row r="51" spans="1:12" ht="12.75">
      <c r="A51" s="9">
        <v>33</v>
      </c>
      <c r="B51" s="119" t="s">
        <v>371</v>
      </c>
      <c r="C51" s="111"/>
      <c r="D51" s="111"/>
      <c r="E51" s="111">
        <v>991326</v>
      </c>
      <c r="F51" s="111"/>
      <c r="G51" s="111">
        <v>20677361</v>
      </c>
      <c r="H51" s="111"/>
      <c r="I51" s="111"/>
      <c r="J51" s="111"/>
      <c r="K51" s="111"/>
      <c r="L51" s="120">
        <f t="shared" si="2"/>
        <v>21668687</v>
      </c>
    </row>
    <row r="52" spans="1:12" ht="12.75">
      <c r="A52" s="9">
        <v>34</v>
      </c>
      <c r="B52" s="119" t="s">
        <v>464</v>
      </c>
      <c r="C52" s="111"/>
      <c r="D52" s="111"/>
      <c r="E52" s="111"/>
      <c r="F52" s="111"/>
      <c r="G52" s="111">
        <v>3936</v>
      </c>
      <c r="H52" s="111"/>
      <c r="I52" s="111"/>
      <c r="J52" s="111"/>
      <c r="K52" s="111"/>
      <c r="L52" s="120">
        <f t="shared" si="2"/>
        <v>3936</v>
      </c>
    </row>
    <row r="53" spans="1:12" ht="12.75">
      <c r="A53" s="9">
        <v>35</v>
      </c>
      <c r="B53" s="119" t="s">
        <v>372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20">
        <f t="shared" si="2"/>
        <v>0</v>
      </c>
    </row>
    <row r="54" spans="1:12" ht="12.75">
      <c r="A54" s="9">
        <v>36</v>
      </c>
      <c r="B54" s="119" t="s">
        <v>373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20">
        <f t="shared" si="2"/>
        <v>0</v>
      </c>
    </row>
    <row r="55" spans="1:12" ht="12.75">
      <c r="A55" s="9">
        <v>38</v>
      </c>
      <c r="B55" s="119" t="s">
        <v>374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20">
        <f t="shared" si="2"/>
        <v>0</v>
      </c>
    </row>
    <row r="56" spans="1:12" ht="12.75">
      <c r="A56" s="9">
        <v>39</v>
      </c>
      <c r="B56" s="119" t="s">
        <v>465</v>
      </c>
      <c r="C56" s="111"/>
      <c r="D56" s="111"/>
      <c r="E56" s="111">
        <v>2256894</v>
      </c>
      <c r="F56" s="111"/>
      <c r="G56" s="111"/>
      <c r="H56" s="111"/>
      <c r="I56" s="111"/>
      <c r="J56" s="111"/>
      <c r="K56" s="111"/>
      <c r="L56" s="120">
        <f t="shared" si="2"/>
        <v>2256894</v>
      </c>
    </row>
    <row r="57" spans="1:12" ht="12.75">
      <c r="A57" s="9">
        <v>40</v>
      </c>
      <c r="B57" s="119" t="s">
        <v>375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20">
        <f t="shared" si="2"/>
        <v>0</v>
      </c>
    </row>
    <row r="58" spans="1:12" ht="12.75">
      <c r="A58" s="9">
        <v>41</v>
      </c>
      <c r="B58" s="119" t="s">
        <v>463</v>
      </c>
      <c r="C58" s="111"/>
      <c r="D58" s="111"/>
      <c r="E58" s="111"/>
      <c r="F58" s="111">
        <v>133400</v>
      </c>
      <c r="G58" s="111"/>
      <c r="H58" s="111"/>
      <c r="I58" s="111"/>
      <c r="J58" s="111"/>
      <c r="K58" s="111"/>
      <c r="L58" s="120">
        <f t="shared" si="2"/>
        <v>133400</v>
      </c>
    </row>
    <row r="59" spans="1:12" ht="12.75">
      <c r="A59" s="9">
        <v>42</v>
      </c>
      <c r="B59" s="119" t="s">
        <v>376</v>
      </c>
      <c r="C59" s="111"/>
      <c r="D59" s="111"/>
      <c r="E59" s="111"/>
      <c r="F59" s="111">
        <v>2505781</v>
      </c>
      <c r="G59" s="111"/>
      <c r="H59" s="111"/>
      <c r="I59" s="111"/>
      <c r="J59" s="111"/>
      <c r="K59" s="111"/>
      <c r="L59" s="120">
        <f t="shared" si="2"/>
        <v>2505781</v>
      </c>
    </row>
    <row r="60" spans="1:12" ht="12.75">
      <c r="A60" s="9">
        <v>43</v>
      </c>
      <c r="B60" s="119" t="s">
        <v>377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20">
        <f t="shared" si="2"/>
        <v>0</v>
      </c>
    </row>
    <row r="61" spans="1:12" ht="12.75">
      <c r="A61" s="9">
        <v>44</v>
      </c>
      <c r="B61" s="119" t="s">
        <v>390</v>
      </c>
      <c r="C61" s="111"/>
      <c r="D61" s="111"/>
      <c r="E61" s="111"/>
      <c r="F61" s="111"/>
      <c r="G61" s="111">
        <v>177414</v>
      </c>
      <c r="H61" s="111"/>
      <c r="I61" s="111"/>
      <c r="J61" s="111"/>
      <c r="K61" s="111"/>
      <c r="L61" s="120">
        <f t="shared" si="2"/>
        <v>177414</v>
      </c>
    </row>
    <row r="62" spans="1:12" ht="12.75">
      <c r="A62" s="9">
        <v>45</v>
      </c>
      <c r="B62" s="119" t="s">
        <v>378</v>
      </c>
      <c r="C62" s="111"/>
      <c r="D62" s="111"/>
      <c r="E62" s="111"/>
      <c r="F62" s="111"/>
      <c r="G62" s="111">
        <v>51617</v>
      </c>
      <c r="H62" s="111"/>
      <c r="I62" s="111"/>
      <c r="J62" s="111"/>
      <c r="K62" s="111"/>
      <c r="L62" s="120">
        <f t="shared" si="2"/>
        <v>51617</v>
      </c>
    </row>
    <row r="63" spans="1:12" ht="12.75">
      <c r="A63" s="9">
        <v>46</v>
      </c>
      <c r="B63" s="9" t="s">
        <v>389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20">
        <f t="shared" si="2"/>
        <v>0</v>
      </c>
    </row>
    <row r="64" spans="1:12" ht="12.75">
      <c r="A64" s="9">
        <v>47</v>
      </c>
      <c r="B64" s="119" t="s">
        <v>379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20">
        <f t="shared" si="2"/>
        <v>0</v>
      </c>
    </row>
    <row r="65" spans="1:12" ht="12.75">
      <c r="A65" s="9">
        <v>48</v>
      </c>
      <c r="B65" s="119" t="s">
        <v>380</v>
      </c>
      <c r="C65" s="111">
        <v>938124</v>
      </c>
      <c r="D65" s="111">
        <v>248261</v>
      </c>
      <c r="E65" s="111">
        <v>1049532</v>
      </c>
      <c r="F65" s="111"/>
      <c r="G65" s="111"/>
      <c r="H65" s="111">
        <v>1527495</v>
      </c>
      <c r="I65" s="111"/>
      <c r="J65" s="111"/>
      <c r="K65" s="111"/>
      <c r="L65" s="120">
        <f t="shared" si="2"/>
        <v>3763412</v>
      </c>
    </row>
    <row r="66" spans="1:12" ht="12.75">
      <c r="A66" s="9">
        <v>49</v>
      </c>
      <c r="B66" s="119" t="s">
        <v>381</v>
      </c>
      <c r="C66" s="111"/>
      <c r="D66" s="111"/>
      <c r="E66" s="111"/>
      <c r="F66" s="111"/>
      <c r="G66" s="111">
        <v>300000</v>
      </c>
      <c r="H66" s="111"/>
      <c r="I66" s="111"/>
      <c r="J66" s="111"/>
      <c r="K66" s="111"/>
      <c r="L66" s="120">
        <f t="shared" si="2"/>
        <v>300000</v>
      </c>
    </row>
    <row r="67" spans="1:12" ht="12.75">
      <c r="A67" s="9">
        <v>50</v>
      </c>
      <c r="B67" s="119" t="s">
        <v>382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20">
        <f t="shared" si="2"/>
        <v>0</v>
      </c>
    </row>
    <row r="68" spans="1:12" ht="12.75">
      <c r="A68" s="9">
        <v>51</v>
      </c>
      <c r="B68" s="119" t="s">
        <v>383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20">
        <f t="shared" si="2"/>
        <v>0</v>
      </c>
    </row>
    <row r="69" spans="1:12" ht="12.75">
      <c r="A69" s="9">
        <v>52</v>
      </c>
      <c r="B69" s="119" t="s">
        <v>384</v>
      </c>
      <c r="C69" s="111">
        <v>2790726</v>
      </c>
      <c r="D69" s="111">
        <v>376738</v>
      </c>
      <c r="E69" s="111">
        <v>13457</v>
      </c>
      <c r="F69" s="111"/>
      <c r="G69" s="111"/>
      <c r="H69" s="111">
        <v>165101</v>
      </c>
      <c r="I69" s="111"/>
      <c r="J69" s="111"/>
      <c r="K69" s="111"/>
      <c r="L69" s="120">
        <f t="shared" si="2"/>
        <v>3346022</v>
      </c>
    </row>
    <row r="70" spans="1:12" ht="12.75">
      <c r="A70" s="9">
        <v>53</v>
      </c>
      <c r="B70" s="119" t="s">
        <v>385</v>
      </c>
      <c r="C70" s="121">
        <v>7791679</v>
      </c>
      <c r="D70" s="111">
        <v>1066345</v>
      </c>
      <c r="E70" s="111">
        <v>2044960</v>
      </c>
      <c r="F70" s="111"/>
      <c r="G70" s="111"/>
      <c r="H70" s="111">
        <v>561365</v>
      </c>
      <c r="I70" s="111"/>
      <c r="J70" s="111"/>
      <c r="K70" s="111"/>
      <c r="L70" s="120">
        <f t="shared" si="2"/>
        <v>11464349</v>
      </c>
    </row>
    <row r="71" spans="1:12" ht="12.75">
      <c r="A71" s="9">
        <v>54</v>
      </c>
      <c r="B71" s="119" t="s">
        <v>415</v>
      </c>
      <c r="C71" s="111"/>
      <c r="D71" s="111"/>
      <c r="E71" s="111">
        <v>0</v>
      </c>
      <c r="F71" s="111"/>
      <c r="G71" s="111"/>
      <c r="H71" s="111"/>
      <c r="I71" s="111"/>
      <c r="J71" s="111"/>
      <c r="K71" s="111"/>
      <c r="L71" s="120">
        <f t="shared" si="2"/>
        <v>0</v>
      </c>
    </row>
    <row r="72" spans="1:12" ht="12.75">
      <c r="A72" s="9">
        <v>55</v>
      </c>
      <c r="B72" s="119" t="s">
        <v>386</v>
      </c>
      <c r="C72" s="111"/>
      <c r="D72" s="111"/>
      <c r="E72" s="111">
        <v>870495</v>
      </c>
      <c r="F72" s="111"/>
      <c r="G72" s="111"/>
      <c r="H72" s="111"/>
      <c r="I72" s="111"/>
      <c r="J72" s="111"/>
      <c r="K72" s="111"/>
      <c r="L72" s="120">
        <f t="shared" si="2"/>
        <v>870495</v>
      </c>
    </row>
    <row r="73" spans="1:12" ht="12.75">
      <c r="A73" s="9">
        <v>56</v>
      </c>
      <c r="B73" s="119" t="s">
        <v>387</v>
      </c>
      <c r="C73" s="111"/>
      <c r="D73" s="111"/>
      <c r="E73" s="111">
        <v>1028295</v>
      </c>
      <c r="F73" s="111"/>
      <c r="G73" s="111"/>
      <c r="H73" s="111">
        <v>31980</v>
      </c>
      <c r="I73" s="111"/>
      <c r="J73" s="111"/>
      <c r="K73" s="111"/>
      <c r="L73" s="120">
        <f t="shared" si="2"/>
        <v>1060275</v>
      </c>
    </row>
    <row r="74" spans="1:12" ht="12.75">
      <c r="A74" s="9">
        <v>57</v>
      </c>
      <c r="B74" s="119" t="s">
        <v>388</v>
      </c>
      <c r="C74" s="111"/>
      <c r="D74" s="111"/>
      <c r="E74" s="111">
        <v>326372</v>
      </c>
      <c r="F74" s="111"/>
      <c r="G74" s="111"/>
      <c r="H74" s="111"/>
      <c r="I74" s="111"/>
      <c r="J74" s="111"/>
      <c r="K74" s="111"/>
      <c r="L74" s="120">
        <f t="shared" si="2"/>
        <v>326372</v>
      </c>
    </row>
    <row r="75" spans="1:12" ht="12.75">
      <c r="A75" s="9">
        <v>58</v>
      </c>
      <c r="B75" s="119" t="s">
        <v>410</v>
      </c>
      <c r="C75" s="111"/>
      <c r="D75" s="111"/>
      <c r="E75" s="111">
        <v>174246</v>
      </c>
      <c r="F75" s="111"/>
      <c r="G75" s="111"/>
      <c r="H75" s="111"/>
      <c r="I75" s="111"/>
      <c r="J75" s="111"/>
      <c r="K75" s="111"/>
      <c r="L75" s="120">
        <f t="shared" si="2"/>
        <v>174246</v>
      </c>
    </row>
    <row r="76" spans="1:12" ht="12.75">
      <c r="A76" s="9">
        <v>59</v>
      </c>
      <c r="B76" s="119" t="s">
        <v>412</v>
      </c>
      <c r="C76" s="111"/>
      <c r="D76" s="111"/>
      <c r="E76" s="111"/>
      <c r="F76" s="111"/>
      <c r="G76" s="111"/>
      <c r="H76" s="111"/>
      <c r="I76" s="111"/>
      <c r="J76" s="111">
        <v>1096239</v>
      </c>
      <c r="K76" s="111"/>
      <c r="L76" s="120">
        <f t="shared" si="2"/>
        <v>1096239</v>
      </c>
    </row>
    <row r="77" spans="1:12" ht="12.75">
      <c r="A77" s="9">
        <v>60</v>
      </c>
      <c r="B77" s="89" t="s">
        <v>339</v>
      </c>
      <c r="C77" s="122">
        <f>SUM(C47:C75)</f>
        <v>18804999</v>
      </c>
      <c r="D77" s="122">
        <f>SUM(D47:D75)</f>
        <v>3694122</v>
      </c>
      <c r="E77" s="122">
        <f>SUM(E47:E76)</f>
        <v>12925009</v>
      </c>
      <c r="F77" s="122">
        <f>SUM(F47:F75)</f>
        <v>2639181</v>
      </c>
      <c r="G77" s="122">
        <f>SUM(G47:G75)</f>
        <v>21365079</v>
      </c>
      <c r="H77" s="122">
        <f>SUM(H47:H75)</f>
        <v>2983306</v>
      </c>
      <c r="I77" s="122">
        <f>SUM(I47:I75)</f>
        <v>6088996</v>
      </c>
      <c r="J77" s="122">
        <f>SUM(J47:J76)</f>
        <v>1096239</v>
      </c>
      <c r="K77" s="122"/>
      <c r="L77" s="122">
        <f>SUM(L47:L76)</f>
        <v>69596931</v>
      </c>
    </row>
    <row r="78" spans="2:12" ht="12.75">
      <c r="B78" s="14"/>
      <c r="C78" s="14"/>
      <c r="D78" s="14"/>
      <c r="E78" s="14"/>
      <c r="F78" s="14"/>
      <c r="G78" s="14"/>
      <c r="H78" s="14"/>
      <c r="I78" s="14"/>
      <c r="J78" s="14"/>
      <c r="L78" s="124"/>
    </row>
    <row r="79" spans="2:10" ht="12.75">
      <c r="B79" s="13"/>
      <c r="C79" s="13"/>
      <c r="D79" s="13"/>
      <c r="E79" s="13"/>
      <c r="F79" s="13"/>
      <c r="G79" s="13"/>
      <c r="H79" s="13"/>
      <c r="I79" s="13"/>
      <c r="J79" s="13"/>
    </row>
    <row r="80" spans="2:10" ht="12.75">
      <c r="B80" s="14"/>
      <c r="C80" s="14"/>
      <c r="D80" s="14"/>
      <c r="E80" s="14"/>
      <c r="F80" s="14"/>
      <c r="G80" s="14"/>
      <c r="H80" s="14"/>
      <c r="I80" s="14"/>
      <c r="J80" s="14"/>
    </row>
    <row r="81" spans="2:10" ht="12.75">
      <c r="B81" s="13"/>
      <c r="C81" s="13"/>
      <c r="D81" s="13"/>
      <c r="E81" s="13"/>
      <c r="F81" s="13"/>
      <c r="G81" s="13"/>
      <c r="H81" s="13"/>
      <c r="I81" s="13"/>
      <c r="J81" s="13"/>
    </row>
    <row r="82" spans="2:10" ht="12.75">
      <c r="B82" s="13"/>
      <c r="C82" s="13"/>
      <c r="D82" s="13"/>
      <c r="E82" s="13"/>
      <c r="F82" s="13"/>
      <c r="G82" s="13"/>
      <c r="H82" s="13"/>
      <c r="I82" s="13"/>
      <c r="J82" s="13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SheetLayoutView="100" zoomScalePageLayoutView="0" workbookViewId="0" topLeftCell="C40">
      <selection activeCell="K10" sqref="K10"/>
    </sheetView>
  </sheetViews>
  <sheetFormatPr defaultColWidth="9.140625" defaultRowHeight="12.75"/>
  <cols>
    <col min="1" max="1" width="5.00390625" style="13" customWidth="1"/>
    <col min="2" max="2" width="51.7109375" style="0" customWidth="1"/>
    <col min="3" max="3" width="15.421875" style="0" bestFit="1" customWidth="1"/>
    <col min="4" max="5" width="15.421875" style="0" customWidth="1"/>
    <col min="6" max="6" width="57.421875" style="0" customWidth="1"/>
    <col min="7" max="8" width="15.28125" style="0" customWidth="1"/>
    <col min="9" max="9" width="15.28125" style="9" customWidth="1"/>
  </cols>
  <sheetData>
    <row r="1" spans="2:9" ht="12.75">
      <c r="B1" s="1" t="s">
        <v>711</v>
      </c>
      <c r="I1" s="13"/>
    </row>
    <row r="2" ht="12.75">
      <c r="I2" s="13"/>
    </row>
    <row r="3" spans="2:9" ht="12.75">
      <c r="B3" t="s">
        <v>394</v>
      </c>
      <c r="I3" s="13"/>
    </row>
    <row r="4" spans="2:9" ht="15.75">
      <c r="B4" s="7" t="s">
        <v>129</v>
      </c>
      <c r="I4" s="13"/>
    </row>
    <row r="5" spans="3:12" ht="12.75">
      <c r="C5" s="94" t="s">
        <v>362</v>
      </c>
      <c r="D5" s="94"/>
      <c r="E5" s="94"/>
      <c r="G5" s="94" t="s">
        <v>362</v>
      </c>
      <c r="I5" s="145"/>
      <c r="K5" s="1"/>
      <c r="L5" s="1"/>
    </row>
    <row r="6" spans="1:12" ht="12.75">
      <c r="A6" s="9"/>
      <c r="B6" s="39" t="s">
        <v>63</v>
      </c>
      <c r="C6" s="9" t="s">
        <v>64</v>
      </c>
      <c r="D6" s="12" t="s">
        <v>91</v>
      </c>
      <c r="E6" s="12" t="s">
        <v>68</v>
      </c>
      <c r="F6" s="12" t="s">
        <v>110</v>
      </c>
      <c r="G6" s="12" t="s">
        <v>362</v>
      </c>
      <c r="H6" s="47" t="s">
        <v>94</v>
      </c>
      <c r="I6" s="12" t="s">
        <v>95</v>
      </c>
      <c r="K6" s="1"/>
      <c r="L6" s="1"/>
    </row>
    <row r="7" spans="1:9" ht="18">
      <c r="A7" s="9"/>
      <c r="B7" s="220" t="s">
        <v>12</v>
      </c>
      <c r="C7" s="221"/>
      <c r="D7" s="222"/>
      <c r="E7" s="135"/>
      <c r="F7" s="220" t="s">
        <v>13</v>
      </c>
      <c r="G7" s="221"/>
      <c r="H7" s="222"/>
      <c r="I7" s="144"/>
    </row>
    <row r="8" spans="1:9" ht="12.75">
      <c r="A8" s="9"/>
      <c r="B8" s="68" t="s">
        <v>0</v>
      </c>
      <c r="C8" s="223" t="s">
        <v>45</v>
      </c>
      <c r="D8" s="224"/>
      <c r="E8" s="225" t="s">
        <v>459</v>
      </c>
      <c r="F8" s="23" t="s">
        <v>0</v>
      </c>
      <c r="G8" s="223" t="s">
        <v>45</v>
      </c>
      <c r="H8" s="224"/>
      <c r="I8" s="225" t="s">
        <v>459</v>
      </c>
    </row>
    <row r="9" spans="1:9" ht="12.75">
      <c r="A9" s="9"/>
      <c r="B9" s="68"/>
      <c r="C9" s="24" t="s">
        <v>404</v>
      </c>
      <c r="D9" s="24" t="s">
        <v>405</v>
      </c>
      <c r="E9" s="226"/>
      <c r="F9" s="23"/>
      <c r="G9" s="24" t="s">
        <v>404</v>
      </c>
      <c r="H9" s="136" t="s">
        <v>405</v>
      </c>
      <c r="I9" s="226"/>
    </row>
    <row r="10" spans="1:8" ht="18">
      <c r="A10" s="9">
        <v>1</v>
      </c>
      <c r="B10" s="69" t="s">
        <v>38</v>
      </c>
      <c r="C10" s="26"/>
      <c r="D10" s="26"/>
      <c r="E10" s="26"/>
      <c r="F10" s="25" t="s">
        <v>14</v>
      </c>
      <c r="G10" s="26"/>
      <c r="H10" s="37"/>
    </row>
    <row r="11" spans="1:8" ht="16.5">
      <c r="A11" s="9">
        <v>2</v>
      </c>
      <c r="B11" s="70" t="s">
        <v>15</v>
      </c>
      <c r="C11" s="28"/>
      <c r="D11" s="28"/>
      <c r="E11" s="28"/>
      <c r="F11" s="27" t="s">
        <v>16</v>
      </c>
      <c r="G11" s="28"/>
      <c r="H11" s="37"/>
    </row>
    <row r="12" spans="1:8" ht="15.75">
      <c r="A12" s="9">
        <v>3</v>
      </c>
      <c r="B12" s="71" t="s">
        <v>4</v>
      </c>
      <c r="C12" s="30"/>
      <c r="D12" s="30"/>
      <c r="E12" s="30"/>
      <c r="F12" s="29" t="s">
        <v>4</v>
      </c>
      <c r="G12" s="30"/>
      <c r="H12" s="37"/>
    </row>
    <row r="13" spans="1:9" ht="12.75">
      <c r="A13" s="9">
        <v>4</v>
      </c>
      <c r="B13" s="72" t="s">
        <v>126</v>
      </c>
      <c r="C13" s="32">
        <v>33228599</v>
      </c>
      <c r="D13" s="32">
        <v>34134644</v>
      </c>
      <c r="E13" s="32">
        <v>34134644</v>
      </c>
      <c r="F13" s="31" t="s">
        <v>7</v>
      </c>
      <c r="G13" s="32">
        <v>24003555</v>
      </c>
      <c r="H13" s="37">
        <v>19714423</v>
      </c>
      <c r="I13" s="9">
        <v>18804999</v>
      </c>
    </row>
    <row r="14" spans="1:9" ht="12.75">
      <c r="A14" s="9">
        <v>5</v>
      </c>
      <c r="B14" s="73" t="s">
        <v>71</v>
      </c>
      <c r="C14" s="32">
        <v>18748315</v>
      </c>
      <c r="D14" s="32">
        <v>13691877</v>
      </c>
      <c r="E14" s="32">
        <v>13703977</v>
      </c>
      <c r="F14" s="31" t="s">
        <v>72</v>
      </c>
      <c r="G14" s="32">
        <v>4507699</v>
      </c>
      <c r="H14" s="37">
        <v>4322457</v>
      </c>
      <c r="I14" s="9">
        <v>3694122</v>
      </c>
    </row>
    <row r="15" spans="1:9" ht="12.75">
      <c r="A15" s="9">
        <v>6</v>
      </c>
      <c r="B15" s="73" t="s">
        <v>350</v>
      </c>
      <c r="C15" s="32">
        <v>264096</v>
      </c>
      <c r="D15" s="32">
        <v>264096</v>
      </c>
      <c r="E15">
        <v>988211</v>
      </c>
      <c r="F15" s="31" t="s">
        <v>50</v>
      </c>
      <c r="G15" s="32">
        <v>12341620</v>
      </c>
      <c r="H15" s="37">
        <v>13300803</v>
      </c>
      <c r="I15" s="9">
        <v>12925009</v>
      </c>
    </row>
    <row r="16" spans="1:9" ht="12.75">
      <c r="A16" s="9">
        <v>7</v>
      </c>
      <c r="B16" s="73" t="s">
        <v>351</v>
      </c>
      <c r="C16" s="32">
        <v>10000</v>
      </c>
      <c r="D16" s="32">
        <v>10000</v>
      </c>
      <c r="E16" s="32">
        <v>492630</v>
      </c>
      <c r="F16" s="31" t="s">
        <v>17</v>
      </c>
      <c r="G16" s="32">
        <v>1356589</v>
      </c>
      <c r="H16" s="37">
        <v>3141957</v>
      </c>
      <c r="I16" s="9">
        <v>2639181</v>
      </c>
    </row>
    <row r="17" spans="1:9" ht="12.75">
      <c r="A17" s="9">
        <v>8</v>
      </c>
      <c r="B17" s="73" t="s">
        <v>349</v>
      </c>
      <c r="C17" s="32">
        <v>10738000</v>
      </c>
      <c r="D17" s="32">
        <v>10738000</v>
      </c>
      <c r="E17" s="32">
        <v>9217046</v>
      </c>
      <c r="F17" s="31" t="s">
        <v>73</v>
      </c>
      <c r="G17" s="32">
        <v>22790536</v>
      </c>
      <c r="H17" s="37">
        <v>22379375</v>
      </c>
      <c r="I17" s="9">
        <v>21365079</v>
      </c>
    </row>
    <row r="18" spans="1:9" ht="14.25">
      <c r="A18" s="9">
        <v>9</v>
      </c>
      <c r="B18" s="95" t="s">
        <v>44</v>
      </c>
      <c r="C18" s="32">
        <f>SUM(C13:C17)</f>
        <v>62989010</v>
      </c>
      <c r="D18" s="32">
        <f>SUM(D13:D17)</f>
        <v>58838617</v>
      </c>
      <c r="E18" s="32">
        <f>SUM(E13:E17)</f>
        <v>58536508</v>
      </c>
      <c r="F18" s="93" t="s">
        <v>44</v>
      </c>
      <c r="G18" s="32">
        <f>SUM(G13:G17)</f>
        <v>64999999</v>
      </c>
      <c r="H18" s="141">
        <f>SUM(H13:H17)</f>
        <v>62859015</v>
      </c>
      <c r="I18" s="141">
        <f>SUM(I13:I17)</f>
        <v>59428390</v>
      </c>
    </row>
    <row r="19" spans="1:8" ht="12.75">
      <c r="A19" s="9"/>
      <c r="B19" s="72"/>
      <c r="C19" s="32"/>
      <c r="D19" s="32"/>
      <c r="E19" s="32"/>
      <c r="F19" s="31"/>
      <c r="G19" s="32"/>
      <c r="H19" s="37"/>
    </row>
    <row r="20" spans="1:8" ht="15.75">
      <c r="A20" s="9">
        <v>11</v>
      </c>
      <c r="B20" s="71" t="s">
        <v>5</v>
      </c>
      <c r="C20" s="30"/>
      <c r="D20" s="30"/>
      <c r="E20" s="30"/>
      <c r="F20" s="29" t="s">
        <v>39</v>
      </c>
      <c r="G20" s="30"/>
      <c r="H20" s="37"/>
    </row>
    <row r="21" spans="1:9" ht="12.75">
      <c r="A21" s="9">
        <v>12</v>
      </c>
      <c r="B21" s="72" t="s">
        <v>48</v>
      </c>
      <c r="C21" s="32">
        <v>0</v>
      </c>
      <c r="D21" s="32"/>
      <c r="E21" s="32"/>
      <c r="F21" s="31" t="s">
        <v>76</v>
      </c>
      <c r="G21" s="32">
        <v>1815834</v>
      </c>
      <c r="H21" s="37">
        <v>2983306</v>
      </c>
      <c r="I21" s="9">
        <v>2983306</v>
      </c>
    </row>
    <row r="22" spans="1:9" ht="12.75">
      <c r="A22" s="9">
        <v>13</v>
      </c>
      <c r="B22" s="72" t="s">
        <v>74</v>
      </c>
      <c r="C22" s="32">
        <v>765834</v>
      </c>
      <c r="D22" s="32">
        <v>726466</v>
      </c>
      <c r="E22" s="32">
        <v>726466</v>
      </c>
      <c r="F22" s="31" t="s">
        <v>18</v>
      </c>
      <c r="G22" s="32">
        <v>5000000</v>
      </c>
      <c r="H22" s="37">
        <v>6088996</v>
      </c>
      <c r="I22" s="9">
        <v>6088996</v>
      </c>
    </row>
    <row r="23" spans="1:8" ht="12.75">
      <c r="A23" s="9">
        <v>14</v>
      </c>
      <c r="B23" s="72" t="s">
        <v>75</v>
      </c>
      <c r="C23" s="32">
        <v>0</v>
      </c>
      <c r="D23" s="32"/>
      <c r="E23" s="32"/>
      <c r="F23" s="31" t="s">
        <v>77</v>
      </c>
      <c r="G23" s="32"/>
      <c r="H23" s="37"/>
    </row>
    <row r="24" spans="1:8" ht="12.75">
      <c r="A24" s="9">
        <v>15</v>
      </c>
      <c r="B24" s="39" t="s">
        <v>130</v>
      </c>
      <c r="C24" s="9">
        <v>0</v>
      </c>
      <c r="D24" s="9"/>
      <c r="E24" s="9"/>
      <c r="F24" s="31" t="s">
        <v>10</v>
      </c>
      <c r="G24" s="32"/>
      <c r="H24" s="37"/>
    </row>
    <row r="25" spans="1:8" ht="12.75">
      <c r="A25" s="9">
        <v>16</v>
      </c>
      <c r="B25" s="39"/>
      <c r="C25" s="9"/>
      <c r="D25" s="9"/>
      <c r="E25" s="9"/>
      <c r="F25" s="31" t="s">
        <v>11</v>
      </c>
      <c r="G25" s="32"/>
      <c r="H25" s="37"/>
    </row>
    <row r="26" spans="1:8" ht="14.25">
      <c r="A26" s="9">
        <v>17</v>
      </c>
      <c r="B26" s="74"/>
      <c r="C26" s="32"/>
      <c r="D26" s="32"/>
      <c r="E26" s="32"/>
      <c r="F26" s="31" t="s">
        <v>78</v>
      </c>
      <c r="G26" s="32"/>
      <c r="H26" s="37"/>
    </row>
    <row r="27" spans="1:9" ht="14.25">
      <c r="A27" s="9">
        <v>18</v>
      </c>
      <c r="B27" s="95" t="s">
        <v>44</v>
      </c>
      <c r="C27" s="32">
        <f>SUM(C21:C26)</f>
        <v>765834</v>
      </c>
      <c r="D27" s="32">
        <f>SUM(D21:D26)</f>
        <v>726466</v>
      </c>
      <c r="E27" s="32">
        <f>SUM(E21:E26)</f>
        <v>726466</v>
      </c>
      <c r="F27" s="93" t="s">
        <v>44</v>
      </c>
      <c r="G27" s="32">
        <f>SUM(G21:G26)</f>
        <v>6815834</v>
      </c>
      <c r="H27" s="141">
        <f>SUM(H21:H26)</f>
        <v>9072302</v>
      </c>
      <c r="I27" s="141">
        <f>SUM(I21:I26)</f>
        <v>9072302</v>
      </c>
    </row>
    <row r="28" spans="1:8" ht="16.5">
      <c r="A28" s="9">
        <v>19</v>
      </c>
      <c r="B28" s="75"/>
      <c r="C28" s="32"/>
      <c r="D28" s="32"/>
      <c r="E28" s="32"/>
      <c r="F28" s="27" t="s">
        <v>61</v>
      </c>
      <c r="G28" s="28"/>
      <c r="H28" s="37"/>
    </row>
    <row r="29" spans="1:8" ht="15.75">
      <c r="A29" s="9">
        <v>20</v>
      </c>
      <c r="B29" s="71"/>
      <c r="C29" s="32"/>
      <c r="D29" s="32"/>
      <c r="E29" s="32"/>
      <c r="F29" s="29" t="s">
        <v>19</v>
      </c>
      <c r="G29" s="30"/>
      <c r="H29" s="37"/>
    </row>
    <row r="30" spans="1:8" ht="15.75">
      <c r="A30" s="9">
        <v>21</v>
      </c>
      <c r="B30" s="71"/>
      <c r="C30" s="32"/>
      <c r="D30" s="32"/>
      <c r="E30" s="32"/>
      <c r="F30" s="42" t="s">
        <v>3</v>
      </c>
      <c r="G30" s="32">
        <v>12652379</v>
      </c>
      <c r="H30" s="37">
        <v>7257895</v>
      </c>
    </row>
    <row r="31" spans="1:8" ht="14.25">
      <c r="A31" s="9">
        <v>22</v>
      </c>
      <c r="B31" s="74"/>
      <c r="C31" s="32"/>
      <c r="D31" s="32"/>
      <c r="E31" s="32"/>
      <c r="F31" s="31" t="s">
        <v>20</v>
      </c>
      <c r="G31" s="32">
        <v>0</v>
      </c>
      <c r="H31" s="37"/>
    </row>
    <row r="32" spans="1:9" ht="14.25">
      <c r="A32" s="9">
        <v>23</v>
      </c>
      <c r="B32" s="74"/>
      <c r="C32" s="32"/>
      <c r="D32" s="32"/>
      <c r="E32" s="32"/>
      <c r="F32" s="93" t="s">
        <v>44</v>
      </c>
      <c r="G32" s="32">
        <f>SUM(G30:G31)</f>
        <v>12652379</v>
      </c>
      <c r="H32" s="141">
        <f>SUM(H30:H31)</f>
        <v>7257895</v>
      </c>
      <c r="I32" s="32"/>
    </row>
    <row r="33" spans="1:8" ht="15.75">
      <c r="A33" s="9">
        <v>24</v>
      </c>
      <c r="B33" s="71"/>
      <c r="C33" s="32"/>
      <c r="D33" s="32"/>
      <c r="E33" s="32"/>
      <c r="F33" s="29" t="s">
        <v>21</v>
      </c>
      <c r="G33" s="30"/>
      <c r="H33" s="37"/>
    </row>
    <row r="34" spans="1:8" ht="14.25">
      <c r="A34" s="9">
        <v>25</v>
      </c>
      <c r="B34" s="74"/>
      <c r="C34" s="32"/>
      <c r="D34" s="32"/>
      <c r="E34" s="32"/>
      <c r="F34" s="31" t="s">
        <v>22</v>
      </c>
      <c r="G34" s="32">
        <v>0</v>
      </c>
      <c r="H34" s="37"/>
    </row>
    <row r="35" spans="1:8" ht="18">
      <c r="A35" s="9">
        <v>26</v>
      </c>
      <c r="B35" s="69"/>
      <c r="C35" s="32"/>
      <c r="D35" s="32"/>
      <c r="E35" s="32"/>
      <c r="F35" s="25" t="s">
        <v>23</v>
      </c>
      <c r="G35" s="26"/>
      <c r="H35" s="37"/>
    </row>
    <row r="36" spans="1:8" ht="14.25">
      <c r="A36" s="9">
        <v>27</v>
      </c>
      <c r="B36" s="74"/>
      <c r="C36" s="32"/>
      <c r="D36" s="32"/>
      <c r="E36" s="32"/>
      <c r="F36" s="31" t="s">
        <v>24</v>
      </c>
      <c r="G36" s="32">
        <v>0</v>
      </c>
      <c r="H36" s="37"/>
    </row>
    <row r="37" spans="1:8" ht="14.25">
      <c r="A37" s="9">
        <v>28</v>
      </c>
      <c r="B37" s="74"/>
      <c r="C37" s="32"/>
      <c r="D37" s="32"/>
      <c r="E37" s="32"/>
      <c r="F37" s="31" t="s">
        <v>25</v>
      </c>
      <c r="G37" s="32">
        <v>0</v>
      </c>
      <c r="H37" s="37"/>
    </row>
    <row r="38" spans="1:8" ht="14.25">
      <c r="A38" s="9">
        <v>29</v>
      </c>
      <c r="B38" s="74"/>
      <c r="C38" s="32"/>
      <c r="D38" s="32"/>
      <c r="E38" s="32"/>
      <c r="F38" s="93" t="s">
        <v>44</v>
      </c>
      <c r="G38" s="32">
        <f>SUM(G36:G37)</f>
        <v>0</v>
      </c>
      <c r="H38" s="37"/>
    </row>
    <row r="39" spans="1:8" ht="14.25">
      <c r="A39" s="9">
        <v>30</v>
      </c>
      <c r="B39" s="74"/>
      <c r="C39" s="32"/>
      <c r="D39" s="32"/>
      <c r="E39" s="32"/>
      <c r="F39" s="31"/>
      <c r="G39" s="32"/>
      <c r="H39" s="37"/>
    </row>
    <row r="40" spans="1:8" ht="18">
      <c r="A40" s="9">
        <v>31</v>
      </c>
      <c r="B40" s="69"/>
      <c r="C40" s="32"/>
      <c r="D40" s="32"/>
      <c r="E40" s="32"/>
      <c r="F40" s="25" t="s">
        <v>26</v>
      </c>
      <c r="G40" s="26"/>
      <c r="H40" s="37"/>
    </row>
    <row r="41" spans="1:9" ht="14.25">
      <c r="A41" s="9">
        <v>32</v>
      </c>
      <c r="B41" s="74"/>
      <c r="C41" s="32"/>
      <c r="D41" s="32"/>
      <c r="E41" s="32"/>
      <c r="F41" s="31" t="s">
        <v>406</v>
      </c>
      <c r="G41" s="32">
        <v>0</v>
      </c>
      <c r="H41" s="37">
        <v>2107447</v>
      </c>
      <c r="I41" s="9">
        <v>1096239</v>
      </c>
    </row>
    <row r="42" spans="1:8" ht="14.25">
      <c r="A42" s="9">
        <v>33</v>
      </c>
      <c r="B42" s="74"/>
      <c r="C42" s="32"/>
      <c r="D42" s="32"/>
      <c r="E42" s="32"/>
      <c r="F42" s="31" t="s">
        <v>27</v>
      </c>
      <c r="G42" s="32">
        <v>0</v>
      </c>
      <c r="H42" s="37"/>
    </row>
    <row r="43" spans="1:9" ht="48">
      <c r="A43" s="9">
        <v>34</v>
      </c>
      <c r="B43" s="76" t="s">
        <v>40</v>
      </c>
      <c r="C43" s="30">
        <f>C18+C27</f>
        <v>63754844</v>
      </c>
      <c r="D43" s="30">
        <f>D18+D27</f>
        <v>59565083</v>
      </c>
      <c r="E43" s="30">
        <f>E18+E27</f>
        <v>59262974</v>
      </c>
      <c r="F43" s="25" t="s">
        <v>28</v>
      </c>
      <c r="G43" s="30">
        <f>G18+G27+G32</f>
        <v>84468212</v>
      </c>
      <c r="H43" s="142">
        <f>H18+H27+H32+H41</f>
        <v>81296659</v>
      </c>
      <c r="I43" s="142">
        <f>I18+I27+I32+I41</f>
        <v>69596931</v>
      </c>
    </row>
    <row r="44" spans="1:8" ht="18">
      <c r="A44" s="9">
        <v>35</v>
      </c>
      <c r="B44" s="77" t="s">
        <v>439</v>
      </c>
      <c r="C44" s="32"/>
      <c r="D44" s="32">
        <v>1011208</v>
      </c>
      <c r="E44" s="32">
        <v>1011208</v>
      </c>
      <c r="F44" s="25" t="s">
        <v>29</v>
      </c>
      <c r="G44" s="26"/>
      <c r="H44" s="37"/>
    </row>
    <row r="45" spans="1:8" ht="14.25">
      <c r="A45" s="9">
        <v>36</v>
      </c>
      <c r="B45" s="74"/>
      <c r="C45" s="32"/>
      <c r="D45" s="32"/>
      <c r="E45" s="32"/>
      <c r="F45" s="31" t="s">
        <v>24</v>
      </c>
      <c r="G45" s="32">
        <v>0</v>
      </c>
      <c r="H45" s="37"/>
    </row>
    <row r="46" spans="1:8" ht="14.25">
      <c r="A46" s="9">
        <v>37</v>
      </c>
      <c r="B46" s="74"/>
      <c r="C46" s="32"/>
      <c r="D46" s="32"/>
      <c r="E46" s="32"/>
      <c r="F46" s="31" t="s">
        <v>25</v>
      </c>
      <c r="G46" s="32">
        <v>0</v>
      </c>
      <c r="H46" s="37"/>
    </row>
    <row r="47" spans="1:8" ht="18">
      <c r="A47" s="9">
        <v>38</v>
      </c>
      <c r="B47" s="69" t="s">
        <v>30</v>
      </c>
      <c r="C47" s="26"/>
      <c r="D47" s="26"/>
      <c r="E47" s="26"/>
      <c r="F47" s="25"/>
      <c r="G47" s="33"/>
      <c r="H47" s="37"/>
    </row>
    <row r="48" spans="1:8" ht="18">
      <c r="A48" s="9">
        <v>39</v>
      </c>
      <c r="B48" s="71" t="s">
        <v>31</v>
      </c>
      <c r="C48" s="30"/>
      <c r="D48" s="30"/>
      <c r="E48" s="30"/>
      <c r="F48" s="34"/>
      <c r="G48" s="33"/>
      <c r="H48" s="37"/>
    </row>
    <row r="49" spans="1:8" ht="18">
      <c r="A49" s="9">
        <v>40</v>
      </c>
      <c r="B49" s="74" t="s">
        <v>41</v>
      </c>
      <c r="C49" s="32">
        <v>14663368</v>
      </c>
      <c r="D49" s="32">
        <v>12374532</v>
      </c>
      <c r="E49" s="32">
        <v>12374532</v>
      </c>
      <c r="F49" s="31"/>
      <c r="G49" s="33"/>
      <c r="H49" s="37"/>
    </row>
    <row r="50" spans="1:8" ht="18">
      <c r="A50" s="9">
        <v>41</v>
      </c>
      <c r="B50" s="74" t="s">
        <v>42</v>
      </c>
      <c r="C50" s="32">
        <v>6050000</v>
      </c>
      <c r="D50" s="32">
        <v>8345836</v>
      </c>
      <c r="E50" s="32">
        <v>8345836</v>
      </c>
      <c r="F50" s="31"/>
      <c r="G50" s="33"/>
      <c r="H50" s="37"/>
    </row>
    <row r="51" spans="1:8" ht="18">
      <c r="A51" s="9">
        <v>42</v>
      </c>
      <c r="B51" s="71" t="s">
        <v>32</v>
      </c>
      <c r="C51" s="30"/>
      <c r="D51" s="30"/>
      <c r="E51" s="30"/>
      <c r="F51" s="34"/>
      <c r="G51" s="33"/>
      <c r="H51" s="37"/>
    </row>
    <row r="52" spans="1:8" ht="18">
      <c r="A52" s="9">
        <v>43</v>
      </c>
      <c r="B52" s="74" t="s">
        <v>352</v>
      </c>
      <c r="C52" s="32">
        <v>0</v>
      </c>
      <c r="D52" s="32"/>
      <c r="E52" s="32"/>
      <c r="F52" s="31"/>
      <c r="G52" s="33"/>
      <c r="H52" s="37"/>
    </row>
    <row r="53" spans="1:8" ht="18">
      <c r="A53" s="9">
        <v>44</v>
      </c>
      <c r="B53" s="74" t="s">
        <v>33</v>
      </c>
      <c r="C53" s="32">
        <v>0</v>
      </c>
      <c r="D53" s="32"/>
      <c r="E53" s="32"/>
      <c r="F53" s="31"/>
      <c r="G53" s="33"/>
      <c r="H53" s="37"/>
    </row>
    <row r="54" spans="1:9" ht="18">
      <c r="A54" s="9">
        <v>45</v>
      </c>
      <c r="B54" s="69" t="s">
        <v>6</v>
      </c>
      <c r="C54" s="26">
        <f>C43+C50+C52+C49</f>
        <v>84468212</v>
      </c>
      <c r="D54" s="26">
        <f>D43+D50+D52+D49+D44</f>
        <v>81296659</v>
      </c>
      <c r="E54" s="26">
        <f>E43+E50+E52+E49+E44</f>
        <v>80994550</v>
      </c>
      <c r="F54" s="25" t="s">
        <v>34</v>
      </c>
      <c r="G54" s="26">
        <f>G18+G27+G32</f>
        <v>84468212</v>
      </c>
      <c r="H54" s="143">
        <f>H18+H27+H32+H41</f>
        <v>81296659</v>
      </c>
      <c r="I54" s="143">
        <f>I18+I27+I32+I41</f>
        <v>69596931</v>
      </c>
    </row>
    <row r="55" spans="1:9" ht="14.25">
      <c r="A55" s="9">
        <v>46</v>
      </c>
      <c r="B55" s="74" t="s">
        <v>35</v>
      </c>
      <c r="C55" s="32">
        <f>C18+C52+C49</f>
        <v>77652378</v>
      </c>
      <c r="D55" s="32">
        <f>D54-D56</f>
        <v>72224357</v>
      </c>
      <c r="E55" s="32">
        <f>E54-E56</f>
        <v>71922248</v>
      </c>
      <c r="F55" s="31" t="s">
        <v>36</v>
      </c>
      <c r="G55" s="32">
        <f>G18+G32</f>
        <v>77652378</v>
      </c>
      <c r="H55" s="141">
        <f>H54-H56</f>
        <v>72224357</v>
      </c>
      <c r="I55" s="32">
        <v>60524629</v>
      </c>
    </row>
    <row r="56" spans="1:9" ht="14.25">
      <c r="A56" s="9">
        <v>47</v>
      </c>
      <c r="B56" s="74" t="s">
        <v>37</v>
      </c>
      <c r="C56" s="32">
        <f>C27+C50</f>
        <v>6815834</v>
      </c>
      <c r="D56" s="32">
        <v>9072302</v>
      </c>
      <c r="E56" s="32">
        <f>E50+E27</f>
        <v>9072302</v>
      </c>
      <c r="F56" s="31" t="s">
        <v>43</v>
      </c>
      <c r="G56" s="32">
        <f>G27</f>
        <v>6815834</v>
      </c>
      <c r="H56" s="141">
        <v>9072302</v>
      </c>
      <c r="I56" s="32">
        <v>9072302</v>
      </c>
    </row>
    <row r="58" spans="3:5" ht="12.75">
      <c r="C58" s="124"/>
      <c r="D58" s="124"/>
      <c r="E58" s="124"/>
    </row>
  </sheetData>
  <sheetProtection/>
  <mergeCells count="6">
    <mergeCell ref="B7:D7"/>
    <mergeCell ref="F7:H7"/>
    <mergeCell ref="C8:D8"/>
    <mergeCell ref="G8:H8"/>
    <mergeCell ref="E8:E9"/>
    <mergeCell ref="I8:I9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25.140625" style="0" customWidth="1"/>
    <col min="3" max="3" width="12.8515625" style="0" customWidth="1"/>
    <col min="4" max="4" width="10.8515625" style="0" customWidth="1"/>
    <col min="6" max="6" width="13.00390625" style="0" customWidth="1"/>
    <col min="7" max="7" width="11.8515625" style="0" customWidth="1"/>
    <col min="8" max="8" width="13.7109375" style="0" customWidth="1"/>
  </cols>
  <sheetData>
    <row r="1" ht="12.75">
      <c r="B1" s="1" t="s">
        <v>712</v>
      </c>
    </row>
    <row r="2" spans="2:4" ht="12.75">
      <c r="B2" t="s">
        <v>394</v>
      </c>
      <c r="D2" t="s">
        <v>713</v>
      </c>
    </row>
    <row r="3" ht="12.75">
      <c r="A3" s="6" t="s">
        <v>442</v>
      </c>
    </row>
    <row r="4" spans="2:8" ht="12.75">
      <c r="B4" t="s">
        <v>46</v>
      </c>
      <c r="C4" t="s">
        <v>90</v>
      </c>
      <c r="D4" t="s">
        <v>91</v>
      </c>
      <c r="E4" t="s">
        <v>403</v>
      </c>
      <c r="F4" t="s">
        <v>92</v>
      </c>
      <c r="G4" s="1" t="s">
        <v>104</v>
      </c>
      <c r="H4" s="1" t="s">
        <v>466</v>
      </c>
    </row>
    <row r="5" spans="1:8" ht="12.75">
      <c r="A5" s="10" t="s">
        <v>443</v>
      </c>
      <c r="B5" s="10" t="s">
        <v>444</v>
      </c>
      <c r="C5" s="10" t="s">
        <v>127</v>
      </c>
      <c r="D5" s="19" t="s">
        <v>142</v>
      </c>
      <c r="E5" s="19" t="s">
        <v>366</v>
      </c>
      <c r="F5" s="19" t="s">
        <v>58</v>
      </c>
      <c r="G5" s="147" t="s">
        <v>402</v>
      </c>
      <c r="H5" s="147" t="s">
        <v>459</v>
      </c>
    </row>
    <row r="6" spans="1:8" ht="12.75">
      <c r="A6" s="9">
        <v>1</v>
      </c>
      <c r="B6" s="9" t="s">
        <v>714</v>
      </c>
      <c r="C6" s="97">
        <v>3937008</v>
      </c>
      <c r="D6" s="97"/>
      <c r="E6" s="97"/>
      <c r="F6" s="97">
        <f>SUM(C6:E6)</f>
        <v>3937008</v>
      </c>
      <c r="G6" s="9">
        <v>3852484</v>
      </c>
      <c r="H6" s="9">
        <v>3852484</v>
      </c>
    </row>
    <row r="7" spans="1:8" ht="12.75">
      <c r="A7" s="9">
        <v>2</v>
      </c>
      <c r="B7" s="9" t="s">
        <v>445</v>
      </c>
      <c r="C7" s="97">
        <v>1062992</v>
      </c>
      <c r="D7" s="97"/>
      <c r="E7" s="97"/>
      <c r="F7" s="97">
        <f>SUM(C7:E7)</f>
        <v>1062992</v>
      </c>
      <c r="G7" s="9">
        <v>1040172</v>
      </c>
      <c r="H7" s="9">
        <v>1040172</v>
      </c>
    </row>
    <row r="8" spans="1:8" ht="12.75">
      <c r="A8" s="9">
        <v>3</v>
      </c>
      <c r="B8" s="12" t="s">
        <v>447</v>
      </c>
      <c r="C8" s="97"/>
      <c r="D8" s="97"/>
      <c r="E8" s="97"/>
      <c r="F8" s="97">
        <f>SUM(C8:E8)</f>
        <v>0</v>
      </c>
      <c r="G8" s="9">
        <v>942000</v>
      </c>
      <c r="H8" s="9">
        <v>942000</v>
      </c>
    </row>
    <row r="9" spans="1:8" ht="12.75">
      <c r="A9" s="9">
        <v>4</v>
      </c>
      <c r="B9" s="12" t="s">
        <v>448</v>
      </c>
      <c r="C9" s="97"/>
      <c r="D9" s="97"/>
      <c r="E9" s="97"/>
      <c r="F9" s="97">
        <f>SUM(C9:E9)</f>
        <v>0</v>
      </c>
      <c r="G9" s="9">
        <v>254340</v>
      </c>
      <c r="H9" s="9">
        <v>254340</v>
      </c>
    </row>
    <row r="10" spans="1:8" ht="12.75">
      <c r="A10" s="9"/>
      <c r="B10" s="9"/>
      <c r="C10" s="97"/>
      <c r="D10" s="97"/>
      <c r="E10" s="97"/>
      <c r="F10" s="97">
        <f>SUM(C10:E10)</f>
        <v>0</v>
      </c>
      <c r="G10" s="9"/>
      <c r="H10" s="9"/>
    </row>
    <row r="11" spans="1:8" ht="12.75">
      <c r="A11" s="9">
        <v>5</v>
      </c>
      <c r="B11" s="10" t="s">
        <v>446</v>
      </c>
      <c r="C11" s="98">
        <f>SUM(C6:C10)</f>
        <v>5000000</v>
      </c>
      <c r="D11" s="98">
        <f>SUM(D6:D10)</f>
        <v>0</v>
      </c>
      <c r="E11" s="98">
        <f>SUM(E6:E10)</f>
        <v>0</v>
      </c>
      <c r="F11" s="98">
        <f>SUM(F6:F10)</f>
        <v>5000000</v>
      </c>
      <c r="G11" s="9">
        <f>G6+G7+G8+G9</f>
        <v>6088996</v>
      </c>
      <c r="H11" s="9">
        <f>H6+H7+H8+H9</f>
        <v>6088996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  <col min="7" max="7" width="15.28125" style="0" customWidth="1"/>
    <col min="8" max="8" width="17.57421875" style="0" customWidth="1"/>
  </cols>
  <sheetData>
    <row r="1" ht="12.75">
      <c r="B1" s="1" t="s">
        <v>715</v>
      </c>
    </row>
    <row r="2" ht="12.75">
      <c r="C2" t="s">
        <v>394</v>
      </c>
    </row>
    <row r="3" spans="1:3" ht="12.75">
      <c r="A3" s="6" t="s">
        <v>89</v>
      </c>
      <c r="B3" s="2"/>
      <c r="C3" t="s">
        <v>362</v>
      </c>
    </row>
    <row r="4" spans="2:8" ht="12.75">
      <c r="B4" t="s">
        <v>46</v>
      </c>
      <c r="C4" t="s">
        <v>64</v>
      </c>
      <c r="D4" t="s">
        <v>69</v>
      </c>
      <c r="E4" s="1" t="s">
        <v>403</v>
      </c>
      <c r="F4" s="1" t="s">
        <v>92</v>
      </c>
      <c r="G4" s="1" t="s">
        <v>104</v>
      </c>
      <c r="H4" s="1" t="s">
        <v>466</v>
      </c>
    </row>
    <row r="5" spans="1:8" ht="12.75">
      <c r="A5" s="10" t="s">
        <v>102</v>
      </c>
      <c r="B5" s="10" t="s">
        <v>8</v>
      </c>
      <c r="C5" s="10" t="s">
        <v>127</v>
      </c>
      <c r="D5" s="10" t="s">
        <v>128</v>
      </c>
      <c r="E5" s="19" t="s">
        <v>366</v>
      </c>
      <c r="F5" s="19" t="s">
        <v>58</v>
      </c>
      <c r="G5" s="127" t="s">
        <v>413</v>
      </c>
      <c r="H5" s="147" t="s">
        <v>461</v>
      </c>
    </row>
    <row r="6" spans="1:8" ht="12.75">
      <c r="A6" s="9">
        <v>1</v>
      </c>
      <c r="B6" s="9" t="s">
        <v>400</v>
      </c>
      <c r="C6" s="97"/>
      <c r="D6" s="97">
        <v>603019</v>
      </c>
      <c r="E6" s="97"/>
      <c r="F6" s="97">
        <f>SUM(C6:E6)</f>
        <v>603019</v>
      </c>
      <c r="G6" s="132">
        <v>575381</v>
      </c>
      <c r="H6" s="9">
        <v>575381</v>
      </c>
    </row>
    <row r="7" spans="1:8" ht="12.75">
      <c r="A7" s="36">
        <v>2</v>
      </c>
      <c r="B7" s="9" t="s">
        <v>132</v>
      </c>
      <c r="C7" s="97"/>
      <c r="D7" s="97">
        <v>162815</v>
      </c>
      <c r="E7" s="97"/>
      <c r="F7" s="97">
        <f aca="true" t="shared" si="0" ref="F7:F15">SUM(C7:E7)</f>
        <v>162815</v>
      </c>
      <c r="G7" s="132">
        <v>155353</v>
      </c>
      <c r="H7" s="9">
        <v>155353</v>
      </c>
    </row>
    <row r="8" spans="1:8" ht="12.75">
      <c r="A8" s="36">
        <v>3</v>
      </c>
      <c r="B8" s="9" t="s">
        <v>401</v>
      </c>
      <c r="C8" s="97"/>
      <c r="D8" s="97">
        <v>629921</v>
      </c>
      <c r="E8" s="97"/>
      <c r="F8" s="97">
        <f t="shared" si="0"/>
        <v>629921</v>
      </c>
      <c r="G8" s="132">
        <v>0</v>
      </c>
      <c r="H8" s="9"/>
    </row>
    <row r="9" spans="1:8" ht="12.75">
      <c r="A9" s="36">
        <v>4</v>
      </c>
      <c r="B9" s="9" t="s">
        <v>132</v>
      </c>
      <c r="C9" s="97"/>
      <c r="D9" s="97">
        <v>170079</v>
      </c>
      <c r="E9" s="97"/>
      <c r="F9" s="97">
        <f t="shared" si="0"/>
        <v>170079</v>
      </c>
      <c r="G9" s="132">
        <v>0</v>
      </c>
      <c r="H9" s="9"/>
    </row>
    <row r="10" spans="1:8" ht="12.75">
      <c r="A10" s="36">
        <v>5</v>
      </c>
      <c r="B10" s="12" t="s">
        <v>416</v>
      </c>
      <c r="C10" s="97"/>
      <c r="D10" s="97">
        <v>196850</v>
      </c>
      <c r="E10" s="97"/>
      <c r="F10" s="97">
        <f t="shared" si="0"/>
        <v>196850</v>
      </c>
      <c r="G10" s="132">
        <v>130001</v>
      </c>
      <c r="H10" s="9">
        <v>130001</v>
      </c>
    </row>
    <row r="11" spans="1:8" ht="12.75">
      <c r="A11" s="36">
        <v>6</v>
      </c>
      <c r="B11" s="9" t="s">
        <v>132</v>
      </c>
      <c r="C11" s="97"/>
      <c r="D11" s="97">
        <v>53150</v>
      </c>
      <c r="E11" s="97"/>
      <c r="F11" s="97">
        <f t="shared" si="0"/>
        <v>53150</v>
      </c>
      <c r="G11" s="132">
        <v>35100</v>
      </c>
      <c r="H11" s="9">
        <v>35100</v>
      </c>
    </row>
    <row r="12" spans="1:8" ht="12.75">
      <c r="A12" s="36">
        <v>7</v>
      </c>
      <c r="B12" s="12" t="s">
        <v>414</v>
      </c>
      <c r="C12" s="97"/>
      <c r="D12" s="97"/>
      <c r="E12" s="97"/>
      <c r="F12" s="97">
        <f t="shared" si="0"/>
        <v>0</v>
      </c>
      <c r="G12" s="134">
        <v>1179525</v>
      </c>
      <c r="H12" s="9">
        <v>1179525</v>
      </c>
    </row>
    <row r="13" spans="1:8" ht="12.75">
      <c r="A13" s="36">
        <v>8</v>
      </c>
      <c r="B13" s="12" t="s">
        <v>132</v>
      </c>
      <c r="C13" s="97"/>
      <c r="D13" s="97"/>
      <c r="E13" s="97"/>
      <c r="F13" s="97">
        <f t="shared" si="0"/>
        <v>0</v>
      </c>
      <c r="G13" s="134">
        <v>318472</v>
      </c>
      <c r="H13" s="9">
        <v>318472</v>
      </c>
    </row>
    <row r="14" spans="1:8" ht="12.75">
      <c r="A14" s="36">
        <v>9</v>
      </c>
      <c r="B14" s="12" t="s">
        <v>417</v>
      </c>
      <c r="C14" s="97"/>
      <c r="D14" s="97"/>
      <c r="E14" s="97"/>
      <c r="F14" s="97">
        <f t="shared" si="0"/>
        <v>0</v>
      </c>
      <c r="G14" s="134">
        <v>542321</v>
      </c>
      <c r="H14" s="9">
        <v>542321</v>
      </c>
    </row>
    <row r="15" spans="1:8" ht="12.75">
      <c r="A15" s="36">
        <v>10</v>
      </c>
      <c r="B15" s="9"/>
      <c r="C15" s="97"/>
      <c r="D15" s="97"/>
      <c r="E15" s="97"/>
      <c r="F15" s="97">
        <f t="shared" si="0"/>
        <v>0</v>
      </c>
      <c r="G15" s="134">
        <v>47153</v>
      </c>
      <c r="H15" s="9">
        <v>47153</v>
      </c>
    </row>
    <row r="16" spans="1:8" ht="12.75">
      <c r="A16" s="9">
        <v>11</v>
      </c>
      <c r="B16" s="10" t="s">
        <v>62</v>
      </c>
      <c r="C16" s="99">
        <f aca="true" t="shared" si="1" ref="C16:H16">SUM(C6:C15)</f>
        <v>0</v>
      </c>
      <c r="D16" s="99">
        <f t="shared" si="1"/>
        <v>1815834</v>
      </c>
      <c r="E16" s="99">
        <f t="shared" si="1"/>
        <v>0</v>
      </c>
      <c r="F16" s="99">
        <f t="shared" si="1"/>
        <v>1815834</v>
      </c>
      <c r="G16" s="133">
        <f t="shared" si="1"/>
        <v>2983306</v>
      </c>
      <c r="H16" s="133">
        <f t="shared" si="1"/>
        <v>2983306</v>
      </c>
    </row>
    <row r="17" spans="1:4" ht="12.75">
      <c r="A17" s="13"/>
      <c r="B17" s="13"/>
      <c r="C17" s="13"/>
      <c r="D17" s="13"/>
    </row>
    <row r="18" spans="1:4" ht="12.75">
      <c r="A18" s="13"/>
      <c r="B18" s="14"/>
      <c r="C18" s="14"/>
      <c r="D18" s="13"/>
    </row>
    <row r="19" spans="1:4" ht="12.75">
      <c r="A19" s="13"/>
      <c r="B19" s="13"/>
      <c r="C19" s="13"/>
      <c r="D19" s="13"/>
    </row>
    <row r="20" spans="1:4" ht="12.75">
      <c r="A20" s="13"/>
      <c r="B20" s="14"/>
      <c r="C20" s="13"/>
      <c r="D20" s="13"/>
    </row>
    <row r="21" spans="1:4" ht="12.75">
      <c r="A21" s="13"/>
      <c r="B21" s="13"/>
      <c r="C21" s="13"/>
      <c r="D21" s="13"/>
    </row>
    <row r="22" spans="1:4" ht="12.75">
      <c r="A22" s="13"/>
      <c r="B22" s="13"/>
      <c r="C22" s="13"/>
      <c r="D22" s="13"/>
    </row>
    <row r="23" spans="1:4" ht="12.75">
      <c r="A23" s="13"/>
      <c r="B23" s="13"/>
      <c r="C23" s="14"/>
      <c r="D23" s="13"/>
    </row>
    <row r="24" spans="1:4" ht="12.75">
      <c r="A24" s="13"/>
      <c r="B24" s="13"/>
      <c r="C24" s="13"/>
      <c r="D24" s="13"/>
    </row>
    <row r="25" spans="1:4" ht="12.75">
      <c r="A25" s="13"/>
      <c r="B25" s="14"/>
      <c r="C25" s="14"/>
      <c r="D25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4.140625" style="0" customWidth="1"/>
    <col min="3" max="3" width="17.140625" style="0" customWidth="1"/>
  </cols>
  <sheetData>
    <row r="1" ht="12.75">
      <c r="B1" s="1" t="s">
        <v>716</v>
      </c>
    </row>
    <row r="2" ht="12.75">
      <c r="B2" t="s">
        <v>394</v>
      </c>
    </row>
    <row r="3" ht="12.75">
      <c r="B3" s="6" t="s">
        <v>468</v>
      </c>
    </row>
    <row r="4" spans="1:3" ht="12.75">
      <c r="A4" t="s">
        <v>419</v>
      </c>
      <c r="B4" s="6" t="s">
        <v>46</v>
      </c>
      <c r="C4" t="s">
        <v>90</v>
      </c>
    </row>
    <row r="5" spans="1:4" ht="12.75">
      <c r="A5" s="9">
        <v>1</v>
      </c>
      <c r="B5" s="10" t="s">
        <v>0</v>
      </c>
      <c r="C5" s="127" t="s">
        <v>452</v>
      </c>
      <c r="D5" s="6"/>
    </row>
    <row r="6" spans="1:3" ht="12.75">
      <c r="A6" s="9"/>
      <c r="B6" s="9"/>
      <c r="C6" s="9"/>
    </row>
    <row r="7" spans="1:3" ht="12.75">
      <c r="A7" s="9"/>
      <c r="B7" s="9"/>
      <c r="C7" s="9"/>
    </row>
    <row r="8" spans="1:3" ht="12.75">
      <c r="A8" s="9">
        <v>2</v>
      </c>
      <c r="B8" s="10" t="s">
        <v>60</v>
      </c>
      <c r="C8" s="9"/>
    </row>
    <row r="9" spans="1:3" ht="12.75">
      <c r="A9" s="9">
        <v>3</v>
      </c>
      <c r="B9" s="9" t="s">
        <v>469</v>
      </c>
      <c r="C9" s="9">
        <v>0</v>
      </c>
    </row>
    <row r="10" spans="1:3" ht="12.75">
      <c r="A10" s="9">
        <v>4</v>
      </c>
      <c r="B10" s="9" t="s">
        <v>470</v>
      </c>
      <c r="C10" s="9">
        <v>0</v>
      </c>
    </row>
    <row r="11" spans="1:3" ht="12.75">
      <c r="A11" s="9">
        <v>5</v>
      </c>
      <c r="B11" s="9" t="s">
        <v>471</v>
      </c>
      <c r="C11" s="9">
        <v>1</v>
      </c>
    </row>
    <row r="12" spans="1:3" ht="12.75">
      <c r="A12" s="9">
        <v>6</v>
      </c>
      <c r="B12" s="9" t="s">
        <v>472</v>
      </c>
      <c r="C12" s="9">
        <v>2</v>
      </c>
    </row>
    <row r="13" spans="1:3" ht="12.75">
      <c r="A13" s="9">
        <v>7</v>
      </c>
      <c r="B13" s="10" t="s">
        <v>44</v>
      </c>
      <c r="C13" s="10">
        <f>SUM(C9:C12)</f>
        <v>3</v>
      </c>
    </row>
    <row r="14" spans="1:3" ht="12.75">
      <c r="A14" s="9"/>
      <c r="B14" s="9"/>
      <c r="C14" s="9"/>
    </row>
    <row r="15" spans="1:3" ht="12.75">
      <c r="A15" s="9">
        <v>8</v>
      </c>
      <c r="B15" s="10" t="s">
        <v>473</v>
      </c>
      <c r="C15" s="10">
        <f>C13</f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8.57421875" style="0" customWidth="1"/>
    <col min="5" max="5" width="11.57421875" style="0" customWidth="1"/>
  </cols>
  <sheetData>
    <row r="1" ht="12.75">
      <c r="B1" s="1" t="s">
        <v>717</v>
      </c>
    </row>
    <row r="2" ht="12.75">
      <c r="C2" t="s">
        <v>394</v>
      </c>
    </row>
    <row r="3" ht="12.75">
      <c r="B3" s="6" t="s">
        <v>449</v>
      </c>
    </row>
    <row r="4" spans="1:5" ht="12.75">
      <c r="A4" t="s">
        <v>450</v>
      </c>
      <c r="B4" t="s">
        <v>46</v>
      </c>
      <c r="C4" t="s">
        <v>90</v>
      </c>
      <c r="D4" t="s">
        <v>69</v>
      </c>
      <c r="E4" t="s">
        <v>70</v>
      </c>
    </row>
    <row r="5" spans="1:5" ht="12.75">
      <c r="A5" s="9">
        <v>1</v>
      </c>
      <c r="B5" s="10" t="s">
        <v>451</v>
      </c>
      <c r="C5" s="10" t="s">
        <v>452</v>
      </c>
      <c r="D5" s="10" t="s">
        <v>453</v>
      </c>
      <c r="E5" s="10" t="s">
        <v>454</v>
      </c>
    </row>
    <row r="6" spans="1:5" ht="12.75">
      <c r="A6" s="9">
        <v>2</v>
      </c>
      <c r="B6" s="10" t="s">
        <v>455</v>
      </c>
      <c r="C6" s="10"/>
      <c r="D6" s="10"/>
      <c r="E6" s="10" t="s">
        <v>456</v>
      </c>
    </row>
    <row r="7" spans="1:5" ht="12.75">
      <c r="A7" s="9">
        <v>3</v>
      </c>
      <c r="B7" s="9" t="s">
        <v>457</v>
      </c>
      <c r="C7" s="9">
        <v>3</v>
      </c>
      <c r="D7" s="9">
        <v>1</v>
      </c>
      <c r="E7" s="137">
        <f>C7*D7/12</f>
        <v>0.25</v>
      </c>
    </row>
    <row r="8" spans="1:5" ht="12.75">
      <c r="A8" s="9">
        <v>4</v>
      </c>
      <c r="B8" s="9" t="s">
        <v>457</v>
      </c>
      <c r="C8" s="9">
        <v>6</v>
      </c>
      <c r="D8" s="9">
        <v>1</v>
      </c>
      <c r="E8" s="137">
        <f aca="true" t="shared" si="0" ref="E8:E14">C8*D8/12</f>
        <v>0.5</v>
      </c>
    </row>
    <row r="9" spans="1:5" ht="12.75">
      <c r="A9" s="9">
        <v>5</v>
      </c>
      <c r="B9" s="9" t="s">
        <v>457</v>
      </c>
      <c r="C9" s="9">
        <v>1</v>
      </c>
      <c r="D9" s="9">
        <v>2</v>
      </c>
      <c r="E9" s="137">
        <f t="shared" si="0"/>
        <v>0.16666666666666666</v>
      </c>
    </row>
    <row r="10" spans="1:5" ht="12.75">
      <c r="A10" s="9">
        <v>6</v>
      </c>
      <c r="B10" s="9" t="s">
        <v>457</v>
      </c>
      <c r="C10" s="9">
        <v>3</v>
      </c>
      <c r="D10" s="9">
        <v>8</v>
      </c>
      <c r="E10" s="137">
        <f t="shared" si="0"/>
        <v>2</v>
      </c>
    </row>
    <row r="11" spans="1:5" ht="12.75">
      <c r="A11" s="9">
        <v>7</v>
      </c>
      <c r="B11" s="9" t="s">
        <v>457</v>
      </c>
      <c r="C11" s="9">
        <v>11</v>
      </c>
      <c r="D11" s="9">
        <v>1</v>
      </c>
      <c r="E11" s="137">
        <f t="shared" si="0"/>
        <v>0.9166666666666666</v>
      </c>
    </row>
    <row r="12" spans="1:5" ht="12.75">
      <c r="A12" s="9">
        <v>8</v>
      </c>
      <c r="B12" s="12" t="s">
        <v>458</v>
      </c>
      <c r="C12" s="9">
        <v>1</v>
      </c>
      <c r="D12" s="9">
        <v>2</v>
      </c>
      <c r="E12" s="137">
        <f t="shared" si="0"/>
        <v>0.16666666666666666</v>
      </c>
    </row>
    <row r="13" spans="1:5" ht="12.75">
      <c r="A13" s="9">
        <v>9</v>
      </c>
      <c r="B13" s="12" t="s">
        <v>458</v>
      </c>
      <c r="C13" s="9">
        <v>9</v>
      </c>
      <c r="D13" s="9">
        <v>9</v>
      </c>
      <c r="E13" s="137">
        <f t="shared" si="0"/>
        <v>6.75</v>
      </c>
    </row>
    <row r="14" spans="1:5" ht="12.75">
      <c r="A14" s="9">
        <v>10</v>
      </c>
      <c r="B14" s="12" t="s">
        <v>458</v>
      </c>
      <c r="C14" s="48">
        <v>1</v>
      </c>
      <c r="D14" s="48">
        <v>6</v>
      </c>
      <c r="E14" s="137">
        <f t="shared" si="0"/>
        <v>0.5</v>
      </c>
    </row>
    <row r="15" spans="1:5" ht="12.75">
      <c r="A15" s="9">
        <v>11</v>
      </c>
      <c r="B15" s="19" t="s">
        <v>44</v>
      </c>
      <c r="C15" s="10">
        <f>SUM(C7:C14)</f>
        <v>35</v>
      </c>
      <c r="D15" s="10">
        <f>SUM(D7:D14)</f>
        <v>30</v>
      </c>
      <c r="E15" s="138">
        <f>SUM(E7:E14)</f>
        <v>11.25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8.00390625" style="0" customWidth="1"/>
    <col min="2" max="2" width="20.7109375" style="0" customWidth="1"/>
    <col min="4" max="4" width="11.421875" style="0" customWidth="1"/>
    <col min="5" max="5" width="10.140625" style="0" customWidth="1"/>
    <col min="6" max="6" width="11.140625" style="0" customWidth="1"/>
    <col min="7" max="7" width="44.140625" style="0" customWidth="1"/>
  </cols>
  <sheetData>
    <row r="1" ht="12.75">
      <c r="B1" s="1" t="s">
        <v>718</v>
      </c>
    </row>
    <row r="3" spans="1:7" ht="12.75">
      <c r="A3" s="6" t="s">
        <v>474</v>
      </c>
      <c r="F3" t="s">
        <v>394</v>
      </c>
      <c r="G3" s="96" t="s">
        <v>362</v>
      </c>
    </row>
    <row r="5" spans="1:7" ht="12.75">
      <c r="A5" t="s">
        <v>46</v>
      </c>
      <c r="B5" t="s">
        <v>90</v>
      </c>
      <c r="C5" t="s">
        <v>69</v>
      </c>
      <c r="D5" t="s">
        <v>70</v>
      </c>
      <c r="E5" t="s">
        <v>99</v>
      </c>
      <c r="F5" t="s">
        <v>100</v>
      </c>
      <c r="G5" t="s">
        <v>101</v>
      </c>
    </row>
    <row r="6" spans="1:7" ht="12.75">
      <c r="A6" s="227" t="s">
        <v>0</v>
      </c>
      <c r="B6" s="229" t="s">
        <v>475</v>
      </c>
      <c r="C6" s="227" t="s">
        <v>476</v>
      </c>
      <c r="D6" s="231" t="s">
        <v>477</v>
      </c>
      <c r="E6" s="232"/>
      <c r="F6" s="233"/>
      <c r="G6" s="227" t="s">
        <v>478</v>
      </c>
    </row>
    <row r="7" spans="1:7" ht="12.75">
      <c r="A7" s="228"/>
      <c r="B7" s="230"/>
      <c r="C7" s="228"/>
      <c r="D7" s="149" t="s">
        <v>479</v>
      </c>
      <c r="E7" s="149" t="s">
        <v>480</v>
      </c>
      <c r="F7" s="149" t="s">
        <v>481</v>
      </c>
      <c r="G7" s="230"/>
    </row>
    <row r="8" spans="1:7" ht="12.75">
      <c r="A8" s="10" t="s">
        <v>1</v>
      </c>
      <c r="B8" s="9"/>
      <c r="C8" s="9"/>
      <c r="D8" s="9"/>
      <c r="E8" s="9"/>
      <c r="F8" s="9"/>
      <c r="G8" s="9"/>
    </row>
    <row r="9" spans="1:7" ht="12.75">
      <c r="A9" s="9"/>
      <c r="B9" s="9"/>
      <c r="C9" s="9"/>
      <c r="D9" s="9"/>
      <c r="E9" s="9"/>
      <c r="F9" s="9"/>
      <c r="G9" s="9"/>
    </row>
    <row r="10" spans="1:7" ht="12.75">
      <c r="A10" s="9" t="s">
        <v>49</v>
      </c>
      <c r="B10" s="9">
        <f>SUM(B9:B9)</f>
        <v>0</v>
      </c>
      <c r="C10" s="10">
        <v>0</v>
      </c>
      <c r="D10" s="9">
        <f>SUM(D8:D9)</f>
        <v>0</v>
      </c>
      <c r="E10" s="9">
        <v>0</v>
      </c>
      <c r="F10" s="9">
        <v>0</v>
      </c>
      <c r="G10" s="9">
        <v>0</v>
      </c>
    </row>
    <row r="11" spans="1:7" ht="12.75">
      <c r="A11" s="9"/>
      <c r="B11" s="9"/>
      <c r="C11" s="9"/>
      <c r="D11" s="9"/>
      <c r="E11" s="9"/>
      <c r="F11" s="9"/>
      <c r="G11" s="9"/>
    </row>
    <row r="12" spans="1:7" ht="12.75">
      <c r="A12" s="10" t="s">
        <v>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ht="12.75">
      <c r="A13" s="9"/>
      <c r="B13" s="9"/>
      <c r="C13" s="9"/>
      <c r="D13" s="9"/>
      <c r="E13" s="9"/>
      <c r="F13" s="9"/>
      <c r="G13" s="9"/>
    </row>
    <row r="14" spans="1:7" ht="12.75">
      <c r="A14" s="9" t="s">
        <v>49</v>
      </c>
      <c r="B14" s="9">
        <v>0</v>
      </c>
      <c r="C14" s="10">
        <v>0</v>
      </c>
      <c r="D14" s="9">
        <v>0</v>
      </c>
      <c r="E14" s="9">
        <f>SUM(E13:E13)</f>
        <v>0</v>
      </c>
      <c r="F14" s="9">
        <v>0</v>
      </c>
      <c r="G14" s="9">
        <v>0</v>
      </c>
    </row>
  </sheetData>
  <sheetProtection/>
  <mergeCells count="5">
    <mergeCell ref="A6:A7"/>
    <mergeCell ref="B6:B7"/>
    <mergeCell ref="C6:C7"/>
    <mergeCell ref="D6:F6"/>
    <mergeCell ref="G6:G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4" width="13.00390625" style="0" customWidth="1"/>
    <col min="5" max="5" width="14.00390625" style="0" customWidth="1"/>
  </cols>
  <sheetData>
    <row r="1" ht="12.75">
      <c r="B1" s="1" t="s">
        <v>719</v>
      </c>
    </row>
    <row r="3" spans="2:3" ht="12.75">
      <c r="B3" t="s">
        <v>394</v>
      </c>
      <c r="C3" s="96" t="s">
        <v>362</v>
      </c>
    </row>
    <row r="5" spans="1:5" ht="12.75">
      <c r="A5" s="9"/>
      <c r="B5" s="10" t="s">
        <v>131</v>
      </c>
      <c r="C5" s="9"/>
      <c r="D5" s="9"/>
      <c r="E5" s="9"/>
    </row>
    <row r="6" spans="1:5" ht="12.75">
      <c r="A6" s="9" t="s">
        <v>63</v>
      </c>
      <c r="B6" s="12" t="s">
        <v>64</v>
      </c>
      <c r="C6" s="12" t="s">
        <v>69</v>
      </c>
      <c r="D6" s="9" t="s">
        <v>403</v>
      </c>
      <c r="E6" s="12" t="s">
        <v>92</v>
      </c>
    </row>
    <row r="7" spans="1:5" ht="12.75">
      <c r="A7" s="9" t="s">
        <v>340</v>
      </c>
      <c r="B7" s="9" t="s">
        <v>0</v>
      </c>
      <c r="C7" s="147" t="s">
        <v>365</v>
      </c>
      <c r="D7" s="90" t="s">
        <v>408</v>
      </c>
      <c r="E7" s="147" t="s">
        <v>461</v>
      </c>
    </row>
    <row r="8" spans="1:5" ht="12.75">
      <c r="A8" s="9"/>
      <c r="B8" s="9"/>
      <c r="C8" s="9"/>
      <c r="D8" s="9"/>
      <c r="E8" s="9"/>
    </row>
    <row r="9" spans="1:5" ht="12.75">
      <c r="A9" s="9">
        <v>1</v>
      </c>
      <c r="B9" s="12" t="s">
        <v>341</v>
      </c>
      <c r="C9" s="97">
        <v>0</v>
      </c>
      <c r="D9" s="9"/>
      <c r="E9" s="9"/>
    </row>
    <row r="10" spans="1:5" ht="12.75">
      <c r="A10" s="9">
        <v>2</v>
      </c>
      <c r="B10" s="12" t="s">
        <v>342</v>
      </c>
      <c r="C10" s="97">
        <v>0</v>
      </c>
      <c r="D10" s="9"/>
      <c r="E10" s="9"/>
    </row>
    <row r="11" spans="1:5" ht="12.75">
      <c r="A11" s="9">
        <v>3</v>
      </c>
      <c r="B11" s="9" t="s">
        <v>343</v>
      </c>
      <c r="C11" s="97">
        <v>0</v>
      </c>
      <c r="D11" s="9"/>
      <c r="E11" s="9"/>
    </row>
    <row r="12" spans="1:5" ht="12.75">
      <c r="A12" s="9">
        <v>4</v>
      </c>
      <c r="B12" s="12" t="s">
        <v>344</v>
      </c>
      <c r="C12" s="97">
        <v>0</v>
      </c>
      <c r="D12" s="9"/>
      <c r="E12" s="9"/>
    </row>
    <row r="13" spans="1:5" ht="12.75">
      <c r="A13" s="9">
        <v>5</v>
      </c>
      <c r="B13" s="12" t="s">
        <v>345</v>
      </c>
      <c r="C13" s="97">
        <v>0</v>
      </c>
      <c r="D13" s="9"/>
      <c r="E13" s="9"/>
    </row>
    <row r="14" spans="1:5" ht="12.75">
      <c r="A14" s="9">
        <v>6</v>
      </c>
      <c r="B14" s="12" t="s">
        <v>346</v>
      </c>
      <c r="C14" s="97">
        <v>0</v>
      </c>
      <c r="D14" s="9"/>
      <c r="E14" s="9"/>
    </row>
    <row r="15" spans="1:5" ht="12.75">
      <c r="A15" s="9">
        <v>7</v>
      </c>
      <c r="B15" s="9" t="s">
        <v>347</v>
      </c>
      <c r="C15" s="97">
        <v>1354321</v>
      </c>
      <c r="D15" s="90">
        <v>3141957</v>
      </c>
      <c r="E15" s="90">
        <v>2639181</v>
      </c>
    </row>
    <row r="16" spans="1:5" ht="12.75">
      <c r="A16" s="20">
        <v>8</v>
      </c>
      <c r="B16" s="20" t="s">
        <v>348</v>
      </c>
      <c r="C16" s="97">
        <v>0</v>
      </c>
      <c r="D16" s="9"/>
      <c r="E16" s="9"/>
    </row>
    <row r="17" spans="1:5" ht="12.75">
      <c r="A17" s="9"/>
      <c r="B17" s="12"/>
      <c r="C17" s="97"/>
      <c r="D17" s="9"/>
      <c r="E17" s="9"/>
    </row>
    <row r="18" spans="1:5" ht="12.75">
      <c r="A18" s="9"/>
      <c r="B18" s="12"/>
      <c r="C18" s="97"/>
      <c r="D18" s="9"/>
      <c r="E18" s="9"/>
    </row>
    <row r="19" spans="1:5" ht="12.75">
      <c r="A19" s="9">
        <v>9</v>
      </c>
      <c r="B19" s="12" t="s">
        <v>44</v>
      </c>
      <c r="C19" s="98">
        <f>SUM(C9:C18)</f>
        <v>1354321</v>
      </c>
      <c r="D19" s="98">
        <f>SUM(D9:D18)</f>
        <v>3141957</v>
      </c>
      <c r="E19" s="98">
        <f>SUM(E9:E18)</f>
        <v>2639181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2017-05-19T12:12:55Z</cp:lastPrinted>
  <dcterms:created xsi:type="dcterms:W3CDTF">2006-01-17T11:47:21Z</dcterms:created>
  <dcterms:modified xsi:type="dcterms:W3CDTF">2017-05-30T07:03:47Z</dcterms:modified>
  <cp:category/>
  <cp:version/>
  <cp:contentType/>
  <cp:contentStatus/>
</cp:coreProperties>
</file>