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ÖSSZÖNK" sheetId="3" r:id="rId1"/>
  </sheets>
  <calcPr calcId="145621"/>
</workbook>
</file>

<file path=xl/calcChain.xml><?xml version="1.0" encoding="utf-8"?>
<calcChain xmlns="http://schemas.openxmlformats.org/spreadsheetml/2006/main">
  <c r="J142" i="3"/>
  <c r="H157" l="1"/>
  <c r="H156"/>
  <c r="H130"/>
  <c r="H116"/>
  <c r="H63"/>
  <c r="H89" s="1"/>
  <c r="G148" l="1"/>
  <c r="G142"/>
  <c r="G135"/>
  <c r="G131"/>
  <c r="G156" s="1"/>
  <c r="G116"/>
  <c r="G95"/>
  <c r="G130" s="1"/>
  <c r="G157" s="1"/>
  <c r="G80"/>
  <c r="G76"/>
  <c r="G73"/>
  <c r="G68"/>
  <c r="G64"/>
  <c r="G58"/>
  <c r="G53"/>
  <c r="G47"/>
  <c r="G35"/>
  <c r="G27"/>
  <c r="G20"/>
  <c r="G13"/>
  <c r="G6"/>
  <c r="I148"/>
  <c r="I142"/>
  <c r="I135"/>
  <c r="I131"/>
  <c r="I116"/>
  <c r="I95"/>
  <c r="G63" l="1"/>
  <c r="G89" s="1"/>
  <c r="G88"/>
  <c r="I130"/>
  <c r="I156"/>
  <c r="I76"/>
  <c r="I73"/>
  <c r="I68"/>
  <c r="I64"/>
  <c r="I58"/>
  <c r="I53"/>
  <c r="I47"/>
  <c r="I35"/>
  <c r="I27"/>
  <c r="I20"/>
  <c r="I13"/>
  <c r="I6"/>
  <c r="I88" l="1"/>
  <c r="I63"/>
  <c r="I89" s="1"/>
  <c r="I157"/>
  <c r="J95"/>
  <c r="H95" l="1"/>
  <c r="H93" l="1"/>
  <c r="F93"/>
  <c r="D93"/>
  <c r="J148" l="1"/>
  <c r="J135"/>
  <c r="J131"/>
  <c r="J116"/>
  <c r="J130" s="1"/>
  <c r="J93"/>
  <c r="J81"/>
  <c r="J68"/>
  <c r="J64"/>
  <c r="J58"/>
  <c r="J53"/>
  <c r="J47"/>
  <c r="J35"/>
  <c r="J27"/>
  <c r="J20"/>
  <c r="J6"/>
  <c r="J156" l="1"/>
  <c r="J157" s="1"/>
  <c r="J63"/>
  <c r="J88"/>
  <c r="J89" l="1"/>
</calcChain>
</file>

<file path=xl/sharedStrings.xml><?xml version="1.0" encoding="utf-8"?>
<sst xmlns="http://schemas.openxmlformats.org/spreadsheetml/2006/main" count="335" uniqueCount="278">
  <si>
    <t>Karácsond Általános Művelődési Központ</t>
  </si>
  <si>
    <t>A</t>
  </si>
  <si>
    <t>B</t>
  </si>
  <si>
    <t>1.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</si>
  <si>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</si>
  <si>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</si>
  <si>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</si>
  <si>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</si>
  <si>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</si>
  <si>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</si>
  <si>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</si>
  <si>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</si>
  <si>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</si>
  <si>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</si>
  <si>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</si>
  <si>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1.7.</t>
  </si>
  <si>
    <t>1.8.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</si>
  <si>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</si>
  <si>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</si>
  <si>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</si>
  <si>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</si>
  <si>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</si>
  <si>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</si>
  <si>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</si>
  <si>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2.1.</t>
  </si>
  <si>
    <t>Elvonások és befizetések bevételei</t>
  </si>
  <si>
    <t>2.2.</t>
  </si>
  <si>
    <t>2.3.</t>
  </si>
  <si>
    <t>2.4.</t>
  </si>
  <si>
    <t>3.</t>
  </si>
  <si>
    <t>4.</t>
  </si>
  <si>
    <t>4.1.</t>
  </si>
  <si>
    <t>4.2.</t>
  </si>
  <si>
    <t>4.3.</t>
  </si>
  <si>
    <t>5.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</si>
  <si>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</si>
  <si>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</si>
  <si>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</si>
  <si>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</si>
  <si>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</si>
  <si>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</si>
  <si>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</si>
  <si>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7.</t>
  </si>
  <si>
    <t>8.</t>
  </si>
  <si>
    <t>9.</t>
  </si>
  <si>
    <t>Irányító szervi (önkormányzati) támogatás (intézményfinanszírozás)</t>
  </si>
  <si>
    <t>10.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</si>
  <si>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</si>
  <si>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</si>
  <si>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</si>
  <si>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</si>
  <si>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</si>
  <si>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Beruházások</t>
  </si>
  <si>
    <t>Felújítások</t>
  </si>
  <si>
    <t>Felhalmozási célú önkormányzati támogatások</t>
  </si>
  <si>
    <t>4.4.</t>
  </si>
  <si>
    <t>B E V É T E L E K</t>
  </si>
  <si>
    <t>Sor-
szám</t>
  </si>
  <si>
    <t>Bevételi jogcím</t>
  </si>
  <si>
    <t>2016. évi módosított előirányzat</t>
  </si>
  <si>
    <t>C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</si>
  <si>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</si>
  <si>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</si>
  <si>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</si>
  <si>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gyermekjóléti, étkeztetési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</si>
  <si>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</si>
  <si>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</si>
  <si>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</si>
  <si>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</si>
  <si>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</si>
  <si>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</si>
  <si>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</si>
  <si>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</si>
  <si>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</si>
  <si>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</si>
  <si>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</si>
  <si>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</si>
  <si>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</si>
  <si>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</si>
  <si>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</si>
  <si>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</si>
  <si>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</si>
  <si>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</si>
  <si>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</si>
  <si>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</si>
  <si>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</si>
  <si>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</si>
  <si>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</si>
  <si>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</si>
  <si>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</si>
  <si>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Kommunális adó</t>
  </si>
  <si>
    <t>Idegenforgalmi adó</t>
  </si>
  <si>
    <t>Iparűzési adó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</si>
  <si>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</si>
  <si>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</si>
  <si>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</si>
  <si>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</si>
  <si>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</si>
  <si>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</si>
  <si>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</si>
  <si>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</si>
  <si>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</si>
  <si>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</si>
  <si>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</si>
  <si>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</si>
  <si>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</si>
  <si>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</si>
  <si>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</si>
  <si>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</si>
  <si>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</si>
  <si>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5.10.</t>
  </si>
  <si>
    <t>5.11.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</si>
  <si>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</si>
  <si>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</si>
  <si>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</si>
  <si>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</si>
  <si>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</si>
  <si>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</si>
  <si>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</si>
  <si>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</si>
  <si>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</si>
  <si>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</si>
  <si>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</si>
  <si>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</si>
  <si>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</si>
  <si>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</si>
  <si>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</si>
  <si>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</si>
  <si>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</si>
  <si>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</si>
  <si>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</si>
  <si>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</si>
  <si>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</si>
  <si>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</si>
  <si>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</si>
  <si>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</si>
  <si>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</si>
  <si>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</si>
  <si>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</si>
  <si>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</si>
  <si>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</si>
  <si>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</si>
  <si>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</si>
  <si>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</si>
  <si>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</si>
  <si>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</si>
  <si>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</si>
  <si>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</si>
  <si>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</si>
  <si>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</si>
  <si>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</si>
  <si>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</si>
  <si>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</si>
  <si>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</si>
  <si>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</si>
  <si>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</si>
  <si>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</si>
  <si>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</si>
  <si>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</si>
  <si>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</si>
  <si>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</si>
  <si>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</si>
  <si>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</si>
  <si>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</si>
  <si>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</si>
  <si>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</si>
  <si>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</si>
  <si>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</si>
  <si>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</si>
  <si>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</si>
  <si>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</si>
  <si>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</si>
  <si>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</si>
  <si>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</si>
  <si>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</si>
  <si>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</si>
  <si>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</si>
  <si>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</si>
  <si>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</si>
  <si>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</si>
  <si>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</si>
  <si>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</si>
  <si>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</si>
  <si>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</si>
  <si>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</si>
  <si>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</si>
  <si>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</si>
  <si>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</si>
  <si>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</si>
  <si>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</si>
  <si>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</si>
  <si>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</si>
  <si>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jogcímek</t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</si>
  <si>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</si>
  <si>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t>1.5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</si>
  <si>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</si>
  <si>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</si>
  <si>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</si>
  <si>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</si>
  <si>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</si>
  <si>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</si>
  <si>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</si>
  <si>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</si>
  <si>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</si>
  <si>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</si>
  <si>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 xml:space="preserve"> 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</si>
  <si>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</si>
  <si>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</si>
  <si>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</si>
  <si>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</si>
  <si>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</si>
  <si>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</si>
  <si>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</si>
  <si>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</si>
  <si>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</si>
  <si>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</si>
  <si>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</si>
  <si>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</si>
  <si>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</si>
  <si>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</si>
  <si>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</si>
  <si>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</si>
  <si>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</si>
  <si>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</si>
  <si>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</si>
  <si>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</si>
  <si>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</si>
  <si>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</si>
  <si>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</si>
  <si>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</si>
  <si>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</si>
  <si>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</si>
  <si>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</si>
  <si>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</si>
  <si>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</si>
  <si>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</si>
  <si>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</si>
  <si>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</si>
  <si>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</si>
  <si>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</si>
  <si>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</si>
  <si>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</si>
  <si>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</si>
  <si>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</si>
  <si>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</si>
  <si>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</si>
  <si>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</si>
  <si>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</si>
  <si>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</si>
  <si>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</si>
  <si>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</si>
  <si>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</si>
  <si>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</si>
  <si>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</si>
  <si>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</si>
  <si>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</si>
  <si>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</si>
  <si>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</si>
  <si>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</si>
  <si>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</si>
  <si>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</si>
  <si>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</si>
  <si>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</si>
  <si>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</si>
  <si>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11.</t>
  </si>
  <si>
    <t>KIADÁSOK ÖSSZESEN: (3.+10.)</t>
  </si>
  <si>
    <t>Karácsond Községi Önkormányzat</t>
  </si>
  <si>
    <t>D</t>
  </si>
  <si>
    <t>E</t>
  </si>
  <si>
    <t>G</t>
  </si>
  <si>
    <t>I</t>
  </si>
  <si>
    <t>Karácsondi Polgármesteri Hivatal</t>
  </si>
  <si>
    <t>Önkormányzat összesen</t>
  </si>
  <si>
    <t>13.4.</t>
  </si>
  <si>
    <t>Központi irányító szervi támogatások</t>
  </si>
  <si>
    <t>2016. évi eredeti előirányzat</t>
  </si>
  <si>
    <t>H</t>
  </si>
  <si>
    <t>F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</si>
</sst>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scheme val="minor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b/>
      <sz val="9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4">
    <xf numFmtId="0" fontId="0" fillId="0" borderId="0" xfId="0"/>
    <xf numFmtId="0" fontId="4" fillId="2" borderId="0" xfId="1" applyFont="1" applyFill="1" applyProtection="1"/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5" fillId="2" borderId="2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center" vertical="center" wrapText="1"/>
    </xf>
    <xf numFmtId="0" fontId="3" fillId="2" borderId="39" xfId="1" applyFont="1" applyFill="1" applyBorder="1" applyAlignment="1" applyProtection="1">
      <alignment horizontal="center" vertical="center" wrapText="1"/>
    </xf>
    <xf numFmtId="0" fontId="5" fillId="2" borderId="7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5" fillId="2" borderId="24" xfId="1" applyFont="1" applyFill="1" applyBorder="1" applyAlignment="1" applyProtection="1">
      <alignment horizontal="center"/>
    </xf>
    <xf numFmtId="0" fontId="1" fillId="2" borderId="0" xfId="1" applyFont="1" applyFill="1" applyProtection="1"/>
    <xf numFmtId="0" fontId="3" fillId="2" borderId="7" xfId="1" applyFont="1" applyFill="1" applyBorder="1" applyAlignment="1" applyProtection="1">
      <alignment horizontal="left" vertical="center" wrapText="1" indent="1"/>
    </xf>
    <xf numFmtId="0" fontId="3" fillId="2" borderId="8" xfId="1" applyFont="1" applyFill="1" applyBorder="1" applyAlignment="1" applyProtection="1">
      <alignment horizontal="left" vertical="center" wrapText="1" indent="1"/>
    </xf>
    <xf numFmtId="3" fontId="3" fillId="2" borderId="38" xfId="1" applyNumberFormat="1" applyFont="1" applyFill="1" applyBorder="1" applyAlignment="1" applyProtection="1">
      <alignment horizontal="left" vertical="center" wrapText="1" indent="1"/>
    </xf>
    <xf numFmtId="3" fontId="3" fillId="2" borderId="38" xfId="1" applyNumberFormat="1" applyFont="1" applyFill="1" applyBorder="1" applyAlignment="1" applyProtection="1">
      <alignment horizontal="right" vertical="center" wrapText="1" indent="1"/>
    </xf>
    <xf numFmtId="164" fontId="3" fillId="2" borderId="9" xfId="1" applyNumberFormat="1" applyFont="1" applyFill="1" applyBorder="1" applyAlignment="1" applyProtection="1">
      <alignment horizontal="right" vertical="center" wrapText="1" indent="1"/>
    </xf>
    <xf numFmtId="49" fontId="1" fillId="2" borderId="18" xfId="1" applyNumberFormat="1" applyFont="1" applyFill="1" applyBorder="1" applyAlignment="1" applyProtection="1">
      <alignment horizontal="left" vertical="center" wrapText="1" indent="1"/>
    </xf>
    <xf numFmtId="0" fontId="2" fillId="2" borderId="17" xfId="0" applyFont="1" applyFill="1" applyBorder="1" applyAlignment="1" applyProtection="1">
      <alignment horizontal="left" wrapText="1" indent="1"/>
    </xf>
    <xf numFmtId="3" fontId="2" fillId="2" borderId="35" xfId="0" applyNumberFormat="1" applyFont="1" applyFill="1" applyBorder="1" applyAlignment="1" applyProtection="1">
      <alignment horizontal="right" vertical="center" wrapText="1" indent="1"/>
    </xf>
    <xf numFmtId="164" fontId="1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" fillId="2" borderId="13" xfId="1" applyNumberFormat="1" applyFont="1" applyFill="1" applyBorder="1" applyAlignment="1" applyProtection="1">
      <alignment horizontal="left" vertical="center" wrapText="1" indent="1"/>
    </xf>
    <xf numFmtId="0" fontId="2" fillId="2" borderId="14" xfId="0" applyFont="1" applyFill="1" applyBorder="1" applyAlignment="1" applyProtection="1">
      <alignment horizontal="left" wrapText="1" indent="1"/>
    </xf>
    <xf numFmtId="3" fontId="2" fillId="2" borderId="36" xfId="0" applyNumberFormat="1" applyFont="1" applyFill="1" applyBorder="1" applyAlignment="1" applyProtection="1">
      <alignment horizontal="right" vertical="center" wrapText="1" indent="1"/>
    </xf>
    <xf numFmtId="164" fontId="1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14" xfId="0" applyFont="1" applyFill="1" applyBorder="1" applyAlignment="1" applyProtection="1">
      <alignment horizontal="left" vertical="center" wrapText="1" indent="1"/>
    </xf>
    <xf numFmtId="49" fontId="1" fillId="2" borderId="26" xfId="1" applyNumberFormat="1" applyFont="1" applyFill="1" applyBorder="1" applyAlignment="1" applyProtection="1">
      <alignment horizontal="left" vertical="center" wrapText="1" indent="1"/>
    </xf>
    <xf numFmtId="0" fontId="2" fillId="2" borderId="27" xfId="0" applyFont="1" applyFill="1" applyBorder="1" applyAlignment="1" applyProtection="1">
      <alignment horizontal="left" vertical="center" wrapText="1" indent="1"/>
    </xf>
    <xf numFmtId="3" fontId="2" fillId="2" borderId="37" xfId="0" applyNumberFormat="1" applyFont="1" applyFill="1" applyBorder="1" applyAlignment="1" applyProtection="1">
      <alignment horizontal="right" vertical="center" wrapText="1" indent="1"/>
    </xf>
    <xf numFmtId="0" fontId="7" fillId="2" borderId="8" xfId="0" applyFont="1" applyFill="1" applyBorder="1" applyAlignment="1" applyProtection="1">
      <alignment horizontal="left" vertical="center" wrapText="1" indent="1"/>
    </xf>
    <xf numFmtId="3" fontId="7" fillId="2" borderId="34" xfId="0" applyNumberFormat="1" applyFont="1" applyFill="1" applyBorder="1" applyAlignment="1" applyProtection="1">
      <alignment horizontal="right" vertical="center" wrapText="1" indent="1"/>
    </xf>
    <xf numFmtId="164" fontId="1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2" borderId="34" xfId="1" applyNumberFormat="1" applyFont="1" applyFill="1" applyBorder="1" applyAlignment="1" applyProtection="1">
      <alignment horizontal="right" vertical="center" wrapText="1" indent="1"/>
    </xf>
    <xf numFmtId="0" fontId="2" fillId="2" borderId="27" xfId="0" applyFont="1" applyFill="1" applyBorder="1" applyAlignment="1" applyProtection="1">
      <alignment horizontal="left" wrapText="1" indent="1"/>
    </xf>
    <xf numFmtId="164" fontId="5" fillId="2" borderId="9" xfId="1" applyNumberFormat="1" applyFont="1" applyFill="1" applyBorder="1" applyAlignment="1" applyProtection="1">
      <alignment horizontal="right" vertical="center" wrapText="1" indent="1"/>
    </xf>
    <xf numFmtId="164" fontId="1" fillId="2" borderId="19" xfId="1" applyNumberFormat="1" applyFont="1" applyFill="1" applyBorder="1" applyAlignment="1" applyProtection="1">
      <alignment horizontal="right" vertical="center" wrapText="1" indent="1"/>
    </xf>
    <xf numFmtId="0" fontId="2" fillId="2" borderId="27" xfId="0" applyFont="1" applyFill="1" applyBorder="1" applyAlignment="1" applyProtection="1">
      <alignment horizontal="left" indent="1"/>
    </xf>
    <xf numFmtId="3" fontId="2" fillId="2" borderId="37" xfId="0" applyNumberFormat="1" applyFont="1" applyFill="1" applyBorder="1" applyAlignment="1" applyProtection="1">
      <alignment horizontal="right" vertical="center" indent="1"/>
    </xf>
    <xf numFmtId="164" fontId="4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3" fillId="2" borderId="7" xfId="1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2" fillId="2" borderId="27" xfId="0" applyFont="1" applyFill="1" applyBorder="1" applyAlignment="1" applyProtection="1">
      <alignment vertical="center" wrapText="1"/>
    </xf>
    <xf numFmtId="3" fontId="2" fillId="2" borderId="37" xfId="0" applyNumberFormat="1" applyFont="1" applyFill="1" applyBorder="1" applyAlignment="1" applyProtection="1">
      <alignment horizontal="right" vertical="center" wrapText="1"/>
    </xf>
    <xf numFmtId="164" fontId="3" fillId="2" borderId="27" xfId="1" applyNumberFormat="1" applyFont="1" applyFill="1" applyBorder="1" applyAlignment="1" applyProtection="1">
      <alignment horizontal="right" vertical="center" wrapText="1" indent="1"/>
    </xf>
    <xf numFmtId="164" fontId="4" fillId="2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10" xfId="1" applyFont="1" applyFill="1" applyBorder="1" applyProtection="1"/>
    <xf numFmtId="164" fontId="4" fillId="2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18" xfId="0" applyFont="1" applyFill="1" applyBorder="1" applyAlignment="1" applyProtection="1">
      <alignment wrapText="1"/>
    </xf>
    <xf numFmtId="0" fontId="2" fillId="2" borderId="13" xfId="0" applyFont="1" applyFill="1" applyBorder="1" applyAlignment="1" applyProtection="1">
      <alignment wrapText="1"/>
    </xf>
    <xf numFmtId="0" fontId="2" fillId="2" borderId="26" xfId="0" applyFont="1" applyFill="1" applyBorder="1" applyAlignment="1" applyProtection="1">
      <alignment vertical="center" wrapText="1"/>
    </xf>
    <xf numFmtId="164" fontId="3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2" borderId="8" xfId="0" applyFont="1" applyFill="1" applyBorder="1" applyAlignment="1" applyProtection="1">
      <alignment wrapText="1"/>
    </xf>
    <xf numFmtId="3" fontId="7" fillId="2" borderId="34" xfId="0" applyNumberFormat="1" applyFont="1" applyFill="1" applyBorder="1" applyAlignment="1" applyProtection="1">
      <alignment horizontal="right" vertical="center" wrapText="1"/>
    </xf>
    <xf numFmtId="0" fontId="7" fillId="2" borderId="28" xfId="0" applyFont="1" applyFill="1" applyBorder="1" applyAlignment="1" applyProtection="1">
      <alignment vertical="center" wrapText="1"/>
    </xf>
    <xf numFmtId="0" fontId="7" fillId="2" borderId="20" xfId="0" applyFont="1" applyFill="1" applyBorder="1" applyAlignment="1" applyProtection="1">
      <alignment wrapText="1"/>
    </xf>
    <xf numFmtId="3" fontId="7" fillId="2" borderId="38" xfId="0" applyNumberFormat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vertical="center" wrapText="1"/>
    </xf>
    <xf numFmtId="164" fontId="8" fillId="2" borderId="0" xfId="1" applyNumberFormat="1" applyFont="1" applyFill="1" applyBorder="1" applyAlignment="1" applyProtection="1">
      <alignment horizontal="left"/>
    </xf>
    <xf numFmtId="0" fontId="4" fillId="2" borderId="0" xfId="1" applyFont="1" applyFill="1" applyAlignment="1" applyProtection="1"/>
    <xf numFmtId="0" fontId="3" fillId="2" borderId="9" xfId="1" applyFont="1" applyFill="1" applyBorder="1" applyAlignment="1" applyProtection="1">
      <alignment horizontal="center" vertical="center" wrapText="1"/>
    </xf>
    <xf numFmtId="0" fontId="3" fillId="2" borderId="34" xfId="1" applyFont="1" applyFill="1" applyBorder="1" applyAlignment="1" applyProtection="1">
      <alignment horizontal="center" vertical="center" wrapText="1"/>
    </xf>
    <xf numFmtId="0" fontId="3" fillId="2" borderId="25" xfId="1" applyFont="1" applyFill="1" applyBorder="1" applyAlignment="1" applyProtection="1">
      <alignment horizontal="left" vertical="center" wrapText="1" indent="1"/>
    </xf>
    <xf numFmtId="0" fontId="3" fillId="2" borderId="5" xfId="1" applyFont="1" applyFill="1" applyBorder="1" applyAlignment="1" applyProtection="1">
      <alignment vertical="center" wrapText="1"/>
    </xf>
    <xf numFmtId="3" fontId="3" fillId="2" borderId="39" xfId="1" applyNumberFormat="1" applyFont="1" applyFill="1" applyBorder="1" applyAlignment="1" applyProtection="1">
      <alignment horizontal="right" vertical="center" wrapText="1" indent="1"/>
    </xf>
    <xf numFmtId="164" fontId="3" fillId="2" borderId="6" xfId="1" applyNumberFormat="1" applyFont="1" applyFill="1" applyBorder="1" applyAlignment="1" applyProtection="1">
      <alignment horizontal="right" vertical="center" wrapText="1" indent="1"/>
    </xf>
    <xf numFmtId="49" fontId="1" fillId="2" borderId="12" xfId="1" applyNumberFormat="1" applyFont="1" applyFill="1" applyBorder="1" applyAlignment="1" applyProtection="1">
      <alignment horizontal="left" vertical="center" wrapText="1" indent="1"/>
    </xf>
    <xf numFmtId="0" fontId="1" fillId="2" borderId="1" xfId="1" applyFont="1" applyFill="1" applyBorder="1" applyAlignment="1" applyProtection="1">
      <alignment horizontal="left" vertical="center" wrapText="1" indent="1"/>
    </xf>
    <xf numFmtId="3" fontId="1" fillId="2" borderId="40" xfId="1" applyNumberFormat="1" applyFont="1" applyFill="1" applyBorder="1" applyAlignment="1" applyProtection="1">
      <alignment horizontal="right" vertical="center" wrapText="1" indent="1"/>
    </xf>
    <xf numFmtId="164" fontId="1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14" xfId="1" applyFont="1" applyFill="1" applyBorder="1" applyAlignment="1" applyProtection="1">
      <alignment horizontal="left" vertical="center" wrapText="1" indent="1"/>
    </xf>
    <xf numFmtId="3" fontId="1" fillId="2" borderId="36" xfId="1" applyNumberFormat="1" applyFont="1" applyFill="1" applyBorder="1" applyAlignment="1" applyProtection="1">
      <alignment horizontal="right" vertical="center" wrapText="1" indent="1"/>
    </xf>
    <xf numFmtId="3" fontId="1" fillId="2" borderId="37" xfId="1" applyNumberFormat="1" applyFont="1" applyFill="1" applyBorder="1" applyAlignment="1" applyProtection="1">
      <alignment horizontal="right" vertical="center" wrapText="1" indent="1"/>
    </xf>
    <xf numFmtId="0" fontId="1" fillId="2" borderId="41" xfId="1" applyFont="1" applyFill="1" applyBorder="1" applyAlignment="1" applyProtection="1">
      <alignment horizontal="left" vertical="center" wrapText="1" indent="1"/>
    </xf>
    <xf numFmtId="3" fontId="1" fillId="2" borderId="14" xfId="1" applyNumberFormat="1" applyFont="1" applyFill="1" applyBorder="1" applyAlignment="1" applyProtection="1">
      <alignment horizontal="right" vertical="center" wrapText="1" indent="1"/>
    </xf>
    <xf numFmtId="0" fontId="1" fillId="2" borderId="0" xfId="1" applyFont="1" applyFill="1" applyBorder="1" applyAlignment="1" applyProtection="1">
      <alignment horizontal="left" vertical="center" wrapText="1" indent="1"/>
    </xf>
    <xf numFmtId="0" fontId="1" fillId="2" borderId="27" xfId="1" applyFont="1" applyFill="1" applyBorder="1" applyAlignment="1" applyProtection="1">
      <alignment horizontal="left" vertical="center" wrapText="1" indent="6"/>
    </xf>
    <xf numFmtId="0" fontId="1" fillId="2" borderId="14" xfId="1" applyFont="1" applyFill="1" applyBorder="1" applyAlignment="1" applyProtection="1">
      <alignment horizontal="left" indent="6"/>
    </xf>
    <xf numFmtId="3" fontId="1" fillId="2" borderId="37" xfId="1" applyNumberFormat="1" applyFont="1" applyFill="1" applyBorder="1" applyAlignment="1" applyProtection="1">
      <alignment horizontal="right" vertical="center" indent="1"/>
    </xf>
    <xf numFmtId="0" fontId="1" fillId="2" borderId="14" xfId="1" applyFont="1" applyFill="1" applyBorder="1" applyAlignment="1" applyProtection="1">
      <alignment horizontal="left" vertical="center" wrapText="1" indent="6"/>
    </xf>
    <xf numFmtId="49" fontId="1" fillId="2" borderId="30" xfId="1" applyNumberFormat="1" applyFont="1" applyFill="1" applyBorder="1" applyAlignment="1" applyProtection="1">
      <alignment horizontal="left" vertical="center" wrapText="1" indent="1"/>
    </xf>
    <xf numFmtId="0" fontId="1" fillId="2" borderId="29" xfId="1" applyFont="1" applyFill="1" applyBorder="1" applyAlignment="1" applyProtection="1">
      <alignment horizontal="left" vertical="center" wrapText="1" indent="1"/>
    </xf>
    <xf numFmtId="3" fontId="1" fillId="2" borderId="41" xfId="1" applyNumberFormat="1" applyFont="1" applyFill="1" applyBorder="1" applyAlignment="1" applyProtection="1">
      <alignment horizontal="right" vertical="center" wrapText="1" indent="1"/>
    </xf>
    <xf numFmtId="49" fontId="1" fillId="2" borderId="31" xfId="1" applyNumberFormat="1" applyFont="1" applyFill="1" applyBorder="1" applyAlignment="1" applyProtection="1">
      <alignment horizontal="left" vertical="center" wrapText="1" indent="1"/>
    </xf>
    <xf numFmtId="0" fontId="1" fillId="2" borderId="3" xfId="1" applyFont="1" applyFill="1" applyBorder="1" applyAlignment="1" applyProtection="1">
      <alignment horizontal="left" vertical="center" wrapText="1" indent="7"/>
    </xf>
    <xf numFmtId="3" fontId="1" fillId="2" borderId="42" xfId="1" applyNumberFormat="1" applyFont="1" applyFill="1" applyBorder="1" applyAlignment="1" applyProtection="1">
      <alignment horizontal="right" vertical="center" wrapText="1" indent="1"/>
    </xf>
    <xf numFmtId="164" fontId="1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3" fillId="2" borderId="28" xfId="1" applyFont="1" applyFill="1" applyBorder="1" applyAlignment="1" applyProtection="1">
      <alignment horizontal="left" vertical="center" wrapText="1" indent="1"/>
    </xf>
    <xf numFmtId="0" fontId="3" fillId="2" borderId="20" xfId="1" applyFont="1" applyFill="1" applyBorder="1" applyAlignment="1" applyProtection="1">
      <alignment vertical="center" wrapText="1"/>
    </xf>
    <xf numFmtId="164" fontId="3" fillId="2" borderId="32" xfId="1" applyNumberFormat="1" applyFont="1" applyFill="1" applyBorder="1" applyAlignment="1" applyProtection="1">
      <alignment horizontal="right" vertical="center" wrapText="1" indent="1"/>
    </xf>
    <xf numFmtId="3" fontId="1" fillId="2" borderId="35" xfId="1" applyNumberFormat="1" applyFont="1" applyFill="1" applyBorder="1" applyAlignment="1" applyProtection="1">
      <alignment horizontal="right" vertical="center" wrapText="1" indent="1"/>
    </xf>
    <xf numFmtId="0" fontId="1" fillId="2" borderId="27" xfId="1" applyFont="1" applyFill="1" applyBorder="1" applyAlignment="1" applyProtection="1">
      <alignment horizontal="left" vertical="center" wrapText="1" indent="1"/>
    </xf>
    <xf numFmtId="3" fontId="1" fillId="2" borderId="43" xfId="1" applyNumberFormat="1" applyFont="1" applyFill="1" applyBorder="1" applyAlignment="1" applyProtection="1">
      <alignment horizontal="right" vertical="center" wrapText="1" indent="1"/>
    </xf>
    <xf numFmtId="164" fontId="1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3" fontId="2" fillId="2" borderId="14" xfId="0" applyNumberFormat="1" applyFont="1" applyFill="1" applyBorder="1" applyAlignment="1" applyProtection="1">
      <alignment horizontal="right" vertical="center" wrapText="1" indent="1"/>
    </xf>
    <xf numFmtId="0" fontId="1" fillId="2" borderId="17" xfId="1" applyFont="1" applyFill="1" applyBorder="1" applyAlignment="1" applyProtection="1">
      <alignment horizontal="left" vertical="center" wrapText="1" indent="6"/>
    </xf>
    <xf numFmtId="3" fontId="1" fillId="2" borderId="3" xfId="1" applyNumberFormat="1" applyFont="1" applyFill="1" applyBorder="1" applyAlignment="1" applyProtection="1">
      <alignment horizontal="right" vertical="center" wrapText="1" indent="1"/>
    </xf>
    <xf numFmtId="164" fontId="1" fillId="2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5" fillId="2" borderId="8" xfId="1" applyFont="1" applyFill="1" applyBorder="1" applyAlignment="1" applyProtection="1">
      <alignment horizontal="left" vertical="center" wrapText="1" indent="1"/>
    </xf>
    <xf numFmtId="3" fontId="5" fillId="2" borderId="38" xfId="1" applyNumberFormat="1" applyFont="1" applyFill="1" applyBorder="1" applyAlignment="1" applyProtection="1">
      <alignment horizontal="right" vertical="center" wrapText="1" indent="1"/>
    </xf>
    <xf numFmtId="3" fontId="5" fillId="2" borderId="34" xfId="1" applyNumberFormat="1" applyFont="1" applyFill="1" applyBorder="1" applyAlignment="1" applyProtection="1">
      <alignment horizontal="right" vertical="center" wrapText="1" indent="1"/>
    </xf>
    <xf numFmtId="3" fontId="5" fillId="2" borderId="8" xfId="1" applyNumberFormat="1" applyFont="1" applyFill="1" applyBorder="1" applyAlignment="1" applyProtection="1">
      <alignment horizontal="right" vertical="center" wrapText="1" indent="1"/>
    </xf>
    <xf numFmtId="3" fontId="1" fillId="2" borderId="17" xfId="1" applyNumberFormat="1" applyFont="1" applyFill="1" applyBorder="1" applyAlignment="1" applyProtection="1">
      <alignment horizontal="right" vertical="center" wrapText="1" indent="1"/>
    </xf>
    <xf numFmtId="0" fontId="1" fillId="2" borderId="17" xfId="1" applyFont="1" applyFill="1" applyBorder="1" applyAlignment="1" applyProtection="1">
      <alignment horizontal="left" vertical="center" wrapText="1" indent="1"/>
    </xf>
    <xf numFmtId="49" fontId="1" fillId="2" borderId="14" xfId="1" applyNumberFormat="1" applyFont="1" applyFill="1" applyBorder="1" applyAlignment="1" applyProtection="1">
      <alignment horizontal="left" vertical="center" wrapText="1" indent="1"/>
    </xf>
    <xf numFmtId="49" fontId="1" fillId="2" borderId="3" xfId="1" applyNumberFormat="1" applyFont="1" applyFill="1" applyBorder="1" applyAlignment="1" applyProtection="1">
      <alignment horizontal="left" vertical="center" wrapText="1" indent="1"/>
    </xf>
    <xf numFmtId="0" fontId="1" fillId="2" borderId="3" xfId="1" applyFont="1" applyFill="1" applyBorder="1" applyAlignment="1" applyProtection="1">
      <alignment horizontal="left" vertical="center" wrapText="1" indent="1"/>
    </xf>
    <xf numFmtId="3" fontId="1" fillId="2" borderId="38" xfId="1" applyNumberFormat="1" applyFont="1" applyFill="1" applyBorder="1" applyAlignment="1" applyProtection="1">
      <alignment horizontal="right" vertical="center" wrapText="1" indent="1"/>
    </xf>
    <xf numFmtId="3" fontId="1" fillId="2" borderId="20" xfId="1" applyNumberFormat="1" applyFont="1" applyFill="1" applyBorder="1" applyAlignment="1" applyProtection="1">
      <alignment horizontal="right" vertical="center" wrapText="1" indent="1"/>
    </xf>
    <xf numFmtId="164" fontId="1" fillId="2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5" fillId="2" borderId="20" xfId="1" applyFont="1" applyFill="1" applyBorder="1" applyAlignment="1" applyProtection="1">
      <alignment horizontal="left" vertical="center" wrapText="1" indent="1"/>
    </xf>
    <xf numFmtId="164" fontId="7" fillId="2" borderId="9" xfId="0" applyNumberFormat="1" applyFont="1" applyFill="1" applyBorder="1" applyAlignment="1" applyProtection="1">
      <alignment horizontal="right" vertical="center" wrapText="1" indent="1"/>
    </xf>
    <xf numFmtId="164" fontId="7" fillId="2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2" borderId="9" xfId="0" quotePrefix="1" applyNumberFormat="1" applyFont="1" applyFill="1" applyBorder="1" applyAlignment="1" applyProtection="1">
      <alignment horizontal="right" vertical="center" wrapText="1" indent="1"/>
    </xf>
    <xf numFmtId="0" fontId="9" fillId="2" borderId="0" xfId="1" applyFont="1" applyFill="1" applyProtection="1"/>
    <xf numFmtId="0" fontId="5" fillId="2" borderId="0" xfId="1" applyFont="1" applyFill="1" applyProtection="1"/>
    <xf numFmtId="0" fontId="7" fillId="2" borderId="28" xfId="0" applyFont="1" applyFill="1" applyBorder="1" applyAlignment="1" applyProtection="1">
      <alignment horizontal="left" vertical="center" wrapText="1" indent="1"/>
    </xf>
    <xf numFmtId="0" fontId="7" fillId="2" borderId="20" xfId="0" applyFont="1" applyFill="1" applyBorder="1" applyAlignment="1" applyProtection="1">
      <alignment horizontal="left" vertical="center" wrapText="1" indent="1"/>
    </xf>
    <xf numFmtId="3" fontId="7" fillId="2" borderId="38" xfId="0" applyNumberFormat="1" applyFont="1" applyFill="1" applyBorder="1" applyAlignment="1" applyProtection="1">
      <alignment horizontal="right" vertical="center" wrapText="1" indent="1"/>
    </xf>
    <xf numFmtId="0" fontId="3" fillId="2" borderId="22" xfId="1" applyFont="1" applyFill="1" applyBorder="1" applyAlignment="1" applyProtection="1">
      <alignment horizontal="center" vertical="center" wrapText="1"/>
    </xf>
    <xf numFmtId="164" fontId="3" fillId="2" borderId="24" xfId="1" applyNumberFormat="1" applyFont="1" applyFill="1" applyBorder="1" applyAlignment="1" applyProtection="1">
      <alignment horizontal="center" vertical="center" wrapText="1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45" xfId="1" applyNumberFormat="1" applyFont="1" applyFill="1" applyBorder="1" applyAlignment="1" applyProtection="1">
      <alignment horizontal="center" vertical="center"/>
    </xf>
    <xf numFmtId="164" fontId="3" fillId="2" borderId="46" xfId="1" applyNumberFormat="1" applyFont="1" applyFill="1" applyBorder="1" applyAlignment="1" applyProtection="1">
      <alignment horizontal="center" vertical="center"/>
    </xf>
    <xf numFmtId="164" fontId="3" fillId="2" borderId="48" xfId="1" applyNumberFormat="1" applyFont="1" applyFill="1" applyBorder="1" applyAlignment="1" applyProtection="1">
      <alignment horizontal="center" vertical="center"/>
    </xf>
    <xf numFmtId="164" fontId="3" fillId="2" borderId="23" xfId="1" applyNumberFormat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164" fontId="4" fillId="2" borderId="27" xfId="1" applyNumberFormat="1" applyFont="1" applyFill="1" applyBorder="1" applyAlignment="1" applyProtection="1">
      <alignment horizontal="right" vertical="center" wrapText="1" indent="1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 applyProtection="1">
      <alignment horizontal="left"/>
    </xf>
    <xf numFmtId="164" fontId="5" fillId="2" borderId="45" xfId="1" applyNumberFormat="1" applyFont="1" applyFill="1" applyBorder="1" applyAlignment="1" applyProtection="1">
      <alignment horizontal="center" vertical="center"/>
    </xf>
    <xf numFmtId="164" fontId="5" fillId="2" borderId="47" xfId="1" applyNumberFormat="1" applyFont="1" applyFill="1" applyBorder="1" applyAlignment="1" applyProtection="1">
      <alignment horizontal="center" vertical="center"/>
    </xf>
    <xf numFmtId="164" fontId="5" fillId="2" borderId="48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3" fillId="2" borderId="46" xfId="1" applyNumberFormat="1" applyFont="1" applyFill="1" applyBorder="1" applyAlignment="1" applyProtection="1">
      <alignment horizontal="center" vertical="center"/>
    </xf>
    <xf numFmtId="164" fontId="3" fillId="2" borderId="23" xfId="1" applyNumberFormat="1" applyFont="1" applyFill="1" applyBorder="1" applyAlignment="1" applyProtection="1">
      <alignment horizontal="center" vertical="center"/>
    </xf>
    <xf numFmtId="164" fontId="3" fillId="2" borderId="45" xfId="1" applyNumberFormat="1" applyFont="1" applyFill="1" applyBorder="1" applyAlignment="1" applyProtection="1">
      <alignment horizontal="center" vertical="center"/>
    </xf>
    <xf numFmtId="164" fontId="3" fillId="2" borderId="47" xfId="1" applyNumberFormat="1" applyFont="1" applyFill="1" applyBorder="1" applyAlignment="1" applyProtection="1">
      <alignment horizontal="center" vertical="center"/>
    </xf>
    <xf numFmtId="164" fontId="3" fillId="2" borderId="48" xfId="1" applyNumberFormat="1" applyFont="1" applyFill="1" applyBorder="1" applyAlignment="1" applyProtection="1">
      <alignment horizontal="center" vertical="center"/>
    </xf>
    <xf numFmtId="164" fontId="3" fillId="2" borderId="4" xfId="1" applyNumberFormat="1" applyFont="1" applyFill="1" applyBorder="1" applyAlignment="1" applyProtection="1">
      <alignment horizontal="center" vertical="center"/>
    </xf>
    <xf numFmtId="164" fontId="5" fillId="2" borderId="0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8"/>
  <sheetViews>
    <sheetView tabSelected="1" topLeftCell="A118" workbookViewId="0">
      <selection activeCell="H125" sqref="H125"/>
    </sheetView>
  </sheetViews>
  <sheetFormatPr defaultRowHeight="12"/>
  <cols>
    <col min="1" max="1" width="8.140625" style="1" customWidth="1"/>
    <col min="2" max="2" width="78.5703125" style="1" customWidth="1"/>
    <col min="3" max="3" width="16.5703125" style="1" bestFit="1" customWidth="1"/>
    <col min="4" max="4" width="15.85546875" style="1" bestFit="1" customWidth="1"/>
    <col min="5" max="5" width="16.5703125" style="1" bestFit="1" customWidth="1"/>
    <col min="6" max="6" width="15.85546875" style="1" bestFit="1" customWidth="1"/>
    <col min="7" max="7" width="16.5703125" style="1" bestFit="1" customWidth="1"/>
    <col min="8" max="8" width="15.85546875" style="1" bestFit="1" customWidth="1"/>
    <col min="9" max="9" width="16.5703125" style="1" bestFit="1" customWidth="1"/>
    <col min="10" max="10" width="15.85546875" style="1" customWidth="1"/>
    <col min="11" max="16384" width="9.140625" style="1"/>
  </cols>
  <sheetData>
    <row r="1" spans="1:10" ht="15.95" customHeight="1" thickBot="1">
      <c r="A1" s="131" t="s">
        <v>56</v>
      </c>
      <c r="B1" s="131"/>
      <c r="C1" s="131"/>
      <c r="D1" s="131"/>
      <c r="E1" s="131"/>
      <c r="F1" s="131"/>
      <c r="G1" s="131"/>
      <c r="H1" s="131"/>
      <c r="I1" s="131"/>
    </row>
    <row r="2" spans="1:10" ht="15.95" customHeight="1">
      <c r="A2" s="125"/>
      <c r="B2" s="126"/>
      <c r="C2" s="133" t="s">
        <v>271</v>
      </c>
      <c r="D2" s="134"/>
      <c r="E2" s="137" t="s">
        <v>0</v>
      </c>
      <c r="F2" s="137"/>
      <c r="G2" s="139" t="s">
        <v>266</v>
      </c>
      <c r="H2" s="140"/>
      <c r="I2" s="137" t="s">
        <v>272</v>
      </c>
      <c r="J2" s="140"/>
    </row>
    <row r="3" spans="1:10" ht="15.95" customHeight="1" thickBot="1">
      <c r="A3" s="127"/>
      <c r="B3" s="128"/>
      <c r="C3" s="135"/>
      <c r="D3" s="136"/>
      <c r="E3" s="138"/>
      <c r="F3" s="138"/>
      <c r="G3" s="141"/>
      <c r="H3" s="142"/>
      <c r="I3" s="138"/>
      <c r="J3" s="142"/>
    </row>
    <row r="4" spans="1:10" ht="38.1" customHeight="1" thickBot="1">
      <c r="A4" s="2" t="s">
        <v>57</v>
      </c>
      <c r="B4" s="3" t="s">
        <v>58</v>
      </c>
      <c r="C4" s="123" t="s">
        <v>275</v>
      </c>
      <c r="D4" s="4" t="s">
        <v>59</v>
      </c>
      <c r="E4" s="123" t="s">
        <v>275</v>
      </c>
      <c r="F4" s="4" t="s">
        <v>59</v>
      </c>
      <c r="G4" s="123" t="s">
        <v>275</v>
      </c>
      <c r="H4" s="4" t="s">
        <v>59</v>
      </c>
      <c r="I4" s="123" t="s">
        <v>275</v>
      </c>
      <c r="J4" s="4" t="s">
        <v>59</v>
      </c>
    </row>
    <row r="5" spans="1:10" s="12" customFormat="1" ht="12" customHeight="1" thickBot="1">
      <c r="A5" s="5"/>
      <c r="B5" s="6" t="s">
        <v>1</v>
      </c>
      <c r="C5" s="7" t="s">
        <v>2</v>
      </c>
      <c r="D5" s="8" t="s">
        <v>60</v>
      </c>
      <c r="E5" s="8" t="s">
        <v>267</v>
      </c>
      <c r="F5" s="8" t="s">
        <v>268</v>
      </c>
      <c r="G5" s="10" t="s">
        <v>277</v>
      </c>
      <c r="H5" s="9" t="s">
        <v>269</v>
      </c>
      <c r="I5" s="10" t="s">
        <v>276</v>
      </c>
      <c r="J5" s="11" t="s">
        <v>270</v>
      </c>
    </row>
    <row r="6" spans="1:10" s="12" customFormat="1" ht="12" customHeight="1" thickBot="1">
      <c r="A6" s="13" t="s">
        <v>3</v>
      </c>
      <c r="B6" s="14" t="s">
        <v>61</v>
      </c>
      <c r="C6" s="15"/>
      <c r="D6" s="15"/>
      <c r="E6" s="15"/>
      <c r="F6" s="15"/>
      <c r="G6" s="17">
        <f>+G7+G8+G9+G10+G11+G12</f>
        <v>129633267</v>
      </c>
      <c r="H6" s="16">
        <v>133033004</v>
      </c>
      <c r="I6" s="17">
        <f>+I7+I8+I9+I10+I11+I12</f>
        <v>129633267</v>
      </c>
      <c r="J6" s="17">
        <f>+J7+J8+J9+J10+J11+J12</f>
        <v>133033004</v>
      </c>
    </row>
    <row r="7" spans="1:10" s="12" customFormat="1" ht="12" customHeight="1">
      <c r="A7" s="18" t="s">
        <v>4</v>
      </c>
      <c r="B7" s="19" t="s">
        <v>62</v>
      </c>
      <c r="C7" s="20"/>
      <c r="D7" s="20"/>
      <c r="E7" s="20"/>
      <c r="F7" s="20"/>
      <c r="G7" s="21">
        <v>45884875</v>
      </c>
      <c r="H7" s="20">
        <v>45884875</v>
      </c>
      <c r="I7" s="21">
        <v>45884875</v>
      </c>
      <c r="J7" s="21">
        <v>45884875</v>
      </c>
    </row>
    <row r="8" spans="1:10" s="12" customFormat="1" ht="12" customHeight="1">
      <c r="A8" s="22" t="s">
        <v>6</v>
      </c>
      <c r="B8" s="23" t="s">
        <v>63</v>
      </c>
      <c r="C8" s="24"/>
      <c r="D8" s="24"/>
      <c r="E8" s="24"/>
      <c r="F8" s="24"/>
      <c r="G8" s="25">
        <v>51349600</v>
      </c>
      <c r="H8" s="24">
        <v>51349600</v>
      </c>
      <c r="I8" s="25">
        <v>51349600</v>
      </c>
      <c r="J8" s="25">
        <v>51349600</v>
      </c>
    </row>
    <row r="9" spans="1:10" s="12" customFormat="1" ht="12" customHeight="1">
      <c r="A9" s="22" t="s">
        <v>8</v>
      </c>
      <c r="B9" s="23" t="s">
        <v>64</v>
      </c>
      <c r="C9" s="24"/>
      <c r="D9" s="24"/>
      <c r="E9" s="24"/>
      <c r="F9" s="24"/>
      <c r="G9" s="25">
        <v>28936612</v>
      </c>
      <c r="H9" s="24">
        <v>28936612</v>
      </c>
      <c r="I9" s="25">
        <v>28936612</v>
      </c>
      <c r="J9" s="25">
        <v>28936612</v>
      </c>
    </row>
    <row r="10" spans="1:10" s="12" customFormat="1" ht="12" customHeight="1">
      <c r="A10" s="22" t="s">
        <v>10</v>
      </c>
      <c r="B10" s="23" t="s">
        <v>65</v>
      </c>
      <c r="C10" s="24"/>
      <c r="D10" s="24"/>
      <c r="E10" s="24"/>
      <c r="F10" s="24"/>
      <c r="G10" s="25">
        <v>3462180</v>
      </c>
      <c r="H10" s="24">
        <v>3462180</v>
      </c>
      <c r="I10" s="25">
        <v>3462180</v>
      </c>
      <c r="J10" s="25">
        <v>3462180</v>
      </c>
    </row>
    <row r="11" spans="1:10" s="12" customFormat="1" ht="12" customHeight="1">
      <c r="A11" s="22" t="s">
        <v>12</v>
      </c>
      <c r="B11" s="26" t="s">
        <v>66</v>
      </c>
      <c r="C11" s="24"/>
      <c r="D11" s="24"/>
      <c r="E11" s="24"/>
      <c r="F11" s="24"/>
      <c r="G11" s="25"/>
      <c r="H11" s="24">
        <v>1120430</v>
      </c>
      <c r="I11" s="25"/>
      <c r="J11" s="25">
        <v>1120430</v>
      </c>
    </row>
    <row r="12" spans="1:10" s="12" customFormat="1" ht="12" customHeight="1" thickBot="1">
      <c r="A12" s="27" t="s">
        <v>14</v>
      </c>
      <c r="B12" s="28" t="s">
        <v>67</v>
      </c>
      <c r="C12" s="29"/>
      <c r="D12" s="29"/>
      <c r="E12" s="29"/>
      <c r="F12" s="29"/>
      <c r="G12" s="25"/>
      <c r="H12" s="29">
        <v>2279307</v>
      </c>
      <c r="I12" s="25"/>
      <c r="J12" s="25">
        <v>2279307</v>
      </c>
    </row>
    <row r="13" spans="1:10" s="12" customFormat="1" ht="12" customHeight="1" thickBot="1">
      <c r="A13" s="13" t="s">
        <v>23</v>
      </c>
      <c r="B13" s="30" t="s">
        <v>68</v>
      </c>
      <c r="C13" s="31"/>
      <c r="D13" s="31">
        <v>594015</v>
      </c>
      <c r="E13" s="31"/>
      <c r="F13" s="31"/>
      <c r="G13" s="17">
        <f>+G14+G15+G16+G17+G18</f>
        <v>55202300</v>
      </c>
      <c r="H13" s="31">
        <v>55202300</v>
      </c>
      <c r="I13" s="17">
        <f>+I14+I15+I16+I17+I18</f>
        <v>55202300</v>
      </c>
      <c r="J13" s="17">
        <v>55796315</v>
      </c>
    </row>
    <row r="14" spans="1:10" s="12" customFormat="1" ht="12" customHeight="1">
      <c r="A14" s="18" t="s">
        <v>24</v>
      </c>
      <c r="B14" s="19" t="s">
        <v>25</v>
      </c>
      <c r="C14" s="20"/>
      <c r="D14" s="20"/>
      <c r="E14" s="20"/>
      <c r="F14" s="20"/>
      <c r="G14" s="21"/>
      <c r="H14" s="20"/>
      <c r="I14" s="21"/>
      <c r="J14" s="21"/>
    </row>
    <row r="15" spans="1:10" s="12" customFormat="1" ht="12" customHeight="1">
      <c r="A15" s="22" t="s">
        <v>26</v>
      </c>
      <c r="B15" s="23" t="s">
        <v>69</v>
      </c>
      <c r="C15" s="24"/>
      <c r="D15" s="24"/>
      <c r="E15" s="24"/>
      <c r="F15" s="24"/>
      <c r="G15" s="25"/>
      <c r="H15" s="24"/>
      <c r="I15" s="25"/>
      <c r="J15" s="25"/>
    </row>
    <row r="16" spans="1:10" s="12" customFormat="1" ht="12" customHeight="1">
      <c r="A16" s="22" t="s">
        <v>27</v>
      </c>
      <c r="B16" s="23" t="s">
        <v>70</v>
      </c>
      <c r="C16" s="24"/>
      <c r="D16" s="24"/>
      <c r="E16" s="24"/>
      <c r="F16" s="24"/>
      <c r="G16" s="25"/>
      <c r="H16" s="24"/>
      <c r="I16" s="25"/>
      <c r="J16" s="25"/>
    </row>
    <row r="17" spans="1:10" s="12" customFormat="1" ht="12" customHeight="1">
      <c r="A17" s="22" t="s">
        <v>28</v>
      </c>
      <c r="B17" s="23" t="s">
        <v>71</v>
      </c>
      <c r="C17" s="24"/>
      <c r="D17" s="24"/>
      <c r="E17" s="24"/>
      <c r="F17" s="24"/>
      <c r="G17" s="25"/>
      <c r="H17" s="24"/>
      <c r="I17" s="25"/>
      <c r="J17" s="25"/>
    </row>
    <row r="18" spans="1:10" s="12" customFormat="1" ht="12" customHeight="1">
      <c r="A18" s="22" t="s">
        <v>72</v>
      </c>
      <c r="B18" s="23" t="s">
        <v>73</v>
      </c>
      <c r="C18" s="24"/>
      <c r="D18" s="24">
        <v>594015</v>
      </c>
      <c r="E18" s="24"/>
      <c r="F18" s="24"/>
      <c r="G18" s="25">
        <v>55202300</v>
      </c>
      <c r="H18" s="24">
        <v>55202300</v>
      </c>
      <c r="I18" s="25">
        <v>55202300</v>
      </c>
      <c r="J18" s="25">
        <v>55796315</v>
      </c>
    </row>
    <row r="19" spans="1:10" s="12" customFormat="1" ht="12" customHeight="1" thickBot="1">
      <c r="A19" s="27" t="s">
        <v>74</v>
      </c>
      <c r="B19" s="28" t="s">
        <v>75</v>
      </c>
      <c r="C19" s="29"/>
      <c r="D19" s="29"/>
      <c r="E19" s="29"/>
      <c r="F19" s="29"/>
      <c r="G19" s="32"/>
      <c r="H19" s="29"/>
      <c r="I19" s="32"/>
      <c r="J19" s="32"/>
    </row>
    <row r="20" spans="1:10" s="12" customFormat="1" ht="12" customHeight="1" thickBot="1">
      <c r="A20" s="13" t="s">
        <v>29</v>
      </c>
      <c r="B20" s="14" t="s">
        <v>76</v>
      </c>
      <c r="C20" s="33"/>
      <c r="D20" s="33"/>
      <c r="E20" s="33"/>
      <c r="F20" s="33"/>
      <c r="G20" s="17">
        <f>+G21+G22+G23+G24+G25</f>
        <v>0</v>
      </c>
      <c r="H20" s="33">
        <v>5691615</v>
      </c>
      <c r="I20" s="17">
        <f>+I21+I22+I23+I24+I25</f>
        <v>0</v>
      </c>
      <c r="J20" s="17">
        <f>+J21+J22+J23+J24+J25</f>
        <v>5691615</v>
      </c>
    </row>
    <row r="21" spans="1:10" s="12" customFormat="1" ht="12" customHeight="1">
      <c r="A21" s="18" t="s">
        <v>77</v>
      </c>
      <c r="B21" s="19" t="s">
        <v>54</v>
      </c>
      <c r="C21" s="20"/>
      <c r="D21" s="20"/>
      <c r="E21" s="20"/>
      <c r="F21" s="20"/>
      <c r="G21" s="21"/>
      <c r="H21" s="20">
        <v>5691615</v>
      </c>
      <c r="I21" s="21"/>
      <c r="J21" s="21">
        <v>5691615</v>
      </c>
    </row>
    <row r="22" spans="1:10" s="12" customFormat="1" ht="12" customHeight="1">
      <c r="A22" s="22" t="s">
        <v>78</v>
      </c>
      <c r="B22" s="23" t="s">
        <v>79</v>
      </c>
      <c r="C22" s="24"/>
      <c r="D22" s="24"/>
      <c r="E22" s="24"/>
      <c r="F22" s="24"/>
      <c r="G22" s="25"/>
      <c r="H22" s="24"/>
      <c r="I22" s="25"/>
      <c r="J22" s="25"/>
    </row>
    <row r="23" spans="1:10" s="12" customFormat="1" ht="12" customHeight="1">
      <c r="A23" s="22" t="s">
        <v>80</v>
      </c>
      <c r="B23" s="23" t="s">
        <v>81</v>
      </c>
      <c r="C23" s="24"/>
      <c r="D23" s="24"/>
      <c r="E23" s="24"/>
      <c r="F23" s="24"/>
      <c r="G23" s="25"/>
      <c r="H23" s="24"/>
      <c r="I23" s="25"/>
      <c r="J23" s="25"/>
    </row>
    <row r="24" spans="1:10" s="12" customFormat="1" ht="12" customHeight="1">
      <c r="A24" s="22" t="s">
        <v>82</v>
      </c>
      <c r="B24" s="23" t="s">
        <v>83</v>
      </c>
      <c r="C24" s="24"/>
      <c r="D24" s="24"/>
      <c r="E24" s="24"/>
      <c r="F24" s="24"/>
      <c r="G24" s="25"/>
      <c r="H24" s="24"/>
      <c r="I24" s="25"/>
      <c r="J24" s="25"/>
    </row>
    <row r="25" spans="1:10" s="12" customFormat="1" ht="12" customHeight="1">
      <c r="A25" s="22" t="s">
        <v>84</v>
      </c>
      <c r="B25" s="23" t="s">
        <v>85</v>
      </c>
      <c r="C25" s="24"/>
      <c r="D25" s="24"/>
      <c r="E25" s="24"/>
      <c r="F25" s="24"/>
      <c r="G25" s="25"/>
      <c r="H25" s="24"/>
      <c r="I25" s="25"/>
      <c r="J25" s="25"/>
    </row>
    <row r="26" spans="1:10" s="12" customFormat="1" ht="12" customHeight="1" thickBot="1">
      <c r="A26" s="27" t="s">
        <v>86</v>
      </c>
      <c r="B26" s="34" t="s">
        <v>87</v>
      </c>
      <c r="C26" s="29"/>
      <c r="D26" s="29"/>
      <c r="E26" s="29"/>
      <c r="F26" s="29"/>
      <c r="G26" s="32"/>
      <c r="H26" s="29"/>
      <c r="I26" s="32"/>
      <c r="J26" s="32"/>
    </row>
    <row r="27" spans="1:10" s="12" customFormat="1" ht="12" customHeight="1" thickBot="1">
      <c r="A27" s="13" t="s">
        <v>88</v>
      </c>
      <c r="B27" s="14" t="s">
        <v>89</v>
      </c>
      <c r="C27" s="33"/>
      <c r="D27" s="33"/>
      <c r="E27" s="33"/>
      <c r="F27" s="33"/>
      <c r="G27" s="35">
        <f>+G28+G32+G33+G34+G29+G30+G31</f>
        <v>95400000</v>
      </c>
      <c r="H27" s="33">
        <v>95400000</v>
      </c>
      <c r="I27" s="35">
        <f>+I28+I32+I33+I34+I29+I30+I31</f>
        <v>95400000</v>
      </c>
      <c r="J27" s="35">
        <f>SUM(J28:J34)</f>
        <v>95400000</v>
      </c>
    </row>
    <row r="28" spans="1:10" s="12" customFormat="1" ht="12" customHeight="1">
      <c r="A28" s="18" t="s">
        <v>31</v>
      </c>
      <c r="B28" s="19" t="s">
        <v>90</v>
      </c>
      <c r="C28" s="20"/>
      <c r="D28" s="20"/>
      <c r="E28" s="20"/>
      <c r="F28" s="20"/>
      <c r="G28" s="36">
        <v>7700000</v>
      </c>
      <c r="H28" s="20">
        <v>7700000</v>
      </c>
      <c r="I28" s="36">
        <v>7700000</v>
      </c>
      <c r="J28" s="21">
        <v>7700000</v>
      </c>
    </row>
    <row r="29" spans="1:10" s="12" customFormat="1" ht="12" customHeight="1">
      <c r="A29" s="22" t="s">
        <v>32</v>
      </c>
      <c r="B29" s="23" t="s">
        <v>91</v>
      </c>
      <c r="C29" s="24"/>
      <c r="D29" s="24"/>
      <c r="E29" s="24"/>
      <c r="F29" s="24"/>
      <c r="G29" s="25"/>
      <c r="H29" s="24"/>
      <c r="I29" s="25"/>
      <c r="J29" s="25"/>
    </row>
    <row r="30" spans="1:10" s="12" customFormat="1" ht="12" customHeight="1">
      <c r="A30" s="22" t="s">
        <v>33</v>
      </c>
      <c r="B30" s="23" t="s">
        <v>92</v>
      </c>
      <c r="C30" s="24"/>
      <c r="D30" s="24"/>
      <c r="E30" s="24"/>
      <c r="F30" s="24"/>
      <c r="G30" s="25">
        <v>82000000</v>
      </c>
      <c r="H30" s="24">
        <v>82000000</v>
      </c>
      <c r="I30" s="25">
        <v>82000000</v>
      </c>
      <c r="J30" s="25">
        <v>82000000</v>
      </c>
    </row>
    <row r="31" spans="1:10" s="12" customFormat="1" ht="12" customHeight="1">
      <c r="A31" s="22" t="s">
        <v>55</v>
      </c>
      <c r="B31" s="23" t="s">
        <v>93</v>
      </c>
      <c r="C31" s="24"/>
      <c r="D31" s="24"/>
      <c r="E31" s="24"/>
      <c r="F31" s="24"/>
      <c r="G31" s="25"/>
      <c r="H31" s="24"/>
      <c r="I31" s="25"/>
      <c r="J31" s="25"/>
    </row>
    <row r="32" spans="1:10" s="12" customFormat="1" ht="12" customHeight="1">
      <c r="A32" s="22" t="s">
        <v>94</v>
      </c>
      <c r="B32" s="23" t="s">
        <v>95</v>
      </c>
      <c r="C32" s="24"/>
      <c r="D32" s="24"/>
      <c r="E32" s="24"/>
      <c r="F32" s="24"/>
      <c r="G32" s="25">
        <v>4700000</v>
      </c>
      <c r="H32" s="24">
        <v>4700000</v>
      </c>
      <c r="I32" s="25">
        <v>4700000</v>
      </c>
      <c r="J32" s="25">
        <v>4700000</v>
      </c>
    </row>
    <row r="33" spans="1:10" s="12" customFormat="1" ht="12" customHeight="1">
      <c r="A33" s="22" t="s">
        <v>96</v>
      </c>
      <c r="B33" s="23" t="s">
        <v>97</v>
      </c>
      <c r="C33" s="24"/>
      <c r="D33" s="24"/>
      <c r="E33" s="24"/>
      <c r="F33" s="24"/>
      <c r="G33" s="25"/>
      <c r="H33" s="24"/>
      <c r="I33" s="25"/>
      <c r="J33" s="25"/>
    </row>
    <row r="34" spans="1:10" s="12" customFormat="1" ht="12" customHeight="1" thickBot="1">
      <c r="A34" s="27" t="s">
        <v>98</v>
      </c>
      <c r="B34" s="37" t="s">
        <v>99</v>
      </c>
      <c r="C34" s="38"/>
      <c r="D34" s="38"/>
      <c r="E34" s="38"/>
      <c r="F34" s="38"/>
      <c r="G34" s="32">
        <v>1000000</v>
      </c>
      <c r="H34" s="38">
        <v>1000000</v>
      </c>
      <c r="I34" s="32">
        <v>1000000</v>
      </c>
      <c r="J34" s="32">
        <v>1000000</v>
      </c>
    </row>
    <row r="35" spans="1:10" s="12" customFormat="1" ht="12" customHeight="1" thickBot="1">
      <c r="A35" s="13" t="s">
        <v>34</v>
      </c>
      <c r="B35" s="14" t="s">
        <v>100</v>
      </c>
      <c r="C35" s="33"/>
      <c r="D35" s="33"/>
      <c r="E35" s="33">
        <v>4474000</v>
      </c>
      <c r="F35" s="33">
        <v>5673500</v>
      </c>
      <c r="G35" s="17">
        <f>SUM(G36:G46)</f>
        <v>5080000</v>
      </c>
      <c r="H35" s="33">
        <v>22945223</v>
      </c>
      <c r="I35" s="17">
        <f>SUM(I36:I46)</f>
        <v>9554000</v>
      </c>
      <c r="J35" s="17">
        <f>SUM(J36:J46)</f>
        <v>28618723</v>
      </c>
    </row>
    <row r="36" spans="1:10" s="12" customFormat="1" ht="12" customHeight="1">
      <c r="A36" s="18" t="s">
        <v>35</v>
      </c>
      <c r="B36" s="19" t="s">
        <v>5</v>
      </c>
      <c r="C36" s="20"/>
      <c r="D36" s="20"/>
      <c r="E36" s="20"/>
      <c r="F36" s="20"/>
      <c r="G36" s="21"/>
      <c r="H36" s="20">
        <v>300000</v>
      </c>
      <c r="I36" s="21"/>
      <c r="J36" s="21">
        <v>300000</v>
      </c>
    </row>
    <row r="37" spans="1:10" s="12" customFormat="1" ht="12" customHeight="1">
      <c r="A37" s="22" t="s">
        <v>37</v>
      </c>
      <c r="B37" s="23" t="s">
        <v>7</v>
      </c>
      <c r="C37" s="24"/>
      <c r="D37" s="24"/>
      <c r="E37" s="24">
        <v>410000</v>
      </c>
      <c r="F37" s="24">
        <v>955000</v>
      </c>
      <c r="G37" s="25"/>
      <c r="H37" s="24">
        <v>1000000</v>
      </c>
      <c r="I37" s="25">
        <v>410000</v>
      </c>
      <c r="J37" s="25">
        <v>1955000</v>
      </c>
    </row>
    <row r="38" spans="1:10" s="12" customFormat="1" ht="12" customHeight="1">
      <c r="A38" s="22" t="s">
        <v>39</v>
      </c>
      <c r="B38" s="23" t="s">
        <v>9</v>
      </c>
      <c r="C38" s="24"/>
      <c r="D38" s="24"/>
      <c r="E38" s="24"/>
      <c r="F38" s="24"/>
      <c r="G38" s="25"/>
      <c r="H38" s="24"/>
      <c r="I38" s="25"/>
      <c r="J38" s="25"/>
    </row>
    <row r="39" spans="1:10" s="12" customFormat="1" ht="12" customHeight="1">
      <c r="A39" s="22" t="s">
        <v>101</v>
      </c>
      <c r="B39" s="23" t="s">
        <v>11</v>
      </c>
      <c r="C39" s="24"/>
      <c r="D39" s="24"/>
      <c r="E39" s="24"/>
      <c r="F39" s="24"/>
      <c r="G39" s="25">
        <v>1530000</v>
      </c>
      <c r="H39" s="24">
        <v>5631502</v>
      </c>
      <c r="I39" s="25">
        <v>1530000</v>
      </c>
      <c r="J39" s="25">
        <v>5631502</v>
      </c>
    </row>
    <row r="40" spans="1:10" s="12" customFormat="1" ht="12" customHeight="1">
      <c r="A40" s="22" t="s">
        <v>102</v>
      </c>
      <c r="B40" s="23" t="s">
        <v>13</v>
      </c>
      <c r="C40" s="24"/>
      <c r="D40" s="24"/>
      <c r="E40" s="24">
        <v>3200000</v>
      </c>
      <c r="F40" s="24">
        <v>3854500</v>
      </c>
      <c r="G40" s="25"/>
      <c r="H40" s="24">
        <v>8500000</v>
      </c>
      <c r="I40" s="25">
        <v>3200000</v>
      </c>
      <c r="J40" s="25">
        <v>12354500</v>
      </c>
    </row>
    <row r="41" spans="1:10" s="12" customFormat="1" ht="12" customHeight="1">
      <c r="A41" s="22" t="s">
        <v>103</v>
      </c>
      <c r="B41" s="23" t="s">
        <v>104</v>
      </c>
      <c r="C41" s="24"/>
      <c r="D41" s="24"/>
      <c r="E41" s="24"/>
      <c r="F41" s="24"/>
      <c r="G41" s="25"/>
      <c r="H41" s="24">
        <v>3332553</v>
      </c>
      <c r="I41" s="25"/>
      <c r="J41" s="25">
        <v>3332553</v>
      </c>
    </row>
    <row r="42" spans="1:10" s="12" customFormat="1" ht="12" customHeight="1">
      <c r="A42" s="22" t="s">
        <v>105</v>
      </c>
      <c r="B42" s="23" t="s">
        <v>106</v>
      </c>
      <c r="C42" s="24"/>
      <c r="D42" s="24"/>
      <c r="E42" s="24">
        <v>864000</v>
      </c>
      <c r="F42" s="24">
        <v>864000</v>
      </c>
      <c r="G42" s="25"/>
      <c r="H42" s="24">
        <v>631168</v>
      </c>
      <c r="I42" s="25">
        <v>864000</v>
      </c>
      <c r="J42" s="25">
        <v>1495168</v>
      </c>
    </row>
    <row r="43" spans="1:10" s="12" customFormat="1" ht="12" customHeight="1">
      <c r="A43" s="22" t="s">
        <v>107</v>
      </c>
      <c r="B43" s="23" t="s">
        <v>108</v>
      </c>
      <c r="C43" s="24"/>
      <c r="D43" s="24"/>
      <c r="E43" s="24"/>
      <c r="F43" s="24"/>
      <c r="G43" s="25">
        <v>450000</v>
      </c>
      <c r="H43" s="24">
        <v>450000</v>
      </c>
      <c r="I43" s="25">
        <v>450000</v>
      </c>
      <c r="J43" s="25">
        <v>450000</v>
      </c>
    </row>
    <row r="44" spans="1:10" s="12" customFormat="1" ht="12" customHeight="1">
      <c r="A44" s="22" t="s">
        <v>109</v>
      </c>
      <c r="B44" s="23" t="s">
        <v>18</v>
      </c>
      <c r="C44" s="24"/>
      <c r="D44" s="24"/>
      <c r="E44" s="24"/>
      <c r="F44" s="24"/>
      <c r="G44" s="39"/>
      <c r="H44" s="24"/>
      <c r="I44" s="39"/>
      <c r="J44" s="39"/>
    </row>
    <row r="45" spans="1:10" s="12" customFormat="1" ht="12" customHeight="1">
      <c r="A45" s="27" t="s">
        <v>110</v>
      </c>
      <c r="B45" s="34" t="s">
        <v>20</v>
      </c>
      <c r="C45" s="29"/>
      <c r="D45" s="29"/>
      <c r="E45" s="29"/>
      <c r="F45" s="29"/>
      <c r="G45" s="40"/>
      <c r="H45" s="29"/>
      <c r="I45" s="40"/>
      <c r="J45" s="40"/>
    </row>
    <row r="46" spans="1:10" s="12" customFormat="1" ht="12" customHeight="1" thickBot="1">
      <c r="A46" s="27" t="s">
        <v>111</v>
      </c>
      <c r="B46" s="28" t="s">
        <v>22</v>
      </c>
      <c r="C46" s="29"/>
      <c r="D46" s="29"/>
      <c r="E46" s="29"/>
      <c r="F46" s="29"/>
      <c r="G46" s="40">
        <v>3100000</v>
      </c>
      <c r="H46" s="29">
        <v>3100000</v>
      </c>
      <c r="I46" s="40">
        <v>3100000</v>
      </c>
      <c r="J46" s="40">
        <v>3100000</v>
      </c>
    </row>
    <row r="47" spans="1:10" s="12" customFormat="1" ht="12" customHeight="1" thickBot="1">
      <c r="A47" s="13" t="s">
        <v>41</v>
      </c>
      <c r="B47" s="14" t="s">
        <v>112</v>
      </c>
      <c r="C47" s="33"/>
      <c r="D47" s="33"/>
      <c r="E47" s="33"/>
      <c r="F47" s="33"/>
      <c r="G47" s="17">
        <f>SUM(G48:G52)</f>
        <v>0</v>
      </c>
      <c r="H47" s="33"/>
      <c r="I47" s="17">
        <f>SUM(I48:I52)</f>
        <v>0</v>
      </c>
      <c r="J47" s="17">
        <f>SUM(J48:J52)</f>
        <v>0</v>
      </c>
    </row>
    <row r="48" spans="1:10" s="12" customFormat="1" ht="12" customHeight="1">
      <c r="A48" s="18" t="s">
        <v>113</v>
      </c>
      <c r="B48" s="19" t="s">
        <v>36</v>
      </c>
      <c r="C48" s="20"/>
      <c r="D48" s="20"/>
      <c r="E48" s="20"/>
      <c r="F48" s="20"/>
      <c r="G48" s="41"/>
      <c r="H48" s="20"/>
      <c r="I48" s="41"/>
      <c r="J48" s="41"/>
    </row>
    <row r="49" spans="1:10" s="12" customFormat="1" ht="12" customHeight="1">
      <c r="A49" s="22" t="s">
        <v>114</v>
      </c>
      <c r="B49" s="23" t="s">
        <v>38</v>
      </c>
      <c r="C49" s="24"/>
      <c r="D49" s="24"/>
      <c r="E49" s="24"/>
      <c r="F49" s="24"/>
      <c r="G49" s="39"/>
      <c r="H49" s="24"/>
      <c r="I49" s="39"/>
      <c r="J49" s="39"/>
    </row>
    <row r="50" spans="1:10" s="12" customFormat="1" ht="12" customHeight="1">
      <c r="A50" s="22" t="s">
        <v>115</v>
      </c>
      <c r="B50" s="23" t="s">
        <v>40</v>
      </c>
      <c r="C50" s="24"/>
      <c r="D50" s="24"/>
      <c r="E50" s="24"/>
      <c r="F50" s="24"/>
      <c r="G50" s="39"/>
      <c r="H50" s="24"/>
      <c r="I50" s="39"/>
      <c r="J50" s="39"/>
    </row>
    <row r="51" spans="1:10" s="12" customFormat="1" ht="12" customHeight="1">
      <c r="A51" s="22" t="s">
        <v>116</v>
      </c>
      <c r="B51" s="23" t="s">
        <v>117</v>
      </c>
      <c r="C51" s="24"/>
      <c r="D51" s="24"/>
      <c r="E51" s="24"/>
      <c r="F51" s="24"/>
      <c r="G51" s="39"/>
      <c r="H51" s="24"/>
      <c r="I51" s="39"/>
      <c r="J51" s="39"/>
    </row>
    <row r="52" spans="1:10" s="12" customFormat="1" ht="12" customHeight="1" thickBot="1">
      <c r="A52" s="27" t="s">
        <v>118</v>
      </c>
      <c r="B52" s="28" t="s">
        <v>119</v>
      </c>
      <c r="C52" s="29"/>
      <c r="D52" s="29"/>
      <c r="E52" s="29"/>
      <c r="F52" s="29"/>
      <c r="G52" s="40"/>
      <c r="H52" s="29"/>
      <c r="I52" s="40"/>
      <c r="J52" s="40"/>
    </row>
    <row r="53" spans="1:10" s="12" customFormat="1" ht="12" customHeight="1" thickBot="1">
      <c r="A53" s="13" t="s">
        <v>120</v>
      </c>
      <c r="B53" s="14" t="s">
        <v>121</v>
      </c>
      <c r="C53" s="33"/>
      <c r="D53" s="33"/>
      <c r="E53" s="33"/>
      <c r="F53" s="33"/>
      <c r="G53" s="17">
        <f>SUM(G54:G56)</f>
        <v>1960000</v>
      </c>
      <c r="H53" s="33">
        <v>1960000</v>
      </c>
      <c r="I53" s="17">
        <f>SUM(I54:I56)</f>
        <v>1960000</v>
      </c>
      <c r="J53" s="17">
        <f>SUM(J54:J56)</f>
        <v>1960000</v>
      </c>
    </row>
    <row r="54" spans="1:10" s="12" customFormat="1" ht="12" customHeight="1">
      <c r="A54" s="18" t="s">
        <v>122</v>
      </c>
      <c r="B54" s="19" t="s">
        <v>123</v>
      </c>
      <c r="C54" s="20"/>
      <c r="D54" s="20"/>
      <c r="E54" s="20"/>
      <c r="F54" s="20"/>
      <c r="G54" s="21"/>
      <c r="H54" s="20"/>
      <c r="I54" s="21"/>
      <c r="J54" s="21"/>
    </row>
    <row r="55" spans="1:10" s="12" customFormat="1" ht="12" customHeight="1">
      <c r="A55" s="22" t="s">
        <v>124</v>
      </c>
      <c r="B55" s="23" t="s">
        <v>125</v>
      </c>
      <c r="C55" s="24"/>
      <c r="D55" s="24"/>
      <c r="E55" s="24"/>
      <c r="F55" s="24"/>
      <c r="G55" s="25"/>
      <c r="H55" s="24"/>
      <c r="I55" s="25"/>
      <c r="J55" s="25"/>
    </row>
    <row r="56" spans="1:10" s="12" customFormat="1" ht="12" customHeight="1">
      <c r="A56" s="22" t="s">
        <v>126</v>
      </c>
      <c r="B56" s="23" t="s">
        <v>127</v>
      </c>
      <c r="C56" s="24"/>
      <c r="D56" s="24"/>
      <c r="E56" s="24"/>
      <c r="F56" s="24"/>
      <c r="G56" s="25">
        <v>1960000</v>
      </c>
      <c r="H56" s="24">
        <v>1960000</v>
      </c>
      <c r="I56" s="25">
        <v>1960000</v>
      </c>
      <c r="J56" s="25">
        <v>1960000</v>
      </c>
    </row>
    <row r="57" spans="1:10" s="12" customFormat="1" ht="12" customHeight="1" thickBot="1">
      <c r="A57" s="27" t="s">
        <v>128</v>
      </c>
      <c r="B57" s="28" t="s">
        <v>129</v>
      </c>
      <c r="C57" s="29"/>
      <c r="D57" s="29"/>
      <c r="E57" s="29"/>
      <c r="F57" s="29"/>
      <c r="G57" s="32"/>
      <c r="H57" s="29"/>
      <c r="I57" s="32"/>
      <c r="J57" s="32"/>
    </row>
    <row r="58" spans="1:10" s="12" customFormat="1" ht="12" customHeight="1" thickBot="1">
      <c r="A58" s="13" t="s">
        <v>43</v>
      </c>
      <c r="B58" s="30" t="s">
        <v>130</v>
      </c>
      <c r="C58" s="31"/>
      <c r="D58" s="31"/>
      <c r="E58" s="31"/>
      <c r="F58" s="31"/>
      <c r="G58" s="17">
        <f>SUM(G59:G61)</f>
        <v>0</v>
      </c>
      <c r="H58" s="31">
        <v>141056010</v>
      </c>
      <c r="I58" s="17">
        <f>SUM(I59:I61)</f>
        <v>0</v>
      </c>
      <c r="J58" s="17">
        <f>SUM(J59:J61)</f>
        <v>141056010</v>
      </c>
    </row>
    <row r="59" spans="1:10" s="12" customFormat="1" ht="12" customHeight="1">
      <c r="A59" s="18" t="s">
        <v>131</v>
      </c>
      <c r="B59" s="19" t="s">
        <v>132</v>
      </c>
      <c r="C59" s="20"/>
      <c r="D59" s="20"/>
      <c r="E59" s="20"/>
      <c r="F59" s="20"/>
      <c r="G59" s="39"/>
      <c r="H59" s="20"/>
      <c r="I59" s="39"/>
      <c r="J59" s="39"/>
    </row>
    <row r="60" spans="1:10" s="12" customFormat="1" ht="12" customHeight="1">
      <c r="A60" s="22" t="s">
        <v>133</v>
      </c>
      <c r="B60" s="23" t="s">
        <v>134</v>
      </c>
      <c r="C60" s="24"/>
      <c r="D60" s="24"/>
      <c r="E60" s="24"/>
      <c r="F60" s="24"/>
      <c r="G60" s="39"/>
      <c r="H60" s="24"/>
      <c r="I60" s="39"/>
      <c r="J60" s="39"/>
    </row>
    <row r="61" spans="1:10" s="12" customFormat="1" ht="12" customHeight="1">
      <c r="A61" s="22" t="s">
        <v>135</v>
      </c>
      <c r="B61" s="23" t="s">
        <v>136</v>
      </c>
      <c r="C61" s="24"/>
      <c r="D61" s="24"/>
      <c r="E61" s="24"/>
      <c r="F61" s="24"/>
      <c r="G61" s="39"/>
      <c r="H61" s="24">
        <v>141056010</v>
      </c>
      <c r="I61" s="39"/>
      <c r="J61" s="39">
        <v>141056010</v>
      </c>
    </row>
    <row r="62" spans="1:10" s="12" customFormat="1" ht="12" customHeight="1" thickBot="1">
      <c r="A62" s="27" t="s">
        <v>137</v>
      </c>
      <c r="B62" s="28" t="s">
        <v>138</v>
      </c>
      <c r="C62" s="29"/>
      <c r="D62" s="29"/>
      <c r="E62" s="29"/>
      <c r="F62" s="29"/>
      <c r="G62" s="39"/>
      <c r="H62" s="29"/>
      <c r="I62" s="39"/>
      <c r="J62" s="39"/>
    </row>
    <row r="63" spans="1:10" s="12" customFormat="1" ht="12" customHeight="1" thickBot="1">
      <c r="A63" s="42" t="s">
        <v>139</v>
      </c>
      <c r="B63" s="14" t="s">
        <v>140</v>
      </c>
      <c r="C63" s="33"/>
      <c r="D63" s="33">
        <v>594015</v>
      </c>
      <c r="E63" s="33">
        <v>4474000</v>
      </c>
      <c r="F63" s="33">
        <v>5673500</v>
      </c>
      <c r="G63" s="35">
        <f>+G6+G13+G20+G27+G35+G47+G53+G58</f>
        <v>287275567</v>
      </c>
      <c r="H63" s="35">
        <f>+H6+H13+H20+H27+H35+H47+H53+H58</f>
        <v>455288152</v>
      </c>
      <c r="I63" s="35">
        <f>+I6+I13+I20+I27+I35+I47+I53+I58</f>
        <v>291749567</v>
      </c>
      <c r="J63" s="35">
        <f>+J6+J13+J20+J27+J35+J47+J53+J58</f>
        <v>461555667</v>
      </c>
    </row>
    <row r="64" spans="1:10" s="12" customFormat="1" ht="12" customHeight="1" thickBot="1">
      <c r="A64" s="43" t="s">
        <v>141</v>
      </c>
      <c r="B64" s="30" t="s">
        <v>142</v>
      </c>
      <c r="C64" s="31"/>
      <c r="D64" s="31"/>
      <c r="E64" s="31"/>
      <c r="F64" s="31"/>
      <c r="G64" s="17">
        <f>SUM(G65:G67)</f>
        <v>0</v>
      </c>
      <c r="H64" s="31"/>
      <c r="I64" s="17">
        <f>SUM(I65:I67)</f>
        <v>0</v>
      </c>
      <c r="J64" s="17">
        <f>SUM(J65:J67)</f>
        <v>0</v>
      </c>
    </row>
    <row r="65" spans="1:10" s="12" customFormat="1" ht="12" customHeight="1">
      <c r="A65" s="18" t="s">
        <v>143</v>
      </c>
      <c r="B65" s="19" t="s">
        <v>144</v>
      </c>
      <c r="C65" s="20"/>
      <c r="D65" s="20"/>
      <c r="E65" s="20"/>
      <c r="F65" s="20"/>
      <c r="G65" s="39"/>
      <c r="H65" s="20"/>
      <c r="I65" s="39"/>
      <c r="J65" s="39"/>
    </row>
    <row r="66" spans="1:10" s="12" customFormat="1" ht="12" customHeight="1">
      <c r="A66" s="22" t="s">
        <v>145</v>
      </c>
      <c r="B66" s="23" t="s">
        <v>146</v>
      </c>
      <c r="C66" s="24"/>
      <c r="D66" s="24"/>
      <c r="E66" s="24"/>
      <c r="F66" s="24"/>
      <c r="G66" s="39"/>
      <c r="H66" s="24"/>
      <c r="I66" s="39"/>
      <c r="J66" s="39"/>
    </row>
    <row r="67" spans="1:10" s="12" customFormat="1" ht="12" customHeight="1" thickBot="1">
      <c r="A67" s="27" t="s">
        <v>147</v>
      </c>
      <c r="B67" s="44" t="s">
        <v>148</v>
      </c>
      <c r="C67" s="45"/>
      <c r="D67" s="45"/>
      <c r="E67" s="45"/>
      <c r="F67" s="45"/>
      <c r="G67" s="39"/>
      <c r="H67" s="45"/>
      <c r="I67" s="39"/>
      <c r="J67" s="39"/>
    </row>
    <row r="68" spans="1:10" s="12" customFormat="1" ht="12" customHeight="1" thickBot="1">
      <c r="A68" s="43" t="s">
        <v>149</v>
      </c>
      <c r="B68" s="30" t="s">
        <v>150</v>
      </c>
      <c r="C68" s="31"/>
      <c r="D68" s="31"/>
      <c r="E68" s="31"/>
      <c r="F68" s="31"/>
      <c r="G68" s="17">
        <f>SUM(G69:G72)</f>
        <v>42000000</v>
      </c>
      <c r="H68" s="31">
        <v>42000000</v>
      </c>
      <c r="I68" s="17">
        <f>SUM(I69:I72)</f>
        <v>42000000</v>
      </c>
      <c r="J68" s="17">
        <f>SUM(J69:J72)</f>
        <v>42000000</v>
      </c>
    </row>
    <row r="69" spans="1:10" s="12" customFormat="1" ht="12" customHeight="1">
      <c r="A69" s="18" t="s">
        <v>151</v>
      </c>
      <c r="B69" s="19" t="s">
        <v>152</v>
      </c>
      <c r="C69" s="20"/>
      <c r="D69" s="20"/>
      <c r="E69" s="20"/>
      <c r="F69" s="20"/>
      <c r="G69" s="39">
        <v>42000000</v>
      </c>
      <c r="H69" s="20">
        <v>42000000</v>
      </c>
      <c r="I69" s="39">
        <v>42000000</v>
      </c>
      <c r="J69" s="39">
        <v>42000000</v>
      </c>
    </row>
    <row r="70" spans="1:10" s="12" customFormat="1" ht="12" customHeight="1">
      <c r="A70" s="22" t="s">
        <v>153</v>
      </c>
      <c r="B70" s="23" t="s">
        <v>154</v>
      </c>
      <c r="C70" s="24"/>
      <c r="D70" s="24"/>
      <c r="E70" s="24"/>
      <c r="F70" s="24"/>
      <c r="G70" s="39"/>
      <c r="H70" s="24"/>
      <c r="I70" s="39"/>
      <c r="J70" s="39"/>
    </row>
    <row r="71" spans="1:10" s="12" customFormat="1" ht="12" customHeight="1">
      <c r="A71" s="22" t="s">
        <v>155</v>
      </c>
      <c r="B71" s="23" t="s">
        <v>156</v>
      </c>
      <c r="C71" s="24"/>
      <c r="D71" s="24"/>
      <c r="E71" s="24"/>
      <c r="F71" s="24"/>
      <c r="G71" s="39"/>
      <c r="H71" s="24"/>
      <c r="I71" s="39"/>
      <c r="J71" s="39"/>
    </row>
    <row r="72" spans="1:10" s="12" customFormat="1" ht="12" customHeight="1" thickBot="1">
      <c r="A72" s="27" t="s">
        <v>157</v>
      </c>
      <c r="B72" s="28" t="s">
        <v>158</v>
      </c>
      <c r="C72" s="29"/>
      <c r="D72" s="29"/>
      <c r="E72" s="29"/>
      <c r="F72" s="29"/>
      <c r="G72" s="39"/>
      <c r="H72" s="29"/>
      <c r="I72" s="39"/>
      <c r="J72" s="39"/>
    </row>
    <row r="73" spans="1:10" s="12" customFormat="1" ht="12" customHeight="1" thickBot="1">
      <c r="A73" s="43" t="s">
        <v>159</v>
      </c>
      <c r="B73" s="30" t="s">
        <v>160</v>
      </c>
      <c r="C73" s="31">
        <v>51977</v>
      </c>
      <c r="D73" s="31">
        <v>51977</v>
      </c>
      <c r="E73" s="31">
        <v>362500</v>
      </c>
      <c r="F73" s="31">
        <v>747000</v>
      </c>
      <c r="G73" s="17">
        <f>SUM(G74:G75)</f>
        <v>82827458</v>
      </c>
      <c r="H73" s="31">
        <v>82827458</v>
      </c>
      <c r="I73" s="17">
        <f>SUM(I74:I75)</f>
        <v>83241935</v>
      </c>
      <c r="J73" s="17">
        <v>83626435</v>
      </c>
    </row>
    <row r="74" spans="1:10" s="12" customFormat="1" ht="12" customHeight="1">
      <c r="A74" s="18" t="s">
        <v>161</v>
      </c>
      <c r="B74" s="19" t="s">
        <v>162</v>
      </c>
      <c r="C74" s="20">
        <v>51977</v>
      </c>
      <c r="D74" s="20">
        <v>51977</v>
      </c>
      <c r="E74" s="20">
        <v>362500</v>
      </c>
      <c r="F74" s="20">
        <v>747000</v>
      </c>
      <c r="G74" s="39">
        <v>82827458</v>
      </c>
      <c r="H74" s="20">
        <v>82827458</v>
      </c>
      <c r="I74" s="39">
        <v>83241935</v>
      </c>
      <c r="J74" s="39">
        <v>83626435</v>
      </c>
    </row>
    <row r="75" spans="1:10" s="12" customFormat="1" ht="12" customHeight="1" thickBot="1">
      <c r="A75" s="27" t="s">
        <v>163</v>
      </c>
      <c r="B75" s="28" t="s">
        <v>164</v>
      </c>
      <c r="C75" s="29"/>
      <c r="D75" s="29"/>
      <c r="E75" s="29"/>
      <c r="F75" s="29"/>
      <c r="G75" s="39"/>
      <c r="H75" s="29"/>
      <c r="I75" s="39"/>
      <c r="J75" s="39"/>
    </row>
    <row r="76" spans="1:10" s="12" customFormat="1" ht="12" customHeight="1" thickBot="1">
      <c r="A76" s="43" t="s">
        <v>165</v>
      </c>
      <c r="B76" s="30" t="s">
        <v>166</v>
      </c>
      <c r="C76" s="31">
        <v>44998068</v>
      </c>
      <c r="D76" s="31">
        <v>44998068</v>
      </c>
      <c r="E76" s="31">
        <v>94906153</v>
      </c>
      <c r="F76" s="31">
        <v>94906153</v>
      </c>
      <c r="G76" s="17">
        <f>SUM(G77:G79)</f>
        <v>6300000</v>
      </c>
      <c r="H76" s="31">
        <v>6300000</v>
      </c>
      <c r="I76" s="17">
        <f>SUM(I77:I79)</f>
        <v>6300000</v>
      </c>
      <c r="J76" s="17">
        <v>146204221</v>
      </c>
    </row>
    <row r="77" spans="1:10" s="12" customFormat="1" ht="12" customHeight="1">
      <c r="A77" s="18" t="s">
        <v>167</v>
      </c>
      <c r="B77" s="19" t="s">
        <v>168</v>
      </c>
      <c r="C77" s="20"/>
      <c r="D77" s="20"/>
      <c r="E77" s="20"/>
      <c r="F77" s="20"/>
      <c r="G77" s="39"/>
      <c r="H77" s="20"/>
      <c r="I77" s="39"/>
      <c r="J77" s="39"/>
    </row>
    <row r="78" spans="1:10" s="12" customFormat="1" ht="12" customHeight="1">
      <c r="A78" s="22" t="s">
        <v>169</v>
      </c>
      <c r="B78" s="23" t="s">
        <v>170</v>
      </c>
      <c r="C78" s="24"/>
      <c r="D78" s="24"/>
      <c r="E78" s="24"/>
      <c r="F78" s="24"/>
      <c r="G78" s="39"/>
      <c r="H78" s="24"/>
      <c r="I78" s="39"/>
      <c r="J78" s="39"/>
    </row>
    <row r="79" spans="1:10" s="12" customFormat="1" ht="12" customHeight="1">
      <c r="A79" s="27" t="s">
        <v>171</v>
      </c>
      <c r="B79" s="28" t="s">
        <v>172</v>
      </c>
      <c r="C79" s="29"/>
      <c r="D79" s="29"/>
      <c r="E79" s="29"/>
      <c r="F79" s="29"/>
      <c r="G79" s="40">
        <v>6300000</v>
      </c>
      <c r="H79" s="29">
        <v>6300000</v>
      </c>
      <c r="I79" s="40">
        <v>6300000</v>
      </c>
      <c r="J79" s="40">
        <v>6300000</v>
      </c>
    </row>
    <row r="80" spans="1:10" s="48" customFormat="1" ht="12" customHeight="1" thickBot="1">
      <c r="A80" s="27" t="s">
        <v>273</v>
      </c>
      <c r="B80" s="28" t="s">
        <v>45</v>
      </c>
      <c r="C80" s="29">
        <v>44998068</v>
      </c>
      <c r="D80" s="29">
        <v>44998068</v>
      </c>
      <c r="E80" s="29">
        <v>94906153</v>
      </c>
      <c r="F80" s="29">
        <v>94906153</v>
      </c>
      <c r="G80" s="46">
        <f>SUM(G81:G85)</f>
        <v>0</v>
      </c>
      <c r="H80" s="29"/>
      <c r="I80" s="130">
        <v>139904221</v>
      </c>
      <c r="J80" s="47">
        <v>139904221</v>
      </c>
    </row>
    <row r="81" spans="1:10" s="12" customFormat="1" ht="12" customHeight="1" thickBot="1">
      <c r="A81" s="43" t="s">
        <v>173</v>
      </c>
      <c r="B81" s="30" t="s">
        <v>174</v>
      </c>
      <c r="C81" s="31"/>
      <c r="D81" s="31"/>
      <c r="E81" s="31"/>
      <c r="F81" s="31"/>
      <c r="G81" s="49"/>
      <c r="H81" s="31"/>
      <c r="I81" s="49"/>
      <c r="J81" s="17">
        <f>SUM(J82:J85)</f>
        <v>0</v>
      </c>
    </row>
    <row r="82" spans="1:10" s="12" customFormat="1" ht="12" customHeight="1">
      <c r="A82" s="50" t="s">
        <v>175</v>
      </c>
      <c r="B82" s="19" t="s">
        <v>176</v>
      </c>
      <c r="C82" s="20"/>
      <c r="D82" s="20"/>
      <c r="E82" s="20"/>
      <c r="F82" s="20"/>
      <c r="G82" s="41"/>
      <c r="H82" s="20"/>
      <c r="I82" s="41"/>
      <c r="J82" s="41"/>
    </row>
    <row r="83" spans="1:10" s="12" customFormat="1" ht="12" customHeight="1">
      <c r="A83" s="51" t="s">
        <v>177</v>
      </c>
      <c r="B83" s="23" t="s">
        <v>178</v>
      </c>
      <c r="C83" s="24"/>
      <c r="D83" s="24"/>
      <c r="E83" s="24"/>
      <c r="F83" s="24"/>
      <c r="G83" s="41"/>
      <c r="H83" s="24"/>
      <c r="I83" s="41"/>
      <c r="J83" s="39"/>
    </row>
    <row r="84" spans="1:10" s="12" customFormat="1" ht="12" customHeight="1">
      <c r="A84" s="51" t="s">
        <v>179</v>
      </c>
      <c r="B84" s="23" t="s">
        <v>180</v>
      </c>
      <c r="C84" s="24"/>
      <c r="D84" s="24"/>
      <c r="E84" s="24"/>
      <c r="F84" s="24"/>
      <c r="G84" s="39"/>
      <c r="H84" s="24"/>
      <c r="I84" s="39"/>
      <c r="J84" s="39"/>
    </row>
    <row r="85" spans="1:10" s="12" customFormat="1" ht="12" customHeight="1" thickBot="1">
      <c r="A85" s="52" t="s">
        <v>181</v>
      </c>
      <c r="B85" s="28" t="s">
        <v>182</v>
      </c>
      <c r="C85" s="29"/>
      <c r="D85" s="29"/>
      <c r="E85" s="29"/>
      <c r="F85" s="29"/>
      <c r="G85" s="39"/>
      <c r="H85" s="29"/>
      <c r="I85" s="39"/>
      <c r="J85" s="39"/>
    </row>
    <row r="86" spans="1:10" s="12" customFormat="1" ht="12" customHeight="1" thickBot="1">
      <c r="A86" s="43" t="s">
        <v>183</v>
      </c>
      <c r="B86" s="30" t="s">
        <v>184</v>
      </c>
      <c r="C86" s="31"/>
      <c r="D86" s="31"/>
      <c r="E86" s="31"/>
      <c r="F86" s="31"/>
      <c r="G86" s="53"/>
      <c r="H86" s="31"/>
      <c r="I86" s="53"/>
      <c r="J86" s="53"/>
    </row>
    <row r="87" spans="1:10" s="12" customFormat="1" ht="13.5" customHeight="1" thickBot="1">
      <c r="A87" s="43" t="s">
        <v>185</v>
      </c>
      <c r="B87" s="30" t="s">
        <v>186</v>
      </c>
      <c r="C87" s="31"/>
      <c r="D87" s="31"/>
      <c r="E87" s="31"/>
      <c r="F87" s="31"/>
      <c r="G87" s="53"/>
      <c r="H87" s="31"/>
      <c r="I87" s="53"/>
      <c r="J87" s="53"/>
    </row>
    <row r="88" spans="1:10" s="12" customFormat="1" ht="15.75" customHeight="1" thickBot="1">
      <c r="A88" s="43" t="s">
        <v>187</v>
      </c>
      <c r="B88" s="54" t="s">
        <v>188</v>
      </c>
      <c r="C88" s="55">
        <v>45050045</v>
      </c>
      <c r="D88" s="55">
        <v>45050045</v>
      </c>
      <c r="E88" s="55">
        <v>95268653</v>
      </c>
      <c r="F88" s="55">
        <v>95653153</v>
      </c>
      <c r="G88" s="35">
        <f>+G64+G68+G73+G76+G80+G87+G86</f>
        <v>131127458</v>
      </c>
      <c r="H88" s="55">
        <v>131127458</v>
      </c>
      <c r="I88" s="35">
        <f>+I64+I68+I73+I76+I80+I87+I86</f>
        <v>271446156</v>
      </c>
      <c r="J88" s="35">
        <f>+J64+J68+J73+J76+J81+J87+J86</f>
        <v>271830656</v>
      </c>
    </row>
    <row r="89" spans="1:10" s="12" customFormat="1" ht="16.5" customHeight="1" thickBot="1">
      <c r="A89" s="56" t="s">
        <v>189</v>
      </c>
      <c r="B89" s="57" t="s">
        <v>190</v>
      </c>
      <c r="C89" s="58">
        <v>45050045</v>
      </c>
      <c r="D89" s="58">
        <v>45644060</v>
      </c>
      <c r="E89" s="58">
        <v>99742653</v>
      </c>
      <c r="F89" s="58">
        <v>101326653</v>
      </c>
      <c r="G89" s="35">
        <f>+G63+G88</f>
        <v>418403025</v>
      </c>
      <c r="H89" s="58">
        <f>H63+H88</f>
        <v>586415610</v>
      </c>
      <c r="I89" s="35">
        <f>+I63+I88</f>
        <v>563195723</v>
      </c>
      <c r="J89" s="35">
        <f>+J63+J88</f>
        <v>733386323</v>
      </c>
    </row>
    <row r="90" spans="1:10" s="12" customFormat="1" ht="14.25" customHeight="1">
      <c r="A90" s="59"/>
      <c r="B90" s="60"/>
      <c r="C90" s="60"/>
      <c r="D90" s="60"/>
      <c r="E90" s="60"/>
      <c r="F90" s="60"/>
      <c r="G90" s="60"/>
      <c r="H90" s="60"/>
    </row>
    <row r="91" spans="1:10" ht="13.5" customHeight="1">
      <c r="A91" s="143" t="s">
        <v>191</v>
      </c>
      <c r="B91" s="143"/>
      <c r="C91" s="143"/>
      <c r="D91" s="143"/>
      <c r="E91" s="143"/>
      <c r="F91" s="143"/>
      <c r="G91" s="143"/>
      <c r="H91" s="143"/>
      <c r="I91" s="143"/>
      <c r="J91" s="143"/>
    </row>
    <row r="92" spans="1:10" s="62" customFormat="1" ht="11.25" customHeight="1" thickBot="1">
      <c r="A92" s="132"/>
      <c r="B92" s="132"/>
      <c r="C92" s="61"/>
      <c r="D92" s="61"/>
      <c r="E92" s="61"/>
      <c r="F92" s="61"/>
      <c r="G92" s="61"/>
      <c r="H92" s="61"/>
      <c r="I92" s="124"/>
    </row>
    <row r="93" spans="1:10" ht="24.75" thickBot="1">
      <c r="A93" s="2" t="s">
        <v>57</v>
      </c>
      <c r="B93" s="3" t="s">
        <v>192</v>
      </c>
      <c r="C93" s="123" t="s">
        <v>275</v>
      </c>
      <c r="D93" s="63" t="str">
        <f t="shared" ref="D93:J93" si="0">+D4</f>
        <v>2016. évi módosított előirányzat</v>
      </c>
      <c r="E93" s="123" t="s">
        <v>275</v>
      </c>
      <c r="F93" s="63" t="str">
        <f t="shared" si="0"/>
        <v>2016. évi módosított előirányzat</v>
      </c>
      <c r="G93" s="123" t="s">
        <v>275</v>
      </c>
      <c r="H93" s="63" t="str">
        <f t="shared" si="0"/>
        <v>2016. évi módosított előirányzat</v>
      </c>
      <c r="I93" s="123" t="s">
        <v>275</v>
      </c>
      <c r="J93" s="122" t="str">
        <f t="shared" si="0"/>
        <v>2016. évi módosított előirányzat</v>
      </c>
    </row>
    <row r="94" spans="1:10" s="12" customFormat="1" ht="12" customHeight="1" thickBot="1">
      <c r="A94" s="2"/>
      <c r="B94" s="3" t="s">
        <v>1</v>
      </c>
      <c r="C94" s="64" t="s">
        <v>2</v>
      </c>
      <c r="D94" s="64" t="s">
        <v>60</v>
      </c>
      <c r="E94" s="64" t="s">
        <v>267</v>
      </c>
      <c r="F94" s="64" t="s">
        <v>268</v>
      </c>
      <c r="G94" s="129" t="s">
        <v>277</v>
      </c>
      <c r="H94" s="64" t="s">
        <v>269</v>
      </c>
      <c r="I94" s="129" t="s">
        <v>276</v>
      </c>
      <c r="J94" s="122" t="s">
        <v>270</v>
      </c>
    </row>
    <row r="95" spans="1:10" ht="12" customHeight="1" thickBot="1">
      <c r="A95" s="65" t="s">
        <v>3</v>
      </c>
      <c r="B95" s="66" t="s">
        <v>193</v>
      </c>
      <c r="C95" s="67">
        <v>43970045</v>
      </c>
      <c r="D95" s="67">
        <v>44564060</v>
      </c>
      <c r="E95" s="67">
        <v>96813653</v>
      </c>
      <c r="F95" s="67">
        <v>98397653</v>
      </c>
      <c r="G95" s="68">
        <f>+G96+G97+G98+G99+G100</f>
        <v>230873804</v>
      </c>
      <c r="H95" s="67">
        <f>SUM(H96:H100)</f>
        <v>249904574</v>
      </c>
      <c r="I95" s="68">
        <f>+I96+I97+I98+I99+I100</f>
        <v>371657502</v>
      </c>
      <c r="J95" s="68">
        <f>SUM(J96:J100)</f>
        <v>392866287</v>
      </c>
    </row>
    <row r="96" spans="1:10" ht="12" customHeight="1">
      <c r="A96" s="69" t="s">
        <v>4</v>
      </c>
      <c r="B96" s="70" t="s">
        <v>47</v>
      </c>
      <c r="C96" s="71">
        <v>24921404</v>
      </c>
      <c r="D96" s="71">
        <v>26637304</v>
      </c>
      <c r="E96" s="71">
        <v>55010834</v>
      </c>
      <c r="F96" s="71">
        <v>55684834</v>
      </c>
      <c r="G96" s="72">
        <v>84463508</v>
      </c>
      <c r="H96" s="71">
        <v>83287468</v>
      </c>
      <c r="I96" s="72">
        <v>164395746</v>
      </c>
      <c r="J96" s="72">
        <v>165609606</v>
      </c>
    </row>
    <row r="97" spans="1:10" ht="12" customHeight="1">
      <c r="A97" s="22" t="s">
        <v>6</v>
      </c>
      <c r="B97" s="73" t="s">
        <v>48</v>
      </c>
      <c r="C97" s="74">
        <v>6751403</v>
      </c>
      <c r="D97" s="74">
        <v>6751403</v>
      </c>
      <c r="E97" s="74">
        <v>14838407</v>
      </c>
      <c r="F97" s="74">
        <v>14838407</v>
      </c>
      <c r="G97" s="25">
        <v>22855669</v>
      </c>
      <c r="H97" s="74">
        <v>12855669</v>
      </c>
      <c r="I97" s="25">
        <v>44445479</v>
      </c>
      <c r="J97" s="25">
        <v>34445479</v>
      </c>
    </row>
    <row r="98" spans="1:10" ht="12" customHeight="1">
      <c r="A98" s="22" t="s">
        <v>8</v>
      </c>
      <c r="B98" s="73" t="s">
        <v>49</v>
      </c>
      <c r="C98" s="75">
        <v>11817238</v>
      </c>
      <c r="D98" s="75">
        <v>11175353</v>
      </c>
      <c r="E98" s="75">
        <v>26964412</v>
      </c>
      <c r="F98" s="75">
        <v>27874412</v>
      </c>
      <c r="G98" s="32">
        <v>34116000</v>
      </c>
      <c r="H98" s="75">
        <v>97737000</v>
      </c>
      <c r="I98" s="32">
        <v>72897650</v>
      </c>
      <c r="J98" s="32">
        <v>136786765</v>
      </c>
    </row>
    <row r="99" spans="1:10" ht="12" customHeight="1">
      <c r="A99" s="22" t="s">
        <v>10</v>
      </c>
      <c r="B99" s="76" t="s">
        <v>50</v>
      </c>
      <c r="C99" s="77">
        <v>480000</v>
      </c>
      <c r="D99" s="77">
        <v>0</v>
      </c>
      <c r="E99" s="77"/>
      <c r="F99" s="77"/>
      <c r="G99" s="32">
        <v>14685489</v>
      </c>
      <c r="H99" s="77">
        <v>28000000</v>
      </c>
      <c r="I99" s="32">
        <v>15165489</v>
      </c>
      <c r="J99" s="32">
        <v>28000000</v>
      </c>
    </row>
    <row r="100" spans="1:10" ht="12" customHeight="1">
      <c r="A100" s="22" t="s">
        <v>194</v>
      </c>
      <c r="B100" s="78" t="s">
        <v>51</v>
      </c>
      <c r="C100" s="77"/>
      <c r="D100" s="77"/>
      <c r="E100" s="77"/>
      <c r="F100" s="77"/>
      <c r="G100" s="32">
        <v>74753138</v>
      </c>
      <c r="H100" s="77">
        <v>28024437</v>
      </c>
      <c r="I100" s="32">
        <v>74753138</v>
      </c>
      <c r="J100" s="32">
        <v>28024437</v>
      </c>
    </row>
    <row r="101" spans="1:10" ht="12" customHeight="1">
      <c r="A101" s="22" t="s">
        <v>14</v>
      </c>
      <c r="B101" s="73" t="s">
        <v>195</v>
      </c>
      <c r="C101" s="75"/>
      <c r="D101" s="75"/>
      <c r="E101" s="75"/>
      <c r="F101" s="75"/>
      <c r="G101" s="32"/>
      <c r="H101" s="75"/>
      <c r="I101" s="32"/>
      <c r="J101" s="32"/>
    </row>
    <row r="102" spans="1:10" ht="12" customHeight="1">
      <c r="A102" s="22" t="s">
        <v>15</v>
      </c>
      <c r="B102" s="79" t="s">
        <v>196</v>
      </c>
      <c r="C102" s="75"/>
      <c r="D102" s="75"/>
      <c r="E102" s="75"/>
      <c r="F102" s="75"/>
      <c r="G102" s="32"/>
      <c r="H102" s="75"/>
      <c r="I102" s="32"/>
      <c r="J102" s="32"/>
    </row>
    <row r="103" spans="1:10" ht="12" customHeight="1">
      <c r="A103" s="22" t="s">
        <v>16</v>
      </c>
      <c r="B103" s="79" t="s">
        <v>197</v>
      </c>
      <c r="C103" s="75"/>
      <c r="D103" s="75"/>
      <c r="E103" s="75"/>
      <c r="F103" s="75"/>
      <c r="G103" s="32"/>
      <c r="H103" s="75">
        <v>2509948</v>
      </c>
      <c r="I103" s="32">
        <v>5800000</v>
      </c>
      <c r="J103" s="32">
        <v>2509948</v>
      </c>
    </row>
    <row r="104" spans="1:10" ht="12" customHeight="1">
      <c r="A104" s="22" t="s">
        <v>17</v>
      </c>
      <c r="B104" s="80" t="s">
        <v>198</v>
      </c>
      <c r="C104" s="81"/>
      <c r="D104" s="81"/>
      <c r="E104" s="81"/>
      <c r="F104" s="81"/>
      <c r="G104" s="32"/>
      <c r="H104" s="81"/>
      <c r="I104" s="32"/>
      <c r="J104" s="32"/>
    </row>
    <row r="105" spans="1:10" ht="12" customHeight="1">
      <c r="A105" s="22" t="s">
        <v>19</v>
      </c>
      <c r="B105" s="82" t="s">
        <v>199</v>
      </c>
      <c r="C105" s="75"/>
      <c r="D105" s="75"/>
      <c r="E105" s="75"/>
      <c r="F105" s="75"/>
      <c r="G105" s="32"/>
      <c r="H105" s="75"/>
      <c r="I105" s="32"/>
      <c r="J105" s="32"/>
    </row>
    <row r="106" spans="1:10" ht="12" customHeight="1">
      <c r="A106" s="22" t="s">
        <v>21</v>
      </c>
      <c r="B106" s="82" t="s">
        <v>200</v>
      </c>
      <c r="C106" s="75"/>
      <c r="D106" s="75"/>
      <c r="E106" s="75"/>
      <c r="F106" s="75"/>
      <c r="G106" s="32"/>
      <c r="H106" s="75"/>
      <c r="I106" s="32"/>
      <c r="J106" s="32"/>
    </row>
    <row r="107" spans="1:10" ht="12" customHeight="1">
      <c r="A107" s="22" t="s">
        <v>201</v>
      </c>
      <c r="B107" s="80" t="s">
        <v>202</v>
      </c>
      <c r="C107" s="81"/>
      <c r="D107" s="81"/>
      <c r="E107" s="81"/>
      <c r="F107" s="81"/>
      <c r="G107" s="32">
        <v>21552000</v>
      </c>
      <c r="H107" s="81">
        <v>2752000</v>
      </c>
      <c r="I107" s="32">
        <v>21552000</v>
      </c>
      <c r="J107" s="32">
        <v>2752000</v>
      </c>
    </row>
    <row r="108" spans="1:10" ht="12" customHeight="1">
      <c r="A108" s="22" t="s">
        <v>203</v>
      </c>
      <c r="B108" s="80" t="s">
        <v>204</v>
      </c>
      <c r="C108" s="81"/>
      <c r="D108" s="81"/>
      <c r="E108" s="81"/>
      <c r="F108" s="81"/>
      <c r="G108" s="32"/>
      <c r="H108" s="81"/>
      <c r="I108" s="32"/>
      <c r="J108" s="32" t="s">
        <v>205</v>
      </c>
    </row>
    <row r="109" spans="1:10" ht="12" customHeight="1">
      <c r="A109" s="22" t="s">
        <v>206</v>
      </c>
      <c r="B109" s="82" t="s">
        <v>207</v>
      </c>
      <c r="C109" s="75"/>
      <c r="D109" s="75"/>
      <c r="E109" s="75"/>
      <c r="F109" s="75"/>
      <c r="G109" s="32"/>
      <c r="H109" s="75"/>
      <c r="I109" s="32"/>
      <c r="J109" s="32"/>
    </row>
    <row r="110" spans="1:10" ht="12" customHeight="1">
      <c r="A110" s="83" t="s">
        <v>208</v>
      </c>
      <c r="B110" s="79" t="s">
        <v>209</v>
      </c>
      <c r="C110" s="75"/>
      <c r="D110" s="75"/>
      <c r="E110" s="75"/>
      <c r="F110" s="75"/>
      <c r="G110" s="32"/>
      <c r="H110" s="75"/>
      <c r="I110" s="32"/>
      <c r="J110" s="32"/>
    </row>
    <row r="111" spans="1:10" ht="12" customHeight="1">
      <c r="A111" s="22" t="s">
        <v>210</v>
      </c>
      <c r="B111" s="79" t="s">
        <v>211</v>
      </c>
      <c r="C111" s="75"/>
      <c r="D111" s="75"/>
      <c r="E111" s="75"/>
      <c r="F111" s="75"/>
      <c r="G111" s="32"/>
      <c r="H111" s="75"/>
      <c r="I111" s="32"/>
      <c r="J111" s="32"/>
    </row>
    <row r="112" spans="1:10" ht="12" customHeight="1">
      <c r="A112" s="27" t="s">
        <v>212</v>
      </c>
      <c r="B112" s="79" t="s">
        <v>213</v>
      </c>
      <c r="C112" s="75"/>
      <c r="D112" s="75"/>
      <c r="E112" s="75"/>
      <c r="F112" s="75"/>
      <c r="G112" s="25">
        <v>7714000</v>
      </c>
      <c r="H112" s="75">
        <v>7714000</v>
      </c>
      <c r="I112" s="25">
        <v>7714000</v>
      </c>
      <c r="J112" s="32">
        <v>7714000</v>
      </c>
    </row>
    <row r="113" spans="1:10" ht="12" customHeight="1">
      <c r="A113" s="22" t="s">
        <v>214</v>
      </c>
      <c r="B113" s="84" t="s">
        <v>215</v>
      </c>
      <c r="C113" s="77"/>
      <c r="D113" s="77"/>
      <c r="E113" s="77"/>
      <c r="F113" s="77"/>
      <c r="G113" s="25">
        <v>39687138</v>
      </c>
      <c r="H113" s="85">
        <v>15048489</v>
      </c>
      <c r="I113" s="25">
        <v>39687138</v>
      </c>
      <c r="J113" s="25">
        <v>15048489</v>
      </c>
    </row>
    <row r="114" spans="1:10" ht="12" customHeight="1">
      <c r="A114" s="22" t="s">
        <v>216</v>
      </c>
      <c r="B114" s="73" t="s">
        <v>217</v>
      </c>
      <c r="C114" s="74"/>
      <c r="D114" s="74"/>
      <c r="E114" s="74"/>
      <c r="F114" s="74"/>
      <c r="G114" s="32">
        <v>29687138</v>
      </c>
      <c r="H114" s="74">
        <v>5048489</v>
      </c>
      <c r="I114" s="32">
        <v>29687138</v>
      </c>
      <c r="J114" s="25">
        <v>5048489</v>
      </c>
    </row>
    <row r="115" spans="1:10" ht="12" customHeight="1" thickBot="1">
      <c r="A115" s="86" t="s">
        <v>218</v>
      </c>
      <c r="B115" s="87" t="s">
        <v>219</v>
      </c>
      <c r="C115" s="88"/>
      <c r="D115" s="88"/>
      <c r="E115" s="88"/>
      <c r="F115" s="88"/>
      <c r="G115" s="89">
        <v>10000000</v>
      </c>
      <c r="H115" s="88">
        <v>10000000</v>
      </c>
      <c r="I115" s="89">
        <v>10000000</v>
      </c>
      <c r="J115" s="89">
        <v>10000000</v>
      </c>
    </row>
    <row r="116" spans="1:10" ht="12" customHeight="1" thickBot="1">
      <c r="A116" s="90" t="s">
        <v>23</v>
      </c>
      <c r="B116" s="91" t="s">
        <v>220</v>
      </c>
      <c r="C116" s="16">
        <v>1080000</v>
      </c>
      <c r="D116" s="16">
        <v>1080000</v>
      </c>
      <c r="E116" s="16">
        <v>2929000</v>
      </c>
      <c r="F116" s="16">
        <v>2929000</v>
      </c>
      <c r="G116" s="17">
        <f>+G117+G119+G121</f>
        <v>47625000</v>
      </c>
      <c r="H116" s="16">
        <f>+H117+H119+H121</f>
        <v>192100000</v>
      </c>
      <c r="I116" s="17">
        <f>+I117+I119+I121</f>
        <v>51634000</v>
      </c>
      <c r="J116" s="92">
        <f>+J117+J119+J121</f>
        <v>196109000</v>
      </c>
    </row>
    <row r="117" spans="1:10" ht="12" customHeight="1">
      <c r="A117" s="18" t="s">
        <v>24</v>
      </c>
      <c r="B117" s="73" t="s">
        <v>52</v>
      </c>
      <c r="C117" s="93">
        <v>1080000</v>
      </c>
      <c r="D117" s="93">
        <v>1080000</v>
      </c>
      <c r="E117" s="93">
        <v>1524000</v>
      </c>
      <c r="F117" s="93">
        <v>1524000</v>
      </c>
      <c r="G117" s="21">
        <v>12319000</v>
      </c>
      <c r="H117" s="93">
        <v>29700000</v>
      </c>
      <c r="I117" s="21">
        <v>14923000</v>
      </c>
      <c r="J117" s="21">
        <v>32304000</v>
      </c>
    </row>
    <row r="118" spans="1:10" ht="12" customHeight="1">
      <c r="A118" s="18" t="s">
        <v>26</v>
      </c>
      <c r="B118" s="94" t="s">
        <v>221</v>
      </c>
      <c r="C118" s="95"/>
      <c r="D118" s="95"/>
      <c r="E118" s="95"/>
      <c r="F118" s="95"/>
      <c r="G118" s="21"/>
      <c r="H118" s="95"/>
      <c r="I118" s="21"/>
      <c r="J118" s="21"/>
    </row>
    <row r="119" spans="1:10" ht="12" customHeight="1">
      <c r="A119" s="18" t="s">
        <v>27</v>
      </c>
      <c r="B119" s="94" t="s">
        <v>53</v>
      </c>
      <c r="C119" s="75"/>
      <c r="D119" s="75"/>
      <c r="E119" s="75">
        <v>1405000</v>
      </c>
      <c r="F119" s="75">
        <v>1405000</v>
      </c>
      <c r="G119" s="25">
        <v>35306000</v>
      </c>
      <c r="H119" s="75">
        <v>162400000</v>
      </c>
      <c r="I119" s="25">
        <v>36711000</v>
      </c>
      <c r="J119" s="25">
        <v>163805000</v>
      </c>
    </row>
    <row r="120" spans="1:10" ht="12" customHeight="1">
      <c r="A120" s="18" t="s">
        <v>28</v>
      </c>
      <c r="B120" s="94" t="s">
        <v>222</v>
      </c>
      <c r="C120" s="77"/>
      <c r="D120" s="77"/>
      <c r="E120" s="77"/>
      <c r="F120" s="77"/>
      <c r="G120" s="96"/>
      <c r="H120" s="77"/>
      <c r="I120" s="96"/>
      <c r="J120" s="96"/>
    </row>
    <row r="121" spans="1:10" ht="12" customHeight="1">
      <c r="A121" s="18" t="s">
        <v>72</v>
      </c>
      <c r="B121" s="28" t="s">
        <v>223</v>
      </c>
      <c r="C121" s="97"/>
      <c r="D121" s="97"/>
      <c r="E121" s="97"/>
      <c r="F121" s="97"/>
      <c r="G121" s="96"/>
      <c r="H121" s="97"/>
      <c r="I121" s="96"/>
      <c r="J121" s="96"/>
    </row>
    <row r="122" spans="1:10" ht="12" customHeight="1">
      <c r="A122" s="18" t="s">
        <v>74</v>
      </c>
      <c r="B122" s="26" t="s">
        <v>224</v>
      </c>
      <c r="C122" s="97"/>
      <c r="D122" s="97"/>
      <c r="E122" s="97"/>
      <c r="F122" s="97"/>
      <c r="G122" s="96"/>
      <c r="H122" s="97"/>
      <c r="I122" s="96"/>
      <c r="J122" s="96"/>
    </row>
    <row r="123" spans="1:10" ht="12" customHeight="1">
      <c r="A123" s="18" t="s">
        <v>225</v>
      </c>
      <c r="B123" s="98" t="s">
        <v>226</v>
      </c>
      <c r="C123" s="77"/>
      <c r="D123" s="77"/>
      <c r="E123" s="77"/>
      <c r="F123" s="77"/>
      <c r="G123" s="96"/>
      <c r="H123" s="77"/>
      <c r="I123" s="96"/>
      <c r="J123" s="96"/>
    </row>
    <row r="124" spans="1:10">
      <c r="A124" s="18" t="s">
        <v>227</v>
      </c>
      <c r="B124" s="82" t="s">
        <v>200</v>
      </c>
      <c r="C124" s="77"/>
      <c r="D124" s="77"/>
      <c r="E124" s="77"/>
      <c r="F124" s="77"/>
      <c r="G124" s="96"/>
      <c r="H124" s="77"/>
      <c r="I124" s="96"/>
      <c r="J124" s="96"/>
    </row>
    <row r="125" spans="1:10" ht="12" customHeight="1">
      <c r="A125" s="18" t="s">
        <v>228</v>
      </c>
      <c r="B125" s="82" t="s">
        <v>229</v>
      </c>
      <c r="C125" s="77"/>
      <c r="D125" s="77"/>
      <c r="E125" s="77"/>
      <c r="F125" s="77"/>
      <c r="G125" s="96"/>
      <c r="H125" s="77"/>
      <c r="I125" s="96"/>
      <c r="J125" s="96"/>
    </row>
    <row r="126" spans="1:10" ht="12" customHeight="1">
      <c r="A126" s="18" t="s">
        <v>230</v>
      </c>
      <c r="B126" s="82" t="s">
        <v>231</v>
      </c>
      <c r="C126" s="77"/>
      <c r="D126" s="77"/>
      <c r="E126" s="77"/>
      <c r="F126" s="77"/>
      <c r="G126" s="96"/>
      <c r="H126" s="77"/>
      <c r="I126" s="96"/>
      <c r="J126" s="96"/>
    </row>
    <row r="127" spans="1:10" ht="12" customHeight="1">
      <c r="A127" s="18" t="s">
        <v>232</v>
      </c>
      <c r="B127" s="82" t="s">
        <v>207</v>
      </c>
      <c r="C127" s="77"/>
      <c r="D127" s="77"/>
      <c r="E127" s="77"/>
      <c r="F127" s="77"/>
      <c r="G127" s="96"/>
      <c r="H127" s="77"/>
      <c r="I127" s="96"/>
      <c r="J127" s="96"/>
    </row>
    <row r="128" spans="1:10" ht="12" customHeight="1">
      <c r="A128" s="18" t="s">
        <v>233</v>
      </c>
      <c r="B128" s="82" t="s">
        <v>234</v>
      </c>
      <c r="C128" s="77"/>
      <c r="D128" s="77"/>
      <c r="E128" s="77"/>
      <c r="F128" s="77"/>
      <c r="G128" s="96"/>
      <c r="H128" s="77"/>
      <c r="I128" s="96"/>
      <c r="J128" s="96"/>
    </row>
    <row r="129" spans="1:10" ht="12.75" thickBot="1">
      <c r="A129" s="83" t="s">
        <v>235</v>
      </c>
      <c r="B129" s="82" t="s">
        <v>236</v>
      </c>
      <c r="C129" s="99"/>
      <c r="D129" s="99"/>
      <c r="E129" s="99"/>
      <c r="F129" s="99"/>
      <c r="G129" s="100"/>
      <c r="H129" s="99"/>
      <c r="I129" s="100"/>
      <c r="J129" s="100"/>
    </row>
    <row r="130" spans="1:10" ht="12" customHeight="1" thickBot="1">
      <c r="A130" s="13" t="s">
        <v>29</v>
      </c>
      <c r="B130" s="101" t="s">
        <v>237</v>
      </c>
      <c r="C130" s="102">
        <v>45050045</v>
      </c>
      <c r="D130" s="102">
        <v>45644060</v>
      </c>
      <c r="E130" s="102">
        <v>99742653</v>
      </c>
      <c r="F130" s="102">
        <v>99742653</v>
      </c>
      <c r="G130" s="17">
        <f>+G95+G116</f>
        <v>278498804</v>
      </c>
      <c r="H130" s="17">
        <f>+H95+H116</f>
        <v>442004574</v>
      </c>
      <c r="I130" s="17">
        <f>+I95+I116</f>
        <v>423291502</v>
      </c>
      <c r="J130" s="17">
        <f>+J95+J116</f>
        <v>588975287</v>
      </c>
    </row>
    <row r="131" spans="1:10" ht="12" customHeight="1" thickBot="1">
      <c r="A131" s="13" t="s">
        <v>30</v>
      </c>
      <c r="B131" s="101" t="s">
        <v>238</v>
      </c>
      <c r="C131" s="103"/>
      <c r="D131" s="103"/>
      <c r="E131" s="103"/>
      <c r="F131" s="103"/>
      <c r="G131" s="17">
        <f>+G132+G133+G134</f>
        <v>0</v>
      </c>
      <c r="H131" s="104"/>
      <c r="I131" s="17">
        <f>+I132+I133+I134</f>
        <v>0</v>
      </c>
      <c r="J131" s="17">
        <f>+J132+J133+J134</f>
        <v>0</v>
      </c>
    </row>
    <row r="132" spans="1:10" ht="12" customHeight="1">
      <c r="A132" s="18" t="s">
        <v>31</v>
      </c>
      <c r="B132" s="94" t="s">
        <v>239</v>
      </c>
      <c r="C132" s="105"/>
      <c r="D132" s="105"/>
      <c r="E132" s="105"/>
      <c r="F132" s="105"/>
      <c r="G132" s="96"/>
      <c r="H132" s="105"/>
      <c r="I132" s="96"/>
      <c r="J132" s="96"/>
    </row>
    <row r="133" spans="1:10" ht="12" customHeight="1">
      <c r="A133" s="18" t="s">
        <v>32</v>
      </c>
      <c r="B133" s="94" t="s">
        <v>240</v>
      </c>
      <c r="C133" s="77"/>
      <c r="D133" s="77"/>
      <c r="E133" s="77"/>
      <c r="F133" s="77"/>
      <c r="G133" s="96"/>
      <c r="H133" s="77"/>
      <c r="I133" s="96"/>
      <c r="J133" s="96"/>
    </row>
    <row r="134" spans="1:10" ht="12" customHeight="1" thickBot="1">
      <c r="A134" s="83" t="s">
        <v>33</v>
      </c>
      <c r="B134" s="94" t="s">
        <v>241</v>
      </c>
      <c r="C134" s="99"/>
      <c r="D134" s="99"/>
      <c r="E134" s="99"/>
      <c r="F134" s="99"/>
      <c r="G134" s="96"/>
      <c r="H134" s="99"/>
      <c r="I134" s="96"/>
      <c r="J134" s="96"/>
    </row>
    <row r="135" spans="1:10" ht="12" customHeight="1" thickBot="1">
      <c r="A135" s="13" t="s">
        <v>34</v>
      </c>
      <c r="B135" s="101" t="s">
        <v>242</v>
      </c>
      <c r="C135" s="103"/>
      <c r="D135" s="103"/>
      <c r="E135" s="103"/>
      <c r="F135" s="103"/>
      <c r="G135" s="17">
        <f>+G136+G137+G138+G139+G140+G141</f>
        <v>0</v>
      </c>
      <c r="H135" s="104"/>
      <c r="I135" s="17">
        <f>+I136+I137+I138+I139+I140+I141</f>
        <v>0</v>
      </c>
      <c r="J135" s="17">
        <f>SUM(J136:J141)</f>
        <v>0</v>
      </c>
    </row>
    <row r="136" spans="1:10" ht="12" customHeight="1">
      <c r="A136" s="18" t="s">
        <v>35</v>
      </c>
      <c r="B136" s="106" t="s">
        <v>243</v>
      </c>
      <c r="C136" s="105"/>
      <c r="D136" s="105"/>
      <c r="E136" s="105"/>
      <c r="F136" s="105"/>
      <c r="G136" s="96"/>
      <c r="H136" s="105"/>
      <c r="I136" s="96"/>
      <c r="J136" s="96"/>
    </row>
    <row r="137" spans="1:10" ht="12" customHeight="1">
      <c r="A137" s="18" t="s">
        <v>37</v>
      </c>
      <c r="B137" s="106" t="s">
        <v>244</v>
      </c>
      <c r="C137" s="77"/>
      <c r="D137" s="77"/>
      <c r="E137" s="77"/>
      <c r="F137" s="77"/>
      <c r="G137" s="96"/>
      <c r="H137" s="77"/>
      <c r="I137" s="96"/>
      <c r="J137" s="96"/>
    </row>
    <row r="138" spans="1:10" ht="12" customHeight="1">
      <c r="A138" s="18" t="s">
        <v>39</v>
      </c>
      <c r="B138" s="106" t="s">
        <v>245</v>
      </c>
      <c r="C138" s="77"/>
      <c r="D138" s="77"/>
      <c r="E138" s="77"/>
      <c r="F138" s="77"/>
      <c r="G138" s="96"/>
      <c r="H138" s="77"/>
      <c r="I138" s="96"/>
      <c r="J138" s="96"/>
    </row>
    <row r="139" spans="1:10" ht="12" customHeight="1">
      <c r="A139" s="18" t="s">
        <v>101</v>
      </c>
      <c r="B139" s="106" t="s">
        <v>246</v>
      </c>
      <c r="C139" s="77"/>
      <c r="D139" s="77"/>
      <c r="E139" s="77"/>
      <c r="F139" s="77"/>
      <c r="G139" s="96"/>
      <c r="H139" s="77"/>
      <c r="I139" s="96"/>
      <c r="J139" s="96"/>
    </row>
    <row r="140" spans="1:10" ht="12" customHeight="1">
      <c r="A140" s="18" t="s">
        <v>102</v>
      </c>
      <c r="B140" s="106" t="s">
        <v>247</v>
      </c>
      <c r="C140" s="77"/>
      <c r="D140" s="77"/>
      <c r="E140" s="77"/>
      <c r="F140" s="77"/>
      <c r="G140" s="96"/>
      <c r="H140" s="77"/>
      <c r="I140" s="96"/>
      <c r="J140" s="96"/>
    </row>
    <row r="141" spans="1:10" ht="12" customHeight="1" thickBot="1">
      <c r="A141" s="83" t="s">
        <v>103</v>
      </c>
      <c r="B141" s="106" t="s">
        <v>248</v>
      </c>
      <c r="C141" s="99"/>
      <c r="D141" s="99"/>
      <c r="E141" s="99"/>
      <c r="F141" s="99"/>
      <c r="G141" s="96"/>
      <c r="H141" s="99"/>
      <c r="I141" s="96"/>
      <c r="J141" s="96"/>
    </row>
    <row r="142" spans="1:10" ht="12" customHeight="1" thickBot="1">
      <c r="A142" s="13" t="s">
        <v>41</v>
      </c>
      <c r="B142" s="101" t="s">
        <v>249</v>
      </c>
      <c r="C142" s="103"/>
      <c r="D142" s="103"/>
      <c r="E142" s="103"/>
      <c r="F142" s="103"/>
      <c r="G142" s="35">
        <f>+G143+G144+G146+G147+G145</f>
        <v>139904221</v>
      </c>
      <c r="H142" s="104">
        <v>144411036</v>
      </c>
      <c r="I142" s="35">
        <f>+I143+I144+I146+I147+I145</f>
        <v>139904221</v>
      </c>
      <c r="J142" s="35">
        <f>+J143+J144+J145+J146+J147</f>
        <v>144411036</v>
      </c>
    </row>
    <row r="143" spans="1:10" ht="12" customHeight="1">
      <c r="A143" s="18" t="s">
        <v>113</v>
      </c>
      <c r="B143" s="106" t="s">
        <v>250</v>
      </c>
      <c r="C143" s="105"/>
      <c r="D143" s="105"/>
      <c r="E143" s="105"/>
      <c r="F143" s="105"/>
      <c r="G143" s="96"/>
      <c r="H143" s="105"/>
      <c r="I143" s="96"/>
      <c r="J143" s="96"/>
    </row>
    <row r="144" spans="1:10" ht="12" customHeight="1">
      <c r="A144" s="18" t="s">
        <v>114</v>
      </c>
      <c r="B144" s="106" t="s">
        <v>251</v>
      </c>
      <c r="C144" s="77"/>
      <c r="D144" s="77"/>
      <c r="E144" s="77"/>
      <c r="F144" s="77"/>
      <c r="G144" s="96"/>
      <c r="H144" s="77">
        <v>4506815</v>
      </c>
      <c r="I144" s="96">
        <v>0</v>
      </c>
      <c r="J144" s="96">
        <v>4506815</v>
      </c>
    </row>
    <row r="145" spans="1:15" ht="12" customHeight="1">
      <c r="A145" s="18" t="s">
        <v>115</v>
      </c>
      <c r="B145" s="106" t="s">
        <v>252</v>
      </c>
      <c r="C145" s="77"/>
      <c r="D145" s="77"/>
      <c r="E145" s="77"/>
      <c r="F145" s="77"/>
      <c r="G145" s="96"/>
      <c r="H145" s="77"/>
      <c r="I145" s="96"/>
      <c r="J145" s="96"/>
    </row>
    <row r="146" spans="1:15" ht="12" customHeight="1">
      <c r="A146" s="107" t="s">
        <v>116</v>
      </c>
      <c r="B146" s="73" t="s">
        <v>253</v>
      </c>
      <c r="C146" s="77"/>
      <c r="D146" s="77"/>
      <c r="E146" s="77"/>
      <c r="F146" s="77"/>
      <c r="G146" s="96"/>
      <c r="H146" s="77"/>
      <c r="I146" s="96"/>
      <c r="J146" s="96"/>
    </row>
    <row r="147" spans="1:15" ht="12" customHeight="1" thickBot="1">
      <c r="A147" s="108" t="s">
        <v>118</v>
      </c>
      <c r="B147" s="109" t="s">
        <v>274</v>
      </c>
      <c r="C147" s="110"/>
      <c r="D147" s="110"/>
      <c r="E147" s="110"/>
      <c r="F147" s="99"/>
      <c r="G147" s="96">
        <v>139904221</v>
      </c>
      <c r="H147" s="111">
        <v>139904221</v>
      </c>
      <c r="I147" s="96">
        <v>139904221</v>
      </c>
      <c r="J147" s="112">
        <v>139904221</v>
      </c>
    </row>
    <row r="148" spans="1:15" ht="12" customHeight="1" thickBot="1">
      <c r="A148" s="90" t="s">
        <v>42</v>
      </c>
      <c r="B148" s="113" t="s">
        <v>254</v>
      </c>
      <c r="C148" s="103"/>
      <c r="D148" s="103"/>
      <c r="E148" s="103"/>
      <c r="F148" s="103"/>
      <c r="G148" s="114">
        <f>+G149+G150+G151+G152+G153</f>
        <v>0</v>
      </c>
      <c r="H148" s="104"/>
      <c r="I148" s="114">
        <f>+I149+I150+I151+I152+I153</f>
        <v>0</v>
      </c>
      <c r="J148" s="114">
        <f>SUM(J149:J153)</f>
        <v>0</v>
      </c>
    </row>
    <row r="149" spans="1:15" ht="12" customHeight="1">
      <c r="A149" s="18" t="s">
        <v>122</v>
      </c>
      <c r="B149" s="106" t="s">
        <v>255</v>
      </c>
      <c r="C149" s="105"/>
      <c r="D149" s="105"/>
      <c r="E149" s="105"/>
      <c r="F149" s="105"/>
      <c r="G149" s="96"/>
      <c r="H149" s="105"/>
      <c r="I149" s="96"/>
      <c r="J149" s="96"/>
    </row>
    <row r="150" spans="1:15" ht="12" customHeight="1">
      <c r="A150" s="18" t="s">
        <v>124</v>
      </c>
      <c r="B150" s="106" t="s">
        <v>256</v>
      </c>
      <c r="C150" s="77"/>
      <c r="D150" s="77"/>
      <c r="E150" s="77"/>
      <c r="F150" s="77"/>
      <c r="G150" s="96"/>
      <c r="H150" s="77"/>
      <c r="I150" s="96"/>
      <c r="J150" s="96"/>
    </row>
    <row r="151" spans="1:15" ht="12" customHeight="1">
      <c r="A151" s="18" t="s">
        <v>126</v>
      </c>
      <c r="B151" s="106" t="s">
        <v>257</v>
      </c>
      <c r="C151" s="77"/>
      <c r="D151" s="77"/>
      <c r="E151" s="77"/>
      <c r="F151" s="77"/>
      <c r="G151" s="96"/>
      <c r="H151" s="77"/>
      <c r="I151" s="96"/>
      <c r="J151" s="96"/>
    </row>
    <row r="152" spans="1:15" ht="12" customHeight="1">
      <c r="A152" s="18" t="s">
        <v>128</v>
      </c>
      <c r="B152" s="106" t="s">
        <v>258</v>
      </c>
      <c r="C152" s="77"/>
      <c r="D152" s="77"/>
      <c r="E152" s="77"/>
      <c r="F152" s="77"/>
      <c r="G152" s="96"/>
      <c r="H152" s="77"/>
      <c r="I152" s="96"/>
      <c r="J152" s="96"/>
    </row>
    <row r="153" spans="1:15" ht="12" customHeight="1" thickBot="1">
      <c r="A153" s="18" t="s">
        <v>259</v>
      </c>
      <c r="B153" s="106" t="s">
        <v>260</v>
      </c>
      <c r="C153" s="99"/>
      <c r="D153" s="99"/>
      <c r="E153" s="99"/>
      <c r="F153" s="99"/>
      <c r="G153" s="100"/>
      <c r="H153" s="99"/>
      <c r="I153" s="100"/>
      <c r="J153" s="96"/>
    </row>
    <row r="154" spans="1:15" ht="12" customHeight="1" thickBot="1">
      <c r="A154" s="13" t="s">
        <v>43</v>
      </c>
      <c r="B154" s="101" t="s">
        <v>261</v>
      </c>
      <c r="C154" s="102"/>
      <c r="D154" s="102"/>
      <c r="E154" s="102"/>
      <c r="F154" s="102"/>
      <c r="G154" s="114"/>
      <c r="H154" s="102"/>
      <c r="I154" s="114"/>
      <c r="J154" s="115"/>
    </row>
    <row r="155" spans="1:15" ht="12" customHeight="1" thickBot="1">
      <c r="A155" s="13" t="s">
        <v>44</v>
      </c>
      <c r="B155" s="101" t="s">
        <v>262</v>
      </c>
      <c r="C155" s="103"/>
      <c r="D155" s="103"/>
      <c r="E155" s="103"/>
      <c r="F155" s="103"/>
      <c r="G155" s="114"/>
      <c r="H155" s="103"/>
      <c r="I155" s="114"/>
      <c r="J155" s="115"/>
    </row>
    <row r="156" spans="1:15" ht="15" customHeight="1" thickBot="1">
      <c r="A156" s="13" t="s">
        <v>46</v>
      </c>
      <c r="B156" s="101" t="s">
        <v>263</v>
      </c>
      <c r="C156" s="103"/>
      <c r="D156" s="103"/>
      <c r="E156" s="103"/>
      <c r="F156" s="103"/>
      <c r="G156" s="116">
        <f>+G131+G135+G142+G148+G154+G155</f>
        <v>139904221</v>
      </c>
      <c r="H156" s="103">
        <f>+H131+H135+H142+H148+H154+H155</f>
        <v>144411036</v>
      </c>
      <c r="I156" s="116">
        <f>+I131+I135+I142+I148+I154+I155</f>
        <v>139904221</v>
      </c>
      <c r="J156" s="116">
        <f>+J131+J135+J142+J148+J154+J155</f>
        <v>144411036</v>
      </c>
      <c r="L156" s="117"/>
      <c r="M156" s="118"/>
      <c r="N156" s="118"/>
      <c r="O156" s="118"/>
    </row>
    <row r="157" spans="1:15" s="12" customFormat="1" ht="12.95" customHeight="1" thickBot="1">
      <c r="A157" s="119" t="s">
        <v>264</v>
      </c>
      <c r="B157" s="120" t="s">
        <v>265</v>
      </c>
      <c r="C157" s="121">
        <v>45050045</v>
      </c>
      <c r="D157" s="121">
        <v>45644060</v>
      </c>
      <c r="E157" s="121">
        <v>99742653</v>
      </c>
      <c r="F157" s="121">
        <v>101326653</v>
      </c>
      <c r="G157" s="116">
        <f>+G130+G156</f>
        <v>418403025</v>
      </c>
      <c r="H157" s="121">
        <f>+H130+H156</f>
        <v>586415610</v>
      </c>
      <c r="I157" s="116">
        <f>+I130+I156</f>
        <v>563195723</v>
      </c>
      <c r="J157" s="116">
        <f>+J130+J156</f>
        <v>733386323</v>
      </c>
    </row>
    <row r="158" spans="1:15" ht="21.75" customHeight="1"/>
  </sheetData>
  <mergeCells count="7">
    <mergeCell ref="A1:I1"/>
    <mergeCell ref="A92:B92"/>
    <mergeCell ref="C2:D3"/>
    <mergeCell ref="E2:F3"/>
    <mergeCell ref="G2:H3"/>
    <mergeCell ref="I2:J3"/>
    <mergeCell ref="A91:J91"/>
  </mergeCells>
  <pageMargins left="0.70866141732283472" right="0.70866141732283472" top="0.15748031496062992" bottom="0.15748031496062992" header="0.11811023622047245" footer="0.11811023622047245"/>
  <pageSetup paperSize="8" scale="7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ÖSSZÖNK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2016-12-09T10:16:20Z</dcterms:modified>
</cp:coreProperties>
</file>