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Munka1" sheetId="1" r:id="rId1"/>
    <sheet name="Kiadások" sheetId="2" r:id="rId2"/>
    <sheet name="Munka3" sheetId="3" r:id="rId3"/>
    <sheet name="Munka4" sheetId="4" r:id="rId4"/>
  </sheets>
  <definedNames>
    <definedName name="_xlnm.Print_Area" localSheetId="1">'Kiadások'!$A$1:$E$101</definedName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<sst xmlns="http://schemas.openxmlformats.org/spreadsheetml/2006/main" count="208" uniqueCount="97">
  <si>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</si>
  <si>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</si>
  <si>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</si>
  <si>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</si>
  <si>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</si>
  <si>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</si>
  <si>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</si>
  <si>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</si>
  <si>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</si>
  <si>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</si>
  <si>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</si>
  <si>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</si>
  <si>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</si>
  <si>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</si>
  <si>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</si>
  <si>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</si>
  <si>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</si>
  <si>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</si>
  <si>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</si>
  <si>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</si>
  <si>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</si>
  <si>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</si>
  <si>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</si>
  <si>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</si>
  <si>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</si>
  <si>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</si>
  <si>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</si>
  <si>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</si>
  <si>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</si>
  <si>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</si>
  <si>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</si>
  <si>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</si>
  <si>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</si>
  <si>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</si>
  <si>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</si>
  <si>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</si>
  <si>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</si>
  <si>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</si>
  <si>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</si>
  <si>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</si>
  <si>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</si>
  <si>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</si>
  <si>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</si>
  <si>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</si>
  <si>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</si>
  <si>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</si>
  <si>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</si>
  <si>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</si>
  <si>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</si>
  <si>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</si>
  <si>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</si>
  <si>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</si>
  <si>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</si>
  <si>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</si>
  <si>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</si>
  <si>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</si>
  <si>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</si>
  <si>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</si>
  <si>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</si>
  <si>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</si>
  <si>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</si>
  <si>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</si>
  <si>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</si>
  <si>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</si>
  <si>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</si>
  <si>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</si>
  <si>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</si>
  <si>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</si>
  <si>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</si>
  <si>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</si>
  <si>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</si>
  <si>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</si>
  <si>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</si>
  <si>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</si>
  <si>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</si>
  <si>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</si>
  <si>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</si>
  <si>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3.  melléklet az ../2016. (...) önkormányzati rendelethez</t>
  </si>
  <si>
    <t>2016. év módosított</t>
  </si>
  <si>
    <t>Az önkormányzat és a költségvetési szervek működési, fenntartási kiadási előirányzatai szervenként, kiemelt előirányzatonként</t>
  </si>
  <si>
    <t>C</t>
  </si>
  <si>
    <t>Módosított ei.</t>
  </si>
  <si>
    <t>Teljesítés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</si>
  <si>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</si>
  <si>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</si>
  <si>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</si>
  <si>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</si>
  <si>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</si>
  <si>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</si>
  <si>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</si>
  <si>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</si>
  <si>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</si>
  <si>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</si>
  <si>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          4.2. Működési célú pénzeszközátadás áht-n belülre</t>
  </si>
  <si>
    <t xml:space="preserve">          4.3. Működési célú pénzeszközátadás áht-n kivülre</t>
  </si>
  <si>
    <t>2018.</t>
  </si>
  <si>
    <t>3.melléklet a 11/2018. (XII.20)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</si>
</sst>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82" t="s">
        <v>77</v>
      </c>
      <c r="B1" s="83"/>
      <c r="C1" s="83"/>
      <c r="D1" s="83"/>
      <c r="E1" s="83"/>
      <c r="F1" s="83"/>
    </row>
    <row r="2" spans="1:3" ht="12.75" customHeight="1">
      <c r="A2" s="1"/>
      <c r="B2" s="2"/>
      <c r="C2" s="2"/>
    </row>
    <row r="3" spans="1:6" ht="12.75" customHeight="1">
      <c r="A3" s="84" t="s">
        <v>0</v>
      </c>
      <c r="B3" s="84"/>
      <c r="C3" s="84"/>
      <c r="D3" s="84"/>
      <c r="E3" s="84"/>
      <c r="F3" s="84"/>
    </row>
    <row r="4" spans="1:6" ht="12.75" customHeight="1">
      <c r="A4" s="84"/>
      <c r="B4" s="84"/>
      <c r="C4" s="84"/>
      <c r="D4" s="84"/>
      <c r="E4" s="84"/>
      <c r="F4" s="84"/>
    </row>
    <row r="5" spans="1:6" ht="12.75" customHeight="1">
      <c r="A5" s="84"/>
      <c r="B5" s="84"/>
      <c r="C5" s="84"/>
      <c r="D5" s="84"/>
      <c r="E5" s="84"/>
      <c r="F5" s="84"/>
    </row>
    <row r="6" spans="1:6" ht="12.75" customHeight="1">
      <c r="A6" s="84" t="s">
        <v>78</v>
      </c>
      <c r="B6" s="84"/>
      <c r="C6" s="84"/>
      <c r="D6" s="84"/>
      <c r="E6" s="84"/>
      <c r="F6" s="84"/>
    </row>
    <row r="7" spans="1:6" ht="12.75" customHeight="1">
      <c r="A7" s="84"/>
      <c r="B7" s="84"/>
      <c r="C7" s="84"/>
      <c r="D7" s="84"/>
      <c r="E7" s="84"/>
      <c r="F7" s="84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89312</v>
      </c>
      <c r="D13" s="25">
        <f>SUM(D14,D15,D16,D18,D17)</f>
        <v>67596</v>
      </c>
      <c r="E13" s="25">
        <f>SUM(E14,E15,E16,E18,E17)</f>
        <v>350328</v>
      </c>
      <c r="F13" s="25">
        <f aca="true" t="shared" si="0" ref="F13:F33">SUM(C13:E13)</f>
        <v>507236</v>
      </c>
    </row>
    <row r="14" spans="1:6" ht="18" customHeight="1">
      <c r="A14" s="21" t="s">
        <v>14</v>
      </c>
      <c r="B14" s="26" t="s">
        <v>15</v>
      </c>
      <c r="C14" s="27">
        <v>56490</v>
      </c>
      <c r="D14" s="27">
        <v>36994</v>
      </c>
      <c r="E14" s="27">
        <v>52173</v>
      </c>
      <c r="F14" s="28">
        <f t="shared" si="0"/>
        <v>145657</v>
      </c>
    </row>
    <row r="15" spans="1:6" ht="18" customHeight="1">
      <c r="A15" s="21" t="s">
        <v>16</v>
      </c>
      <c r="B15" s="26" t="s">
        <v>17</v>
      </c>
      <c r="C15" s="27">
        <v>15085</v>
      </c>
      <c r="D15" s="27">
        <v>9103</v>
      </c>
      <c r="E15" s="27">
        <v>15842</v>
      </c>
      <c r="F15" s="28">
        <f t="shared" si="0"/>
        <v>40030</v>
      </c>
    </row>
    <row r="16" spans="1:6" ht="18" customHeight="1">
      <c r="A16" s="21" t="s">
        <v>18</v>
      </c>
      <c r="B16" s="26" t="s">
        <v>19</v>
      </c>
      <c r="C16" s="27">
        <v>17737</v>
      </c>
      <c r="D16" s="27">
        <v>11399</v>
      </c>
      <c r="E16" s="27">
        <v>115346</v>
      </c>
      <c r="F16" s="28">
        <f t="shared" si="0"/>
        <v>144482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10100</v>
      </c>
      <c r="E18" s="27">
        <f>+E19+E20+E21+E22</f>
        <v>166967</v>
      </c>
      <c r="F18" s="27">
        <f>+F19+F20+F21</f>
        <v>171757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12300</v>
      </c>
      <c r="F20" s="28">
        <f t="shared" si="0"/>
        <v>12300</v>
      </c>
    </row>
    <row r="21" spans="1:6" ht="18" customHeight="1">
      <c r="A21" s="21" t="s">
        <v>28</v>
      </c>
      <c r="B21" s="29" t="s">
        <v>29</v>
      </c>
      <c r="C21" s="27"/>
      <c r="D21" s="27">
        <v>10100</v>
      </c>
      <c r="E21" s="27">
        <v>3135</v>
      </c>
      <c r="F21" s="28">
        <f t="shared" si="0"/>
        <v>13235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2500</v>
      </c>
      <c r="D23" s="25">
        <f>SUM(D24,D25,D26)</f>
        <v>3000</v>
      </c>
      <c r="E23" s="25">
        <f>SUM(E24,E25,E26)</f>
        <v>270686</v>
      </c>
      <c r="F23" s="25">
        <f t="shared" si="0"/>
        <v>276186</v>
      </c>
    </row>
    <row r="24" spans="1:6" ht="18" customHeight="1">
      <c r="A24" s="21" t="s">
        <v>34</v>
      </c>
      <c r="B24" s="26" t="s">
        <v>35</v>
      </c>
      <c r="C24" s="27">
        <v>2500</v>
      </c>
      <c r="D24" s="27">
        <v>3000</v>
      </c>
      <c r="E24" s="27">
        <v>265786</v>
      </c>
      <c r="F24" s="25">
        <f t="shared" si="0"/>
        <v>271286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54</v>
      </c>
      <c r="B34" s="10" t="s">
        <v>55</v>
      </c>
      <c r="C34" s="11">
        <f>SUM(C13,C23,C30,C33)</f>
        <v>91812</v>
      </c>
      <c r="D34" s="11">
        <f>SUM(D13,D23,D30,D33)</f>
        <v>70596</v>
      </c>
      <c r="E34" s="11">
        <f>SUM(E13,E23,E30,E33)</f>
        <v>628347</v>
      </c>
      <c r="F34" s="11">
        <f>SUM(F13,F23,F30,F33)</f>
        <v>790755</v>
      </c>
      <c r="G34" s="12">
        <f>SUM(F13,F23,F30,F33)</f>
        <v>790755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85" t="s">
        <v>57</v>
      </c>
      <c r="D37" s="85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1" t="s">
        <v>59</v>
      </c>
      <c r="C40" s="43"/>
    </row>
    <row r="41" spans="1:3" ht="18" customHeight="1">
      <c r="A41" s="9"/>
      <c r="B41" s="32" t="s">
        <v>60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v>36994</v>
      </c>
    </row>
    <row r="43" spans="1:3" ht="18" customHeight="1">
      <c r="A43" s="9"/>
      <c r="B43" s="33" t="s">
        <v>61</v>
      </c>
      <c r="C43" s="27">
        <v>9103</v>
      </c>
    </row>
    <row r="44" spans="1:3" ht="18" customHeight="1">
      <c r="A44" s="9"/>
      <c r="B44" s="33" t="s">
        <v>62</v>
      </c>
      <c r="C44" s="27">
        <v>11399</v>
      </c>
    </row>
    <row r="45" spans="1:3" ht="18" customHeight="1">
      <c r="A45" s="9"/>
      <c r="B45" s="33" t="s">
        <v>63</v>
      </c>
      <c r="C45" s="27">
        <f>+C46+C47+C48</f>
        <v>10100</v>
      </c>
    </row>
    <row r="46" spans="1:3" ht="18" customHeight="1">
      <c r="A46" s="9"/>
      <c r="B46" s="34" t="s">
        <v>64</v>
      </c>
      <c r="C46" s="27"/>
    </row>
    <row r="47" spans="1:3" ht="18" customHeight="1">
      <c r="A47" s="9"/>
      <c r="B47" s="34" t="s">
        <v>65</v>
      </c>
      <c r="C47" s="27"/>
    </row>
    <row r="48" spans="1:3" ht="18" customHeight="1">
      <c r="A48" s="9"/>
      <c r="B48" s="34" t="s">
        <v>66</v>
      </c>
      <c r="C48" s="27">
        <v>10100</v>
      </c>
    </row>
    <row r="49" spans="1:3" ht="18" customHeight="1">
      <c r="A49" s="9"/>
      <c r="B49" s="33" t="s">
        <v>67</v>
      </c>
      <c r="C49" s="27"/>
    </row>
    <row r="50" spans="1:3" ht="18" customHeight="1">
      <c r="A50" s="9"/>
      <c r="B50" s="32" t="s">
        <v>68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69</v>
      </c>
      <c r="C56" s="27"/>
    </row>
    <row r="57" spans="1:3" ht="18" customHeight="1">
      <c r="A57" s="9"/>
      <c r="B57" s="32" t="s">
        <v>70</v>
      </c>
      <c r="C57" s="25"/>
    </row>
    <row r="58" spans="1:3" ht="18" customHeight="1">
      <c r="A58" s="6"/>
      <c r="B58" s="35" t="s">
        <v>71</v>
      </c>
      <c r="C58" s="27"/>
    </row>
    <row r="59" spans="1:3" ht="18" customHeight="1" thickBot="1">
      <c r="A59" s="15"/>
      <c r="B59" s="36" t="s">
        <v>72</v>
      </c>
      <c r="C59" s="46">
        <v>0</v>
      </c>
    </row>
    <row r="60" spans="1:3" ht="18" customHeight="1" thickBot="1">
      <c r="A60" s="16">
        <v>38</v>
      </c>
      <c r="B60" s="37" t="s">
        <v>73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74</v>
      </c>
      <c r="C63" s="47"/>
    </row>
    <row r="64" spans="1:3" ht="18" customHeight="1">
      <c r="A64" s="9"/>
      <c r="B64" s="32" t="s">
        <v>60</v>
      </c>
      <c r="C64" s="48">
        <f>SUM(C65,C66,C67,C69,C68)</f>
        <v>89312</v>
      </c>
    </row>
    <row r="65" spans="1:3" ht="18" customHeight="1">
      <c r="A65" s="9"/>
      <c r="B65" s="33" t="s">
        <v>15</v>
      </c>
      <c r="C65" s="27">
        <v>56490</v>
      </c>
    </row>
    <row r="66" spans="1:3" ht="18" customHeight="1">
      <c r="A66" s="9"/>
      <c r="B66" s="33" t="s">
        <v>61</v>
      </c>
      <c r="C66" s="27">
        <v>15085</v>
      </c>
    </row>
    <row r="67" spans="1:3" ht="18" customHeight="1">
      <c r="A67" s="9"/>
      <c r="B67" s="33" t="s">
        <v>62</v>
      </c>
      <c r="C67" s="27">
        <v>17737</v>
      </c>
    </row>
    <row r="68" spans="1:3" ht="18" customHeight="1">
      <c r="A68" s="9"/>
      <c r="B68" s="33" t="s">
        <v>63</v>
      </c>
      <c r="C68" s="27"/>
    </row>
    <row r="69" spans="1:3" ht="18" customHeight="1">
      <c r="A69" s="9"/>
      <c r="B69" s="34" t="s">
        <v>64</v>
      </c>
      <c r="C69" s="27"/>
    </row>
    <row r="70" spans="1:3" ht="18" customHeight="1">
      <c r="A70" s="9"/>
      <c r="B70" s="34" t="s">
        <v>65</v>
      </c>
      <c r="C70" s="27"/>
    </row>
    <row r="71" spans="1:3" ht="18" customHeight="1">
      <c r="A71" s="9"/>
      <c r="B71" s="34" t="s">
        <v>66</v>
      </c>
      <c r="C71" s="27"/>
    </row>
    <row r="72" spans="1:3" ht="18" customHeight="1">
      <c r="A72" s="9"/>
      <c r="B72" s="33" t="s">
        <v>67</v>
      </c>
      <c r="C72" s="27"/>
    </row>
    <row r="73" spans="1:3" ht="18" customHeight="1">
      <c r="A73" s="9"/>
      <c r="B73" s="32" t="s">
        <v>68</v>
      </c>
      <c r="C73" s="25">
        <f>+C74+C75+C76</f>
        <v>2500</v>
      </c>
    </row>
    <row r="74" spans="1:3" ht="18" customHeight="1">
      <c r="A74" s="9"/>
      <c r="B74" s="33" t="s">
        <v>35</v>
      </c>
      <c r="C74" s="27">
        <v>2500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69</v>
      </c>
      <c r="C79" s="49"/>
    </row>
    <row r="80" spans="1:3" ht="18" customHeight="1" thickBot="1">
      <c r="A80" s="16"/>
      <c r="B80" s="37" t="s">
        <v>75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76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30" zoomScaleSheetLayoutView="130" zoomScalePageLayoutView="0" workbookViewId="0" topLeftCell="A1">
      <selection activeCell="G9" sqref="G9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hidden="1" customWidth="1"/>
  </cols>
  <sheetData>
    <row r="1" spans="1:4" ht="12.75">
      <c r="A1" s="86" t="s">
        <v>96</v>
      </c>
      <c r="B1" s="87"/>
      <c r="C1" s="87"/>
      <c r="D1" s="87"/>
    </row>
    <row r="2" spans="1:4" ht="12.75">
      <c r="A2" s="51"/>
      <c r="B2" s="2"/>
      <c r="C2" s="2"/>
      <c r="D2" s="2"/>
    </row>
    <row r="3" spans="2:5" ht="12.75">
      <c r="B3" s="88" t="s">
        <v>79</v>
      </c>
      <c r="C3" s="88"/>
      <c r="D3" s="89"/>
      <c r="E3" s="89"/>
    </row>
    <row r="4" spans="2:5" ht="12.75">
      <c r="B4" s="88"/>
      <c r="C4" s="88"/>
      <c r="D4" s="89"/>
      <c r="E4" s="89"/>
    </row>
    <row r="5" spans="2:5" ht="12.75">
      <c r="B5" s="88"/>
      <c r="C5" s="88"/>
      <c r="D5" s="89"/>
      <c r="E5" s="89"/>
    </row>
    <row r="6" spans="2:5" ht="12.75">
      <c r="B6" s="88" t="s">
        <v>95</v>
      </c>
      <c r="C6" s="88"/>
      <c r="D6" s="89"/>
      <c r="E6" s="89"/>
    </row>
    <row r="7" spans="2:5" ht="12.75">
      <c r="B7" s="88"/>
      <c r="C7" s="88"/>
      <c r="D7" s="89"/>
      <c r="E7" s="89"/>
    </row>
    <row r="9" ht="13.5" thickBot="1">
      <c r="C9" s="53" t="s">
        <v>57</v>
      </c>
    </row>
    <row r="10" spans="1:5" ht="12.75">
      <c r="A10" s="54"/>
      <c r="B10" s="55" t="s">
        <v>2</v>
      </c>
      <c r="C10" s="55" t="s">
        <v>3</v>
      </c>
      <c r="D10" s="55" t="s">
        <v>80</v>
      </c>
      <c r="E10" s="55" t="s">
        <v>4</v>
      </c>
    </row>
    <row r="11" spans="1:5" ht="13.5" thickBot="1">
      <c r="A11" s="56"/>
      <c r="B11" s="57"/>
      <c r="C11" s="58" t="s">
        <v>58</v>
      </c>
      <c r="D11" s="58" t="s">
        <v>81</v>
      </c>
      <c r="E11" s="58" t="s">
        <v>82</v>
      </c>
    </row>
    <row r="12" spans="1:5" ht="15.75">
      <c r="A12" s="54"/>
      <c r="B12" s="59" t="s">
        <v>83</v>
      </c>
      <c r="C12" s="60"/>
      <c r="D12" s="60"/>
      <c r="E12" s="60"/>
    </row>
    <row r="13" spans="1:5" ht="12.75">
      <c r="A13" s="61">
        <v>1</v>
      </c>
      <c r="B13" s="24" t="s">
        <v>60</v>
      </c>
      <c r="C13" s="25">
        <f>SUM(C14,C15,C16,C17,C22)</f>
        <v>559301</v>
      </c>
      <c r="D13" s="25">
        <f>SUM(D14,D15,D16,D17,D22)</f>
        <v>1652020</v>
      </c>
      <c r="E13" s="25">
        <f>SUM(E14,E15,E16,E17,E22)</f>
        <v>308233</v>
      </c>
    </row>
    <row r="14" spans="1:5" ht="12.75">
      <c r="A14" s="61">
        <v>2</v>
      </c>
      <c r="B14" s="62" t="s">
        <v>15</v>
      </c>
      <c r="C14" s="63">
        <f aca="true" t="shared" si="0" ref="C14:E16">SUM(C42,C64,C86)</f>
        <v>178165</v>
      </c>
      <c r="D14" s="63">
        <f t="shared" si="0"/>
        <v>193344</v>
      </c>
      <c r="E14" s="63">
        <f t="shared" si="0"/>
        <v>94886</v>
      </c>
    </row>
    <row r="15" spans="1:5" ht="12.75">
      <c r="A15" s="61">
        <v>3</v>
      </c>
      <c r="B15" s="62" t="s">
        <v>61</v>
      </c>
      <c r="C15" s="63">
        <f t="shared" si="0"/>
        <v>35599</v>
      </c>
      <c r="D15" s="63">
        <f t="shared" si="0"/>
        <v>38014</v>
      </c>
      <c r="E15" s="63">
        <f t="shared" si="0"/>
        <v>18744</v>
      </c>
    </row>
    <row r="16" spans="1:5" ht="12.75">
      <c r="A16" s="61">
        <v>4</v>
      </c>
      <c r="B16" s="62" t="s">
        <v>62</v>
      </c>
      <c r="C16" s="63">
        <f t="shared" si="0"/>
        <v>141946</v>
      </c>
      <c r="D16" s="63">
        <f t="shared" si="0"/>
        <v>174568</v>
      </c>
      <c r="E16" s="63">
        <f t="shared" si="0"/>
        <v>95844</v>
      </c>
    </row>
    <row r="17" spans="1:5" ht="12.75">
      <c r="A17" s="61">
        <v>5</v>
      </c>
      <c r="B17" s="62" t="s">
        <v>63</v>
      </c>
      <c r="C17" s="63">
        <f>SUM(C18:C21)</f>
        <v>200241</v>
      </c>
      <c r="D17" s="63">
        <f>SUM(D18:D21)</f>
        <v>1240987</v>
      </c>
      <c r="E17" s="63">
        <f>SUM(E18:E21)</f>
        <v>95141</v>
      </c>
    </row>
    <row r="18" spans="1:5" ht="12.75">
      <c r="A18" s="61">
        <v>6</v>
      </c>
      <c r="B18" s="29" t="s">
        <v>64</v>
      </c>
      <c r="C18" s="64">
        <f aca="true" t="shared" si="1" ref="C18:E19">SUM(C46,C68,C90)</f>
        <v>0</v>
      </c>
      <c r="D18" s="64">
        <f t="shared" si="1"/>
        <v>0</v>
      </c>
      <c r="E18" s="64">
        <f t="shared" si="1"/>
        <v>0</v>
      </c>
    </row>
    <row r="19" spans="1:5" ht="12.75">
      <c r="A19" s="61">
        <v>7</v>
      </c>
      <c r="B19" s="29" t="s">
        <v>65</v>
      </c>
      <c r="C19" s="64">
        <f t="shared" si="1"/>
        <v>189741</v>
      </c>
      <c r="D19" s="64">
        <f t="shared" si="1"/>
        <v>189741</v>
      </c>
      <c r="E19" s="64">
        <f t="shared" si="1"/>
        <v>92267</v>
      </c>
    </row>
    <row r="20" spans="1:5" ht="12.75">
      <c r="A20" s="61">
        <v>8</v>
      </c>
      <c r="B20" s="29" t="s">
        <v>66</v>
      </c>
      <c r="C20" s="64">
        <f>SUM(C48+C70+C92)</f>
        <v>10500</v>
      </c>
      <c r="D20" s="64">
        <f>SUM(D48+D70+D92)</f>
        <v>10500</v>
      </c>
      <c r="E20" s="64">
        <f>SUM(E48+E70+E92)</f>
        <v>2874</v>
      </c>
    </row>
    <row r="21" spans="1:5" ht="12.75">
      <c r="A21" s="61"/>
      <c r="B21" s="29" t="s">
        <v>84</v>
      </c>
      <c r="C21" s="64">
        <f>SUM(C71)</f>
        <v>0</v>
      </c>
      <c r="D21" s="64">
        <f>SUM(D71)</f>
        <v>1040746</v>
      </c>
      <c r="E21" s="64">
        <f>SUM(E71)</f>
        <v>0</v>
      </c>
    </row>
    <row r="22" spans="1:5" ht="12.75">
      <c r="A22" s="61">
        <v>9</v>
      </c>
      <c r="B22" s="62" t="s">
        <v>67</v>
      </c>
      <c r="C22" s="63">
        <f>SUM(C49,C72,C93)</f>
        <v>3350</v>
      </c>
      <c r="D22" s="63">
        <f>SUM(D49,D72,D93)</f>
        <v>5107</v>
      </c>
      <c r="E22" s="63">
        <f>SUM(E49,E72,E93)</f>
        <v>3618</v>
      </c>
    </row>
    <row r="23" spans="1:5" ht="12.75">
      <c r="A23" s="61">
        <v>10</v>
      </c>
      <c r="B23" s="24" t="s">
        <v>68</v>
      </c>
      <c r="C23" s="25">
        <f>SUM(C24,C25,C26)</f>
        <v>300679</v>
      </c>
      <c r="D23" s="25">
        <f>SUM(D24,D25,D26)</f>
        <v>337192</v>
      </c>
      <c r="E23" s="25">
        <f>SUM(E24,E25,E26)</f>
        <v>60918</v>
      </c>
    </row>
    <row r="24" spans="1:5" ht="12.75">
      <c r="A24" s="61">
        <v>11</v>
      </c>
      <c r="B24" s="62" t="s">
        <v>35</v>
      </c>
      <c r="C24" s="63">
        <f aca="true" t="shared" si="2" ref="C24:E25">SUM(C51,C74,C95)</f>
        <v>291779</v>
      </c>
      <c r="D24" s="63">
        <f t="shared" si="2"/>
        <v>328292</v>
      </c>
      <c r="E24" s="63">
        <f t="shared" si="2"/>
        <v>60918</v>
      </c>
    </row>
    <row r="25" spans="1:5" ht="12.75">
      <c r="A25" s="61">
        <v>12</v>
      </c>
      <c r="B25" s="62" t="s">
        <v>37</v>
      </c>
      <c r="C25" s="63">
        <f t="shared" si="2"/>
        <v>2000</v>
      </c>
      <c r="D25" s="63">
        <f t="shared" si="2"/>
        <v>2000</v>
      </c>
      <c r="E25" s="63">
        <f t="shared" si="2"/>
        <v>0</v>
      </c>
    </row>
    <row r="26" spans="1:5" ht="12.75">
      <c r="A26" s="61">
        <v>13</v>
      </c>
      <c r="B26" s="62" t="s">
        <v>39</v>
      </c>
      <c r="C26" s="63">
        <f>SUM(C27:C29)</f>
        <v>6900</v>
      </c>
      <c r="D26" s="63">
        <f>SUM(D27:D29)</f>
        <v>6900</v>
      </c>
      <c r="E26" s="63">
        <f>SUM(E27:E29)</f>
        <v>0</v>
      </c>
    </row>
    <row r="27" spans="1:5" ht="12.75">
      <c r="A27" s="61">
        <v>14</v>
      </c>
      <c r="B27" s="29" t="s">
        <v>41</v>
      </c>
      <c r="C27" s="64">
        <f aca="true" t="shared" si="3" ref="C27:E29">SUM(C54,C77,C98)</f>
        <v>0</v>
      </c>
      <c r="D27" s="64">
        <f t="shared" si="3"/>
        <v>0</v>
      </c>
      <c r="E27" s="64">
        <f t="shared" si="3"/>
        <v>0</v>
      </c>
    </row>
    <row r="28" spans="1:5" ht="12.75">
      <c r="A28" s="61">
        <v>15</v>
      </c>
      <c r="B28" s="29" t="s">
        <v>43</v>
      </c>
      <c r="C28" s="64">
        <f t="shared" si="3"/>
        <v>1000</v>
      </c>
      <c r="D28" s="64">
        <f t="shared" si="3"/>
        <v>1000</v>
      </c>
      <c r="E28" s="64">
        <f t="shared" si="3"/>
        <v>0</v>
      </c>
    </row>
    <row r="29" spans="1:5" ht="12.75">
      <c r="A29" s="56"/>
      <c r="B29" s="29" t="s">
        <v>85</v>
      </c>
      <c r="C29" s="64">
        <f t="shared" si="3"/>
        <v>5900</v>
      </c>
      <c r="D29" s="64">
        <f t="shared" si="3"/>
        <v>5900</v>
      </c>
      <c r="E29" s="64">
        <f t="shared" si="3"/>
        <v>0</v>
      </c>
    </row>
    <row r="30" spans="1:5" ht="12.75">
      <c r="A30" s="56">
        <v>16</v>
      </c>
      <c r="B30" s="24" t="s">
        <v>69</v>
      </c>
      <c r="C30" s="25">
        <f>SUM(C56,C80,C100)</f>
        <v>0</v>
      </c>
      <c r="D30" s="25">
        <f>SUM(D56,D80,D100)</f>
        <v>7412</v>
      </c>
      <c r="E30" s="25">
        <f>SUM(E56,E80,E100)</f>
        <v>7412</v>
      </c>
    </row>
    <row r="31" spans="1:5" ht="12.75">
      <c r="A31" s="65">
        <v>17</v>
      </c>
      <c r="B31" s="24" t="s">
        <v>70</v>
      </c>
      <c r="C31" s="25">
        <f aca="true" t="shared" si="4" ref="C31:D33">SUM(C57)</f>
        <v>0</v>
      </c>
      <c r="D31" s="25">
        <f t="shared" si="4"/>
        <v>0</v>
      </c>
      <c r="E31" s="25">
        <f>SUM(E57)</f>
        <v>0</v>
      </c>
    </row>
    <row r="32" spans="1:5" ht="12.75">
      <c r="A32" s="56">
        <v>18</v>
      </c>
      <c r="B32" s="66" t="s">
        <v>71</v>
      </c>
      <c r="C32" s="49">
        <f t="shared" si="4"/>
        <v>0</v>
      </c>
      <c r="D32" s="49">
        <f t="shared" si="4"/>
        <v>0</v>
      </c>
      <c r="E32" s="49">
        <f>SUM(E58)</f>
        <v>0</v>
      </c>
    </row>
    <row r="33" spans="1:5" ht="13.5" thickBot="1">
      <c r="A33" s="67">
        <v>19</v>
      </c>
      <c r="B33" s="68" t="s">
        <v>86</v>
      </c>
      <c r="C33" s="69">
        <f t="shared" si="4"/>
        <v>0</v>
      </c>
      <c r="D33" s="69">
        <f t="shared" si="4"/>
        <v>0</v>
      </c>
      <c r="E33" s="69">
        <f>SUM(E59)</f>
        <v>0</v>
      </c>
    </row>
    <row r="34" spans="1:5" ht="16.5" thickBot="1">
      <c r="A34" s="70">
        <v>20</v>
      </c>
      <c r="B34" s="71" t="s">
        <v>73</v>
      </c>
      <c r="C34" s="72">
        <f>SUM(C13,C23,C30,C31)</f>
        <v>859980</v>
      </c>
      <c r="D34" s="72">
        <f>SUM(D13,D23,D30,D31)</f>
        <v>1996624</v>
      </c>
      <c r="E34" s="72">
        <f>SUM(E13,E23,E30,E31)</f>
        <v>376563</v>
      </c>
    </row>
    <row r="35" spans="2:5" ht="15.75">
      <c r="B35" s="52"/>
      <c r="C35" s="52"/>
      <c r="D35" s="52"/>
      <c r="E35" s="52"/>
    </row>
    <row r="36" spans="2:5" ht="15.75">
      <c r="B36" s="52"/>
      <c r="C36" s="52"/>
      <c r="D36" s="52"/>
      <c r="E36" s="52"/>
    </row>
    <row r="37" spans="2:5" ht="13.5" thickBot="1">
      <c r="B37" s="14" t="s">
        <v>56</v>
      </c>
      <c r="C37" s="53" t="s">
        <v>57</v>
      </c>
      <c r="D37" s="53" t="s">
        <v>57</v>
      </c>
      <c r="E37" s="53" t="s">
        <v>57</v>
      </c>
    </row>
    <row r="38" spans="1:5" ht="12.75">
      <c r="A38" s="54"/>
      <c r="B38" s="55" t="s">
        <v>2</v>
      </c>
      <c r="C38" s="55" t="s">
        <v>3</v>
      </c>
      <c r="D38" s="55" t="s">
        <v>80</v>
      </c>
      <c r="E38" s="55" t="s">
        <v>80</v>
      </c>
    </row>
    <row r="39" spans="1:5" ht="13.5" thickBot="1">
      <c r="A39" s="56"/>
      <c r="B39" s="57"/>
      <c r="C39" s="58" t="s">
        <v>58</v>
      </c>
      <c r="D39" s="58" t="s">
        <v>81</v>
      </c>
      <c r="E39" s="58" t="s">
        <v>82</v>
      </c>
    </row>
    <row r="40" spans="1:5" ht="15.75">
      <c r="A40" s="54"/>
      <c r="B40" s="59" t="s">
        <v>59</v>
      </c>
      <c r="C40" s="60"/>
      <c r="D40" s="60"/>
      <c r="E40" s="60"/>
    </row>
    <row r="41" spans="1:6" ht="12.75">
      <c r="A41" s="61">
        <v>21</v>
      </c>
      <c r="B41" s="24" t="s">
        <v>60</v>
      </c>
      <c r="C41" s="25">
        <f>SUM(C42,C43,C44,C45,C49)</f>
        <v>78409</v>
      </c>
      <c r="D41" s="25">
        <f>SUM(D42,D43,D44,D45,D49)</f>
        <v>79858</v>
      </c>
      <c r="E41" s="25">
        <f>SUM(E42,E43,E44,E45,E49)</f>
        <v>38846</v>
      </c>
      <c r="F41" s="12">
        <f>+D41-C41</f>
        <v>1449</v>
      </c>
    </row>
    <row r="42" spans="1:6" ht="12.75">
      <c r="A42" s="61">
        <v>22</v>
      </c>
      <c r="B42" s="62" t="s">
        <v>15</v>
      </c>
      <c r="C42" s="63">
        <v>52771</v>
      </c>
      <c r="D42" s="63">
        <v>54036</v>
      </c>
      <c r="E42" s="63">
        <v>27201</v>
      </c>
      <c r="F42" s="12">
        <f aca="true" t="shared" si="5" ref="F42:F60">+D42-C42</f>
        <v>1265</v>
      </c>
    </row>
    <row r="43" spans="1:6" ht="12.75">
      <c r="A43" s="61">
        <v>23</v>
      </c>
      <c r="B43" s="62" t="s">
        <v>61</v>
      </c>
      <c r="C43" s="63">
        <v>9718</v>
      </c>
      <c r="D43" s="63">
        <v>9718</v>
      </c>
      <c r="E43" s="63">
        <v>5304</v>
      </c>
      <c r="F43" s="12">
        <f t="shared" si="5"/>
        <v>0</v>
      </c>
    </row>
    <row r="44" spans="1:6" ht="12.75">
      <c r="A44" s="61">
        <v>24</v>
      </c>
      <c r="B44" s="62" t="s">
        <v>62</v>
      </c>
      <c r="C44" s="63">
        <v>15920</v>
      </c>
      <c r="D44" s="63">
        <v>16104</v>
      </c>
      <c r="E44" s="63">
        <v>6341</v>
      </c>
      <c r="F44" s="12">
        <f t="shared" si="5"/>
        <v>184</v>
      </c>
    </row>
    <row r="45" spans="1:6" ht="12.75">
      <c r="A45" s="61">
        <v>25</v>
      </c>
      <c r="B45" s="62" t="s">
        <v>63</v>
      </c>
      <c r="C45" s="63">
        <f>+C46+C47+C48</f>
        <v>0</v>
      </c>
      <c r="D45" s="63">
        <f>+D46+D47+D48</f>
        <v>0</v>
      </c>
      <c r="E45" s="63">
        <f>+E46+E47+E48</f>
        <v>0</v>
      </c>
      <c r="F45" s="12">
        <f t="shared" si="5"/>
        <v>0</v>
      </c>
    </row>
    <row r="46" spans="1:6" ht="12.75">
      <c r="A46" s="61">
        <v>26</v>
      </c>
      <c r="B46" s="29" t="s">
        <v>87</v>
      </c>
      <c r="C46" s="64"/>
      <c r="D46" s="64"/>
      <c r="E46" s="64"/>
      <c r="F46" s="12">
        <f t="shared" si="5"/>
        <v>0</v>
      </c>
    </row>
    <row r="47" spans="1:6" ht="12.75">
      <c r="A47" s="61">
        <v>27</v>
      </c>
      <c r="B47" s="29" t="s">
        <v>65</v>
      </c>
      <c r="C47" s="64"/>
      <c r="D47" s="64"/>
      <c r="E47" s="64"/>
      <c r="F47" s="12">
        <f t="shared" si="5"/>
        <v>0</v>
      </c>
    </row>
    <row r="48" spans="1:6" ht="12.75">
      <c r="A48" s="61">
        <v>28</v>
      </c>
      <c r="B48" s="29" t="s">
        <v>66</v>
      </c>
      <c r="C48" s="64"/>
      <c r="D48" s="64"/>
      <c r="E48" s="64">
        <v>0</v>
      </c>
      <c r="F48" s="12">
        <f t="shared" si="5"/>
        <v>0</v>
      </c>
    </row>
    <row r="49" spans="1:6" ht="12.75">
      <c r="A49" s="61">
        <v>29</v>
      </c>
      <c r="B49" s="62" t="s">
        <v>67</v>
      </c>
      <c r="C49" s="63">
        <v>0</v>
      </c>
      <c r="D49" s="63"/>
      <c r="E49" s="63"/>
      <c r="F49" s="12">
        <f t="shared" si="5"/>
        <v>0</v>
      </c>
    </row>
    <row r="50" spans="1:6" ht="12.75">
      <c r="A50" s="61">
        <v>30</v>
      </c>
      <c r="B50" s="24" t="s">
        <v>68</v>
      </c>
      <c r="C50" s="25">
        <f>SUM(C51,C52,C53)</f>
        <v>1270</v>
      </c>
      <c r="D50" s="25">
        <f>SUM(D51,D52,D53)</f>
        <v>1230</v>
      </c>
      <c r="E50" s="25">
        <f>SUM(E51,E52,E53)</f>
        <v>37</v>
      </c>
      <c r="F50" s="12">
        <f t="shared" si="5"/>
        <v>-40</v>
      </c>
    </row>
    <row r="51" spans="1:6" ht="12.75">
      <c r="A51" s="61">
        <v>31</v>
      </c>
      <c r="B51" s="62" t="s">
        <v>35</v>
      </c>
      <c r="C51" s="63">
        <v>1270</v>
      </c>
      <c r="D51" s="63">
        <v>1230</v>
      </c>
      <c r="E51" s="63">
        <v>37</v>
      </c>
      <c r="F51" s="12">
        <f t="shared" si="5"/>
        <v>-40</v>
      </c>
    </row>
    <row r="52" spans="1:6" ht="12.75">
      <c r="A52" s="61">
        <v>32</v>
      </c>
      <c r="B52" s="62" t="s">
        <v>37</v>
      </c>
      <c r="C52" s="63"/>
      <c r="D52" s="63"/>
      <c r="E52" s="63"/>
      <c r="F52" s="12">
        <f t="shared" si="5"/>
        <v>0</v>
      </c>
    </row>
    <row r="53" spans="1:6" ht="12.75">
      <c r="A53" s="61">
        <v>33</v>
      </c>
      <c r="B53" s="62" t="s">
        <v>39</v>
      </c>
      <c r="C53" s="63">
        <f>SUM(C54:C55)</f>
        <v>0</v>
      </c>
      <c r="D53" s="63">
        <f>SUM(D54:D55)</f>
        <v>0</v>
      </c>
      <c r="E53" s="63">
        <f>SUM(E54:E55)</f>
        <v>0</v>
      </c>
      <c r="F53" s="12">
        <f t="shared" si="5"/>
        <v>0</v>
      </c>
    </row>
    <row r="54" spans="1:6" ht="12.75">
      <c r="A54" s="61">
        <v>34</v>
      </c>
      <c r="B54" s="29" t="s">
        <v>41</v>
      </c>
      <c r="C54" s="64">
        <v>0</v>
      </c>
      <c r="D54" s="64">
        <v>0</v>
      </c>
      <c r="E54" s="64">
        <v>0</v>
      </c>
      <c r="F54" s="12">
        <f t="shared" si="5"/>
        <v>0</v>
      </c>
    </row>
    <row r="55" spans="1:6" ht="12.75">
      <c r="A55" s="61">
        <v>35</v>
      </c>
      <c r="B55" s="29" t="s">
        <v>43</v>
      </c>
      <c r="C55" s="64">
        <v>0</v>
      </c>
      <c r="D55" s="64">
        <v>0</v>
      </c>
      <c r="E55" s="64">
        <v>0</v>
      </c>
      <c r="F55" s="12">
        <f t="shared" si="5"/>
        <v>0</v>
      </c>
    </row>
    <row r="56" spans="1:6" ht="12.75">
      <c r="A56" s="61">
        <v>36</v>
      </c>
      <c r="B56" s="24" t="s">
        <v>69</v>
      </c>
      <c r="C56" s="25"/>
      <c r="D56" s="25"/>
      <c r="E56" s="25"/>
      <c r="F56" s="12">
        <f t="shared" si="5"/>
        <v>0</v>
      </c>
    </row>
    <row r="57" spans="1:6" ht="12.75">
      <c r="A57" s="61">
        <v>37</v>
      </c>
      <c r="B57" s="24" t="s">
        <v>70</v>
      </c>
      <c r="C57" s="25">
        <f>SUM(C58:C59)</f>
        <v>0</v>
      </c>
      <c r="D57" s="25">
        <f>SUM(D58:D59)</f>
        <v>0</v>
      </c>
      <c r="E57" s="25">
        <f>SUM(E58:E59)</f>
        <v>0</v>
      </c>
      <c r="F57" s="12">
        <f t="shared" si="5"/>
        <v>0</v>
      </c>
    </row>
    <row r="58" spans="1:6" ht="12.75">
      <c r="A58" s="61">
        <v>38</v>
      </c>
      <c r="B58" s="66" t="s">
        <v>71</v>
      </c>
      <c r="C58" s="73"/>
      <c r="D58" s="73"/>
      <c r="E58" s="73">
        <v>0</v>
      </c>
      <c r="F58" s="12">
        <f t="shared" si="5"/>
        <v>0</v>
      </c>
    </row>
    <row r="59" spans="1:6" ht="13.5" thickBot="1">
      <c r="A59" s="61">
        <v>39</v>
      </c>
      <c r="B59" s="68" t="s">
        <v>72</v>
      </c>
      <c r="C59" s="74"/>
      <c r="D59" s="74"/>
      <c r="E59" s="74">
        <v>0</v>
      </c>
      <c r="F59" s="12">
        <f t="shared" si="5"/>
        <v>0</v>
      </c>
    </row>
    <row r="60" spans="1:6" ht="16.5" thickBot="1">
      <c r="A60" s="61">
        <v>40</v>
      </c>
      <c r="B60" s="71" t="s">
        <v>73</v>
      </c>
      <c r="C60" s="72">
        <f>SUM(C41,C50,C56,C57)</f>
        <v>79679</v>
      </c>
      <c r="D60" s="72">
        <f>SUM(D41,D50,D56,D57)</f>
        <v>81088</v>
      </c>
      <c r="E60" s="72">
        <f>SUM(E41,E50,E56,E57)</f>
        <v>38883</v>
      </c>
      <c r="F60" s="12">
        <f t="shared" si="5"/>
        <v>1409</v>
      </c>
    </row>
    <row r="61" spans="1:5" ht="16.5" thickBot="1">
      <c r="A61" s="75"/>
      <c r="B61" s="76"/>
      <c r="C61" s="77"/>
      <c r="D61" s="77"/>
      <c r="E61" s="77"/>
    </row>
    <row r="62" spans="1:5" ht="15.75">
      <c r="A62" s="54"/>
      <c r="B62" s="59" t="s">
        <v>88</v>
      </c>
      <c r="C62" s="60"/>
      <c r="D62" s="60"/>
      <c r="E62" s="60"/>
    </row>
    <row r="63" spans="1:7" ht="12.75">
      <c r="A63" s="61">
        <v>41</v>
      </c>
      <c r="B63" s="24" t="s">
        <v>60</v>
      </c>
      <c r="C63" s="25">
        <f>SUM(C64+C65+C66+C67+C72)</f>
        <v>377573</v>
      </c>
      <c r="D63" s="25">
        <f>SUM(D64+D65+D66+D67+D72)</f>
        <v>1468504</v>
      </c>
      <c r="E63" s="25">
        <f>SUM(E64+E65+E66+E67+E72)</f>
        <v>215075</v>
      </c>
      <c r="G63" s="12">
        <f>+E63+E80</f>
        <v>222487</v>
      </c>
    </row>
    <row r="64" spans="1:5" ht="12.75">
      <c r="A64" s="61">
        <v>42</v>
      </c>
      <c r="B64" s="62" t="s">
        <v>15</v>
      </c>
      <c r="C64" s="63">
        <v>55862</v>
      </c>
      <c r="D64" s="63">
        <v>69776</v>
      </c>
      <c r="E64" s="63">
        <v>30663</v>
      </c>
    </row>
    <row r="65" spans="1:5" ht="12.75">
      <c r="A65" s="61">
        <v>43</v>
      </c>
      <c r="B65" s="62" t="s">
        <v>61</v>
      </c>
      <c r="C65" s="63">
        <v>11153</v>
      </c>
      <c r="D65" s="63">
        <v>13568</v>
      </c>
      <c r="E65" s="63">
        <v>6221</v>
      </c>
    </row>
    <row r="66" spans="1:5" ht="12.75">
      <c r="A66" s="61">
        <v>44</v>
      </c>
      <c r="B66" s="62" t="s">
        <v>62</v>
      </c>
      <c r="C66" s="63">
        <v>106967</v>
      </c>
      <c r="D66" s="63">
        <v>139066</v>
      </c>
      <c r="E66" s="63">
        <v>79432</v>
      </c>
    </row>
    <row r="67" spans="1:5" ht="12.75">
      <c r="A67" s="61">
        <v>45</v>
      </c>
      <c r="B67" s="62" t="s">
        <v>63</v>
      </c>
      <c r="C67" s="63">
        <f>+C68+C69+C70+C71</f>
        <v>200241</v>
      </c>
      <c r="D67" s="63">
        <f>+D68+D69+D70+D71</f>
        <v>1240987</v>
      </c>
      <c r="E67" s="63">
        <f>+E68+E69+E70+E71</f>
        <v>95141</v>
      </c>
    </row>
    <row r="68" spans="1:5" ht="12.75">
      <c r="A68" s="61">
        <v>46</v>
      </c>
      <c r="B68" s="29" t="s">
        <v>87</v>
      </c>
      <c r="C68" s="64"/>
      <c r="D68" s="64"/>
      <c r="E68" s="64"/>
    </row>
    <row r="69" spans="1:5" ht="12.75">
      <c r="A69" s="61">
        <v>47</v>
      </c>
      <c r="B69" s="29" t="s">
        <v>93</v>
      </c>
      <c r="C69" s="64">
        <v>189741</v>
      </c>
      <c r="D69" s="64">
        <v>189741</v>
      </c>
      <c r="E69" s="64">
        <v>92267</v>
      </c>
    </row>
    <row r="70" spans="1:5" ht="12.75">
      <c r="A70" s="61">
        <v>48</v>
      </c>
      <c r="B70" s="29" t="s">
        <v>94</v>
      </c>
      <c r="C70" s="64">
        <v>10500</v>
      </c>
      <c r="D70" s="64">
        <v>10500</v>
      </c>
      <c r="E70" s="64">
        <v>2874</v>
      </c>
    </row>
    <row r="71" spans="1:5" ht="12.75">
      <c r="A71" s="61"/>
      <c r="B71" s="29" t="s">
        <v>89</v>
      </c>
      <c r="C71" s="64"/>
      <c r="D71" s="64">
        <v>1040746</v>
      </c>
      <c r="E71" s="64"/>
    </row>
    <row r="72" spans="1:5" ht="12.75">
      <c r="A72" s="61">
        <v>49</v>
      </c>
      <c r="B72" s="62" t="s">
        <v>67</v>
      </c>
      <c r="C72" s="63">
        <v>3350</v>
      </c>
      <c r="D72" s="63">
        <v>5107</v>
      </c>
      <c r="E72" s="63">
        <v>3618</v>
      </c>
    </row>
    <row r="73" spans="1:5" ht="12.75">
      <c r="A73" s="61">
        <v>50</v>
      </c>
      <c r="B73" s="24" t="s">
        <v>68</v>
      </c>
      <c r="C73" s="25">
        <f>SUM(C74,C75,C76)</f>
        <v>296563</v>
      </c>
      <c r="D73" s="25">
        <f>SUM(D74,D75,D76)</f>
        <v>333117</v>
      </c>
      <c r="E73" s="25">
        <f>SUM(E74,E75,E76)</f>
        <v>60353</v>
      </c>
    </row>
    <row r="74" spans="1:5" ht="12.75">
      <c r="A74" s="61">
        <v>51</v>
      </c>
      <c r="B74" s="62" t="s">
        <v>35</v>
      </c>
      <c r="C74" s="63">
        <v>287663</v>
      </c>
      <c r="D74" s="63">
        <v>324217</v>
      </c>
      <c r="E74" s="63">
        <v>60353</v>
      </c>
    </row>
    <row r="75" spans="1:5" ht="12.75">
      <c r="A75" s="61">
        <v>52</v>
      </c>
      <c r="B75" s="62" t="s">
        <v>37</v>
      </c>
      <c r="C75" s="63">
        <v>2000</v>
      </c>
      <c r="D75" s="63">
        <v>2000</v>
      </c>
      <c r="E75" s="63"/>
    </row>
    <row r="76" spans="1:5" ht="12.75">
      <c r="A76" s="61">
        <v>53</v>
      </c>
      <c r="B76" s="62" t="s">
        <v>39</v>
      </c>
      <c r="C76" s="63">
        <f>+C77+C78+C79</f>
        <v>6900</v>
      </c>
      <c r="D76" s="63">
        <f>+D77+D78+D79</f>
        <v>6900</v>
      </c>
      <c r="E76" s="63">
        <f>+E77+E78+E79</f>
        <v>0</v>
      </c>
    </row>
    <row r="77" spans="1:5" ht="12.75">
      <c r="A77" s="61">
        <v>54</v>
      </c>
      <c r="B77" s="29" t="s">
        <v>41</v>
      </c>
      <c r="C77" s="64"/>
      <c r="D77" s="64"/>
      <c r="E77" s="64"/>
    </row>
    <row r="78" spans="1:5" ht="12.75">
      <c r="A78" s="61">
        <v>55</v>
      </c>
      <c r="B78" s="29" t="s">
        <v>43</v>
      </c>
      <c r="C78" s="64">
        <v>1000</v>
      </c>
      <c r="D78" s="64">
        <v>1000</v>
      </c>
      <c r="E78" s="64"/>
    </row>
    <row r="79" spans="1:5" ht="12.75">
      <c r="A79" s="61"/>
      <c r="B79" s="29" t="s">
        <v>85</v>
      </c>
      <c r="C79" s="78">
        <v>5900</v>
      </c>
      <c r="D79" s="78">
        <v>5900</v>
      </c>
      <c r="E79" s="78"/>
    </row>
    <row r="80" spans="1:5" ht="12.75">
      <c r="A80" s="61">
        <v>56</v>
      </c>
      <c r="B80" s="79" t="s">
        <v>90</v>
      </c>
      <c r="C80" s="49">
        <f>+C81</f>
        <v>0</v>
      </c>
      <c r="D80" s="49">
        <f>+D81</f>
        <v>7412</v>
      </c>
      <c r="E80" s="49">
        <f>+E81</f>
        <v>7412</v>
      </c>
    </row>
    <row r="81" spans="1:5" ht="13.5" thickBot="1">
      <c r="A81" s="61"/>
      <c r="B81" s="80" t="s">
        <v>91</v>
      </c>
      <c r="C81" s="81">
        <v>0</v>
      </c>
      <c r="D81" s="81">
        <v>7412</v>
      </c>
      <c r="E81" s="81">
        <v>7412</v>
      </c>
    </row>
    <row r="82" spans="1:5" ht="16.5" thickBot="1">
      <c r="A82" s="61">
        <v>57</v>
      </c>
      <c r="B82" s="71" t="s">
        <v>75</v>
      </c>
      <c r="C82" s="72">
        <f>SUM(C63,C73,C80)</f>
        <v>674136</v>
      </c>
      <c r="D82" s="72">
        <f>SUM(D63,D73,D80)</f>
        <v>1809033</v>
      </c>
      <c r="E82" s="72">
        <f>SUM(E63,E73,E80)</f>
        <v>282840</v>
      </c>
    </row>
    <row r="83" spans="1:5" ht="13.5" thickBot="1">
      <c r="A83" s="75"/>
      <c r="B83" s="80"/>
      <c r="C83" s="81"/>
      <c r="D83" s="81"/>
      <c r="E83" s="81"/>
    </row>
    <row r="84" spans="1:5" ht="15.75">
      <c r="A84" s="54"/>
      <c r="B84" s="59" t="s">
        <v>74</v>
      </c>
      <c r="C84" s="60"/>
      <c r="D84" s="60"/>
      <c r="E84" s="60"/>
    </row>
    <row r="85" spans="1:6" ht="12.75">
      <c r="A85" s="61">
        <v>58</v>
      </c>
      <c r="B85" s="24" t="s">
        <v>60</v>
      </c>
      <c r="C85" s="25">
        <f>SUM(C86,C87,C88,C89,C93)</f>
        <v>103319</v>
      </c>
      <c r="D85" s="25">
        <f>SUM(D86,D87,D88,D89,D93)</f>
        <v>103658</v>
      </c>
      <c r="E85" s="25">
        <f>SUM(E86,E87,E88,E89,E93)</f>
        <v>54312</v>
      </c>
      <c r="F85" s="12">
        <f>+D85-C85</f>
        <v>339</v>
      </c>
    </row>
    <row r="86" spans="1:6" ht="12.75">
      <c r="A86" s="61">
        <v>59</v>
      </c>
      <c r="B86" s="62" t="s">
        <v>15</v>
      </c>
      <c r="C86" s="63">
        <v>69532</v>
      </c>
      <c r="D86" s="63">
        <v>69532</v>
      </c>
      <c r="E86" s="63">
        <v>37022</v>
      </c>
      <c r="F86" s="12">
        <f aca="true" t="shared" si="6" ref="F86:F101">+D86-C86</f>
        <v>0</v>
      </c>
    </row>
    <row r="87" spans="1:6" ht="12.75">
      <c r="A87" s="61">
        <v>60</v>
      </c>
      <c r="B87" s="62" t="s">
        <v>61</v>
      </c>
      <c r="C87" s="63">
        <v>14728</v>
      </c>
      <c r="D87" s="63">
        <v>14728</v>
      </c>
      <c r="E87" s="63">
        <v>7219</v>
      </c>
      <c r="F87" s="12">
        <f t="shared" si="6"/>
        <v>0</v>
      </c>
    </row>
    <row r="88" spans="1:6" ht="12.75">
      <c r="A88" s="61">
        <v>61</v>
      </c>
      <c r="B88" s="62" t="s">
        <v>62</v>
      </c>
      <c r="C88" s="63">
        <v>19059</v>
      </c>
      <c r="D88" s="63">
        <v>19398</v>
      </c>
      <c r="E88" s="63">
        <v>10071</v>
      </c>
      <c r="F88" s="12">
        <f t="shared" si="6"/>
        <v>339</v>
      </c>
    </row>
    <row r="89" spans="1:6" ht="12.75">
      <c r="A89" s="61">
        <v>62</v>
      </c>
      <c r="B89" s="62" t="s">
        <v>63</v>
      </c>
      <c r="C89" s="63"/>
      <c r="D89" s="63"/>
      <c r="E89" s="63"/>
      <c r="F89" s="12">
        <f t="shared" si="6"/>
        <v>0</v>
      </c>
    </row>
    <row r="90" spans="1:6" ht="12.75">
      <c r="A90" s="61">
        <v>63</v>
      </c>
      <c r="B90" s="29" t="s">
        <v>92</v>
      </c>
      <c r="C90" s="64"/>
      <c r="D90" s="64"/>
      <c r="E90" s="64"/>
      <c r="F90" s="12">
        <f t="shared" si="6"/>
        <v>0</v>
      </c>
    </row>
    <row r="91" spans="1:6" ht="12.75">
      <c r="A91" s="61">
        <v>64</v>
      </c>
      <c r="B91" s="29" t="s">
        <v>65</v>
      </c>
      <c r="C91" s="64"/>
      <c r="D91" s="64"/>
      <c r="E91" s="64"/>
      <c r="F91" s="12">
        <f t="shared" si="6"/>
        <v>0</v>
      </c>
    </row>
    <row r="92" spans="1:6" ht="12.75">
      <c r="A92" s="61">
        <v>65</v>
      </c>
      <c r="B92" s="29" t="s">
        <v>66</v>
      </c>
      <c r="C92" s="64"/>
      <c r="D92" s="64"/>
      <c r="E92" s="64"/>
      <c r="F92" s="12">
        <f t="shared" si="6"/>
        <v>0</v>
      </c>
    </row>
    <row r="93" spans="1:6" ht="12.75">
      <c r="A93" s="61">
        <v>66</v>
      </c>
      <c r="B93" s="62" t="s">
        <v>67</v>
      </c>
      <c r="C93" s="63"/>
      <c r="D93" s="63"/>
      <c r="E93" s="63"/>
      <c r="F93" s="12">
        <f t="shared" si="6"/>
        <v>0</v>
      </c>
    </row>
    <row r="94" spans="1:6" ht="12.75">
      <c r="A94" s="61">
        <v>67</v>
      </c>
      <c r="B94" s="24" t="s">
        <v>68</v>
      </c>
      <c r="C94" s="25">
        <f>SUM(C95,C96,C97)</f>
        <v>2846</v>
      </c>
      <c r="D94" s="25">
        <f>SUM(D95,D96,D97)</f>
        <v>2845</v>
      </c>
      <c r="E94" s="25">
        <f>SUM(E95,E96,E97)</f>
        <v>528</v>
      </c>
      <c r="F94" s="12">
        <f t="shared" si="6"/>
        <v>-1</v>
      </c>
    </row>
    <row r="95" spans="1:6" ht="12.75">
      <c r="A95" s="61">
        <v>68</v>
      </c>
      <c r="B95" s="62" t="s">
        <v>35</v>
      </c>
      <c r="C95" s="63">
        <v>2846</v>
      </c>
      <c r="D95" s="63">
        <v>2845</v>
      </c>
      <c r="E95" s="63">
        <v>528</v>
      </c>
      <c r="F95" s="12">
        <f t="shared" si="6"/>
        <v>-1</v>
      </c>
    </row>
    <row r="96" spans="1:6" ht="12.75">
      <c r="A96" s="61">
        <v>69</v>
      </c>
      <c r="B96" s="62" t="s">
        <v>37</v>
      </c>
      <c r="C96" s="63"/>
      <c r="D96" s="63">
        <v>0</v>
      </c>
      <c r="E96" s="63"/>
      <c r="F96" s="12">
        <f t="shared" si="6"/>
        <v>0</v>
      </c>
    </row>
    <row r="97" spans="1:6" ht="12.75">
      <c r="A97" s="61">
        <v>70</v>
      </c>
      <c r="B97" s="62" t="s">
        <v>39</v>
      </c>
      <c r="C97" s="63">
        <f>SUM(C98:C99)</f>
        <v>0</v>
      </c>
      <c r="D97" s="63">
        <f>SUM(D98:D99)</f>
        <v>0</v>
      </c>
      <c r="E97" s="63">
        <f>SUM(E98:E99)</f>
        <v>0</v>
      </c>
      <c r="F97" s="12">
        <f t="shared" si="6"/>
        <v>0</v>
      </c>
    </row>
    <row r="98" spans="1:6" ht="12.75">
      <c r="A98" s="61">
        <v>71</v>
      </c>
      <c r="B98" s="29" t="s">
        <v>41</v>
      </c>
      <c r="C98" s="64">
        <v>0</v>
      </c>
      <c r="D98" s="64">
        <v>0</v>
      </c>
      <c r="E98" s="64">
        <v>0</v>
      </c>
      <c r="F98" s="12">
        <f t="shared" si="6"/>
        <v>0</v>
      </c>
    </row>
    <row r="99" spans="1:6" ht="12.75">
      <c r="A99" s="61">
        <v>72</v>
      </c>
      <c r="B99" s="29" t="s">
        <v>43</v>
      </c>
      <c r="C99" s="64">
        <v>0</v>
      </c>
      <c r="D99" s="64">
        <v>0</v>
      </c>
      <c r="E99" s="64">
        <v>0</v>
      </c>
      <c r="F99" s="12">
        <f t="shared" si="6"/>
        <v>0</v>
      </c>
    </row>
    <row r="100" spans="1:6" ht="13.5" thickBot="1">
      <c r="A100" s="61">
        <v>73</v>
      </c>
      <c r="B100" s="79" t="s">
        <v>69</v>
      </c>
      <c r="C100" s="49">
        <v>0</v>
      </c>
      <c r="D100" s="49">
        <v>0</v>
      </c>
      <c r="E100" s="49">
        <v>0</v>
      </c>
      <c r="F100" s="12">
        <f t="shared" si="6"/>
        <v>0</v>
      </c>
    </row>
    <row r="101" spans="1:6" ht="16.5" thickBot="1">
      <c r="A101" s="61">
        <v>74</v>
      </c>
      <c r="B101" s="71" t="s">
        <v>75</v>
      </c>
      <c r="C101" s="72">
        <f>SUM(C85,C94,C100)</f>
        <v>106165</v>
      </c>
      <c r="D101" s="72">
        <f>SUM(D85,D94,D100)</f>
        <v>106503</v>
      </c>
      <c r="E101" s="72">
        <f>SUM(E85,E94,E100)</f>
        <v>54840</v>
      </c>
      <c r="F101" s="12">
        <f t="shared" si="6"/>
        <v>338</v>
      </c>
    </row>
  </sheetData>
  <sheetProtection selectLockedCells="1" selectUnlockedCells="1"/>
  <mergeCells count="3">
    <mergeCell ref="A1:D1"/>
    <mergeCell ref="B3:E5"/>
    <mergeCell ref="B6:E7"/>
  </mergeCells>
  <printOptions/>
  <pageMargins left="0.75" right="0.75" top="1" bottom="1" header="0.5118055555555555" footer="0.5118055555555555"/>
  <pageSetup horizontalDpi="300" verticalDpi="300" orientation="portrait" paperSize="9" scale="80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2017-04-19T11:07:29Z</cp:lastPrinted>
  <dcterms:created xsi:type="dcterms:W3CDTF">2013-01-22T14:24:07Z</dcterms:created>
  <dcterms:modified xsi:type="dcterms:W3CDTF">2019-01-03T07:51:53Z</dcterms:modified>
  <cp:category/>
  <cp:version/>
  <cp:contentType/>
  <cp:contentStatus/>
</cp:coreProperties>
</file>