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AABA5698-E9F1-44A6-9A8D-4EAEE2D28F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1" l="1"/>
  <c r="R30" i="1" s="1"/>
  <c r="S25" i="1"/>
  <c r="S30" i="1" s="1"/>
  <c r="R23" i="1"/>
  <c r="I19" i="1"/>
  <c r="H19" i="1"/>
  <c r="I10" i="1"/>
  <c r="J10" i="1"/>
  <c r="R31" i="1" l="1"/>
  <c r="R33" i="1" s="1"/>
  <c r="I9" i="1"/>
  <c r="I23" i="1" s="1"/>
  <c r="Q23" i="1" l="1"/>
  <c r="H10" i="1" l="1"/>
  <c r="H9" i="1" s="1"/>
  <c r="H23" i="1" s="1"/>
  <c r="Q25" i="1" l="1"/>
  <c r="Q30" i="1" s="1"/>
  <c r="I26" i="1"/>
  <c r="I25" i="1" s="1"/>
  <c r="I30" i="1" s="1"/>
  <c r="J26" i="1"/>
  <c r="J25" i="1" s="1"/>
  <c r="J30" i="1" s="1"/>
  <c r="H26" i="1"/>
  <c r="H30" i="1" s="1"/>
  <c r="S9" i="1"/>
  <c r="S23" i="1" s="1"/>
  <c r="S31" i="1" s="1"/>
  <c r="S33" i="1" s="1"/>
  <c r="J9" i="1"/>
  <c r="J23" i="1" s="1"/>
  <c r="Q31" i="1" l="1"/>
  <c r="Q33" i="1" s="1"/>
  <c r="I31" i="1"/>
  <c r="I33" i="1" s="1"/>
  <c r="J31" i="1"/>
  <c r="J33" i="1" s="1"/>
  <c r="H31" i="1" l="1"/>
  <c r="H33" i="1" s="1"/>
</calcChain>
</file>

<file path=xl/sharedStrings.xml><?xml version="1.0" encoding="utf-8"?>
<sst xmlns="http://schemas.openxmlformats.org/spreadsheetml/2006/main" count="75" uniqueCount="69">
  <si>
    <t>Teljesítés</t>
  </si>
  <si>
    <t>KIADÁSOK</t>
  </si>
  <si>
    <t>Községi Önkormányzat</t>
  </si>
  <si>
    <t>Demjén</t>
  </si>
  <si>
    <t>Közhatalmi bevételek</t>
  </si>
  <si>
    <t>Működési bevételek</t>
  </si>
  <si>
    <t>Felhalmozási bevételek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</si>
  <si>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</si>
  <si>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</si>
  <si>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</si>
  <si>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</si>
  <si>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</si>
  <si>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</si>
  <si>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</si>
  <si>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</si>
  <si>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</si>
  <si>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</si>
  <si>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</si>
  <si>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</si>
  <si>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</si>
  <si>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</si>
  <si>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</si>
  <si>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</si>
  <si>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</si>
  <si>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</si>
  <si>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</si>
  <si>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</si>
  <si>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</si>
  <si>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</si>
  <si>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</si>
  <si>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</si>
  <si>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</si>
  <si>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</si>
  <si>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</si>
  <si>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</si>
  <si>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</si>
  <si>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</si>
  <si>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</si>
  <si>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</si>
  <si>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</si>
  <si>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Eredeti előirányzat</t>
  </si>
  <si>
    <t>Települési önkormányzatok szociális, gyermekjóléti és gyermek étkeztetési  feladatainak támogatása</t>
  </si>
  <si>
    <t>Felhalmozási célú átvett pénzeszköz</t>
  </si>
  <si>
    <t>Rendezésre váró tételek</t>
  </si>
  <si>
    <t>Települési  szociális támogatás</t>
  </si>
  <si>
    <t>Fejélesztési célú  kiadás</t>
  </si>
  <si>
    <t>Települési önkormányzatok kulturális feladatainak támogatása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</si>
  <si>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</si>
  <si>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</si>
  <si>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</si>
  <si>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</si>
  <si>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Működési tartalék</t>
  </si>
  <si>
    <t>Helyi önkormányzatok működésének általlános támogatása</t>
  </si>
  <si>
    <t>Települési önkormányzatok egyes köznevelési feladatainak támogatása</t>
  </si>
  <si>
    <t>Egyéb működési célú támogatás államháztartáson belülről</t>
  </si>
  <si>
    <t>Egyéb felhalmozási célú átvett pénzeszköz</t>
  </si>
  <si>
    <t>Működési célú pénzeszköz átadás államháztartáson belülre</t>
  </si>
  <si>
    <t>Működési célú pénzeszköz átadás államháztartáson kívülre</t>
  </si>
  <si>
    <t>Beruházási kiadások</t>
  </si>
  <si>
    <t>Felújítási kiadások</t>
  </si>
  <si>
    <t>Fejlesztési tartalék</t>
  </si>
  <si>
    <t>Államháztartáson belül megelőlegezések visszafizetése</t>
  </si>
  <si>
    <t>Előző évi pénzmaradvány igénybe vétele</t>
  </si>
  <si>
    <t>II.</t>
  </si>
  <si>
    <t>XV.</t>
  </si>
  <si>
    <t>XVI.</t>
  </si>
  <si>
    <t>Működési célú hitel felvétel</t>
  </si>
  <si>
    <t>2020.</t>
  </si>
  <si>
    <t>1. 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</si>
</sst>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 tint="-0.3499862666707357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3" fillId="2" borderId="1" xfId="0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165" fontId="4" fillId="0" borderId="1" xfId="1" applyNumberFormat="1" applyFont="1" applyBorder="1"/>
    <xf numFmtId="165" fontId="8" fillId="0" borderId="1" xfId="1" applyNumberFormat="1" applyFont="1" applyBorder="1"/>
    <xf numFmtId="165" fontId="7" fillId="5" borderId="1" xfId="1" applyNumberFormat="1" applyFont="1" applyFill="1" applyBorder="1"/>
    <xf numFmtId="165" fontId="7" fillId="2" borderId="1" xfId="1" applyNumberFormat="1" applyFont="1" applyFill="1" applyBorder="1"/>
    <xf numFmtId="165" fontId="10" fillId="5" borderId="1" xfId="1" applyNumberFormat="1" applyFont="1" applyFill="1" applyBorder="1"/>
    <xf numFmtId="165" fontId="11" fillId="5" borderId="1" xfId="1" applyNumberFormat="1" applyFont="1" applyFill="1" applyBorder="1"/>
    <xf numFmtId="165" fontId="15" fillId="5" borderId="1" xfId="1" applyNumberFormat="1" applyFont="1" applyFill="1" applyBorder="1"/>
    <xf numFmtId="165" fontId="4" fillId="2" borderId="1" xfId="1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5" fontId="8" fillId="2" borderId="1" xfId="1" applyNumberFormat="1" applyFont="1" applyFill="1" applyBorder="1"/>
    <xf numFmtId="165" fontId="17" fillId="2" borderId="1" xfId="1" applyNumberFormat="1" applyFont="1" applyFill="1" applyBorder="1"/>
    <xf numFmtId="0" fontId="4" fillId="2" borderId="4" xfId="0" applyFont="1" applyFill="1" applyBorder="1"/>
    <xf numFmtId="165" fontId="5" fillId="2" borderId="1" xfId="1" applyNumberFormat="1" applyFont="1" applyFill="1" applyBorder="1"/>
    <xf numFmtId="0" fontId="4" fillId="6" borderId="4" xfId="0" applyFont="1" applyFill="1" applyBorder="1"/>
    <xf numFmtId="165" fontId="5" fillId="6" borderId="1" xfId="1" applyNumberFormat="1" applyFont="1" applyFill="1" applyBorder="1"/>
    <xf numFmtId="0" fontId="5" fillId="2" borderId="4" xfId="0" applyFont="1" applyFill="1" applyBorder="1"/>
    <xf numFmtId="0" fontId="7" fillId="2" borderId="3" xfId="0" applyFont="1" applyFill="1" applyBorder="1"/>
    <xf numFmtId="165" fontId="5" fillId="2" borderId="1" xfId="1" applyNumberFormat="1" applyFont="1" applyFill="1" applyBorder="1" applyAlignment="1">
      <alignment horizontal="right"/>
    </xf>
    <xf numFmtId="0" fontId="9" fillId="2" borderId="4" xfId="0" applyFont="1" applyFill="1" applyBorder="1"/>
    <xf numFmtId="0" fontId="10" fillId="2" borderId="4" xfId="0" applyFont="1" applyFill="1" applyBorder="1"/>
    <xf numFmtId="3" fontId="9" fillId="2" borderId="4" xfId="0" applyNumberFormat="1" applyFont="1" applyFill="1" applyBorder="1"/>
    <xf numFmtId="3" fontId="5" fillId="2" borderId="1" xfId="1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7" fillId="2" borderId="1" xfId="1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165" fontId="0" fillId="0" borderId="0" xfId="1" applyNumberFormat="1" applyFont="1"/>
    <xf numFmtId="165" fontId="19" fillId="0" borderId="1" xfId="1" applyNumberFormat="1" applyFont="1" applyBorder="1"/>
    <xf numFmtId="165" fontId="18" fillId="2" borderId="1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5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Normal="100" workbookViewId="0">
      <selection sqref="A1:T1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9" width="20.28515625" bestFit="1" customWidth="1"/>
    <col min="10" max="10" width="10.85546875" customWidth="1"/>
    <col min="11" max="11" width="5.5703125" customWidth="1"/>
    <col min="17" max="17" width="14.5703125" style="48" customWidth="1"/>
    <col min="18" max="18" width="15.140625" customWidth="1"/>
    <col min="19" max="19" width="12.140625" customWidth="1"/>
  </cols>
  <sheetData>
    <row r="1" spans="1:20" x14ac:dyDescent="0.25">
      <c r="A1" s="107" t="s">
        <v>68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x14ac:dyDescent="0.25">
      <c r="A2" s="108" t="s">
        <v>2</v>
      </c>
      <c r="B2" s="108"/>
      <c r="C2" s="108"/>
      <c r="D2" s="10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6"/>
      <c r="R2" s="1"/>
      <c r="S2" s="1"/>
      <c r="T2" s="1"/>
    </row>
    <row r="3" spans="1:20" x14ac:dyDescent="0.25">
      <c r="A3" s="108" t="s">
        <v>3</v>
      </c>
      <c r="B3" s="108"/>
      <c r="C3" s="108"/>
      <c r="D3" s="10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/>
      <c r="R3" s="1"/>
      <c r="S3" s="1"/>
      <c r="T3" s="1"/>
    </row>
    <row r="4" spans="1:20" x14ac:dyDescent="0.25">
      <c r="A4" s="78"/>
      <c r="B4" s="78"/>
      <c r="C4" s="78"/>
      <c r="D4" s="78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46"/>
      <c r="R4" s="77"/>
      <c r="S4" s="77"/>
      <c r="T4" s="77"/>
    </row>
    <row r="5" spans="1:20" x14ac:dyDescent="0.25">
      <c r="A5" s="78"/>
      <c r="B5" s="78"/>
      <c r="C5" s="78"/>
      <c r="D5" s="78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46"/>
      <c r="R5" s="77"/>
      <c r="S5" s="77"/>
      <c r="T5" s="77"/>
    </row>
    <row r="6" spans="1:20" ht="15" customHeight="1" x14ac:dyDescent="0.25">
      <c r="A6" s="111" t="s">
        <v>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</row>
    <row r="7" spans="1:20" x14ac:dyDescent="0.25">
      <c r="A7" s="109" t="s">
        <v>67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 t="s">
        <v>8</v>
      </c>
      <c r="S7" s="110"/>
    </row>
    <row r="8" spans="1:20" ht="23.25" x14ac:dyDescent="0.25">
      <c r="A8" s="2" t="s">
        <v>9</v>
      </c>
      <c r="B8" s="81" t="s">
        <v>10</v>
      </c>
      <c r="C8" s="81"/>
      <c r="D8" s="81"/>
      <c r="E8" s="81"/>
      <c r="F8" s="81"/>
      <c r="G8" s="82"/>
      <c r="H8" s="4" t="s">
        <v>40</v>
      </c>
      <c r="I8" s="5" t="s">
        <v>11</v>
      </c>
      <c r="J8" s="6" t="s">
        <v>0</v>
      </c>
      <c r="K8" s="7" t="s">
        <v>9</v>
      </c>
      <c r="L8" s="83" t="s">
        <v>1</v>
      </c>
      <c r="M8" s="81"/>
      <c r="N8" s="81"/>
      <c r="O8" s="81"/>
      <c r="P8" s="82"/>
      <c r="Q8" s="14" t="s">
        <v>40</v>
      </c>
      <c r="R8" s="79" t="s">
        <v>11</v>
      </c>
      <c r="S8" s="80" t="s">
        <v>0</v>
      </c>
    </row>
    <row r="9" spans="1:20" x14ac:dyDescent="0.25">
      <c r="A9" s="8" t="s">
        <v>12</v>
      </c>
      <c r="B9" s="102" t="s">
        <v>50</v>
      </c>
      <c r="C9" s="103"/>
      <c r="D9" s="103"/>
      <c r="E9" s="103"/>
      <c r="F9" s="103"/>
      <c r="G9" s="56"/>
      <c r="H9" s="57">
        <f>SUM(H15+H10)</f>
        <v>37915193</v>
      </c>
      <c r="I9" s="57">
        <f>SUM(I15+I10)</f>
        <v>35958992</v>
      </c>
      <c r="J9" s="57">
        <f>SUM(J11:J15)</f>
        <v>0</v>
      </c>
      <c r="K9" s="9" t="s">
        <v>16</v>
      </c>
      <c r="L9" s="60" t="s">
        <v>14</v>
      </c>
      <c r="M9" s="16"/>
      <c r="N9" s="16"/>
      <c r="O9" s="16"/>
      <c r="P9" s="56"/>
      <c r="Q9" s="11">
        <v>88388806</v>
      </c>
      <c r="R9" s="11">
        <v>87067437</v>
      </c>
      <c r="S9" s="11">
        <f>SUM(S11:S16)</f>
        <v>0</v>
      </c>
    </row>
    <row r="10" spans="1:20" x14ac:dyDescent="0.25">
      <c r="A10" s="8"/>
      <c r="B10" s="99" t="s">
        <v>48</v>
      </c>
      <c r="C10" s="100"/>
      <c r="D10" s="100"/>
      <c r="E10" s="100"/>
      <c r="F10" s="100"/>
      <c r="G10" s="58"/>
      <c r="H10" s="59">
        <f>SUM(H11:H14)</f>
        <v>24473793</v>
      </c>
      <c r="I10" s="59">
        <f t="shared" ref="I10:J10" si="0">SUM(I11:I14)</f>
        <v>22517592</v>
      </c>
      <c r="J10" s="59">
        <f t="shared" si="0"/>
        <v>0</v>
      </c>
      <c r="K10" s="9"/>
      <c r="L10" s="104"/>
      <c r="M10" s="105"/>
      <c r="N10" s="105"/>
      <c r="O10" s="105"/>
      <c r="P10" s="106"/>
      <c r="Q10" s="11"/>
      <c r="R10" s="11"/>
      <c r="S10" s="11"/>
    </row>
    <row r="11" spans="1:20" ht="27" customHeight="1" x14ac:dyDescent="0.25">
      <c r="A11" s="8"/>
      <c r="B11" s="93" t="s">
        <v>52</v>
      </c>
      <c r="C11" s="94"/>
      <c r="D11" s="94"/>
      <c r="E11" s="94"/>
      <c r="F11" s="94"/>
      <c r="G11" s="95"/>
      <c r="H11" s="37">
        <v>3948797</v>
      </c>
      <c r="I11" s="37">
        <v>1379446</v>
      </c>
      <c r="J11" s="75"/>
      <c r="K11" s="9"/>
      <c r="L11" s="84"/>
      <c r="M11" s="85"/>
      <c r="N11" s="85"/>
      <c r="O11" s="85"/>
      <c r="P11" s="86"/>
      <c r="Q11" s="10"/>
      <c r="R11" s="10"/>
      <c r="S11" s="11"/>
    </row>
    <row r="12" spans="1:20" ht="25.5" customHeight="1" x14ac:dyDescent="0.25">
      <c r="A12" s="8"/>
      <c r="B12" s="96" t="s">
        <v>53</v>
      </c>
      <c r="C12" s="97"/>
      <c r="D12" s="97"/>
      <c r="E12" s="97"/>
      <c r="F12" s="97"/>
      <c r="G12" s="50"/>
      <c r="H12" s="37">
        <v>15666350</v>
      </c>
      <c r="I12" s="37">
        <v>16103500</v>
      </c>
      <c r="J12" s="37"/>
      <c r="K12" s="9"/>
      <c r="L12" s="84"/>
      <c r="M12" s="85"/>
      <c r="N12" s="85"/>
      <c r="O12" s="85"/>
      <c r="P12" s="86"/>
      <c r="Q12" s="10"/>
      <c r="R12" s="10"/>
      <c r="S12" s="11"/>
    </row>
    <row r="13" spans="1:20" ht="29.25" customHeight="1" x14ac:dyDescent="0.25">
      <c r="A13" s="8"/>
      <c r="B13" s="96" t="s">
        <v>41</v>
      </c>
      <c r="C13" s="97"/>
      <c r="D13" s="97"/>
      <c r="E13" s="97"/>
      <c r="F13" s="97"/>
      <c r="G13" s="98"/>
      <c r="H13" s="37">
        <v>3058646</v>
      </c>
      <c r="I13" s="37">
        <v>3234646</v>
      </c>
      <c r="J13" s="37"/>
      <c r="K13" s="9"/>
      <c r="L13" s="87"/>
      <c r="M13" s="88"/>
      <c r="N13" s="88"/>
      <c r="O13" s="88"/>
      <c r="P13" s="89"/>
      <c r="Q13" s="45"/>
      <c r="R13" s="12"/>
      <c r="S13" s="12"/>
    </row>
    <row r="14" spans="1:20" x14ac:dyDescent="0.25">
      <c r="A14" s="8"/>
      <c r="B14" s="93" t="s">
        <v>46</v>
      </c>
      <c r="C14" s="94"/>
      <c r="D14" s="94"/>
      <c r="E14" s="94"/>
      <c r="F14" s="94"/>
      <c r="G14" s="95"/>
      <c r="H14" s="37">
        <v>1800000</v>
      </c>
      <c r="I14" s="38">
        <v>1800000</v>
      </c>
      <c r="J14" s="38"/>
      <c r="K14" s="9"/>
      <c r="L14" s="90"/>
      <c r="M14" s="88"/>
      <c r="N14" s="88"/>
      <c r="O14" s="88"/>
      <c r="P14" s="92"/>
      <c r="Q14" s="13"/>
      <c r="R14" s="13"/>
      <c r="S14" s="14"/>
    </row>
    <row r="15" spans="1:20" x14ac:dyDescent="0.25">
      <c r="A15" s="8"/>
      <c r="B15" s="87" t="s">
        <v>54</v>
      </c>
      <c r="C15" s="101"/>
      <c r="D15" s="101"/>
      <c r="E15" s="101"/>
      <c r="F15" s="101"/>
      <c r="G15" s="51"/>
      <c r="H15" s="54">
        <v>13441400</v>
      </c>
      <c r="I15" s="76">
        <v>13441400</v>
      </c>
      <c r="J15" s="55"/>
      <c r="K15" s="9"/>
      <c r="L15" s="90"/>
      <c r="M15" s="91"/>
      <c r="N15" s="91"/>
      <c r="O15" s="91"/>
      <c r="P15" s="92"/>
      <c r="Q15" s="13"/>
      <c r="R15" s="13"/>
      <c r="S15" s="14"/>
    </row>
    <row r="16" spans="1:20" x14ac:dyDescent="0.25">
      <c r="A16" s="8" t="s">
        <v>63</v>
      </c>
      <c r="B16" s="102" t="s">
        <v>4</v>
      </c>
      <c r="C16" s="103"/>
      <c r="D16" s="103"/>
      <c r="E16" s="103"/>
      <c r="F16" s="103"/>
      <c r="G16" s="112"/>
      <c r="H16" s="40">
        <v>59980188</v>
      </c>
      <c r="I16" s="40">
        <v>58685209</v>
      </c>
      <c r="J16" s="40"/>
      <c r="K16" s="9"/>
      <c r="L16" s="93"/>
      <c r="M16" s="126"/>
      <c r="N16" s="126"/>
      <c r="O16" s="126"/>
      <c r="P16" s="127"/>
      <c r="Q16" s="13"/>
      <c r="R16" s="13"/>
      <c r="S16" s="14"/>
    </row>
    <row r="17" spans="1:19" x14ac:dyDescent="0.25">
      <c r="A17" s="8" t="s">
        <v>15</v>
      </c>
      <c r="B17" s="18" t="s">
        <v>5</v>
      </c>
      <c r="C17" s="16"/>
      <c r="D17" s="16"/>
      <c r="E17" s="16"/>
      <c r="F17" s="16"/>
      <c r="G17" s="16"/>
      <c r="H17" s="40">
        <v>5934460</v>
      </c>
      <c r="I17" s="40">
        <v>5934460</v>
      </c>
      <c r="J17" s="40"/>
      <c r="K17" s="9" t="s">
        <v>17</v>
      </c>
      <c r="L17" s="102" t="s">
        <v>44</v>
      </c>
      <c r="M17" s="101"/>
      <c r="N17" s="101"/>
      <c r="O17" s="101"/>
      <c r="P17" s="137"/>
      <c r="Q17" s="66">
        <v>1969059</v>
      </c>
      <c r="R17" s="67">
        <v>1969059</v>
      </c>
      <c r="S17" s="67"/>
    </row>
    <row r="18" spans="1:19" ht="37.5" customHeight="1" x14ac:dyDescent="0.25">
      <c r="A18" s="8" t="s">
        <v>19</v>
      </c>
      <c r="B18" s="102" t="s">
        <v>62</v>
      </c>
      <c r="C18" s="103"/>
      <c r="D18" s="103"/>
      <c r="E18" s="103"/>
      <c r="F18" s="103"/>
      <c r="G18" s="52"/>
      <c r="H18" s="57">
        <v>86476</v>
      </c>
      <c r="I18" s="44"/>
      <c r="J18" s="44"/>
      <c r="K18" s="9" t="s">
        <v>18</v>
      </c>
      <c r="L18" s="131" t="s">
        <v>56</v>
      </c>
      <c r="M18" s="132"/>
      <c r="N18" s="132"/>
      <c r="O18" s="132"/>
      <c r="P18" s="133"/>
      <c r="Q18" s="11">
        <v>8683000</v>
      </c>
      <c r="R18" s="11">
        <v>16531000</v>
      </c>
      <c r="S18" s="11"/>
    </row>
    <row r="19" spans="1:19" ht="31.5" customHeight="1" x14ac:dyDescent="0.25">
      <c r="A19" s="8" t="s">
        <v>49</v>
      </c>
      <c r="B19" s="61" t="s">
        <v>20</v>
      </c>
      <c r="C19" s="16"/>
      <c r="D19" s="16"/>
      <c r="E19" s="16"/>
      <c r="F19" s="16"/>
      <c r="G19" s="16"/>
      <c r="H19" s="40">
        <f>SUM(H20)</f>
        <v>160000</v>
      </c>
      <c r="I19" s="40">
        <f>SUM(I20)</f>
        <v>160000</v>
      </c>
      <c r="J19" s="40"/>
      <c r="K19" s="9" t="s">
        <v>27</v>
      </c>
      <c r="L19" s="138" t="s">
        <v>57</v>
      </c>
      <c r="M19" s="139"/>
      <c r="N19" s="139"/>
      <c r="O19" s="139"/>
      <c r="P19" s="140"/>
      <c r="Q19" s="13">
        <v>1780000</v>
      </c>
      <c r="R19" s="13">
        <v>2000000</v>
      </c>
      <c r="S19" s="13"/>
    </row>
    <row r="20" spans="1:19" x14ac:dyDescent="0.25">
      <c r="A20" s="8"/>
      <c r="B20" s="102" t="s">
        <v>21</v>
      </c>
      <c r="C20" s="124"/>
      <c r="D20" s="124"/>
      <c r="E20" s="124"/>
      <c r="F20" s="124"/>
      <c r="G20" s="16"/>
      <c r="H20" s="44">
        <v>160000</v>
      </c>
      <c r="I20" s="40">
        <v>160000</v>
      </c>
      <c r="J20" s="40"/>
      <c r="K20" s="9" t="s">
        <v>64</v>
      </c>
      <c r="L20" s="141" t="s">
        <v>51</v>
      </c>
      <c r="M20" s="142"/>
      <c r="N20" s="142"/>
      <c r="O20" s="142"/>
      <c r="P20" s="143"/>
      <c r="Q20" s="13">
        <v>2276500</v>
      </c>
      <c r="R20" s="13">
        <v>1411452</v>
      </c>
      <c r="S20" s="13"/>
    </row>
    <row r="21" spans="1:19" x14ac:dyDescent="0.25">
      <c r="A21" s="8"/>
      <c r="B21" s="102" t="s">
        <v>66</v>
      </c>
      <c r="C21" s="103"/>
      <c r="D21" s="103"/>
      <c r="E21" s="103"/>
      <c r="F21" s="103"/>
      <c r="G21" s="16"/>
      <c r="H21" s="44"/>
      <c r="I21" s="40">
        <v>9219239</v>
      </c>
      <c r="J21" s="40"/>
      <c r="K21" s="9"/>
      <c r="L21" s="71"/>
      <c r="M21" s="72"/>
      <c r="N21" s="72"/>
      <c r="O21" s="72"/>
      <c r="P21" s="73"/>
      <c r="Q21" s="13"/>
      <c r="R21" s="13"/>
      <c r="S21" s="13"/>
    </row>
    <row r="22" spans="1:19" x14ac:dyDescent="0.25">
      <c r="A22" s="8" t="s">
        <v>22</v>
      </c>
      <c r="B22" s="102" t="s">
        <v>23</v>
      </c>
      <c r="C22" s="103"/>
      <c r="D22" s="103"/>
      <c r="E22" s="103"/>
      <c r="F22" s="103"/>
      <c r="G22" s="60"/>
      <c r="H22" s="57"/>
      <c r="I22" s="57"/>
      <c r="J22" s="57"/>
      <c r="K22" s="9" t="s">
        <v>65</v>
      </c>
      <c r="L22" s="134" t="s">
        <v>61</v>
      </c>
      <c r="M22" s="135"/>
      <c r="N22" s="135"/>
      <c r="O22" s="135"/>
      <c r="P22" s="136"/>
      <c r="Q22" s="11">
        <v>978952</v>
      </c>
      <c r="R22" s="17">
        <v>978952</v>
      </c>
      <c r="S22" s="17"/>
    </row>
    <row r="23" spans="1:19" x14ac:dyDescent="0.25">
      <c r="A23" s="18"/>
      <c r="B23" s="128" t="s">
        <v>24</v>
      </c>
      <c r="C23" s="129"/>
      <c r="D23" s="129"/>
      <c r="E23" s="129"/>
      <c r="F23" s="129"/>
      <c r="G23" s="19"/>
      <c r="H23" s="41">
        <f>SUM(H9+H16+H17+H18+H19+H22+H21)</f>
        <v>104076317</v>
      </c>
      <c r="I23" s="41">
        <f t="shared" ref="I23:J23" si="1">SUM(I9+I16+I17+I18+I19+I22+I21)</f>
        <v>109957900</v>
      </c>
      <c r="J23" s="41">
        <f t="shared" si="1"/>
        <v>0</v>
      </c>
      <c r="K23" s="9"/>
      <c r="L23" s="128" t="s">
        <v>25</v>
      </c>
      <c r="M23" s="129"/>
      <c r="N23" s="129"/>
      <c r="O23" s="129"/>
      <c r="P23" s="130"/>
      <c r="Q23" s="15">
        <f>SUM(Q9+Q17+Q18+Q19+Q20+Q22)</f>
        <v>104076317</v>
      </c>
      <c r="R23" s="15">
        <f t="shared" ref="R23:S23" si="2">SUM(R9+R17+R18+R19+R20+R22)</f>
        <v>109957900</v>
      </c>
      <c r="S23" s="15">
        <f t="shared" si="2"/>
        <v>0</v>
      </c>
    </row>
    <row r="24" spans="1:19" x14ac:dyDescent="0.25">
      <c r="A24" s="18" t="s">
        <v>26</v>
      </c>
      <c r="B24" s="102" t="s">
        <v>4</v>
      </c>
      <c r="C24" s="103"/>
      <c r="D24" s="103"/>
      <c r="E24" s="103"/>
      <c r="F24" s="103"/>
      <c r="G24" s="112"/>
      <c r="H24" s="57">
        <v>32299812</v>
      </c>
      <c r="I24" s="44">
        <v>19754787</v>
      </c>
      <c r="J24" s="44"/>
      <c r="K24" s="9"/>
      <c r="L24" s="113"/>
      <c r="M24" s="114"/>
      <c r="N24" s="114"/>
      <c r="O24" s="114"/>
      <c r="P24" s="115"/>
      <c r="Q24" s="13"/>
      <c r="R24" s="13"/>
      <c r="S24" s="13"/>
    </row>
    <row r="25" spans="1:19" x14ac:dyDescent="0.25">
      <c r="A25" s="49" t="s">
        <v>28</v>
      </c>
      <c r="B25" s="102" t="s">
        <v>6</v>
      </c>
      <c r="C25" s="103"/>
      <c r="D25" s="103"/>
      <c r="E25" s="103"/>
      <c r="F25" s="103"/>
      <c r="G25" s="53"/>
      <c r="H25" s="62"/>
      <c r="I25" s="62">
        <f>SUM(I26:I27)</f>
        <v>0</v>
      </c>
      <c r="J25" s="62">
        <f>SUM(J26:J27)</f>
        <v>0</v>
      </c>
      <c r="K25" s="9" t="s">
        <v>29</v>
      </c>
      <c r="L25" s="102" t="s">
        <v>45</v>
      </c>
      <c r="M25" s="103"/>
      <c r="N25" s="103"/>
      <c r="O25" s="103"/>
      <c r="P25" s="112"/>
      <c r="Q25" s="68">
        <f>SUM(Q26:Q27)</f>
        <v>48931888</v>
      </c>
      <c r="R25" s="68">
        <f t="shared" ref="R25:S25" si="3">SUM(R26:R27)</f>
        <v>67233100</v>
      </c>
      <c r="S25" s="68">
        <f t="shared" si="3"/>
        <v>0</v>
      </c>
    </row>
    <row r="26" spans="1:19" x14ac:dyDescent="0.25">
      <c r="A26" s="18" t="s">
        <v>30</v>
      </c>
      <c r="B26" s="102" t="s">
        <v>42</v>
      </c>
      <c r="C26" s="103"/>
      <c r="D26" s="103"/>
      <c r="E26" s="103"/>
      <c r="F26" s="103"/>
      <c r="G26" s="60"/>
      <c r="H26" s="57">
        <f>SUM(H27)</f>
        <v>7207189</v>
      </c>
      <c r="I26" s="57">
        <f t="shared" ref="I26:J26" si="4">SUM(I27)</f>
        <v>0</v>
      </c>
      <c r="J26" s="57">
        <f t="shared" si="4"/>
        <v>0</v>
      </c>
      <c r="K26" s="9"/>
      <c r="L26" s="93" t="s">
        <v>58</v>
      </c>
      <c r="M26" s="94"/>
      <c r="N26" s="94"/>
      <c r="O26" s="94"/>
      <c r="P26" s="95"/>
      <c r="Q26" s="13">
        <v>32225000</v>
      </c>
      <c r="R26" s="13">
        <v>41978400</v>
      </c>
      <c r="S26" s="13"/>
    </row>
    <row r="27" spans="1:19" ht="25.5" customHeight="1" x14ac:dyDescent="0.25">
      <c r="A27" s="18"/>
      <c r="B27" s="96" t="s">
        <v>55</v>
      </c>
      <c r="C27" s="125"/>
      <c r="D27" s="125"/>
      <c r="E27" s="125"/>
      <c r="F27" s="125"/>
      <c r="G27" s="3"/>
      <c r="H27" s="37">
        <v>7207189</v>
      </c>
      <c r="I27" s="37"/>
      <c r="J27" s="37"/>
      <c r="K27" s="9"/>
      <c r="L27" s="93" t="s">
        <v>59</v>
      </c>
      <c r="M27" s="126"/>
      <c r="N27" s="126"/>
      <c r="O27" s="126"/>
      <c r="P27" s="127"/>
      <c r="Q27" s="13">
        <v>16706888</v>
      </c>
      <c r="R27" s="13">
        <v>25254700</v>
      </c>
      <c r="S27" s="13"/>
    </row>
    <row r="28" spans="1:19" x14ac:dyDescent="0.25">
      <c r="A28" s="18" t="s">
        <v>13</v>
      </c>
      <c r="B28" s="18" t="s">
        <v>47</v>
      </c>
      <c r="C28" s="16"/>
      <c r="D28" s="16"/>
      <c r="E28" s="16"/>
      <c r="F28" s="16"/>
      <c r="G28" s="16"/>
      <c r="H28" s="40">
        <v>47391837</v>
      </c>
      <c r="I28" s="40">
        <v>47478313</v>
      </c>
      <c r="J28" s="40"/>
      <c r="K28" s="9" t="s">
        <v>32</v>
      </c>
      <c r="L28" s="102" t="s">
        <v>60</v>
      </c>
      <c r="M28" s="103"/>
      <c r="N28" s="103"/>
      <c r="O28" s="103"/>
      <c r="P28" s="112"/>
      <c r="Q28" s="69">
        <v>37966950</v>
      </c>
      <c r="R28" s="17"/>
      <c r="S28" s="17"/>
    </row>
    <row r="29" spans="1:19" x14ac:dyDescent="0.25">
      <c r="A29" s="18"/>
      <c r="B29" s="18" t="s">
        <v>31</v>
      </c>
      <c r="C29" s="16"/>
      <c r="D29" s="63"/>
      <c r="E29" s="64"/>
      <c r="F29" s="64"/>
      <c r="G29" s="65"/>
      <c r="H29" s="40"/>
      <c r="I29" s="40"/>
      <c r="J29" s="40"/>
      <c r="K29" s="9"/>
      <c r="L29" s="102" t="s">
        <v>33</v>
      </c>
      <c r="M29" s="103"/>
      <c r="N29" s="103"/>
      <c r="O29" s="103"/>
      <c r="P29" s="112"/>
      <c r="Q29" s="69"/>
      <c r="R29" s="11"/>
      <c r="S29" s="11"/>
    </row>
    <row r="30" spans="1:19" x14ac:dyDescent="0.25">
      <c r="A30" s="18"/>
      <c r="B30" s="20" t="s">
        <v>34</v>
      </c>
      <c r="C30" s="21"/>
      <c r="D30" s="22"/>
      <c r="E30" s="19"/>
      <c r="F30" s="19"/>
      <c r="G30" s="23"/>
      <c r="H30" s="39">
        <f>SUM(H24+H25+H26+H28+H29)</f>
        <v>86898838</v>
      </c>
      <c r="I30" s="39">
        <f t="shared" ref="I30:J30" si="5">SUM(I24+I25+I26+I28+I29)</f>
        <v>67233100</v>
      </c>
      <c r="J30" s="39">
        <f t="shared" si="5"/>
        <v>0</v>
      </c>
      <c r="K30" s="9"/>
      <c r="L30" s="118" t="s">
        <v>35</v>
      </c>
      <c r="M30" s="119"/>
      <c r="N30" s="119"/>
      <c r="O30" s="119"/>
      <c r="P30" s="120"/>
      <c r="Q30" s="47">
        <f>SUM(Q25+Q28+Q29)</f>
        <v>86898838</v>
      </c>
      <c r="R30" s="47">
        <f t="shared" ref="R30:S30" si="6">SUM(R25+R28+R29)</f>
        <v>67233100</v>
      </c>
      <c r="S30" s="47">
        <f t="shared" si="6"/>
        <v>0</v>
      </c>
    </row>
    <row r="31" spans="1:19" x14ac:dyDescent="0.25">
      <c r="A31" s="18"/>
      <c r="B31" s="24" t="s">
        <v>36</v>
      </c>
      <c r="C31" s="25"/>
      <c r="D31" s="26"/>
      <c r="E31" s="25"/>
      <c r="F31" s="25"/>
      <c r="G31" s="27"/>
      <c r="H31" s="42">
        <f>SUM(H23+H30)</f>
        <v>190975155</v>
      </c>
      <c r="I31" s="42">
        <f>SUM(I23+I30)</f>
        <v>177191000</v>
      </c>
      <c r="J31" s="42">
        <f>SUM(J23+J30)</f>
        <v>0</v>
      </c>
      <c r="K31" s="28"/>
      <c r="L31" s="121" t="s">
        <v>37</v>
      </c>
      <c r="M31" s="122"/>
      <c r="N31" s="122"/>
      <c r="O31" s="122"/>
      <c r="P31" s="123"/>
      <c r="Q31" s="29">
        <f>SUM(Q23+Q30)</f>
        <v>190975155</v>
      </c>
      <c r="R31" s="29">
        <f t="shared" ref="R31:S31" si="7">SUM(R23+R30)</f>
        <v>177191000</v>
      </c>
      <c r="S31" s="29">
        <f t="shared" si="7"/>
        <v>0</v>
      </c>
    </row>
    <row r="32" spans="1:19" x14ac:dyDescent="0.25">
      <c r="A32" s="18"/>
      <c r="B32" s="102" t="s">
        <v>43</v>
      </c>
      <c r="C32" s="124"/>
      <c r="D32" s="124"/>
      <c r="E32" s="124"/>
      <c r="F32" s="124"/>
      <c r="G32" s="16"/>
      <c r="H32" s="40"/>
      <c r="I32" s="40"/>
      <c r="J32" s="40"/>
      <c r="K32" s="9"/>
      <c r="L32" s="102" t="s">
        <v>43</v>
      </c>
      <c r="M32" s="103"/>
      <c r="N32" s="103"/>
      <c r="O32" s="103"/>
      <c r="P32" s="112"/>
      <c r="Q32" s="70"/>
      <c r="R32" s="70"/>
      <c r="S32" s="70"/>
    </row>
    <row r="33" spans="1:19" ht="15.75" x14ac:dyDescent="0.25">
      <c r="A33" s="30"/>
      <c r="B33" s="116" t="s">
        <v>38</v>
      </c>
      <c r="C33" s="117"/>
      <c r="D33" s="117"/>
      <c r="E33" s="117"/>
      <c r="F33" s="117"/>
      <c r="G33" s="31"/>
      <c r="H33" s="43">
        <f>SUM(H31:H32)</f>
        <v>190975155</v>
      </c>
      <c r="I33" s="43">
        <f>SUM(I31:I32)</f>
        <v>177191000</v>
      </c>
      <c r="J33" s="43">
        <f>SUM(J31:J32)</f>
        <v>0</v>
      </c>
      <c r="K33" s="32"/>
      <c r="L33" s="33" t="s">
        <v>39</v>
      </c>
      <c r="M33" s="34"/>
      <c r="N33" s="34"/>
      <c r="O33" s="34"/>
      <c r="P33" s="35"/>
      <c r="Q33" s="36">
        <f>SUM(Q31+Q32)</f>
        <v>190975155</v>
      </c>
      <c r="R33" s="36">
        <f t="shared" ref="R33:S33" si="8">SUM(R31+R32)</f>
        <v>177191000</v>
      </c>
      <c r="S33" s="36">
        <f t="shared" si="8"/>
        <v>0</v>
      </c>
    </row>
    <row r="34" spans="1:19" x14ac:dyDescent="0.25">
      <c r="I34" s="74"/>
      <c r="J34" s="74"/>
    </row>
  </sheetData>
  <mergeCells count="49">
    <mergeCell ref="B23:F23"/>
    <mergeCell ref="L23:P23"/>
    <mergeCell ref="B21:F21"/>
    <mergeCell ref="L16:P16"/>
    <mergeCell ref="L18:P18"/>
    <mergeCell ref="L22:P22"/>
    <mergeCell ref="B16:G16"/>
    <mergeCell ref="B20:F20"/>
    <mergeCell ref="L17:P17"/>
    <mergeCell ref="B18:F18"/>
    <mergeCell ref="B22:F22"/>
    <mergeCell ref="L19:P19"/>
    <mergeCell ref="L20:P20"/>
    <mergeCell ref="B24:G24"/>
    <mergeCell ref="L24:P24"/>
    <mergeCell ref="B25:F25"/>
    <mergeCell ref="L25:P25"/>
    <mergeCell ref="B33:F33"/>
    <mergeCell ref="L28:P28"/>
    <mergeCell ref="L29:P29"/>
    <mergeCell ref="L30:P30"/>
    <mergeCell ref="L31:P31"/>
    <mergeCell ref="B32:F32"/>
    <mergeCell ref="L32:P32"/>
    <mergeCell ref="B26:F26"/>
    <mergeCell ref="L26:P26"/>
    <mergeCell ref="B27:F27"/>
    <mergeCell ref="L27:P27"/>
    <mergeCell ref="A1:T1"/>
    <mergeCell ref="A2:D2"/>
    <mergeCell ref="A3:D3"/>
    <mergeCell ref="A7:Q7"/>
    <mergeCell ref="R7:S7"/>
    <mergeCell ref="A6:T6"/>
    <mergeCell ref="B8:G8"/>
    <mergeCell ref="L8:P8"/>
    <mergeCell ref="L11:P11"/>
    <mergeCell ref="L13:P13"/>
    <mergeCell ref="L15:P15"/>
    <mergeCell ref="B11:G11"/>
    <mergeCell ref="B13:G13"/>
    <mergeCell ref="B14:G14"/>
    <mergeCell ref="B10:F10"/>
    <mergeCell ref="B15:F15"/>
    <mergeCell ref="B9:F9"/>
    <mergeCell ref="B12:F12"/>
    <mergeCell ref="L10:P10"/>
    <mergeCell ref="L12:P12"/>
    <mergeCell ref="L14:P14"/>
  </mergeCells>
  <pageMargins left="0.70866141732283472" right="0.70866141732283472" top="0.27559055118110237" bottom="0.19685039370078741" header="0.23622047244094491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2020-07-20T06:55:49Z</cp:lastPrinted>
  <dcterms:created xsi:type="dcterms:W3CDTF">2012-02-02T10:48:30Z</dcterms:created>
  <dcterms:modified xsi:type="dcterms:W3CDTF">2020-07-20T08:08:53Z</dcterms:modified>
</cp:coreProperties>
</file>