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kiad.bev.főt." sheetId="1" r:id="rId1"/>
    <sheet name="részletes" sheetId="2" r:id="rId2"/>
    <sheet name="létszám" sheetId="4" r:id="rId3"/>
    <sheet name="műk.és felh.mérleg" sheetId="3" r:id="rId4"/>
  </sheets>
  <definedNames>
    <definedName name="_xlnm.Print_Area" localSheetId="1">részletes!$A$1:$H$77</definedName>
  </definedNames>
  <calcPr calcId="125725"/>
</workbook>
</file>

<file path=xl/calcChain.xml><?xml version="1.0" encoding="utf-8"?>
<calcChain xmlns="http://schemas.openxmlformats.org/spreadsheetml/2006/main">
  <c r="D7" i="3"/>
  <c r="D16" s="1"/>
  <c r="B13"/>
  <c r="B7"/>
  <c r="B16" s="1"/>
  <c r="D26" i="1"/>
  <c r="D19"/>
  <c r="F5" i="2"/>
  <c r="G5"/>
  <c r="G31" s="1"/>
  <c r="G65" s="1"/>
  <c r="F17"/>
  <c r="E17" s="1"/>
  <c r="G17"/>
  <c r="E21"/>
  <c r="E23"/>
  <c r="G26"/>
  <c r="F31"/>
  <c r="E31" s="1"/>
  <c r="E70" s="1"/>
  <c r="E34"/>
  <c r="E66" s="1"/>
  <c r="E75" s="1"/>
  <c r="F34"/>
  <c r="E41"/>
  <c r="E64" s="1"/>
  <c r="E71" s="1"/>
  <c r="F41"/>
  <c r="E50"/>
  <c r="F50"/>
  <c r="E56"/>
  <c r="F56"/>
  <c r="E60"/>
  <c r="F64"/>
  <c r="G64"/>
  <c r="C19" i="1"/>
  <c r="E5" i="2" l="1"/>
  <c r="E26" s="1"/>
  <c r="F65"/>
  <c r="F26"/>
  <c r="E65" l="1"/>
  <c r="E69"/>
  <c r="E77" s="1"/>
</calcChain>
</file>

<file path=xl/sharedStrings.xml><?xml version="1.0" encoding="utf-8"?>
<sst xmlns="http://schemas.openxmlformats.org/spreadsheetml/2006/main" count="141" uniqueCount="128">
  <si>
    <t>szociális juttatások</t>
  </si>
  <si>
    <t>könyvelőprogram beszerzése</t>
  </si>
  <si>
    <t>Dologi és egyéb folyó kiadások</t>
  </si>
  <si>
    <t>Munkaadókat terhelő járulékok</t>
  </si>
  <si>
    <t>Személyi juttatások</t>
  </si>
  <si>
    <t>EREDETI</t>
  </si>
  <si>
    <t>Működési költségvetés</t>
  </si>
  <si>
    <t>költségvetés</t>
  </si>
  <si>
    <t>2014. év</t>
  </si>
  <si>
    <t>2013. év</t>
  </si>
  <si>
    <t>MINDÖSSZESEN:</t>
  </si>
  <si>
    <t>beruházás</t>
  </si>
  <si>
    <t>2013.évi elszámolásból eredő támogatás visszafizetés Ásványnak</t>
  </si>
  <si>
    <t>2013.évi elszámolásból eredő támogatás visszafizetés Kházának</t>
  </si>
  <si>
    <t>2013.évi elszámolásból eredő támogatás visszafizetés Kimlének</t>
  </si>
  <si>
    <t>DOLOGI KIADÁSOK**</t>
  </si>
  <si>
    <t>MUNKAADÓKAT TERHELŐ JÁRULÉKOK*</t>
  </si>
  <si>
    <t>SZEMÉLYI JUTTATÁS</t>
  </si>
  <si>
    <t>beruházások összesen</t>
  </si>
  <si>
    <t>Személyi juttatás és járulékok összesen:</t>
  </si>
  <si>
    <t>DOLOGI KIADÁSOK ÖSSZESEN:</t>
  </si>
  <si>
    <t>Józsáné bér és járulék 50%</t>
  </si>
  <si>
    <t>Deliné bér és járulék 50%</t>
  </si>
  <si>
    <t>Munkáltató által fizetett szja</t>
  </si>
  <si>
    <t>Díjak, egyéb vám, illeték kiad.ei.</t>
  </si>
  <si>
    <t>EGYÉB FOLYÓ KIADÁSOK</t>
  </si>
  <si>
    <t>57.</t>
  </si>
  <si>
    <t>Számlázott szellemi tevékenység kiadási előirányzata</t>
  </si>
  <si>
    <t>Egyéb dologi kiadások ei.</t>
  </si>
  <si>
    <t>Kiküldetés-,ei.</t>
  </si>
  <si>
    <t>Általános forgalmi adó kiadási ei.</t>
  </si>
  <si>
    <t>KÜLÖNFÉLE DOLOGI KIADÁSOK</t>
  </si>
  <si>
    <t>56.</t>
  </si>
  <si>
    <t>Egyéb üzemeltetési, fenntartási szolgáltatások kiadásainak ei.</t>
  </si>
  <si>
    <t>Karbantartási, kisjavítási szolgáltatások kiadásainak előirányzata</t>
  </si>
  <si>
    <t>Víz- és csatornadíjak előirányzata</t>
  </si>
  <si>
    <t>Villamosenergia-szolgáltatás díjainak előirányzata</t>
  </si>
  <si>
    <t>Gázenergia-szolgáltatás díjainak előirányzata</t>
  </si>
  <si>
    <t>internet</t>
  </si>
  <si>
    <t>telefon díjak</t>
  </si>
  <si>
    <t>SZOLGÁLTATÁSOK</t>
  </si>
  <si>
    <t>55.</t>
  </si>
  <si>
    <t>Egyéb készletbeszerzés kiadási előirányzata</t>
  </si>
  <si>
    <t>Szakmai anyag és kisértékű tárgyi eszk., szellemi term.besz.ei.</t>
  </si>
  <si>
    <t>Könyv-, folyóirat-, egyéb inf.hordozó-besz. kiadási ei.</t>
  </si>
  <si>
    <t>Irodaszer-, nyomtatványbeszerzés kiadási ei.</t>
  </si>
  <si>
    <t>Gyógyszer-, vegyszerbeszerzés kiadási ei.</t>
  </si>
  <si>
    <t>DOLOGI KIADÁSOK</t>
  </si>
  <si>
    <t>54-56.</t>
  </si>
  <si>
    <t>beruházás összesen</t>
  </si>
  <si>
    <t>EPER könyvelő program áfája</t>
  </si>
  <si>
    <t>EPER könyvelő program</t>
  </si>
  <si>
    <t>MUNKAADÓKAT TERHELŐ JÁRULÉKOK ÖSSZESEN:</t>
  </si>
  <si>
    <t>Táppénz-hozzájárulás ei.</t>
  </si>
  <si>
    <t>534.</t>
  </si>
  <si>
    <t>szociális hozzáj.adó</t>
  </si>
  <si>
    <t>531.</t>
  </si>
  <si>
    <t>MUNKAADÓKAT TERHELŐ JÁRULÉKOK</t>
  </si>
  <si>
    <t>53.</t>
  </si>
  <si>
    <t>SZEMÉLYI JUTTATÁSOK ÖSSZESEN:</t>
  </si>
  <si>
    <t>egyéb különféle nem rendszeres juttatás(esketés)</t>
  </si>
  <si>
    <t>részmunkaidőben fogl.személyi juttat.</t>
  </si>
  <si>
    <t>Köztisztviselők közlekedési költségtérítése</t>
  </si>
  <si>
    <t>Egyéb költségtérítések és juttatások</t>
  </si>
  <si>
    <t>Személyhez kapcsolódó költségtérítések és hozzájárulások</t>
  </si>
  <si>
    <t>Köztisztviselők egyéb sajátos juttatásainak előirányzata</t>
  </si>
  <si>
    <t>Foglalkoztatottak sajátos juttatásai</t>
  </si>
  <si>
    <t>Köztisztviselők egyéb munkavégzéshez kapcs. jutt. ei.</t>
  </si>
  <si>
    <t>Munkavégzéshez kapcsolódó juttatások kiadásainak ei.</t>
  </si>
  <si>
    <t>minimálbérre kiegészítés,kompenz.</t>
  </si>
  <si>
    <t>Köztisztviselők egyéb kötelező illetménypótlékának ei.</t>
  </si>
  <si>
    <t>Köztisztviselők illetménykiegészítése</t>
  </si>
  <si>
    <t>Köztisztviselők alapilletményének előirányzata</t>
  </si>
  <si>
    <t>Rendszeres személyi juttatások előirányzata</t>
  </si>
  <si>
    <t>ásvány</t>
  </si>
  <si>
    <t>Kimle</t>
  </si>
  <si>
    <t>Kimle és Ásvány össz</t>
  </si>
  <si>
    <t>2014. évi terv eredeti</t>
  </si>
  <si>
    <t>RENDSZERES ÉS NEM RENDSZERES SZEMÉLYI JUTTATÁSOK</t>
  </si>
  <si>
    <t>51.</t>
  </si>
  <si>
    <t xml:space="preserve">   </t>
  </si>
  <si>
    <t>KÖZÖS HIVATAL 2014. ÉVI KIADÁSI ELŐIRÁNYZATA</t>
  </si>
  <si>
    <t>011130</t>
  </si>
  <si>
    <t>korm.funk.</t>
  </si>
  <si>
    <t>Önk.igazg.tev.</t>
  </si>
  <si>
    <t>továbbszámlázott szolg. Kimlének</t>
  </si>
  <si>
    <t>továbbszámlázott szolg. Károlyházának</t>
  </si>
  <si>
    <t>továbbszámlázott szol.Ásványnak</t>
  </si>
  <si>
    <t>Közös hivatal 2014.évi kiadási és bevételi előirányzata</t>
  </si>
  <si>
    <t>Kiadások</t>
  </si>
  <si>
    <t>Bevételek</t>
  </si>
  <si>
    <t>Önkormányzati hivatal működésének tám.</t>
  </si>
  <si>
    <t>2013.évi pénzmaradvány</t>
  </si>
  <si>
    <t>szoc.feladatokra (pénzforg.nélkül)</t>
  </si>
  <si>
    <t>Bevételek összesen</t>
  </si>
  <si>
    <t>Közös hivatal 2014.évibevételi és kiadási előirányzatai kiemelt előirányzatonként</t>
  </si>
  <si>
    <t>működési és felhalmozási cél szerinti bontásban</t>
  </si>
  <si>
    <t>kiadások Ft.-ban</t>
  </si>
  <si>
    <t>Bevételek és pénzmaradvány Ft-ban</t>
  </si>
  <si>
    <t>személyi juttatások</t>
  </si>
  <si>
    <t>munkaadót terh.járulékok</t>
  </si>
  <si>
    <t>dologi kiadások</t>
  </si>
  <si>
    <t>ellátottak pénzb.juttatásai</t>
  </si>
  <si>
    <t>egyéb működési célú kiadások</t>
  </si>
  <si>
    <t>kapott támogatás</t>
  </si>
  <si>
    <t>működési célú tám.ért.bev.</t>
  </si>
  <si>
    <t>intézményi beruházások</t>
  </si>
  <si>
    <t>Összesen</t>
  </si>
  <si>
    <t>előző évi pénzmaradvány</t>
  </si>
  <si>
    <t>felhalm.célú bevételek össz.</t>
  </si>
  <si>
    <t>A közös hivatal 2014.évi létszámkerete</t>
  </si>
  <si>
    <t>Önkormányzati igazgatás</t>
  </si>
  <si>
    <t>szociális igazgatás</t>
  </si>
  <si>
    <t>fő</t>
  </si>
  <si>
    <t>adóigazgatás</t>
  </si>
  <si>
    <t>pénzügyi igazgatás</t>
  </si>
  <si>
    <t>jegyző</t>
  </si>
  <si>
    <t>10 fő teljes munkaidős</t>
  </si>
  <si>
    <t>1 fő részmunkaidős</t>
  </si>
  <si>
    <t>felhalm.célú kiadások össz.</t>
  </si>
  <si>
    <t>működési kiadások össz.</t>
  </si>
  <si>
    <t>működési bevételek össz.</t>
  </si>
  <si>
    <t>Közös Hivatal</t>
  </si>
  <si>
    <t>Közös hivatal összesen</t>
  </si>
  <si>
    <t>6. melléklet</t>
  </si>
  <si>
    <t>7. melléklet</t>
  </si>
  <si>
    <t>8. melléklet</t>
  </si>
  <si>
    <t>9.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</si>
</sst>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8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1"/>
    <xf numFmtId="3" fontId="3" fillId="0" borderId="1" xfId="1" applyNumberFormat="1" applyFont="1" applyFill="1" applyBorder="1"/>
    <xf numFmtId="3" fontId="5" fillId="0" borderId="4" xfId="1" applyNumberFormat="1" applyFont="1" applyFill="1" applyBorder="1"/>
    <xf numFmtId="3" fontId="2" fillId="0" borderId="0" xfId="1" applyNumberFormat="1"/>
    <xf numFmtId="3" fontId="5" fillId="0" borderId="9" xfId="1" applyNumberFormat="1" applyFont="1" applyFill="1" applyBorder="1"/>
    <xf numFmtId="3" fontId="5" fillId="0" borderId="10" xfId="1" applyNumberFormat="1" applyFont="1" applyFill="1" applyBorder="1"/>
    <xf numFmtId="0" fontId="6" fillId="0" borderId="0" xfId="1" applyFont="1" applyFill="1" applyBorder="1" applyAlignment="1"/>
    <xf numFmtId="0" fontId="0" fillId="0" borderId="0" xfId="0" applyAlignment="1">
      <alignment horizontal="left"/>
    </xf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4" fillId="0" borderId="0" xfId="0" applyFont="1" applyFill="1" applyBorder="1"/>
    <xf numFmtId="3" fontId="6" fillId="0" borderId="0" xfId="0" applyNumberFormat="1" applyFont="1" applyBorder="1"/>
    <xf numFmtId="3" fontId="6" fillId="0" borderId="0" xfId="0" applyNumberFormat="1" applyFont="1"/>
    <xf numFmtId="3" fontId="7" fillId="0" borderId="0" xfId="0" applyNumberFormat="1" applyFont="1"/>
    <xf numFmtId="3" fontId="6" fillId="0" borderId="14" xfId="0" applyNumberFormat="1" applyFont="1" applyBorder="1"/>
    <xf numFmtId="0" fontId="4" fillId="0" borderId="14" xfId="0" applyFont="1" applyBorder="1"/>
    <xf numFmtId="3" fontId="6" fillId="0" borderId="15" xfId="0" applyNumberFormat="1" applyFont="1" applyBorder="1"/>
    <xf numFmtId="0" fontId="4" fillId="0" borderId="15" xfId="0" applyFont="1" applyBorder="1"/>
    <xf numFmtId="0" fontId="2" fillId="0" borderId="0" xfId="0" applyFont="1" applyBorder="1"/>
    <xf numFmtId="0" fontId="2" fillId="0" borderId="15" xfId="0" applyFont="1" applyBorder="1"/>
    <xf numFmtId="0" fontId="0" fillId="0" borderId="15" xfId="0" applyBorder="1"/>
    <xf numFmtId="0" fontId="0" fillId="0" borderId="0" xfId="0" applyBorder="1" applyAlignment="1">
      <alignment horizontal="left"/>
    </xf>
    <xf numFmtId="3" fontId="6" fillId="0" borderId="0" xfId="0" applyNumberFormat="1" applyFont="1" applyFill="1" applyBorder="1"/>
    <xf numFmtId="0" fontId="6" fillId="0" borderId="16" xfId="0" applyFont="1" applyFill="1" applyBorder="1" applyAlignment="1">
      <alignment horizontal="center"/>
    </xf>
    <xf numFmtId="3" fontId="2" fillId="2" borderId="14" xfId="0" applyNumberFormat="1" applyFont="1" applyFill="1" applyBorder="1"/>
    <xf numFmtId="3" fontId="6" fillId="0" borderId="8" xfId="0" applyNumberFormat="1" applyFont="1" applyFill="1" applyBorder="1"/>
    <xf numFmtId="3" fontId="6" fillId="0" borderId="1" xfId="0" applyNumberFormat="1" applyFont="1" applyFill="1" applyBorder="1"/>
    <xf numFmtId="3" fontId="0" fillId="0" borderId="14" xfId="0" applyNumberFormat="1" applyBorder="1"/>
    <xf numFmtId="3" fontId="2" fillId="0" borderId="17" xfId="0" applyNumberFormat="1" applyFont="1" applyBorder="1"/>
    <xf numFmtId="3" fontId="2" fillId="0" borderId="4" xfId="0" applyNumberFormat="1" applyFont="1" applyBorder="1"/>
    <xf numFmtId="0" fontId="0" fillId="0" borderId="14" xfId="0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4" xfId="0" applyFont="1" applyBorder="1"/>
    <xf numFmtId="3" fontId="6" fillId="0" borderId="17" xfId="0" applyNumberFormat="1" applyFont="1" applyBorder="1"/>
    <xf numFmtId="3" fontId="6" fillId="0" borderId="4" xfId="0" applyNumberFormat="1" applyFont="1" applyBorder="1"/>
    <xf numFmtId="0" fontId="6" fillId="0" borderId="14" xfId="0" applyFont="1" applyFill="1" applyBorder="1"/>
    <xf numFmtId="0" fontId="6" fillId="0" borderId="14" xfId="0" applyFont="1" applyBorder="1" applyAlignment="1">
      <alignment horizontal="left"/>
    </xf>
    <xf numFmtId="0" fontId="0" fillId="0" borderId="14" xfId="0" applyBorder="1"/>
    <xf numFmtId="0" fontId="0" fillId="0" borderId="8" xfId="0" applyBorder="1" applyAlignment="1">
      <alignment horizontal="left"/>
    </xf>
    <xf numFmtId="0" fontId="6" fillId="0" borderId="14" xfId="0" applyFont="1" applyBorder="1"/>
    <xf numFmtId="0" fontId="6" fillId="0" borderId="8" xfId="0" applyFont="1" applyBorder="1" applyAlignment="1">
      <alignment horizontal="left"/>
    </xf>
    <xf numFmtId="3" fontId="6" fillId="0" borderId="8" xfId="0" applyNumberFormat="1" applyFont="1" applyBorder="1"/>
    <xf numFmtId="0" fontId="0" fillId="0" borderId="18" xfId="0" applyFill="1" applyBorder="1" applyAlignment="1">
      <alignment horizontal="left"/>
    </xf>
    <xf numFmtId="0" fontId="1" fillId="0" borderId="14" xfId="0" applyFont="1" applyBorder="1"/>
    <xf numFmtId="0" fontId="0" fillId="0" borderId="0" xfId="0" applyFill="1" applyBorder="1"/>
    <xf numFmtId="3" fontId="0" fillId="0" borderId="0" xfId="0" applyNumberFormat="1" applyFill="1" applyBorder="1"/>
    <xf numFmtId="3" fontId="6" fillId="0" borderId="14" xfId="0" applyNumberFormat="1" applyFont="1" applyFill="1" applyBorder="1"/>
    <xf numFmtId="3" fontId="2" fillId="0" borderId="14" xfId="0" applyNumberFormat="1" applyFont="1" applyFill="1" applyBorder="1"/>
    <xf numFmtId="11" fontId="6" fillId="0" borderId="14" xfId="0" applyNumberFormat="1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3" fontId="0" fillId="0" borderId="19" xfId="0" applyNumberFormat="1" applyBorder="1"/>
    <xf numFmtId="3" fontId="2" fillId="0" borderId="20" xfId="0" applyNumberFormat="1" applyFont="1" applyBorder="1"/>
    <xf numFmtId="3" fontId="2" fillId="0" borderId="21" xfId="0" applyNumberFormat="1" applyFont="1" applyBorder="1"/>
    <xf numFmtId="0" fontId="0" fillId="0" borderId="19" xfId="0" applyBorder="1"/>
    <xf numFmtId="0" fontId="0" fillId="0" borderId="1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Fill="1"/>
    <xf numFmtId="3" fontId="6" fillId="0" borderId="4" xfId="0" applyNumberFormat="1" applyFont="1" applyFill="1" applyBorder="1"/>
    <xf numFmtId="3" fontId="2" fillId="0" borderId="17" xfId="0" applyNumberFormat="1" applyFont="1" applyFill="1" applyBorder="1"/>
    <xf numFmtId="3" fontId="2" fillId="0" borderId="4" xfId="0" applyNumberFormat="1" applyFont="1" applyFill="1" applyBorder="1"/>
    <xf numFmtId="0" fontId="0" fillId="0" borderId="22" xfId="0" applyFill="1" applyBorder="1"/>
    <xf numFmtId="3" fontId="6" fillId="0" borderId="10" xfId="0" applyNumberFormat="1" applyFont="1" applyBorder="1"/>
    <xf numFmtId="3" fontId="6" fillId="0" borderId="23" xfId="0" applyNumberFormat="1" applyFont="1" applyBorder="1"/>
    <xf numFmtId="0" fontId="6" fillId="0" borderId="15" xfId="0" applyFont="1" applyBorder="1"/>
    <xf numFmtId="0" fontId="6" fillId="0" borderId="0" xfId="0" applyFont="1" applyFill="1" applyBorder="1"/>
    <xf numFmtId="0" fontId="6" fillId="0" borderId="15" xfId="0" applyFont="1" applyFill="1" applyBorder="1"/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 wrapText="1"/>
    </xf>
    <xf numFmtId="0" fontId="6" fillId="0" borderId="22" xfId="0" applyFont="1" applyBorder="1"/>
    <xf numFmtId="0" fontId="6" fillId="0" borderId="26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0" fillId="0" borderId="28" xfId="0" applyBorder="1"/>
    <xf numFmtId="0" fontId="6" fillId="0" borderId="29" xfId="0" applyFont="1" applyBorder="1" applyAlignment="1"/>
    <xf numFmtId="0" fontId="6" fillId="0" borderId="30" xfId="0" applyFont="1" applyBorder="1" applyAlignment="1"/>
    <xf numFmtId="0" fontId="6" fillId="0" borderId="31" xfId="0" applyFont="1" applyBorder="1"/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0" fillId="0" borderId="0" xfId="0" applyAlignment="1">
      <alignment horizontal="right"/>
    </xf>
    <xf numFmtId="0" fontId="5" fillId="0" borderId="8" xfId="1" applyFont="1" applyBorder="1"/>
    <xf numFmtId="0" fontId="3" fillId="0" borderId="7" xfId="1" applyFont="1" applyBorder="1"/>
    <xf numFmtId="0" fontId="3" fillId="0" borderId="10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5" fillId="0" borderId="8" xfId="1" quotePrefix="1" applyFont="1" applyBorder="1"/>
    <xf numFmtId="0" fontId="3" fillId="0" borderId="12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5" fillId="0" borderId="6" xfId="1" applyFont="1" applyBorder="1"/>
    <xf numFmtId="0" fontId="5" fillId="0" borderId="3" xfId="1" applyFont="1" applyBorder="1"/>
    <xf numFmtId="0" fontId="9" fillId="0" borderId="7" xfId="1" applyFont="1" applyBorder="1"/>
    <xf numFmtId="0" fontId="9" fillId="0" borderId="5" xfId="1" applyFont="1" applyBorder="1"/>
    <xf numFmtId="0" fontId="10" fillId="0" borderId="2" xfId="1" applyFont="1" applyBorder="1"/>
    <xf numFmtId="0" fontId="11" fillId="0" borderId="0" xfId="0" applyFont="1"/>
    <xf numFmtId="0" fontId="4" fillId="0" borderId="14" xfId="0" applyFont="1" applyBorder="1" applyAlignment="1">
      <alignment wrapText="1"/>
    </xf>
    <xf numFmtId="0" fontId="2" fillId="0" borderId="14" xfId="1" applyBorder="1"/>
    <xf numFmtId="0" fontId="12" fillId="0" borderId="14" xfId="0" applyFont="1" applyBorder="1"/>
    <xf numFmtId="0" fontId="13" fillId="0" borderId="14" xfId="0" applyFont="1" applyBorder="1"/>
    <xf numFmtId="0" fontId="13" fillId="0" borderId="14" xfId="0" quotePrefix="1" applyFont="1" applyBorder="1"/>
    <xf numFmtId="0" fontId="12" fillId="0" borderId="14" xfId="0" applyFont="1" applyBorder="1" applyAlignment="1">
      <alignment wrapText="1"/>
    </xf>
    <xf numFmtId="0" fontId="1" fillId="0" borderId="0" xfId="0" applyFont="1"/>
    <xf numFmtId="164" fontId="0" fillId="0" borderId="0" xfId="2" applyNumberFormat="1" applyFont="1"/>
    <xf numFmtId="0" fontId="14" fillId="0" borderId="0" xfId="0" applyFont="1"/>
    <xf numFmtId="164" fontId="11" fillId="0" borderId="0" xfId="2" applyNumberFormat="1" applyFont="1"/>
    <xf numFmtId="0" fontId="14" fillId="0" borderId="14" xfId="0" applyFont="1" applyBorder="1"/>
    <xf numFmtId="164" fontId="14" fillId="0" borderId="14" xfId="2" applyNumberFormat="1" applyFont="1" applyBorder="1"/>
    <xf numFmtId="0" fontId="11" fillId="0" borderId="14" xfId="0" applyFont="1" applyBorder="1"/>
    <xf numFmtId="164" fontId="11" fillId="0" borderId="14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6" fillId="0" borderId="8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</cellXfs>
  <cellStyles count="3">
    <cellStyle name="Ezres" xfId="2" builtinId="3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view="pageBreakPreview" zoomScale="60" zoomScaleNormal="100" workbookViewId="0">
      <selection activeCell="E3" sqref="E3"/>
    </sheetView>
  </sheetViews>
  <sheetFormatPr defaultRowHeight="15"/>
  <cols>
    <col min="1" max="1" width="15" customWidth="1"/>
    <col min="2" max="2" width="31.28515625" customWidth="1"/>
    <col min="3" max="3" width="19.5703125" customWidth="1"/>
    <col min="4" max="4" width="18.7109375" customWidth="1"/>
  </cols>
  <sheetData>
    <row r="1" spans="1:7" ht="24.95" customHeight="1">
      <c r="A1" s="110" t="s">
        <v>88</v>
      </c>
      <c r="B1" s="110"/>
      <c r="C1" s="110"/>
      <c r="D1" s="110"/>
    </row>
    <row r="2" spans="1:7" ht="24.95" customHeight="1">
      <c r="A2" s="111" t="s">
        <v>124</v>
      </c>
      <c r="B2" s="111"/>
      <c r="C2" s="111"/>
      <c r="D2" s="111"/>
    </row>
    <row r="3" spans="1:7" ht="24.95" customHeight="1">
      <c r="A3" s="95"/>
      <c r="B3" s="95"/>
      <c r="C3" s="95"/>
      <c r="D3" s="95"/>
    </row>
    <row r="4" spans="1:7" ht="24.95" customHeight="1" thickBot="1">
      <c r="A4" s="95" t="s">
        <v>89</v>
      </c>
      <c r="B4" s="95"/>
      <c r="C4" s="95"/>
      <c r="D4" s="95"/>
    </row>
    <row r="5" spans="1:7" s="1" customFormat="1" ht="24.95" customHeight="1" thickBot="1">
      <c r="A5" s="82" t="s">
        <v>83</v>
      </c>
      <c r="B5" s="83" t="s">
        <v>122</v>
      </c>
      <c r="C5" s="84" t="s">
        <v>9</v>
      </c>
      <c r="D5" s="85" t="s">
        <v>8</v>
      </c>
      <c r="F5" s="4"/>
      <c r="G5" s="4"/>
    </row>
    <row r="6" spans="1:7" s="1" customFormat="1" ht="24.95" customHeight="1">
      <c r="A6" s="86" t="s">
        <v>82</v>
      </c>
      <c r="B6" s="83" t="s">
        <v>84</v>
      </c>
      <c r="C6" s="87" t="s">
        <v>7</v>
      </c>
      <c r="D6" s="84" t="s">
        <v>7</v>
      </c>
      <c r="E6" s="7"/>
      <c r="F6" s="4"/>
      <c r="G6" s="4"/>
    </row>
    <row r="7" spans="1:7" s="1" customFormat="1" ht="24.95" customHeight="1" thickBot="1">
      <c r="A7" s="82"/>
      <c r="B7" s="92" t="s">
        <v>6</v>
      </c>
      <c r="C7" s="88" t="s">
        <v>5</v>
      </c>
      <c r="D7" s="89" t="s">
        <v>5</v>
      </c>
      <c r="E7" s="7"/>
      <c r="F7" s="4"/>
      <c r="G7" s="4"/>
    </row>
    <row r="8" spans="1:7" s="1" customFormat="1" ht="24.95" customHeight="1">
      <c r="A8" s="82"/>
      <c r="B8" s="92" t="s">
        <v>4</v>
      </c>
      <c r="C8" s="6">
        <v>30160</v>
      </c>
      <c r="D8" s="5">
        <v>31647</v>
      </c>
      <c r="F8" s="4"/>
      <c r="G8" s="4"/>
    </row>
    <row r="9" spans="1:7" s="1" customFormat="1" ht="24.95" customHeight="1">
      <c r="A9" s="82"/>
      <c r="B9" s="92" t="s">
        <v>3</v>
      </c>
      <c r="C9" s="3">
        <v>7151</v>
      </c>
      <c r="D9" s="3">
        <v>7795</v>
      </c>
      <c r="F9" s="4"/>
      <c r="G9" s="4"/>
    </row>
    <row r="10" spans="1:7" s="1" customFormat="1" ht="24.95" customHeight="1">
      <c r="A10" s="82"/>
      <c r="B10" s="92" t="s">
        <v>2</v>
      </c>
      <c r="C10" s="3">
        <v>8367</v>
      </c>
      <c r="D10" s="3">
        <v>6489</v>
      </c>
    </row>
    <row r="11" spans="1:7" s="1" customFormat="1" ht="24.95" customHeight="1">
      <c r="A11" s="90"/>
      <c r="B11" s="93" t="s">
        <v>1</v>
      </c>
      <c r="C11" s="3">
        <v>0</v>
      </c>
      <c r="D11" s="3">
        <v>445</v>
      </c>
    </row>
    <row r="12" spans="1:7" s="1" customFormat="1" ht="24.95" customHeight="1">
      <c r="A12" s="90"/>
      <c r="B12" s="93" t="s">
        <v>0</v>
      </c>
      <c r="C12" s="3">
        <v>0</v>
      </c>
      <c r="D12" s="3">
        <v>6295</v>
      </c>
    </row>
    <row r="13" spans="1:7" s="1" customFormat="1" ht="24.95" customHeight="1">
      <c r="A13" s="90"/>
      <c r="B13" s="96" t="s">
        <v>14</v>
      </c>
      <c r="C13" s="97"/>
      <c r="D13" s="16">
        <v>861</v>
      </c>
    </row>
    <row r="14" spans="1:7" s="1" customFormat="1" ht="24.95" customHeight="1">
      <c r="A14" s="90"/>
      <c r="B14" s="96" t="s">
        <v>13</v>
      </c>
      <c r="C14" s="97"/>
      <c r="D14" s="16">
        <v>488</v>
      </c>
    </row>
    <row r="15" spans="1:7" s="1" customFormat="1" ht="24.95" customHeight="1">
      <c r="A15" s="90"/>
      <c r="B15" s="96" t="s">
        <v>12</v>
      </c>
      <c r="C15" s="97"/>
      <c r="D15" s="16">
        <v>233</v>
      </c>
    </row>
    <row r="16" spans="1:7" s="1" customFormat="1" ht="24.95" customHeight="1">
      <c r="A16" s="90"/>
      <c r="B16" s="96" t="s">
        <v>85</v>
      </c>
      <c r="C16" s="97"/>
      <c r="D16" s="16">
        <v>12002</v>
      </c>
    </row>
    <row r="17" spans="1:4" s="1" customFormat="1" ht="24.95" customHeight="1">
      <c r="A17" s="90"/>
      <c r="B17" s="96" t="s">
        <v>86</v>
      </c>
      <c r="C17" s="97"/>
      <c r="D17" s="16">
        <v>2903</v>
      </c>
    </row>
    <row r="18" spans="1:4" s="1" customFormat="1" ht="24.95" customHeight="1">
      <c r="A18" s="90"/>
      <c r="B18" s="96" t="s">
        <v>87</v>
      </c>
      <c r="C18" s="97"/>
      <c r="D18" s="16">
        <v>10076</v>
      </c>
    </row>
    <row r="19" spans="1:4" s="1" customFormat="1" ht="24.95" customHeight="1" thickBot="1">
      <c r="A19" s="91"/>
      <c r="B19" s="94" t="s">
        <v>123</v>
      </c>
      <c r="C19" s="2">
        <f>SUM(C8:C12)</f>
        <v>45678</v>
      </c>
      <c r="D19" s="2">
        <f>SUM(D8:D18)</f>
        <v>79234</v>
      </c>
    </row>
    <row r="20" spans="1:4" ht="24.95" customHeight="1">
      <c r="A20" s="95"/>
      <c r="B20" s="95"/>
      <c r="C20" s="95"/>
      <c r="D20" s="95"/>
    </row>
    <row r="21" spans="1:4" ht="18">
      <c r="A21" s="104" t="s">
        <v>90</v>
      </c>
    </row>
    <row r="23" spans="1:4" ht="30.75">
      <c r="A23" s="100" t="s">
        <v>82</v>
      </c>
      <c r="B23" s="101" t="s">
        <v>91</v>
      </c>
      <c r="C23" s="99"/>
      <c r="D23" s="98">
        <v>71356</v>
      </c>
    </row>
    <row r="24" spans="1:4" ht="15.75">
      <c r="A24" s="99"/>
      <c r="B24" s="98" t="s">
        <v>92</v>
      </c>
      <c r="C24" s="99"/>
      <c r="D24" s="98">
        <v>1582</v>
      </c>
    </row>
    <row r="25" spans="1:4" ht="15.75">
      <c r="A25" s="99"/>
      <c r="B25" s="98" t="s">
        <v>93</v>
      </c>
      <c r="C25" s="99"/>
      <c r="D25" s="98">
        <v>6296</v>
      </c>
    </row>
    <row r="26" spans="1:4" ht="15.75">
      <c r="A26" s="99"/>
      <c r="B26" s="99" t="s">
        <v>94</v>
      </c>
      <c r="C26" s="99"/>
      <c r="D26" s="99">
        <f>SUM(D23:D25)</f>
        <v>79234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9"/>
  <sheetViews>
    <sheetView view="pageBreakPreview" topLeftCell="A46" zoomScale="60" zoomScaleNormal="100" workbookViewId="0">
      <selection activeCell="F11" sqref="F11"/>
    </sheetView>
  </sheetViews>
  <sheetFormatPr defaultRowHeight="15"/>
  <cols>
    <col min="1" max="1" width="4" style="8" customWidth="1"/>
    <col min="2" max="2" width="8.28515625" style="8" customWidth="1"/>
    <col min="3" max="3" width="7.7109375" style="8" customWidth="1"/>
    <col min="4" max="4" width="55.5703125" customWidth="1"/>
    <col min="5" max="5" width="14.28515625" customWidth="1"/>
    <col min="6" max="6" width="15.7109375" customWidth="1"/>
    <col min="7" max="7" width="16.42578125" customWidth="1"/>
    <col min="8" max="9" width="10.140625" bestFit="1" customWidth="1"/>
    <col min="10" max="10" width="9.28515625" bestFit="1" customWidth="1"/>
  </cols>
  <sheetData>
    <row r="1" spans="1:11">
      <c r="A1" s="116" t="s">
        <v>81</v>
      </c>
      <c r="B1" s="116"/>
      <c r="C1" s="116"/>
      <c r="D1" s="116"/>
      <c r="E1" s="116"/>
      <c r="F1" s="116"/>
      <c r="G1" s="116"/>
      <c r="H1" s="9"/>
      <c r="I1" s="9"/>
      <c r="J1" s="9"/>
    </row>
    <row r="2" spans="1:11" ht="15.75" thickBot="1">
      <c r="C2" s="8" t="s">
        <v>80</v>
      </c>
      <c r="E2" s="81"/>
      <c r="F2" s="81"/>
      <c r="G2" s="9" t="s">
        <v>126</v>
      </c>
      <c r="H2" s="9"/>
      <c r="I2" s="9"/>
      <c r="J2" s="9"/>
    </row>
    <row r="3" spans="1:11" ht="15.75" thickBot="1">
      <c r="A3" s="80" t="s">
        <v>79</v>
      </c>
      <c r="B3" s="79"/>
      <c r="C3" s="78"/>
      <c r="D3" s="77" t="s">
        <v>78</v>
      </c>
      <c r="E3" s="76" t="s">
        <v>77</v>
      </c>
      <c r="F3" s="75"/>
      <c r="G3" s="74"/>
      <c r="H3" s="9"/>
      <c r="I3" s="9"/>
      <c r="J3" s="9"/>
    </row>
    <row r="4" spans="1:11" ht="27" thickBot="1">
      <c r="A4" s="73"/>
      <c r="B4" s="72"/>
      <c r="C4" s="71"/>
      <c r="D4" s="70"/>
      <c r="E4" s="69" t="s">
        <v>76</v>
      </c>
      <c r="F4" s="68" t="s">
        <v>75</v>
      </c>
      <c r="G4" s="67" t="s">
        <v>74</v>
      </c>
      <c r="H4" s="66"/>
      <c r="I4" s="66"/>
      <c r="J4" s="66"/>
    </row>
    <row r="5" spans="1:11" ht="15.75" thickBot="1">
      <c r="A5" s="42">
        <v>511</v>
      </c>
      <c r="B5" s="38">
        <v>5111</v>
      </c>
      <c r="C5" s="38"/>
      <c r="D5" s="65" t="s">
        <v>73</v>
      </c>
      <c r="E5" s="63">
        <f>SUM(F5:G5)</f>
        <v>27245017</v>
      </c>
      <c r="F5" s="64">
        <f>SUM(F6:F9)</f>
        <v>21695412</v>
      </c>
      <c r="G5" s="64">
        <f>SUM(G6:G9)</f>
        <v>5549605</v>
      </c>
      <c r="H5" s="13"/>
      <c r="I5" s="13"/>
      <c r="J5" s="13"/>
    </row>
    <row r="6" spans="1:11" ht="15.75" thickBot="1">
      <c r="A6" s="40"/>
      <c r="B6" s="32">
        <v>51111</v>
      </c>
      <c r="C6" s="32">
        <v>511111</v>
      </c>
      <c r="D6" s="39" t="s">
        <v>72</v>
      </c>
      <c r="E6" s="63"/>
      <c r="F6" s="30">
        <v>17760276</v>
      </c>
      <c r="G6" s="29">
        <v>4798008</v>
      </c>
      <c r="H6" s="11"/>
      <c r="I6" s="11"/>
      <c r="J6" s="11"/>
      <c r="K6" s="62"/>
    </row>
    <row r="7" spans="1:11" ht="15.75" thickBot="1">
      <c r="A7" s="40"/>
      <c r="B7" s="32">
        <v>51112</v>
      </c>
      <c r="C7" s="32">
        <v>511121</v>
      </c>
      <c r="D7" s="39" t="s">
        <v>71</v>
      </c>
      <c r="E7" s="63"/>
      <c r="F7" s="60">
        <v>1618548</v>
      </c>
      <c r="G7" s="29">
        <v>479801</v>
      </c>
      <c r="H7" s="11"/>
      <c r="I7" s="11"/>
      <c r="J7" s="11"/>
    </row>
    <row r="8" spans="1:11" ht="15.75" thickBot="1">
      <c r="A8" s="40"/>
      <c r="B8" s="32">
        <v>51114</v>
      </c>
      <c r="C8" s="32">
        <v>511141</v>
      </c>
      <c r="D8" s="39" t="s">
        <v>70</v>
      </c>
      <c r="E8" s="63"/>
      <c r="F8" s="60">
        <v>2220453</v>
      </c>
      <c r="G8" s="29">
        <v>271052</v>
      </c>
      <c r="H8" s="11"/>
      <c r="I8" s="11"/>
      <c r="J8" s="11"/>
      <c r="K8" s="46"/>
    </row>
    <row r="9" spans="1:11">
      <c r="A9" s="40"/>
      <c r="B9" s="32">
        <v>51312</v>
      </c>
      <c r="C9" s="32">
        <v>513121</v>
      </c>
      <c r="D9" s="39" t="s">
        <v>69</v>
      </c>
      <c r="E9" s="63"/>
      <c r="F9" s="60">
        <v>96135</v>
      </c>
      <c r="G9" s="29">
        <v>744</v>
      </c>
      <c r="H9" s="11"/>
      <c r="I9" s="11"/>
      <c r="J9" s="11"/>
      <c r="K9" s="46"/>
    </row>
    <row r="10" spans="1:11">
      <c r="A10" s="40"/>
      <c r="B10" s="32"/>
      <c r="C10" s="32"/>
      <c r="D10" s="39"/>
      <c r="E10" s="31"/>
      <c r="F10" s="30"/>
      <c r="G10" s="29"/>
      <c r="H10" s="11"/>
      <c r="I10" s="11"/>
      <c r="J10" s="11"/>
      <c r="K10" s="46"/>
    </row>
    <row r="11" spans="1:11">
      <c r="A11" s="42">
        <v>512</v>
      </c>
      <c r="B11" s="38">
        <v>5121</v>
      </c>
      <c r="C11" s="38"/>
      <c r="D11" s="41" t="s">
        <v>68</v>
      </c>
      <c r="E11" s="36"/>
      <c r="F11" s="35"/>
      <c r="G11" s="29"/>
      <c r="H11" s="11"/>
      <c r="I11" s="11"/>
      <c r="J11" s="11"/>
      <c r="K11" s="46"/>
    </row>
    <row r="12" spans="1:11">
      <c r="A12" s="40"/>
      <c r="B12" s="32">
        <v>51219</v>
      </c>
      <c r="C12" s="32">
        <v>512191</v>
      </c>
      <c r="D12" s="39" t="s">
        <v>67</v>
      </c>
      <c r="E12" s="31"/>
      <c r="F12" s="30"/>
      <c r="G12" s="29"/>
      <c r="H12" s="11"/>
      <c r="I12" s="11"/>
      <c r="J12" s="11"/>
    </row>
    <row r="13" spans="1:11">
      <c r="A13" s="40"/>
      <c r="B13" s="32"/>
      <c r="C13" s="32"/>
      <c r="D13" s="39"/>
      <c r="E13" s="31"/>
      <c r="F13" s="30"/>
      <c r="G13" s="29"/>
      <c r="H13" s="11"/>
      <c r="I13" s="11"/>
      <c r="J13" s="11"/>
    </row>
    <row r="14" spans="1:11">
      <c r="A14" s="42">
        <v>513</v>
      </c>
      <c r="B14" s="38">
        <v>5131</v>
      </c>
      <c r="C14" s="38"/>
      <c r="D14" s="41" t="s">
        <v>66</v>
      </c>
      <c r="E14" s="36"/>
      <c r="F14" s="35"/>
      <c r="G14" s="29"/>
      <c r="H14" s="11"/>
      <c r="I14" s="11"/>
      <c r="J14" s="11"/>
    </row>
    <row r="15" spans="1:11">
      <c r="A15" s="42"/>
      <c r="B15" s="33">
        <v>51319</v>
      </c>
      <c r="C15" s="33">
        <v>513191</v>
      </c>
      <c r="D15" s="34" t="s">
        <v>65</v>
      </c>
      <c r="E15" s="31"/>
      <c r="F15" s="30"/>
      <c r="G15" s="29"/>
      <c r="H15" s="11"/>
      <c r="I15" s="11"/>
      <c r="J15" s="11"/>
    </row>
    <row r="16" spans="1:11" ht="15.75" thickBot="1">
      <c r="A16" s="40"/>
      <c r="B16" s="32"/>
      <c r="C16" s="32"/>
      <c r="D16" s="39"/>
      <c r="E16" s="31"/>
      <c r="F16" s="30"/>
      <c r="G16" s="29"/>
      <c r="H16" s="11"/>
      <c r="I16" s="11"/>
      <c r="J16" s="11"/>
    </row>
    <row r="17" spans="1:11">
      <c r="A17" s="42">
        <v>514</v>
      </c>
      <c r="B17" s="38">
        <v>5141</v>
      </c>
      <c r="C17" s="38"/>
      <c r="D17" s="41" t="s">
        <v>64</v>
      </c>
      <c r="E17" s="63">
        <f>SUM(F17:G17)</f>
        <v>2776006</v>
      </c>
      <c r="F17" s="35">
        <f>SUM(F18:F19)</f>
        <v>1757110</v>
      </c>
      <c r="G17" s="16">
        <f>SUM(G18:G19)</f>
        <v>1018896</v>
      </c>
      <c r="H17" s="24"/>
      <c r="I17" s="13"/>
      <c r="J17" s="13"/>
    </row>
    <row r="18" spans="1:11">
      <c r="A18" s="42"/>
      <c r="B18" s="33">
        <v>51419</v>
      </c>
      <c r="C18" s="33">
        <v>514192</v>
      </c>
      <c r="D18" s="34" t="s">
        <v>63</v>
      </c>
      <c r="E18" s="61"/>
      <c r="F18" s="60">
        <v>1043970</v>
      </c>
      <c r="G18" s="29">
        <v>589536</v>
      </c>
      <c r="H18" s="11"/>
      <c r="I18" s="11"/>
      <c r="J18" s="11"/>
      <c r="K18" s="62"/>
    </row>
    <row r="19" spans="1:11">
      <c r="A19" s="40"/>
      <c r="B19" s="32">
        <v>51413</v>
      </c>
      <c r="C19" s="32"/>
      <c r="D19" s="34" t="s">
        <v>62</v>
      </c>
      <c r="E19" s="61"/>
      <c r="F19" s="60">
        <v>713140</v>
      </c>
      <c r="G19" s="29">
        <v>429360</v>
      </c>
      <c r="H19" s="11"/>
      <c r="I19" s="11"/>
      <c r="J19" s="11"/>
      <c r="K19" s="46"/>
    </row>
    <row r="20" spans="1:11">
      <c r="A20" s="40"/>
      <c r="B20" s="32"/>
      <c r="C20" s="32"/>
      <c r="D20" s="34"/>
      <c r="E20" s="31"/>
      <c r="F20" s="30"/>
      <c r="G20" s="29"/>
      <c r="H20" s="11"/>
      <c r="I20" s="11"/>
      <c r="J20" s="11"/>
      <c r="K20" s="46"/>
    </row>
    <row r="21" spans="1:11">
      <c r="A21" s="40"/>
      <c r="B21" s="32"/>
      <c r="C21" s="32"/>
      <c r="D21" s="41" t="s">
        <v>61</v>
      </c>
      <c r="E21" s="36">
        <f>SUM(G21)</f>
        <v>1236050</v>
      </c>
      <c r="F21" s="35"/>
      <c r="G21" s="16">
        <v>1236050</v>
      </c>
      <c r="H21" s="11"/>
      <c r="I21" s="11"/>
      <c r="J21" s="11"/>
      <c r="K21" s="46"/>
    </row>
    <row r="22" spans="1:11">
      <c r="A22" s="40"/>
      <c r="B22" s="32"/>
      <c r="C22" s="32"/>
      <c r="D22" s="34"/>
      <c r="E22" s="31"/>
      <c r="F22" s="30"/>
      <c r="G22" s="29"/>
      <c r="H22" s="11"/>
      <c r="I22" s="11"/>
      <c r="J22" s="11"/>
    </row>
    <row r="23" spans="1:11">
      <c r="A23" s="42">
        <v>517</v>
      </c>
      <c r="B23" s="38">
        <v>5172221</v>
      </c>
      <c r="C23" s="38"/>
      <c r="D23" s="41" t="s">
        <v>60</v>
      </c>
      <c r="E23" s="36">
        <f>SUM(F23:G23)</f>
        <v>390000</v>
      </c>
      <c r="F23" s="35">
        <v>300000</v>
      </c>
      <c r="G23" s="29">
        <v>90000</v>
      </c>
      <c r="H23" s="13"/>
      <c r="I23" s="13"/>
      <c r="J23" s="11"/>
    </row>
    <row r="24" spans="1:11">
      <c r="A24" s="40"/>
      <c r="B24" s="32"/>
      <c r="C24" s="32"/>
      <c r="D24" s="34"/>
      <c r="E24" s="31"/>
      <c r="F24" s="30"/>
      <c r="G24" s="29"/>
      <c r="H24" s="11"/>
      <c r="I24" s="11"/>
      <c r="J24" s="11"/>
    </row>
    <row r="25" spans="1:11">
      <c r="A25" s="40"/>
      <c r="B25" s="32"/>
      <c r="C25" s="32"/>
      <c r="D25" s="39"/>
      <c r="E25" s="31"/>
      <c r="F25" s="30"/>
      <c r="G25" s="29"/>
      <c r="H25" s="11"/>
      <c r="I25" s="11"/>
      <c r="J25" s="11"/>
    </row>
    <row r="26" spans="1:11" s="58" customFormat="1">
      <c r="A26" s="112" t="s">
        <v>59</v>
      </c>
      <c r="B26" s="113"/>
      <c r="C26" s="113"/>
      <c r="D26" s="113"/>
      <c r="E26" s="59">
        <f>SUM(E5,E17,E21,E23,)</f>
        <v>31647073</v>
      </c>
      <c r="F26" s="59">
        <f>SUM(F5,F17,F21,F23,)</f>
        <v>23752522</v>
      </c>
      <c r="G26" s="59">
        <f>SUM(G5,G17,G21,G23,)</f>
        <v>7894551</v>
      </c>
      <c r="H26" s="24"/>
      <c r="I26" s="24"/>
      <c r="J26" s="24"/>
    </row>
    <row r="27" spans="1:11">
      <c r="A27" s="40"/>
      <c r="B27" s="32"/>
      <c r="C27" s="32"/>
      <c r="D27" s="39"/>
      <c r="E27" s="31"/>
      <c r="F27" s="30"/>
      <c r="G27" s="29"/>
      <c r="H27" s="11"/>
      <c r="I27" s="11"/>
      <c r="J27" s="11"/>
    </row>
    <row r="28" spans="1:11">
      <c r="A28" s="42" t="s">
        <v>58</v>
      </c>
      <c r="B28" s="38"/>
      <c r="C28" s="38"/>
      <c r="D28" s="41" t="s">
        <v>57</v>
      </c>
      <c r="E28" s="31"/>
      <c r="F28" s="30"/>
      <c r="G28" s="29"/>
      <c r="H28" s="11"/>
      <c r="I28" s="11"/>
      <c r="J28" s="11"/>
    </row>
    <row r="29" spans="1:11">
      <c r="A29" s="40"/>
      <c r="B29" s="32" t="s">
        <v>56</v>
      </c>
      <c r="C29" s="32">
        <v>5311</v>
      </c>
      <c r="D29" s="34" t="s">
        <v>55</v>
      </c>
      <c r="E29" s="31"/>
      <c r="F29" s="30"/>
      <c r="G29" s="29"/>
      <c r="H29" s="11"/>
      <c r="I29" s="11"/>
      <c r="J29" s="11"/>
    </row>
    <row r="30" spans="1:11">
      <c r="A30" s="57"/>
      <c r="B30" s="56" t="s">
        <v>54</v>
      </c>
      <c r="C30" s="56"/>
      <c r="D30" s="55" t="s">
        <v>53</v>
      </c>
      <c r="E30" s="54"/>
      <c r="F30" s="53"/>
      <c r="G30" s="52"/>
      <c r="H30" s="11"/>
      <c r="I30" s="11"/>
      <c r="J30" s="11"/>
    </row>
    <row r="31" spans="1:11" s="46" customFormat="1">
      <c r="A31" s="113" t="s">
        <v>52</v>
      </c>
      <c r="B31" s="113"/>
      <c r="C31" s="113"/>
      <c r="D31" s="113"/>
      <c r="E31" s="48">
        <f>SUM(F31+G31)</f>
        <v>7795188.0899999999</v>
      </c>
      <c r="F31" s="48">
        <f>SUM(F5,F21,F23,)*0.27</f>
        <v>5938761.2400000002</v>
      </c>
      <c r="G31" s="48">
        <f>SUM(G5,G21,G23,)*0.27</f>
        <v>1856426.85</v>
      </c>
      <c r="H31" s="47"/>
      <c r="I31" s="47"/>
      <c r="J31" s="47"/>
    </row>
    <row r="32" spans="1:11" s="46" customFormat="1">
      <c r="A32" s="51"/>
      <c r="B32" s="51">
        <v>12</v>
      </c>
      <c r="C32" s="51"/>
      <c r="D32" s="51" t="s">
        <v>51</v>
      </c>
      <c r="E32" s="48"/>
      <c r="F32" s="49">
        <v>350000</v>
      </c>
      <c r="G32" s="48"/>
      <c r="H32" s="47"/>
      <c r="I32" s="47"/>
      <c r="J32" s="47"/>
    </row>
    <row r="33" spans="1:10" s="46" customFormat="1">
      <c r="A33" s="51"/>
      <c r="B33" s="51"/>
      <c r="C33" s="51"/>
      <c r="D33" s="50" t="s">
        <v>50</v>
      </c>
      <c r="E33" s="48"/>
      <c r="F33" s="49">
        <v>94500</v>
      </c>
      <c r="G33" s="48"/>
      <c r="H33" s="47"/>
      <c r="I33" s="47"/>
      <c r="J33" s="47"/>
    </row>
    <row r="34" spans="1:10">
      <c r="A34" s="32"/>
      <c r="B34" s="32"/>
      <c r="C34" s="32"/>
      <c r="D34" s="45" t="s">
        <v>49</v>
      </c>
      <c r="E34" s="16">
        <f>SUM(F34)</f>
        <v>444500</v>
      </c>
      <c r="F34" s="16">
        <f>SUM(F32:F33)</f>
        <v>444500</v>
      </c>
      <c r="G34" s="29"/>
      <c r="H34" s="11"/>
      <c r="I34" s="11"/>
      <c r="J34" s="11"/>
    </row>
    <row r="35" spans="1:10">
      <c r="A35" s="42" t="s">
        <v>48</v>
      </c>
      <c r="B35" s="38"/>
      <c r="C35" s="38"/>
      <c r="D35" s="41" t="s">
        <v>47</v>
      </c>
      <c r="E35" s="31"/>
      <c r="F35" s="30"/>
      <c r="G35" s="29"/>
      <c r="H35" s="11"/>
      <c r="I35" s="11"/>
      <c r="J35" s="11"/>
    </row>
    <row r="36" spans="1:10">
      <c r="A36" s="40"/>
      <c r="B36" s="32">
        <v>542</v>
      </c>
      <c r="C36" s="32">
        <v>5421</v>
      </c>
      <c r="D36" s="39" t="s">
        <v>46</v>
      </c>
      <c r="E36" s="31"/>
      <c r="F36" s="30"/>
      <c r="G36" s="29"/>
      <c r="H36" s="11"/>
      <c r="I36" s="11"/>
      <c r="J36" s="11"/>
    </row>
    <row r="37" spans="1:10">
      <c r="A37" s="40"/>
      <c r="B37" s="32">
        <v>543</v>
      </c>
      <c r="C37" s="32">
        <v>5431</v>
      </c>
      <c r="D37" s="39" t="s">
        <v>45</v>
      </c>
      <c r="E37" s="31"/>
      <c r="F37" s="30">
        <v>52000</v>
      </c>
      <c r="G37" s="29"/>
      <c r="H37" s="11"/>
      <c r="I37" s="11"/>
      <c r="J37" s="11"/>
    </row>
    <row r="38" spans="1:10">
      <c r="A38" s="40"/>
      <c r="B38" s="32">
        <v>544</v>
      </c>
      <c r="C38" s="32">
        <v>5441</v>
      </c>
      <c r="D38" s="39" t="s">
        <v>44</v>
      </c>
      <c r="E38" s="31"/>
      <c r="F38" s="30"/>
      <c r="G38" s="29"/>
      <c r="H38" s="11"/>
      <c r="I38" s="11"/>
      <c r="J38" s="11"/>
    </row>
    <row r="39" spans="1:10">
      <c r="A39" s="40"/>
      <c r="B39" s="32">
        <v>547</v>
      </c>
      <c r="C39" s="44">
        <v>5471</v>
      </c>
      <c r="D39" s="39" t="s">
        <v>43</v>
      </c>
      <c r="E39" s="31"/>
      <c r="F39" s="30">
        <v>240000</v>
      </c>
      <c r="G39" s="29"/>
      <c r="H39" s="11"/>
      <c r="I39" s="11"/>
      <c r="J39" s="11"/>
    </row>
    <row r="40" spans="1:10">
      <c r="A40" s="40"/>
      <c r="B40" s="32">
        <v>549</v>
      </c>
      <c r="C40" s="32">
        <v>5491</v>
      </c>
      <c r="D40" s="39" t="s">
        <v>42</v>
      </c>
      <c r="E40" s="31"/>
      <c r="F40" s="30"/>
      <c r="G40" s="29"/>
      <c r="H40" s="11"/>
      <c r="I40" s="11"/>
      <c r="J40" s="11"/>
    </row>
    <row r="41" spans="1:10">
      <c r="A41" s="40"/>
      <c r="B41" s="32"/>
      <c r="C41" s="32"/>
      <c r="D41" s="39"/>
      <c r="E41" s="36">
        <f>SUM(F41)</f>
        <v>292000</v>
      </c>
      <c r="F41" s="43">
        <f>SUM(F37:F39)</f>
        <v>292000</v>
      </c>
      <c r="G41" s="29"/>
      <c r="H41" s="11"/>
      <c r="I41" s="13"/>
      <c r="J41" s="11"/>
    </row>
    <row r="42" spans="1:10">
      <c r="A42" s="42" t="s">
        <v>41</v>
      </c>
      <c r="B42" s="38"/>
      <c r="C42" s="38"/>
      <c r="D42" s="41" t="s">
        <v>40</v>
      </c>
      <c r="E42" s="31"/>
      <c r="F42" s="30"/>
      <c r="G42" s="29"/>
      <c r="H42" s="11"/>
      <c r="I42" s="13"/>
      <c r="J42" s="11"/>
    </row>
    <row r="43" spans="1:10">
      <c r="A43" s="42"/>
      <c r="B43" s="38"/>
      <c r="C43" s="38"/>
      <c r="D43" s="34" t="s">
        <v>39</v>
      </c>
      <c r="E43" s="31"/>
      <c r="F43" s="30">
        <v>280000</v>
      </c>
      <c r="G43" s="29"/>
      <c r="H43" s="11"/>
      <c r="I43" s="13"/>
      <c r="J43" s="11"/>
    </row>
    <row r="44" spans="1:10">
      <c r="A44" s="40"/>
      <c r="B44" s="32"/>
      <c r="C44" s="32"/>
      <c r="D44" s="34" t="s">
        <v>38</v>
      </c>
      <c r="E44" s="31"/>
      <c r="F44" s="30">
        <v>30000</v>
      </c>
      <c r="G44" s="29"/>
      <c r="H44" s="11"/>
      <c r="I44" s="11"/>
      <c r="J44" s="11"/>
    </row>
    <row r="45" spans="1:10">
      <c r="A45" s="40"/>
      <c r="B45" s="32">
        <v>552</v>
      </c>
      <c r="C45" s="32">
        <v>55214</v>
      </c>
      <c r="D45" s="39" t="s">
        <v>37</v>
      </c>
      <c r="E45" s="31"/>
      <c r="F45" s="30">
        <v>535000</v>
      </c>
      <c r="G45" s="29"/>
      <c r="H45" s="11"/>
      <c r="I45" s="11"/>
      <c r="J45" s="11"/>
    </row>
    <row r="46" spans="1:10">
      <c r="A46" s="40"/>
      <c r="B46" s="32"/>
      <c r="C46" s="32">
        <v>55215</v>
      </c>
      <c r="D46" s="39" t="s">
        <v>36</v>
      </c>
      <c r="E46" s="31"/>
      <c r="F46" s="30">
        <v>190000</v>
      </c>
      <c r="G46" s="29"/>
      <c r="H46" s="11"/>
      <c r="I46" s="11"/>
      <c r="J46" s="11"/>
    </row>
    <row r="47" spans="1:10">
      <c r="A47" s="40"/>
      <c r="B47" s="32"/>
      <c r="C47" s="32">
        <v>55217</v>
      </c>
      <c r="D47" s="39" t="s">
        <v>35</v>
      </c>
      <c r="E47" s="31"/>
      <c r="F47" s="30">
        <v>50000</v>
      </c>
      <c r="G47" s="29"/>
      <c r="H47" s="11"/>
      <c r="I47" s="11"/>
      <c r="J47" s="11"/>
    </row>
    <row r="48" spans="1:10">
      <c r="A48" s="40"/>
      <c r="B48" s="32"/>
      <c r="C48" s="32">
        <v>55218</v>
      </c>
      <c r="D48" s="39" t="s">
        <v>34</v>
      </c>
      <c r="E48" s="31"/>
      <c r="F48" s="30">
        <v>200000</v>
      </c>
      <c r="G48" s="29"/>
      <c r="H48" s="11"/>
      <c r="I48" s="11"/>
      <c r="J48" s="11"/>
    </row>
    <row r="49" spans="1:10">
      <c r="A49" s="40"/>
      <c r="B49" s="32"/>
      <c r="C49" s="32">
        <v>55219</v>
      </c>
      <c r="D49" s="39" t="s">
        <v>33</v>
      </c>
      <c r="E49" s="31"/>
      <c r="F49" s="30">
        <v>1030000</v>
      </c>
      <c r="G49" s="29"/>
      <c r="H49" s="11"/>
      <c r="I49" s="11"/>
      <c r="J49" s="11"/>
    </row>
    <row r="50" spans="1:10">
      <c r="A50" s="40"/>
      <c r="B50" s="32"/>
      <c r="C50" s="32"/>
      <c r="D50" s="39"/>
      <c r="E50" s="36">
        <f>SUM(F50)</f>
        <v>2315000</v>
      </c>
      <c r="F50" s="35">
        <f>SUM(F43:F49)</f>
        <v>2315000</v>
      </c>
      <c r="G50" s="29"/>
      <c r="H50" s="11"/>
      <c r="I50" s="13"/>
      <c r="J50" s="11"/>
    </row>
    <row r="51" spans="1:10">
      <c r="A51" s="42" t="s">
        <v>32</v>
      </c>
      <c r="B51" s="38"/>
      <c r="C51" s="38"/>
      <c r="D51" s="41" t="s">
        <v>31</v>
      </c>
      <c r="E51" s="31"/>
      <c r="F51" s="30"/>
      <c r="G51" s="29"/>
      <c r="H51" s="11"/>
      <c r="I51" s="13"/>
      <c r="J51" s="11"/>
    </row>
    <row r="52" spans="1:10">
      <c r="A52" s="40"/>
      <c r="B52" s="32">
        <v>561</v>
      </c>
      <c r="C52" s="32">
        <v>5611</v>
      </c>
      <c r="D52" s="39" t="s">
        <v>30</v>
      </c>
      <c r="E52" s="31"/>
      <c r="F52" s="30">
        <v>710000</v>
      </c>
      <c r="G52" s="29"/>
      <c r="H52" s="11"/>
      <c r="I52" s="11"/>
      <c r="J52" s="11"/>
    </row>
    <row r="53" spans="1:10">
      <c r="A53" s="32"/>
      <c r="B53" s="32">
        <v>562</v>
      </c>
      <c r="C53" s="32">
        <v>5621</v>
      </c>
      <c r="D53" s="39" t="s">
        <v>29</v>
      </c>
      <c r="E53" s="31"/>
      <c r="F53" s="30">
        <v>500000</v>
      </c>
      <c r="G53" s="29"/>
      <c r="H53" s="11"/>
      <c r="I53" s="11"/>
      <c r="J53" s="11"/>
    </row>
    <row r="54" spans="1:10">
      <c r="A54" s="32"/>
      <c r="B54" s="32">
        <v>563</v>
      </c>
      <c r="C54" s="32">
        <v>5631</v>
      </c>
      <c r="D54" s="39" t="s">
        <v>28</v>
      </c>
      <c r="E54" s="31"/>
      <c r="F54" s="30">
        <v>190000</v>
      </c>
      <c r="G54" s="29"/>
      <c r="H54" s="11"/>
      <c r="I54" s="11"/>
      <c r="J54" s="11"/>
    </row>
    <row r="55" spans="1:10">
      <c r="A55" s="32"/>
      <c r="B55" s="32">
        <v>564</v>
      </c>
      <c r="C55" s="32">
        <v>5641</v>
      </c>
      <c r="D55" s="39" t="s">
        <v>27</v>
      </c>
      <c r="E55" s="31"/>
      <c r="F55" s="30">
        <v>100000</v>
      </c>
      <c r="G55" s="29"/>
      <c r="H55" s="11"/>
      <c r="I55" s="11"/>
      <c r="J55" s="11"/>
    </row>
    <row r="56" spans="1:10">
      <c r="A56" s="32"/>
      <c r="B56" s="32"/>
      <c r="C56" s="32"/>
      <c r="D56" s="39"/>
      <c r="E56" s="36">
        <f>SUM(F56)</f>
        <v>1500000</v>
      </c>
      <c r="F56" s="35">
        <f>SUM(F52:F55)</f>
        <v>1500000</v>
      </c>
      <c r="G56" s="29"/>
      <c r="H56" s="11"/>
      <c r="I56" s="13"/>
      <c r="J56" s="11"/>
    </row>
    <row r="57" spans="1:10">
      <c r="A57" s="32"/>
      <c r="B57" s="32"/>
      <c r="C57" s="32"/>
      <c r="D57" s="39"/>
      <c r="E57" s="36"/>
      <c r="F57" s="35"/>
      <c r="G57" s="29"/>
      <c r="H57" s="11"/>
      <c r="I57" s="11"/>
      <c r="J57" s="11"/>
    </row>
    <row r="58" spans="1:10">
      <c r="A58" s="38" t="s">
        <v>26</v>
      </c>
      <c r="B58" s="32"/>
      <c r="C58" s="32"/>
      <c r="D58" s="37" t="s">
        <v>25</v>
      </c>
      <c r="E58" s="36"/>
      <c r="F58" s="35"/>
      <c r="G58" s="29"/>
      <c r="H58" s="11"/>
      <c r="I58" s="13"/>
      <c r="J58" s="11"/>
    </row>
    <row r="59" spans="1:10">
      <c r="A59" s="33"/>
      <c r="B59" s="32">
        <v>572</v>
      </c>
      <c r="C59" s="32">
        <v>57219</v>
      </c>
      <c r="D59" s="34" t="s">
        <v>24</v>
      </c>
      <c r="E59" s="31"/>
      <c r="F59" s="30"/>
      <c r="G59" s="29"/>
      <c r="H59" s="11"/>
      <c r="I59" s="11"/>
      <c r="J59" s="11"/>
    </row>
    <row r="60" spans="1:10">
      <c r="A60" s="33"/>
      <c r="B60" s="32">
        <v>572</v>
      </c>
      <c r="C60" s="32"/>
      <c r="D60" s="21" t="s">
        <v>23</v>
      </c>
      <c r="E60" s="31">
        <f>SUM(F60:G60)</f>
        <v>583189</v>
      </c>
      <c r="F60" s="30">
        <v>372725</v>
      </c>
      <c r="G60" s="29">
        <v>210464</v>
      </c>
      <c r="H60" s="11"/>
      <c r="I60" s="11"/>
      <c r="J60" s="11"/>
    </row>
    <row r="61" spans="1:10">
      <c r="A61" s="33"/>
      <c r="B61" s="32"/>
      <c r="C61" s="32"/>
      <c r="D61" s="21"/>
      <c r="E61" s="31"/>
      <c r="F61" s="30"/>
      <c r="G61" s="29"/>
      <c r="H61" s="11"/>
      <c r="I61" s="11"/>
      <c r="J61" s="11"/>
    </row>
    <row r="62" spans="1:10">
      <c r="A62" s="33"/>
      <c r="B62" s="32"/>
      <c r="C62" s="32"/>
      <c r="D62" s="21" t="s">
        <v>22</v>
      </c>
      <c r="E62" s="31">
        <v>899160</v>
      </c>
      <c r="F62" s="30">
        <v>899160</v>
      </c>
      <c r="G62" s="29"/>
      <c r="H62" s="11"/>
      <c r="I62" s="11"/>
      <c r="J62" s="11"/>
    </row>
    <row r="63" spans="1:10">
      <c r="A63" s="32"/>
      <c r="B63" s="32"/>
      <c r="C63" s="32"/>
      <c r="D63" s="22" t="s">
        <v>21</v>
      </c>
      <c r="E63" s="31">
        <v>899160</v>
      </c>
      <c r="F63" s="30">
        <v>899160</v>
      </c>
      <c r="G63" s="29"/>
      <c r="H63" s="11"/>
      <c r="I63" s="11"/>
      <c r="J63" s="11"/>
    </row>
    <row r="64" spans="1:10" ht="15.75" thickBot="1">
      <c r="A64" s="114" t="s">
        <v>20</v>
      </c>
      <c r="B64" s="114"/>
      <c r="C64" s="114"/>
      <c r="D64" s="114"/>
      <c r="E64" s="28">
        <f>SUM(E41,E50,E56,E60,E62,E63)</f>
        <v>6488509</v>
      </c>
      <c r="F64" s="27">
        <f>SUM(F60,F56,F50,F41,F62,F63,F32,F33)</f>
        <v>6722545</v>
      </c>
      <c r="G64" s="26">
        <f>SUM(G60:G63)</f>
        <v>210464</v>
      </c>
      <c r="H64" s="11"/>
      <c r="I64" s="13"/>
      <c r="J64" s="11"/>
    </row>
    <row r="65" spans="1:8">
      <c r="A65" s="115" t="s">
        <v>19</v>
      </c>
      <c r="B65" s="115"/>
      <c r="C65" s="115"/>
      <c r="D65" s="115"/>
      <c r="E65" s="24">
        <f>SUM(E26,E31,)</f>
        <v>39442261.090000004</v>
      </c>
      <c r="F65" s="24">
        <f>SUM(F31,F26,)</f>
        <v>29691283.240000002</v>
      </c>
      <c r="G65" s="14">
        <f>SUM(G31,G26)</f>
        <v>9750977.8499999996</v>
      </c>
      <c r="H65" s="10"/>
    </row>
    <row r="66" spans="1:8">
      <c r="A66" s="25"/>
      <c r="B66" s="25"/>
      <c r="C66" s="25"/>
      <c r="D66" s="25" t="s">
        <v>18</v>
      </c>
      <c r="E66" s="24">
        <f>SUM(E34)</f>
        <v>444500</v>
      </c>
      <c r="F66" s="24"/>
      <c r="G66" s="14"/>
      <c r="H66" s="10"/>
    </row>
    <row r="67" spans="1:8">
      <c r="A67" s="25"/>
      <c r="B67" s="25"/>
      <c r="C67" s="25"/>
      <c r="D67" s="25"/>
      <c r="E67" s="24"/>
      <c r="F67" s="24"/>
      <c r="G67" s="14"/>
      <c r="H67" s="10"/>
    </row>
    <row r="68" spans="1:8">
      <c r="A68" s="23"/>
      <c r="B68" s="23"/>
      <c r="C68" s="23"/>
      <c r="D68" s="22"/>
      <c r="E68" s="21"/>
      <c r="F68" s="20"/>
      <c r="G68" s="9"/>
    </row>
    <row r="69" spans="1:8">
      <c r="D69" s="19" t="s">
        <v>17</v>
      </c>
      <c r="E69" s="18">
        <f>SUM(E26)</f>
        <v>31647073</v>
      </c>
      <c r="F69" s="13"/>
      <c r="G69" s="10"/>
    </row>
    <row r="70" spans="1:8">
      <c r="D70" s="17" t="s">
        <v>16</v>
      </c>
      <c r="E70" s="16">
        <f>SUM(E31)</f>
        <v>7795188.0899999999</v>
      </c>
      <c r="F70" s="13"/>
      <c r="G70" s="10"/>
    </row>
    <row r="71" spans="1:8">
      <c r="D71" s="17" t="s">
        <v>15</v>
      </c>
      <c r="E71" s="16">
        <f>SUM(E64)</f>
        <v>6488509</v>
      </c>
      <c r="F71" s="13"/>
      <c r="G71" s="10"/>
    </row>
    <row r="72" spans="1:8">
      <c r="D72" s="17" t="s">
        <v>14</v>
      </c>
      <c r="E72" s="16">
        <v>861437</v>
      </c>
      <c r="F72" s="13"/>
      <c r="G72" s="10"/>
    </row>
    <row r="73" spans="1:8">
      <c r="D73" s="17" t="s">
        <v>13</v>
      </c>
      <c r="E73" s="16">
        <v>488218</v>
      </c>
      <c r="F73" s="13"/>
      <c r="G73" s="10"/>
    </row>
    <row r="74" spans="1:8">
      <c r="D74" s="17" t="s">
        <v>12</v>
      </c>
      <c r="E74" s="16">
        <v>232953</v>
      </c>
      <c r="F74" s="13"/>
      <c r="G74" s="10"/>
    </row>
    <row r="75" spans="1:8">
      <c r="D75" s="17" t="s">
        <v>11</v>
      </c>
      <c r="E75" s="16">
        <f>SUM(E66)</f>
        <v>444500</v>
      </c>
      <c r="F75" s="13"/>
      <c r="G75" s="10"/>
    </row>
    <row r="76" spans="1:8">
      <c r="D76" s="17" t="s">
        <v>0</v>
      </c>
      <c r="E76" s="16">
        <v>6295714</v>
      </c>
      <c r="F76" s="13"/>
      <c r="G76" s="10"/>
    </row>
    <row r="77" spans="1:8">
      <c r="D77" s="17" t="s">
        <v>10</v>
      </c>
      <c r="E77" s="16">
        <f>SUM(E69:E76)</f>
        <v>54253592.090000004</v>
      </c>
      <c r="F77" s="13"/>
      <c r="G77" s="15"/>
    </row>
    <row r="78" spans="1:8">
      <c r="E78" s="14"/>
      <c r="F78" s="13"/>
      <c r="G78" s="10"/>
    </row>
    <row r="79" spans="1:8">
      <c r="D79" s="12"/>
      <c r="E79" s="10"/>
      <c r="F79" s="11"/>
      <c r="G79" s="10"/>
    </row>
    <row r="80" spans="1:8">
      <c r="D80" s="12"/>
      <c r="E80" s="10"/>
      <c r="F80" s="11"/>
      <c r="G80" s="10"/>
    </row>
    <row r="81" spans="5:7" ht="12.75" customHeight="1">
      <c r="E81" s="10"/>
      <c r="F81" s="10"/>
      <c r="G81" s="10"/>
    </row>
    <row r="82" spans="5:7" ht="12.75" customHeight="1">
      <c r="E82" s="10"/>
      <c r="F82" s="10"/>
      <c r="G82" s="10"/>
    </row>
    <row r="83" spans="5:7" ht="12.75" customHeight="1"/>
    <row r="84" spans="5:7" ht="12.75" customHeight="1"/>
    <row r="85" spans="5:7" ht="12.75" customHeight="1"/>
    <row r="86" spans="5:7" ht="12.75" customHeight="1"/>
    <row r="87" spans="5:7" ht="12.75" customHeight="1"/>
    <row r="88" spans="5:7" ht="12.75" customHeight="1"/>
    <row r="89" spans="5:7">
      <c r="E89" s="9"/>
      <c r="F89" s="9"/>
    </row>
  </sheetData>
  <mergeCells count="5">
    <mergeCell ref="A26:D26"/>
    <mergeCell ref="A31:D31"/>
    <mergeCell ref="A64:D64"/>
    <mergeCell ref="A65:D65"/>
    <mergeCell ref="A1:G1"/>
  </mergeCells>
  <pageMargins left="0.7" right="0.7" top="0.75" bottom="0.75" header="0.3" footer="0.3"/>
  <pageSetup paperSize="9" scale="54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7"/>
  <sheetViews>
    <sheetView view="pageBreakPreview" zoomScale="60" zoomScaleNormal="100" workbookViewId="0">
      <selection activeCell="C6" sqref="C6"/>
    </sheetView>
  </sheetViews>
  <sheetFormatPr defaultRowHeight="15"/>
  <cols>
    <col min="1" max="1" width="32.5703125" customWidth="1"/>
    <col min="2" max="2" width="11.28515625" customWidth="1"/>
    <col min="3" max="3" width="23.85546875" customWidth="1"/>
    <col min="4" max="4" width="18.42578125" customWidth="1"/>
  </cols>
  <sheetData>
    <row r="1" spans="1:4" ht="30" customHeight="1">
      <c r="A1" s="110" t="s">
        <v>110</v>
      </c>
      <c r="B1" s="110"/>
      <c r="C1" s="110"/>
      <c r="D1" s="102" t="s">
        <v>127</v>
      </c>
    </row>
    <row r="2" spans="1:4" ht="30" customHeight="1">
      <c r="A2" s="95"/>
      <c r="B2" s="95"/>
      <c r="C2" s="95"/>
    </row>
    <row r="3" spans="1:4" ht="30" customHeight="1">
      <c r="A3" s="95" t="s">
        <v>116</v>
      </c>
      <c r="B3" s="95">
        <v>1</v>
      </c>
      <c r="C3" s="95" t="s">
        <v>113</v>
      </c>
    </row>
    <row r="4" spans="1:4" ht="30" customHeight="1">
      <c r="A4" s="95" t="s">
        <v>111</v>
      </c>
      <c r="B4" s="95">
        <v>2</v>
      </c>
      <c r="C4" s="95" t="s">
        <v>113</v>
      </c>
    </row>
    <row r="5" spans="1:4" ht="30" customHeight="1">
      <c r="A5" s="95" t="s">
        <v>112</v>
      </c>
      <c r="B5" s="95">
        <v>2</v>
      </c>
      <c r="C5" s="95" t="s">
        <v>113</v>
      </c>
    </row>
    <row r="6" spans="1:4" ht="30" customHeight="1">
      <c r="A6" s="95" t="s">
        <v>114</v>
      </c>
      <c r="B6" s="95">
        <v>1</v>
      </c>
      <c r="C6" s="95" t="s">
        <v>113</v>
      </c>
    </row>
    <row r="7" spans="1:4" ht="30" customHeight="1">
      <c r="A7" s="95" t="s">
        <v>115</v>
      </c>
      <c r="B7" s="95">
        <v>5</v>
      </c>
      <c r="C7" s="95" t="s">
        <v>113</v>
      </c>
    </row>
    <row r="8" spans="1:4" ht="30" customHeight="1">
      <c r="A8" s="95"/>
      <c r="B8" s="95"/>
      <c r="C8" s="95"/>
    </row>
    <row r="9" spans="1:4" ht="30" customHeight="1">
      <c r="A9" s="104" t="s">
        <v>107</v>
      </c>
      <c r="B9" s="104" t="s">
        <v>117</v>
      </c>
      <c r="C9" s="104"/>
    </row>
    <row r="10" spans="1:4" ht="30" customHeight="1">
      <c r="A10" s="104"/>
      <c r="B10" s="104" t="s">
        <v>118</v>
      </c>
      <c r="C10" s="104"/>
    </row>
    <row r="11" spans="1:4" ht="30" customHeight="1">
      <c r="A11" s="95"/>
      <c r="B11" s="95"/>
      <c r="C11" s="95"/>
    </row>
    <row r="12" spans="1:4" ht="30" customHeight="1">
      <c r="A12" s="95"/>
      <c r="B12" s="95"/>
      <c r="C12" s="95"/>
    </row>
    <row r="13" spans="1:4" ht="30" customHeight="1">
      <c r="A13" s="95"/>
      <c r="B13" s="95"/>
      <c r="C13" s="95"/>
    </row>
    <row r="14" spans="1:4" ht="18">
      <c r="A14" s="95"/>
      <c r="B14" s="95"/>
      <c r="C14" s="95"/>
    </row>
    <row r="15" spans="1:4" ht="18">
      <c r="A15" s="95"/>
      <c r="B15" s="95"/>
      <c r="C15" s="95"/>
    </row>
    <row r="16" spans="1:4" ht="18">
      <c r="A16" s="95"/>
      <c r="B16" s="95"/>
      <c r="C16" s="95"/>
    </row>
    <row r="17" spans="1:3" ht="18">
      <c r="A17" s="95"/>
      <c r="B17" s="95"/>
      <c r="C17" s="9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view="pageBreakPreview" zoomScale="60" zoomScaleNormal="100" workbookViewId="0">
      <selection activeCell="G8" sqref="G8"/>
    </sheetView>
  </sheetViews>
  <sheetFormatPr defaultRowHeight="15"/>
  <cols>
    <col min="1" max="1" width="40.28515625" customWidth="1"/>
    <col min="2" max="2" width="20.28515625" style="103" customWidth="1"/>
    <col min="3" max="3" width="41.28515625" customWidth="1"/>
    <col min="4" max="4" width="20.85546875" style="103" customWidth="1"/>
  </cols>
  <sheetData>
    <row r="1" spans="1:4" ht="18">
      <c r="A1" s="121" t="s">
        <v>95</v>
      </c>
      <c r="B1" s="121"/>
      <c r="C1" s="121"/>
      <c r="D1" s="121"/>
    </row>
    <row r="2" spans="1:4" ht="18">
      <c r="A2" s="121" t="s">
        <v>96</v>
      </c>
      <c r="B2" s="121"/>
      <c r="C2" s="121"/>
      <c r="D2" s="121"/>
    </row>
    <row r="3" spans="1:4" ht="18">
      <c r="A3" s="95"/>
      <c r="B3" s="105"/>
      <c r="C3" s="95"/>
      <c r="D3" s="105"/>
    </row>
    <row r="4" spans="1:4" ht="18">
      <c r="A4" s="122" t="s">
        <v>125</v>
      </c>
      <c r="B4" s="122"/>
      <c r="C4" s="122"/>
      <c r="D4" s="122"/>
    </row>
    <row r="5" spans="1:4" ht="18">
      <c r="A5" s="95"/>
      <c r="B5" s="105"/>
      <c r="C5" s="95"/>
      <c r="D5" s="105"/>
    </row>
    <row r="6" spans="1:4" ht="35.1" customHeight="1">
      <c r="A6" s="117" t="s">
        <v>97</v>
      </c>
      <c r="B6" s="118"/>
      <c r="C6" s="119" t="s">
        <v>98</v>
      </c>
      <c r="D6" s="120"/>
    </row>
    <row r="7" spans="1:4" ht="35.1" customHeight="1">
      <c r="A7" s="106" t="s">
        <v>120</v>
      </c>
      <c r="B7" s="107">
        <f>SUM(B8:B12)</f>
        <v>78790221</v>
      </c>
      <c r="C7" s="106" t="s">
        <v>121</v>
      </c>
      <c r="D7" s="107">
        <f>SUM(D8:D10)</f>
        <v>78790221</v>
      </c>
    </row>
    <row r="8" spans="1:4" ht="35.1" customHeight="1">
      <c r="A8" s="108" t="s">
        <v>99</v>
      </c>
      <c r="B8" s="109">
        <v>31647073</v>
      </c>
      <c r="C8" s="98" t="s">
        <v>104</v>
      </c>
      <c r="D8" s="109">
        <v>71356400</v>
      </c>
    </row>
    <row r="9" spans="1:4" ht="35.1" customHeight="1">
      <c r="A9" s="108" t="s">
        <v>100</v>
      </c>
      <c r="B9" s="109">
        <v>7795188</v>
      </c>
      <c r="C9" s="98" t="s">
        <v>105</v>
      </c>
      <c r="D9" s="109">
        <v>6295714</v>
      </c>
    </row>
    <row r="10" spans="1:4" ht="35.1" customHeight="1">
      <c r="A10" s="108" t="s">
        <v>101</v>
      </c>
      <c r="B10" s="109">
        <v>6488509</v>
      </c>
      <c r="C10" s="98" t="s">
        <v>108</v>
      </c>
      <c r="D10" s="109">
        <v>1138107</v>
      </c>
    </row>
    <row r="11" spans="1:4" ht="35.1" customHeight="1">
      <c r="A11" s="108" t="s">
        <v>102</v>
      </c>
      <c r="B11" s="109">
        <v>6295714</v>
      </c>
      <c r="C11" s="108"/>
      <c r="D11" s="109"/>
    </row>
    <row r="12" spans="1:4" ht="35.1" customHeight="1">
      <c r="A12" s="98" t="s">
        <v>103</v>
      </c>
      <c r="B12" s="109">
        <v>26563737</v>
      </c>
      <c r="C12" s="108"/>
      <c r="D12" s="109"/>
    </row>
    <row r="13" spans="1:4" ht="35.1" customHeight="1">
      <c r="A13" s="106" t="s">
        <v>119</v>
      </c>
      <c r="B13" s="107">
        <f>SUM(B14)</f>
        <v>444500</v>
      </c>
      <c r="C13" s="106" t="s">
        <v>109</v>
      </c>
      <c r="D13" s="107">
        <v>444500</v>
      </c>
    </row>
    <row r="14" spans="1:4" ht="35.1" customHeight="1">
      <c r="A14" s="108" t="s">
        <v>106</v>
      </c>
      <c r="B14" s="109">
        <v>444500</v>
      </c>
      <c r="C14" s="98" t="s">
        <v>108</v>
      </c>
      <c r="D14" s="109">
        <v>444500</v>
      </c>
    </row>
    <row r="15" spans="1:4" ht="35.1" customHeight="1">
      <c r="A15" s="108"/>
      <c r="B15" s="109"/>
      <c r="C15" s="108"/>
      <c r="D15" s="109"/>
    </row>
    <row r="16" spans="1:4" ht="35.1" customHeight="1">
      <c r="A16" s="106" t="s">
        <v>107</v>
      </c>
      <c r="B16" s="107">
        <f>SUM(B7,B13,)</f>
        <v>79234721</v>
      </c>
      <c r="C16" s="108"/>
      <c r="D16" s="107">
        <f>SUM(D7,D13,)</f>
        <v>79234721</v>
      </c>
    </row>
  </sheetData>
  <mergeCells count="5">
    <mergeCell ref="A6:B6"/>
    <mergeCell ref="C6:D6"/>
    <mergeCell ref="A1:D1"/>
    <mergeCell ref="A2:D2"/>
    <mergeCell ref="A4:D4"/>
  </mergeCells>
  <pageMargins left="0.7" right="0.7" top="0.75" bottom="0.75" header="0.3" footer="0.3"/>
  <pageSetup paperSize="9" scale="70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kiad.bev.főt.</vt:lpstr>
      <vt:lpstr>részletes</vt:lpstr>
      <vt:lpstr>létszám</vt:lpstr>
      <vt:lpstr>műk.és felh.mérleg</vt:lpstr>
      <vt:lpstr>részletes!Nyomtatási_terület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2014-02-24T08:35:59Z</dcterms:modified>
</cp:coreProperties>
</file>