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2885" tabRatio="597"/>
  </bookViews>
  <sheets>
    <sheet name="Előlap" sheetId="32" r:id="rId1"/>
    <sheet name="1.címrend" sheetId="1" r:id="rId2"/>
    <sheet name="2.sz.hiány finansz." sheetId="16" r:id="rId3"/>
    <sheet name="3.bev-kiadások" sheetId="2" r:id="rId4"/>
    <sheet name="4. bevételek forr. " sheetId="11" r:id="rId5"/>
    <sheet name="5.A. sz. mell-műk kiadások" sheetId="10" r:id="rId6"/>
    <sheet name="5.B.sz. személy-dologi bontás" sheetId="25" r:id="rId7"/>
    <sheet name="6.sz. össz.mérleg" sheetId="17" r:id="rId8"/>
    <sheet name="7.sz. felújítások" sheetId="8" r:id="rId9"/>
    <sheet name="8.felhalm. kiadások" sheetId="7" r:id="rId10"/>
    <sheet name="9.létszám" sheetId="6" r:id="rId11"/>
    <sheet name="10. mell Uniós pr." sheetId="18" r:id="rId12"/>
    <sheet name="11. többéves" sheetId="15" state="hidden" r:id="rId13"/>
    <sheet name="12.sz.Előir.felh.ütemterv" sheetId="28" state="hidden" r:id="rId14"/>
    <sheet name="13.Közvetett tám." sheetId="21" state="hidden" r:id="rId15"/>
    <sheet name="14.lakossági és köz. szolg.tám" sheetId="22" state="hidden" r:id="rId16"/>
    <sheet name="16. Köv 2 év" sheetId="29" state="hidden" r:id="rId17"/>
    <sheet name="11. Ált és Céltart" sheetId="30" r:id="rId18"/>
    <sheet name="12. Speciális célú támogatások" sheetId="19" r:id="rId19"/>
    <sheet name="18.sz Stabilitás" sheetId="31" state="hidden" r:id="rId20"/>
    <sheet name="Munka1" sheetId="33" state="hidden" r:id="rId21"/>
    <sheet name="13. Mérleg" sheetId="34" r:id="rId22"/>
  </sheets>
  <definedNames>
    <definedName name="_xlnm.Print_Area" localSheetId="1">'1.címrend'!#REF!</definedName>
  </definedNames>
  <calcPr calcId="144525"/>
</workbook>
</file>

<file path=xl/calcChain.xml><?xml version="1.0" encoding="utf-8"?>
<calcChain xmlns="http://schemas.openxmlformats.org/spreadsheetml/2006/main">
  <c r="D35" i="19" l="1"/>
  <c r="E35" i="19"/>
  <c r="E27" i="19"/>
  <c r="C27" i="19"/>
  <c r="D75" i="2"/>
  <c r="E75" i="2"/>
  <c r="D69" i="2"/>
  <c r="E69" i="2"/>
  <c r="D64" i="2"/>
  <c r="E64" i="2"/>
  <c r="D39" i="34" l="1"/>
  <c r="C39" i="34"/>
  <c r="D23" i="34"/>
  <c r="C23" i="34"/>
  <c r="E13" i="8" l="1"/>
  <c r="E13" i="7"/>
  <c r="D21" i="2"/>
  <c r="E18" i="17"/>
  <c r="D18" i="17"/>
  <c r="C29" i="25"/>
  <c r="D29" i="25"/>
  <c r="E29" i="25"/>
  <c r="F29" i="25"/>
  <c r="G29" i="25"/>
  <c r="H29" i="25"/>
  <c r="I29" i="25"/>
  <c r="J29" i="25"/>
  <c r="K29" i="25"/>
  <c r="L29" i="25"/>
  <c r="M29" i="25"/>
  <c r="B29" i="25"/>
  <c r="O29" i="25"/>
  <c r="O27" i="25"/>
  <c r="O28" i="25"/>
  <c r="O26" i="25"/>
  <c r="O15" i="25"/>
  <c r="O16" i="25"/>
  <c r="O17" i="25"/>
  <c r="O18" i="25"/>
  <c r="O19" i="25"/>
  <c r="O20" i="25"/>
  <c r="O21" i="25"/>
  <c r="O22" i="25"/>
  <c r="O23" i="25"/>
  <c r="O24" i="25"/>
  <c r="O25" i="25"/>
  <c r="O14" i="25"/>
  <c r="C11" i="25"/>
  <c r="B11" i="25"/>
  <c r="F11" i="25"/>
  <c r="J4" i="10" l="1"/>
  <c r="J5" i="10"/>
  <c r="J7" i="10"/>
  <c r="J8" i="10"/>
  <c r="J9" i="10"/>
  <c r="J10" i="10"/>
  <c r="J15" i="10"/>
  <c r="J16" i="10"/>
  <c r="J18" i="10"/>
  <c r="J20" i="10"/>
  <c r="J23" i="10"/>
  <c r="J25" i="10"/>
  <c r="J26" i="10"/>
  <c r="J27" i="10"/>
  <c r="J28" i="10"/>
  <c r="D29" i="10"/>
  <c r="E29" i="10"/>
  <c r="F29" i="10"/>
  <c r="G29" i="10"/>
  <c r="H29" i="10"/>
  <c r="C29" i="10"/>
  <c r="I4" i="10"/>
  <c r="I5" i="10"/>
  <c r="I6" i="10"/>
  <c r="I7" i="10"/>
  <c r="I8" i="10"/>
  <c r="I9" i="10"/>
  <c r="I10" i="10"/>
  <c r="I11" i="10"/>
  <c r="J11" i="10" s="1"/>
  <c r="I12" i="10"/>
  <c r="J12" i="10" s="1"/>
  <c r="I13" i="10"/>
  <c r="J13" i="10" s="1"/>
  <c r="I14" i="10"/>
  <c r="J14" i="10" s="1"/>
  <c r="I15" i="10"/>
  <c r="I16" i="10"/>
  <c r="I17" i="10"/>
  <c r="J17" i="10" s="1"/>
  <c r="I18" i="10"/>
  <c r="I19" i="10"/>
  <c r="J19" i="10" s="1"/>
  <c r="I20" i="10"/>
  <c r="I21" i="10"/>
  <c r="J21" i="10" s="1"/>
  <c r="I22" i="10"/>
  <c r="J22" i="10" s="1"/>
  <c r="I23" i="10"/>
  <c r="I24" i="10"/>
  <c r="J24" i="10" s="1"/>
  <c r="I25" i="10"/>
  <c r="I26" i="10"/>
  <c r="I27" i="10"/>
  <c r="I28" i="10"/>
  <c r="I3" i="10"/>
  <c r="J3" i="10" s="1"/>
  <c r="E56" i="11"/>
  <c r="E74" i="11"/>
  <c r="D56" i="11"/>
  <c r="E26" i="11"/>
  <c r="D26" i="11"/>
  <c r="D74" i="11"/>
  <c r="D15" i="11"/>
  <c r="E35" i="11"/>
  <c r="D35" i="11"/>
  <c r="I29" i="10" l="1"/>
  <c r="J6" i="10"/>
  <c r="J29" i="10" s="1"/>
  <c r="E75" i="11"/>
  <c r="D13" i="7" l="1"/>
  <c r="D13" i="8"/>
  <c r="D27" i="19" l="1"/>
  <c r="E33" i="17" l="1"/>
  <c r="D33" i="17"/>
  <c r="C33" i="17"/>
  <c r="C18" i="17"/>
  <c r="D32" i="11"/>
  <c r="E28" i="11"/>
  <c r="D28" i="11"/>
  <c r="E15" i="11"/>
  <c r="E10" i="11"/>
  <c r="D10" i="11"/>
  <c r="C60" i="2"/>
  <c r="E58" i="2"/>
  <c r="D58" i="2"/>
  <c r="D60" i="2" s="1"/>
  <c r="C58" i="2"/>
  <c r="E49" i="2"/>
  <c r="E60" i="2" s="1"/>
  <c r="D49" i="2"/>
  <c r="C49" i="2"/>
  <c r="D75" i="11" l="1"/>
  <c r="E29" i="2"/>
  <c r="D29" i="2"/>
  <c r="E21" i="2"/>
  <c r="E31" i="2" s="1"/>
  <c r="D31" i="2"/>
  <c r="C21" i="2"/>
  <c r="N32" i="28"/>
  <c r="M32" i="28"/>
  <c r="L32" i="28"/>
  <c r="K32" i="28"/>
  <c r="J32" i="28"/>
  <c r="I32" i="28"/>
  <c r="H32" i="28"/>
  <c r="G32" i="28"/>
  <c r="F32" i="28"/>
  <c r="E32" i="28"/>
  <c r="D32" i="28"/>
  <c r="C32" i="28"/>
  <c r="N28" i="28"/>
  <c r="M28" i="28"/>
  <c r="L28" i="28"/>
  <c r="K28" i="28"/>
  <c r="J28" i="28"/>
  <c r="I28" i="28"/>
  <c r="H28" i="28"/>
  <c r="G28" i="28"/>
  <c r="F28" i="28"/>
  <c r="E28" i="28"/>
  <c r="D28" i="28"/>
  <c r="C28" i="28"/>
  <c r="N15" i="28"/>
  <c r="M15" i="28"/>
  <c r="L15" i="28"/>
  <c r="K15" i="28"/>
  <c r="J15" i="28"/>
  <c r="I15" i="28"/>
  <c r="H15" i="28"/>
  <c r="G15" i="28"/>
  <c r="F15" i="28"/>
  <c r="E15" i="28"/>
  <c r="D15" i="28"/>
  <c r="C15" i="28"/>
  <c r="C35" i="19"/>
  <c r="E27" i="29"/>
  <c r="E16" i="29"/>
  <c r="D27" i="29"/>
  <c r="D16" i="29"/>
  <c r="B28" i="28"/>
  <c r="B15" i="28"/>
  <c r="C13" i="7"/>
  <c r="C13" i="8"/>
  <c r="C67" i="2"/>
  <c r="C28" i="6"/>
  <c r="D18" i="30"/>
  <c r="D16" i="21"/>
  <c r="C16" i="21"/>
  <c r="E17" i="15"/>
  <c r="D17" i="15"/>
  <c r="C17" i="15"/>
  <c r="C62" i="2"/>
  <c r="B17" i="15"/>
  <c r="C63" i="2"/>
  <c r="C68" i="2"/>
  <c r="C20" i="6"/>
  <c r="C73" i="2"/>
  <c r="C75" i="2" s="1"/>
  <c r="C69" i="2" l="1"/>
  <c r="C64" i="2"/>
</calcChain>
</file>

<file path=xl/sharedStrings.xml><?xml version="1.0" encoding="utf-8"?>
<sst xmlns="http://schemas.openxmlformats.org/spreadsheetml/2006/main" count="803" uniqueCount="503">
  <si>
    <t>Sorszám</t>
  </si>
  <si>
    <t>Megnevezés</t>
  </si>
  <si>
    <t>Működési bevételek</t>
  </si>
  <si>
    <t>1.</t>
  </si>
  <si>
    <t>2.</t>
  </si>
  <si>
    <t>Helyi adók</t>
  </si>
  <si>
    <t>Felhalmozási és tőke jellegű bevételek</t>
  </si>
  <si>
    <t>Összesen</t>
  </si>
  <si>
    <t>Működési kiadások</t>
  </si>
  <si>
    <t>3.</t>
  </si>
  <si>
    <t>4.</t>
  </si>
  <si>
    <t>Összesen:</t>
  </si>
  <si>
    <t>7.</t>
  </si>
  <si>
    <t>Személyi juttatások</t>
  </si>
  <si>
    <t>Dologi kiadások</t>
  </si>
  <si>
    <t>Felhalmozási bevételek</t>
  </si>
  <si>
    <t>Ssz.</t>
  </si>
  <si>
    <t>Személyi</t>
  </si>
  <si>
    <t>Létszám</t>
  </si>
  <si>
    <t xml:space="preserve">I. </t>
  </si>
  <si>
    <t>Tartalék</t>
  </si>
  <si>
    <t>Felújítás</t>
  </si>
  <si>
    <t xml:space="preserve"> </t>
  </si>
  <si>
    <t>II.</t>
  </si>
  <si>
    <t>Átadott pénzeszközök</t>
  </si>
  <si>
    <t>eredeti ei.</t>
  </si>
  <si>
    <t xml:space="preserve">III. </t>
  </si>
  <si>
    <t>IV.</t>
  </si>
  <si>
    <t>V.</t>
  </si>
  <si>
    <t>összesen</t>
  </si>
  <si>
    <t>előirányzat</t>
  </si>
  <si>
    <t>Támogatás, támogatásértékű kiadások</t>
  </si>
  <si>
    <t>ÖSSZESEN</t>
  </si>
  <si>
    <t>hosszú lejáratra kapott kölcsönök</t>
  </si>
  <si>
    <t>tartozások fejlesztési célú 
kötvénykibocsátásból</t>
  </si>
  <si>
    <t>tartozások működési célú 
kötvénykibocsátásból</t>
  </si>
  <si>
    <t>működési célú hosszú lejáratú hitelek</t>
  </si>
  <si>
    <t>egyéb hosszú lejáratú kötelezettségek</t>
  </si>
  <si>
    <t>előző évi pénzmaradvány</t>
  </si>
  <si>
    <t>támogatás</t>
  </si>
  <si>
    <t>A.</t>
  </si>
  <si>
    <t>Ellátottak juttatásai</t>
  </si>
  <si>
    <t>II:</t>
  </si>
  <si>
    <t>Felhalmozási kiadások</t>
  </si>
  <si>
    <t>VII.</t>
  </si>
  <si>
    <t xml:space="preserve">Összesen: </t>
  </si>
  <si>
    <t xml:space="preserve">5. </t>
  </si>
  <si>
    <t xml:space="preserve">4. </t>
  </si>
  <si>
    <t xml:space="preserve">1. </t>
  </si>
  <si>
    <t>e Ft-ban</t>
  </si>
  <si>
    <t>Évek</t>
  </si>
  <si>
    <t>Feladatok</t>
  </si>
  <si>
    <t>Önkormányzat</t>
  </si>
  <si>
    <t xml:space="preserve">Alcímek: Szakfeladatok: </t>
  </si>
  <si>
    <t xml:space="preserve">I. cím: </t>
  </si>
  <si>
    <t>Intézményi működési bevételek</t>
  </si>
  <si>
    <t>Támogatási kölcsönök visszatérülése</t>
  </si>
  <si>
    <t>Értékpapírtok értékesítésének bevétele</t>
  </si>
  <si>
    <t xml:space="preserve">B. </t>
  </si>
  <si>
    <t>Rövid lejáratú</t>
  </si>
  <si>
    <t xml:space="preserve"> 1.1. </t>
  </si>
  <si>
    <t xml:space="preserve"> 1.2. </t>
  </si>
  <si>
    <t>Személyi jellegű kiadások</t>
  </si>
  <si>
    <t>Munkaadói jellegű kiadások</t>
  </si>
  <si>
    <t>Felújítások</t>
  </si>
  <si>
    <t>ezen belül működési és felhalmozási bevételei és kiadásai</t>
  </si>
  <si>
    <t>A költségvetési hiány belső finanszírozására szolgáló</t>
  </si>
  <si>
    <t xml:space="preserve">e Ft-ban </t>
  </si>
  <si>
    <t>A költségvetési hiány külső finanszírozására szolgáló</t>
  </si>
  <si>
    <t>1. Működési célú hitel felvétele</t>
  </si>
  <si>
    <t>Bevételek</t>
  </si>
  <si>
    <t>4. sz. melléklet</t>
  </si>
  <si>
    <t>Összevont költségvetési mérleg</t>
  </si>
  <si>
    <t>Eredeti</t>
  </si>
  <si>
    <t>I.</t>
  </si>
  <si>
    <t>5.</t>
  </si>
  <si>
    <t>6.</t>
  </si>
  <si>
    <t>Kiadások</t>
  </si>
  <si>
    <t>Munkaadói juttatások</t>
  </si>
  <si>
    <t>Kiadások össz:</t>
  </si>
  <si>
    <t>Bevételek forrásonként</t>
  </si>
  <si>
    <t xml:space="preserve"> 1.3. </t>
  </si>
  <si>
    <t xml:space="preserve"> - iparűzési adó</t>
  </si>
  <si>
    <t xml:space="preserve"> - egyes szociális feladatok támogatására</t>
  </si>
  <si>
    <t xml:space="preserve">           Szakfeladatok</t>
  </si>
  <si>
    <t>Felújítási előirányzatok célonként</t>
  </si>
  <si>
    <t xml:space="preserve">S.sz. </t>
  </si>
  <si>
    <t>Több éves kihatással járó feladatok  előirányzatai éves bontásban</t>
  </si>
  <si>
    <t xml:space="preserve">Sz: </t>
  </si>
  <si>
    <t>tervezett</t>
  </si>
  <si>
    <t>Uniós támogatásokkal megvalósuló programok bevételei, kiadásai</t>
  </si>
  <si>
    <t>Hulladékgazdálkodási Társulás Kaposvár</t>
  </si>
  <si>
    <t>Munka és tűzvédelmi társulás- Kaposvár</t>
  </si>
  <si>
    <t xml:space="preserve">A lakossági és közösségi szolgáltatások támogatásáról </t>
  </si>
  <si>
    <t>lakosság részére lakásépítéshez, lakásfelújításhoz nyújtott kölcsönök elengedésének összege</t>
  </si>
  <si>
    <t>fő</t>
  </si>
  <si>
    <t>egyéb nyújtott kedvezmény vagy kölcsön elengedésének összege</t>
  </si>
  <si>
    <t>ellátottak térítési díjának, illetve kártérítésének méltányossági alapon történő elengedésének összege</t>
  </si>
  <si>
    <t xml:space="preserve">Éves díja: </t>
  </si>
  <si>
    <t>Az önkormányzat költségvetési bevételei és kiadásai</t>
  </si>
  <si>
    <t>Bírságok, és egyéb sajátos folyó bevételek</t>
  </si>
  <si>
    <t xml:space="preserve"> - központi költségvetési szervtől </t>
  </si>
  <si>
    <t>Költségvetési hiány belső finansz.</t>
  </si>
  <si>
    <t>Értékpapírok értékesítésének bevétele</t>
  </si>
  <si>
    <t>Hitelek  - felhalmozási célú</t>
  </si>
  <si>
    <t>BEVÉTELEK ÖSSZESEN:</t>
  </si>
  <si>
    <t>finanszírozási műveletek bevételei működésre és felhalmozásra</t>
  </si>
  <si>
    <t>8.</t>
  </si>
  <si>
    <t xml:space="preserve">Összesen: működési kiadások: </t>
  </si>
  <si>
    <t>9.</t>
  </si>
  <si>
    <t>10.</t>
  </si>
  <si>
    <t>11.</t>
  </si>
  <si>
    <t>13.</t>
  </si>
  <si>
    <t>15.</t>
  </si>
  <si>
    <t>16.</t>
  </si>
  <si>
    <t>18.</t>
  </si>
  <si>
    <t>19.</t>
  </si>
  <si>
    <t>21.</t>
  </si>
  <si>
    <t>22.</t>
  </si>
  <si>
    <t>23.</t>
  </si>
  <si>
    <t>24.</t>
  </si>
  <si>
    <t>25.</t>
  </si>
  <si>
    <t>2. Felhalmozási célú hitel felvétele</t>
  </si>
  <si>
    <t xml:space="preserve">  </t>
  </si>
  <si>
    <t>Felhalmozási kiadások feladatonként</t>
  </si>
  <si>
    <t>Fejlesztési cél megnevezése</t>
  </si>
  <si>
    <t>Előirányzat összege</t>
  </si>
  <si>
    <t xml:space="preserve">Létszám előirányzat  </t>
  </si>
  <si>
    <t>Speciális célú támogatások - átadott pénzeszközök</t>
  </si>
  <si>
    <t>Óvoda fennt.hj.- Somogyjád</t>
  </si>
  <si>
    <t>Iskola fennt.hj. -Somogyjád</t>
  </si>
  <si>
    <t>Dologi,folyó kiadások</t>
  </si>
  <si>
    <t>Kölcsönnyújtás</t>
  </si>
  <si>
    <t>Kölcsönök visszatérülése</t>
  </si>
  <si>
    <t>Működési bevételek összesen:</t>
  </si>
  <si>
    <t>Felhalmozási bevételek összesen:</t>
  </si>
  <si>
    <t>VIII.</t>
  </si>
  <si>
    <t>Támogatás értékű kiadások</t>
  </si>
  <si>
    <t>Leader tagdíj</t>
  </si>
  <si>
    <t>Vizitársulati hozzájárulás</t>
  </si>
  <si>
    <t>Véglegesen átadott pénzeszközök</t>
  </si>
  <si>
    <t>Ívóvízminőségjavító Társulás</t>
  </si>
  <si>
    <t xml:space="preserve">Hitelek - működési célú </t>
  </si>
  <si>
    <t>Felújítási cél megnevezése</t>
  </si>
  <si>
    <t>Előirányzat</t>
  </si>
  <si>
    <t>2/A. sz. melléklet.</t>
  </si>
  <si>
    <t>2/B.sz. melléklet.</t>
  </si>
  <si>
    <t>3. számú melléklet.</t>
  </si>
  <si>
    <t xml:space="preserve">                          4. sz. melléklet/ 2.oldal</t>
  </si>
  <si>
    <t xml:space="preserve">              3. sz. melléklet/ 2. oldal.</t>
  </si>
  <si>
    <t>6. sz. melléklet</t>
  </si>
  <si>
    <t>KIADÁSOK ÖSSZESEN:</t>
  </si>
  <si>
    <t xml:space="preserve">Működési kiadások összesen: </t>
  </si>
  <si>
    <t xml:space="preserve">Felhalmozási kiadások összesen: </t>
  </si>
  <si>
    <t>Pénzeszköz átadások</t>
  </si>
  <si>
    <t>5/B. sz. melléklet</t>
  </si>
  <si>
    <t>Szakfeladatok</t>
  </si>
  <si>
    <t>Rendsz</t>
  </si>
  <si>
    <t>Nem rend</t>
  </si>
  <si>
    <t>Külső</t>
  </si>
  <si>
    <t>Igazgatási tevékenys.</t>
  </si>
  <si>
    <t>Város- és községgazd</t>
  </si>
  <si>
    <t>Falugondnoki szolg.</t>
  </si>
  <si>
    <t>Könyvtári szolgáltatás</t>
  </si>
  <si>
    <t xml:space="preserve">Működési kiadások: </t>
  </si>
  <si>
    <t>Utak, hidak üzemelt.</t>
  </si>
  <si>
    <t>Igazgatási tev.</t>
  </si>
  <si>
    <t>Közvilágítás</t>
  </si>
  <si>
    <t>Város-és községgazd.</t>
  </si>
  <si>
    <t>Köztemető fenntartás</t>
  </si>
  <si>
    <t xml:space="preserve">                                    Elirányzat felhasználási terv</t>
  </si>
  <si>
    <t>január</t>
  </si>
  <si>
    <t>február</t>
  </si>
  <si>
    <t>márc.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</si>
  <si>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</si>
  <si>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</si>
  <si>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</si>
  <si>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</si>
  <si>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</si>
  <si>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</si>
  <si>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</si>
  <si>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</si>
  <si>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</si>
  <si>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Intézményi működési bevétel</t>
  </si>
  <si>
    <t>Előző évi pénzmaradvány</t>
  </si>
  <si>
    <t>Működési bevételek összesen</t>
  </si>
  <si>
    <t>Felhalmozási bevételek összesen</t>
  </si>
  <si>
    <t>Bevételek összesen</t>
  </si>
  <si>
    <t>Bevételek mindösszesen</t>
  </si>
  <si>
    <t xml:space="preserve">Kiadások  </t>
  </si>
  <si>
    <t>Munkaadókat terhelő járulékok</t>
  </si>
  <si>
    <t>Támogatásértékű működési kiadás</t>
  </si>
  <si>
    <t>Pénzeszközátadás működési</t>
  </si>
  <si>
    <t>Ellátottak pénzbeli juttatásai</t>
  </si>
  <si>
    <t>Működési kiadások összesen</t>
  </si>
  <si>
    <t>Kiadások  mindösszesen</t>
  </si>
  <si>
    <t>VI.</t>
  </si>
  <si>
    <t xml:space="preserve">            eFt-ban </t>
  </si>
  <si>
    <t>Működési, fenntartási előirányzatok kiemelt előirányzatonként</t>
  </si>
  <si>
    <t>Beruházás</t>
  </si>
  <si>
    <t>Dologi kiadások, folyó</t>
  </si>
  <si>
    <t>Beruházás, tám.ért.kiadás</t>
  </si>
  <si>
    <t>Felhalmozási kiadások összesen:</t>
  </si>
  <si>
    <t>Az önkormányzat önállóan gazdálkodó költségvetési szervekkel nem rendelkezik</t>
  </si>
  <si>
    <t xml:space="preserve"> - építményadó</t>
  </si>
  <si>
    <t xml:space="preserve"> - elkülönített állami pénzalap (Munkaügyi központ)</t>
  </si>
  <si>
    <t>A költségvetési évet követő 2 év várható előirányzatai</t>
  </si>
  <si>
    <t>B.</t>
  </si>
  <si>
    <t>Járulékok</t>
  </si>
  <si>
    <t>Támogatásértékú működési</t>
  </si>
  <si>
    <t>Kölcsön nyújtása</t>
  </si>
  <si>
    <t>C.</t>
  </si>
  <si>
    <t xml:space="preserve">                     Fejlesztési bevételek és kiadások</t>
  </si>
  <si>
    <t>Fejlesztési bevételek</t>
  </si>
  <si>
    <t>Fejlesztési kiadások</t>
  </si>
  <si>
    <t>Kiadások mindösszesen</t>
  </si>
  <si>
    <t xml:space="preserve">Általános és céltartalék felosztása </t>
  </si>
  <si>
    <t>Általános tartalék</t>
  </si>
  <si>
    <t>összeg</t>
  </si>
  <si>
    <t>Cél megnevezése</t>
  </si>
  <si>
    <t>terven felüli működési kiadások</t>
  </si>
  <si>
    <t>finanszírozása</t>
  </si>
  <si>
    <t>Általános és céltartalék összesen</t>
  </si>
  <si>
    <t>Víz</t>
  </si>
  <si>
    <t xml:space="preserve">8. sz. melléklet </t>
  </si>
  <si>
    <t>7. sz. melléklet</t>
  </si>
  <si>
    <t>9.sz. melléklet</t>
  </si>
  <si>
    <t>9/A. melléklet</t>
  </si>
  <si>
    <t>Igazgatás</t>
  </si>
  <si>
    <t xml:space="preserve">          1 fő polgármester</t>
  </si>
  <si>
    <t xml:space="preserve">          4 fő képviselő</t>
  </si>
  <si>
    <t>Községgazdálkodás</t>
  </si>
  <si>
    <t xml:space="preserve">Falugondnoki szolgálat </t>
  </si>
  <si>
    <t xml:space="preserve">          1 fő közalkalmazott</t>
  </si>
  <si>
    <t>Könyvtár</t>
  </si>
  <si>
    <t xml:space="preserve">          1 fő megbízási díjas</t>
  </si>
  <si>
    <t>beruházási és fejlesztési hitelek</t>
  </si>
  <si>
    <t>13. sz. melléklet</t>
  </si>
  <si>
    <t>Közvetlen és közvetett támogatásokat tartalmazó kimutatás</t>
  </si>
  <si>
    <t>helyi adóknál, gépjárműadónál biztosított kedvezmény, mentesség összege adónemenként</t>
  </si>
  <si>
    <t>helyiségek , eszközök hasznosításából származó bevételből nyújtott kedvezmény, mentesség összege</t>
  </si>
  <si>
    <t xml:space="preserve">összesen: </t>
  </si>
  <si>
    <t>gépjárműadónál mozgáskorlátozott része</t>
  </si>
  <si>
    <t>14. számú melléklet</t>
  </si>
  <si>
    <t>Fogorvosi szolgálat Mernye</t>
  </si>
  <si>
    <t>16. sz. melléklet</t>
  </si>
  <si>
    <t>Szociális kiadások</t>
  </si>
  <si>
    <t>Munkajogi létszám:</t>
  </si>
  <si>
    <t>Likvid hitelek</t>
  </si>
  <si>
    <t>Támogatás államháztartáson belülről</t>
  </si>
  <si>
    <t>A saját bevételek és az adósságot keletkeztető ügyletekből és kezességvállalásokból</t>
  </si>
  <si>
    <t xml:space="preserve">                        fennálló kötelezettségek aránya</t>
  </si>
  <si>
    <t xml:space="preserve"> Saját bevételek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</si>
  <si>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</si>
  <si>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</si>
  <si>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</si>
  <si>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</si>
  <si>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</si>
  <si>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</si>
  <si>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>Adósságot keletkeztető ügyletek</t>
  </si>
  <si>
    <t>hitel,( kölcsön) felvétele - működési</t>
  </si>
  <si>
    <t>hitel,( kölcsön) felvétele - fejlesztési</t>
  </si>
  <si>
    <t xml:space="preserve">értékpapír </t>
  </si>
  <si>
    <t xml:space="preserve">váltó </t>
  </si>
  <si>
    <t xml:space="preserve"> pénzügyi lízing 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</si>
  <si>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</si>
  <si>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</si>
  <si>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</si>
  <si>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Általános feladatok támogatása</t>
  </si>
  <si>
    <t xml:space="preserve">        Könyvtári, közművelődési feladatok</t>
  </si>
  <si>
    <t>Egyéb feladatok támogatása</t>
  </si>
  <si>
    <t>Víztermelés</t>
  </si>
  <si>
    <t>17.</t>
  </si>
  <si>
    <t>Kommunális szilárd hulladékszállítás díját 2013. január 1. napjától az ingatlantulajdonos fizeti. 
Az önkormányzat hulladékártalmatlanítás jogcímen szerződés szerint ingatlanonként/ürítésenként 93 Ft+ ÁFA összeget fizet a KVG. Zrt-nek.</t>
  </si>
  <si>
    <t xml:space="preserve">2013. évben : :ingatlanonként 93 Ft+ áfa </t>
  </si>
  <si>
    <t>913 eft</t>
  </si>
  <si>
    <t>Belső ellenőrzési díj Sjád</t>
  </si>
  <si>
    <t>Katasztrófavédelem támogatása</t>
  </si>
  <si>
    <t xml:space="preserve">     18.számú melléklet</t>
  </si>
  <si>
    <t>III.</t>
  </si>
  <si>
    <t>Ecseny Község Önkormányzata</t>
  </si>
  <si>
    <t xml:space="preserve">              882129 - Egyéb önkormányzati pénzbeni ellátás</t>
  </si>
  <si>
    <t xml:space="preserve">ebből: </t>
  </si>
  <si>
    <t>EcsenyKözség önkormányzata</t>
  </si>
  <si>
    <t>Gyermekjóléti szolg.-Somogyjád</t>
  </si>
  <si>
    <t>Házi segítségnyújtás - Somogyjád</t>
  </si>
  <si>
    <t>Hiány/Többlet</t>
  </si>
  <si>
    <t>Bevételek főösszesen</t>
  </si>
  <si>
    <t>Kiadások főösszesen</t>
  </si>
  <si>
    <t>Hiány főösszesen</t>
  </si>
  <si>
    <t>Megj.: Kommunális adó össege: 650 eFt/év</t>
  </si>
  <si>
    <t>Bérleti díjak</t>
  </si>
  <si>
    <t>Áru-, és készletértékesítés</t>
  </si>
  <si>
    <t>Közhatalmi bevételek</t>
  </si>
  <si>
    <t>3.1.</t>
  </si>
  <si>
    <t>3.2.</t>
  </si>
  <si>
    <t>3.3.</t>
  </si>
  <si>
    <t>3.4.</t>
  </si>
  <si>
    <t>Központi adók (gjműadó)</t>
  </si>
  <si>
    <t>MÖSZ</t>
  </si>
  <si>
    <t>12.</t>
  </si>
  <si>
    <t>TÖOSZ</t>
  </si>
  <si>
    <t>14.</t>
  </si>
  <si>
    <t>12. számú melléklet</t>
  </si>
  <si>
    <t>10. sz. melléklet</t>
  </si>
  <si>
    <t>11. számú melléklet</t>
  </si>
  <si>
    <t>17. sz. melléklet</t>
  </si>
  <si>
    <r>
      <t xml:space="preserve">A címrend </t>
    </r>
    <r>
      <rPr>
        <b/>
        <sz val="10"/>
        <rFont val="Arial"/>
        <family val="2"/>
        <charset val="238"/>
      </rPr>
      <t xml:space="preserve">                                                </t>
    </r>
    <r>
      <rPr>
        <sz val="10"/>
        <rFont val="Arial"/>
        <family val="2"/>
        <charset val="238"/>
      </rPr>
      <t xml:space="preserve"> Ecseny</t>
    </r>
  </si>
  <si>
    <t>Ecseny</t>
  </si>
  <si>
    <t>Gáz</t>
  </si>
  <si>
    <t>Települési hulladék kez.</t>
  </si>
  <si>
    <t>Háziorvosi szolgálat</t>
  </si>
  <si>
    <t>Szociális Társulás (Mernye)</t>
  </si>
  <si>
    <t>Ecseny Felemelkedéséért Egyesület</t>
  </si>
  <si>
    <t>Medicopter Alapítvány</t>
  </si>
  <si>
    <r>
      <t xml:space="preserve">1. sz. melléklet </t>
    </r>
    <r>
      <rPr>
        <b/>
        <sz val="10"/>
        <rFont val="Arial"/>
        <family val="2"/>
        <charset val="238"/>
      </rPr>
      <t xml:space="preserve">                        </t>
    </r>
  </si>
  <si>
    <t xml:space="preserve">              063020 - Víztermelés, vízellátás</t>
  </si>
  <si>
    <t xml:space="preserve">              051030-  Települési hulladék kezelés </t>
  </si>
  <si>
    <t xml:space="preserve">              045160 - Utak, hidak üzemeltetése</t>
  </si>
  <si>
    <t xml:space="preserve">              011130 - Igazgatási tev</t>
  </si>
  <si>
    <t xml:space="preserve">              066020 - Város- és községgazd</t>
  </si>
  <si>
    <t xml:space="preserve">              016080 - Kiemelt állami és önk.- i rendezvények</t>
  </si>
  <si>
    <t xml:space="preserve">              064010 - Közvilágítás</t>
  </si>
  <si>
    <t xml:space="preserve">              018010 - Önk. Elszámolásai</t>
  </si>
  <si>
    <t xml:space="preserve">              072111 - Háziorvosi szolgálat</t>
  </si>
  <si>
    <t xml:space="preserve">              072311 - Fogorvosi alapellátás</t>
  </si>
  <si>
    <t xml:space="preserve">              074031 - Család-, és nővédelmi egészségügyi gondozás</t>
  </si>
  <si>
    <t xml:space="preserve">              105010 - Aktív korúak ellátása</t>
  </si>
  <si>
    <t xml:space="preserve">              106020 - Lakásfenntartási támogatás</t>
  </si>
  <si>
    <t xml:space="preserve">              101150 - Betegséggel összefüggő ellátások</t>
  </si>
  <si>
    <t xml:space="preserve">              107060 - Átmeneti segély </t>
  </si>
  <si>
    <t xml:space="preserve">              103010 - Temetési segély </t>
  </si>
  <si>
    <t xml:space="preserve">              104042 - Gyermekjóléti szolgáltatás</t>
  </si>
  <si>
    <t xml:space="preserve">              107052 - Házi segítségnyújtás</t>
  </si>
  <si>
    <t xml:space="preserve">              107054 - Családsegítés</t>
  </si>
  <si>
    <t xml:space="preserve">              107055 - Falugondnoki szolgáltatás</t>
  </si>
  <si>
    <t xml:space="preserve">              041232 - Startm.pr., Téli közfoglalkoztatás</t>
  </si>
  <si>
    <t xml:space="preserve">              082044 - Könyvtári szolgáltatás</t>
  </si>
  <si>
    <t xml:space="preserve">              082092 - Közösségi intézmények</t>
  </si>
  <si>
    <t xml:space="preserve">              013320 - Köztemető fenntartás</t>
  </si>
  <si>
    <t xml:space="preserve">              091140 - Óvodai nevelés intézményeinek támogatása</t>
  </si>
  <si>
    <t>1. Előző évi pénzmaradány igénybevétele</t>
  </si>
  <si>
    <t>Önkormányzatok működési támogatásai</t>
  </si>
  <si>
    <t>Pénzmaradvány</t>
  </si>
  <si>
    <t>Felhalmozási célu önkormányzati tám.-ok</t>
  </si>
  <si>
    <t>Felújítások áfája</t>
  </si>
  <si>
    <t>Beruházások</t>
  </si>
  <si>
    <t>Beruházás áfája</t>
  </si>
  <si>
    <t>Felhalmozási célu támogatás áht-on belülre</t>
  </si>
  <si>
    <t xml:space="preserve"> - magánsz.komm.adója</t>
  </si>
  <si>
    <t xml:space="preserve"> - termőf.bérbead.-ból szárm. Szja.</t>
  </si>
  <si>
    <t xml:space="preserve"> - helyi adó (földter.után)</t>
  </si>
  <si>
    <t xml:space="preserve">        Tel. Önk.-ok szoc. És gyjól.fel.tám.</t>
  </si>
  <si>
    <t>Központosított előirányzatok</t>
  </si>
  <si>
    <t>Helyi önkormányzatok kieg.tám.</t>
  </si>
  <si>
    <t>Előző évek pénzmaradványa</t>
  </si>
  <si>
    <t>066020 - Város- és községgazd</t>
  </si>
  <si>
    <t>107055 - Falugondnoki szolgáltatás</t>
  </si>
  <si>
    <t>041232-  Közfoglalkoztatás START</t>
  </si>
  <si>
    <t>063020 - Víztermelés, vízellátás</t>
  </si>
  <si>
    <t xml:space="preserve">051030-  Települési hulladék kezelés </t>
  </si>
  <si>
    <t>045160 - Utak, hidak üzemeltetése</t>
  </si>
  <si>
    <t>064010 - Közvilágítás</t>
  </si>
  <si>
    <t>072111 - Háziorvosi Szolgálat</t>
  </si>
  <si>
    <t>091140 - Óvoda támogatása (Sjád)</t>
  </si>
  <si>
    <t>072311 - Fogorvosi szolgálat (Mernye)</t>
  </si>
  <si>
    <t>104042 - Gyermekjóléti szolgáltatás(S.jád)</t>
  </si>
  <si>
    <t>107052 - Házi segítségnyújtás(S.jád)</t>
  </si>
  <si>
    <t>013320 - Köztemető fenntartás és működtetés</t>
  </si>
  <si>
    <t>107054 - Családsegítés (Mernye)</t>
  </si>
  <si>
    <t>107051 - Szociális étkeztetés</t>
  </si>
  <si>
    <t>011130 - Önkormányzatok igazgatási tev.</t>
  </si>
  <si>
    <t>Munkaad.</t>
  </si>
  <si>
    <t>Dologi</t>
  </si>
  <si>
    <t>Ellátottak</t>
  </si>
  <si>
    <t>Tám.,kölcs.</t>
  </si>
  <si>
    <t>Finansz.</t>
  </si>
  <si>
    <t>Össz.</t>
  </si>
  <si>
    <t>Kötelező</t>
  </si>
  <si>
    <t>Ebből</t>
  </si>
  <si>
    <t>Irodaszer</t>
  </si>
  <si>
    <t>Áru</t>
  </si>
  <si>
    <t>Áram</t>
  </si>
  <si>
    <t>Karbant.</t>
  </si>
  <si>
    <t>Szakm.sz</t>
  </si>
  <si>
    <t>Áfa</t>
  </si>
  <si>
    <t>Egyéb szolg.</t>
  </si>
  <si>
    <t>Üz.any</t>
  </si>
  <si>
    <t>Műk.tám.-ok áht-on belülről</t>
  </si>
  <si>
    <t>Felh.célu önkormányzati tám.-ok</t>
  </si>
  <si>
    <t>Felhalmozási és tőkejellegű bev.-ek</t>
  </si>
  <si>
    <t>Felh.célu tám.-ok áht-on belülről</t>
  </si>
  <si>
    <t>Felhalm.célu támogatások</t>
  </si>
  <si>
    <t>Ingatlan felújítás (utak-start)</t>
  </si>
  <si>
    <t>Ingatlan felújítás (vízmű)</t>
  </si>
  <si>
    <t>Gép vásárlás (Startm.pr.)</t>
  </si>
  <si>
    <t>Ültetvény telepítés (Startm.pr.)</t>
  </si>
  <si>
    <t>Beruházások áfája</t>
  </si>
  <si>
    <t>Startmunka programok</t>
  </si>
  <si>
    <t>Önkormányzatok működési tám.-ai</t>
  </si>
  <si>
    <t>Kölcsönök nyújtása</t>
  </si>
  <si>
    <t>Felhalmozási célu támogatás</t>
  </si>
  <si>
    <t>Önkormányzatok műk.tám.</t>
  </si>
  <si>
    <t>Hitel felvétel</t>
  </si>
  <si>
    <t>Működési pénzeszköz átad.</t>
  </si>
  <si>
    <t>Civil szervezetek támogatása</t>
  </si>
  <si>
    <t>Integrált Szociális Központ Mernye-Családsegítés, Szoc.étk.</t>
  </si>
  <si>
    <t xml:space="preserve">               jegyző</t>
  </si>
  <si>
    <t xml:space="preserve"> polgármester</t>
  </si>
  <si>
    <t xml:space="preserve">        Göndöcs Edina sk.</t>
  </si>
  <si>
    <t xml:space="preserve">                     </t>
  </si>
  <si>
    <t>Kőkuti István sk.</t>
  </si>
  <si>
    <t>Módosított e.i.</t>
  </si>
  <si>
    <t>3. Államháztartáson belüli megelőlegezések visszafizetése</t>
  </si>
  <si>
    <t>módosított e.i.</t>
  </si>
  <si>
    <t>Szociális kiadások  (Ellátottak pénzbeli juttatásai)</t>
  </si>
  <si>
    <t>Működési célú átvett pénzeszközök</t>
  </si>
  <si>
    <t>Szolgáltatások ellenértéke</t>
  </si>
  <si>
    <t>Megelőlegezés visszafizetése</t>
  </si>
  <si>
    <t>módosított e.i</t>
  </si>
  <si>
    <t>Államháztartáson belüli megelőlegezések visszafiz</t>
  </si>
  <si>
    <t>Teljesítés miatt</t>
  </si>
  <si>
    <t>Igazgatás szolgátatás díja</t>
  </si>
  <si>
    <t>Ingatlan felújítás (útfelujítás)</t>
  </si>
  <si>
    <t xml:space="preserve">      2015. I.évi beszámolója</t>
  </si>
  <si>
    <t>Mernye, 2016.05.05</t>
  </si>
  <si>
    <t>Készítette: Gábor Ildikó</t>
  </si>
  <si>
    <t>pénzügyi előadó</t>
  </si>
  <si>
    <t>teljesítés</t>
  </si>
  <si>
    <t>Támogatási kölcsönök igénybevvétele</t>
  </si>
  <si>
    <t>Támogatási kölcsönök igénybevétele</t>
  </si>
  <si>
    <t>ÁHT-n belüli megelőlegezések</t>
  </si>
  <si>
    <t>018010 - Önkormányzatok elszámolásai a központi költségvetéssel</t>
  </si>
  <si>
    <t>041233 - Közfoglalkoztatás Hosszabb</t>
  </si>
  <si>
    <t>066010 - Zöldterületkezelés</t>
  </si>
  <si>
    <t>082044 - Könyvtári szolgáltatások</t>
  </si>
  <si>
    <t>082092 - Közművelődés</t>
  </si>
  <si>
    <t>104051 - Gyermekvédelmi pénzbeli és szoc.ellátások</t>
  </si>
  <si>
    <t>105020 - Foglalkoztatást segítő tám.</t>
  </si>
  <si>
    <t>106020 - Lakásfenntartási tám</t>
  </si>
  <si>
    <t>107060 - Egyéb szociális és term. Ellátás</t>
  </si>
  <si>
    <t>900020 - Önkormányzatok funkcióra nem sorolható bev.</t>
  </si>
  <si>
    <t>20.</t>
  </si>
  <si>
    <t>26.</t>
  </si>
  <si>
    <t>Járulék</t>
  </si>
  <si>
    <t>Közfogl. START</t>
  </si>
  <si>
    <t>Közfogl. Hosszú</t>
  </si>
  <si>
    <t>Közművelődés</t>
  </si>
  <si>
    <t>Zöldterület</t>
  </si>
  <si>
    <t>Telefon/Internet</t>
  </si>
  <si>
    <t>Adó jellegű</t>
  </si>
  <si>
    <t>Egyéb szociális</t>
  </si>
  <si>
    <t>Egyéb dologi</t>
  </si>
  <si>
    <t>Önk.funkcióra nem sorolható</t>
  </si>
  <si>
    <t>Átvett pénzeszk</t>
  </si>
  <si>
    <t>Teljesítés</t>
  </si>
  <si>
    <t>Eszköz (laptop/telefon)</t>
  </si>
  <si>
    <t>Fűkasza/lemezgarázs</t>
  </si>
  <si>
    <t>13. sz. melléklet.</t>
  </si>
  <si>
    <t xml:space="preserve">                           Mérleg- Önkormányzat</t>
  </si>
  <si>
    <t xml:space="preserve">                              (eFt)</t>
  </si>
  <si>
    <t>S.sz.</t>
  </si>
  <si>
    <t>Nyitó</t>
  </si>
  <si>
    <t>Záró</t>
  </si>
  <si>
    <t>Immateriális javak</t>
  </si>
  <si>
    <t>Ingatlanok és vagyoni ért.jogok</t>
  </si>
  <si>
    <t>Gépek, berend., felsz., járművek</t>
  </si>
  <si>
    <t>Befektetett pü.eszközök</t>
  </si>
  <si>
    <t>Koncesszióba adott eszközök</t>
  </si>
  <si>
    <t>Pénzeszközök</t>
  </si>
  <si>
    <t>Követelés közh. bevételre</t>
  </si>
  <si>
    <t>Követelés működési bevételre</t>
  </si>
  <si>
    <t>Követelés átvett pénzeszk.re - műk.</t>
  </si>
  <si>
    <t>Követelés átvett pénzeszk.re - felh.</t>
  </si>
  <si>
    <t>Adott előleg</t>
  </si>
  <si>
    <t>Forgótőke</t>
  </si>
  <si>
    <t>Dec.havi bérek, egyéb kifiz.</t>
  </si>
  <si>
    <t>Eszközök összesen:</t>
  </si>
  <si>
    <t>Nemzeti vagyon ind.kori értéke</t>
  </si>
  <si>
    <t>Nemzeti vagyon változása</t>
  </si>
  <si>
    <t>Egyéb eszk.ind.kori ért.és vált.</t>
  </si>
  <si>
    <t>Felhalmozott eredmény</t>
  </si>
  <si>
    <t>Mérleg szerinti eredmény</t>
  </si>
  <si>
    <t>Kötelezettségek dologi kiadásra:</t>
  </si>
  <si>
    <t>Kötelezettségek egyéb műk.kiadásra</t>
  </si>
  <si>
    <t>Kötelezettségek beruházásra</t>
  </si>
  <si>
    <t>Kötelezettségek felújításra</t>
  </si>
  <si>
    <t>Kötelezettségek finansz. kiadásra</t>
  </si>
  <si>
    <t>Kapott előlegek</t>
  </si>
  <si>
    <t>Más szerv. megillető bev.</t>
  </si>
  <si>
    <t>27.</t>
  </si>
  <si>
    <t>Ktg., ráford.passzív elhatárolás</t>
  </si>
  <si>
    <t>28.</t>
  </si>
  <si>
    <t>Források összesen:</t>
  </si>
  <si>
    <t>Nem tartós részesedés</t>
  </si>
  <si>
    <t>29.</t>
  </si>
  <si>
    <t>30.</t>
  </si>
  <si>
    <t>Kötelezettségek munkaad.t. járulékokra szhara</t>
  </si>
  <si>
    <t>Kötelezettségek ellátottak pénzbeli.Jutt.ra</t>
  </si>
  <si>
    <t>Közös Hivatali támogatás</t>
  </si>
  <si>
    <t>Kavíz támogatás</t>
  </si>
  <si>
    <t>Mernye (caminus)</t>
  </si>
  <si>
    <t>Áramvételi lehetőség bizt-háztartások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</si>
</sst>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u/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u/>
      <sz val="11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Times New Roman"/>
      <family val="1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name val="Arial"/>
      <family val="2"/>
      <charset val="238"/>
    </font>
    <font>
      <u/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00">
    <xf numFmtId="0" fontId="0" fillId="0" borderId="0" xfId="0"/>
    <xf numFmtId="0" fontId="2" fillId="0" borderId="0" xfId="0" applyFont="1"/>
    <xf numFmtId="0" fontId="0" fillId="0" borderId="1" xfId="0" applyBorder="1"/>
    <xf numFmtId="0" fontId="10" fillId="0" borderId="0" xfId="0" applyFont="1" applyFill="1" applyBorder="1"/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13" fillId="0" borderId="0" xfId="0" applyFont="1"/>
    <xf numFmtId="0" fontId="13" fillId="0" borderId="0" xfId="0" applyFont="1" applyBorder="1"/>
    <xf numFmtId="0" fontId="6" fillId="0" borderId="0" xfId="0" applyFont="1" applyBorder="1"/>
    <xf numFmtId="0" fontId="5" fillId="0" borderId="0" xfId="0" applyFont="1" applyBorder="1"/>
    <xf numFmtId="0" fontId="10" fillId="0" borderId="0" xfId="0" applyFont="1" applyBorder="1"/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11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Fill="1" applyBorder="1"/>
    <xf numFmtId="0" fontId="0" fillId="0" borderId="1" xfId="0" applyFill="1" applyBorder="1"/>
    <xf numFmtId="0" fontId="14" fillId="0" borderId="0" xfId="0" applyFont="1"/>
    <xf numFmtId="0" fontId="15" fillId="0" borderId="0" xfId="0" applyFont="1"/>
    <xf numFmtId="0" fontId="16" fillId="0" borderId="1" xfId="0" applyFont="1" applyBorder="1"/>
    <xf numFmtId="0" fontId="16" fillId="0" borderId="0" xfId="0" applyFont="1" applyFill="1" applyBorder="1"/>
    <xf numFmtId="0" fontId="17" fillId="0" borderId="1" xfId="0" applyFont="1" applyBorder="1"/>
    <xf numFmtId="0" fontId="0" fillId="0" borderId="2" xfId="0" applyBorder="1"/>
    <xf numFmtId="0" fontId="10" fillId="0" borderId="3" xfId="0" applyFont="1" applyBorder="1"/>
    <xf numFmtId="0" fontId="11" fillId="0" borderId="2" xfId="0" applyFont="1" applyBorder="1"/>
    <xf numFmtId="0" fontId="11" fillId="0" borderId="0" xfId="0" applyFont="1"/>
    <xf numFmtId="0" fontId="16" fillId="0" borderId="0" xfId="0" applyFont="1"/>
    <xf numFmtId="0" fontId="17" fillId="0" borderId="0" xfId="0" applyFont="1"/>
    <xf numFmtId="0" fontId="11" fillId="0" borderId="2" xfId="0" applyFont="1" applyBorder="1" applyAlignment="1">
      <alignment horizontal="right"/>
    </xf>
    <xf numFmtId="0" fontId="18" fillId="0" borderId="1" xfId="0" applyFont="1" applyBorder="1"/>
    <xf numFmtId="0" fontId="18" fillId="0" borderId="3" xfId="0" applyFont="1" applyBorder="1"/>
    <xf numFmtId="0" fontId="18" fillId="0" borderId="5" xfId="0" applyFont="1" applyBorder="1"/>
    <xf numFmtId="0" fontId="19" fillId="0" borderId="0" xfId="0" applyFont="1" applyBorder="1"/>
    <xf numFmtId="0" fontId="16" fillId="0" borderId="0" xfId="0" applyFont="1" applyBorder="1"/>
    <xf numFmtId="0" fontId="20" fillId="0" borderId="0" xfId="0" applyFont="1" applyBorder="1"/>
    <xf numFmtId="0" fontId="17" fillId="0" borderId="0" xfId="0" applyFont="1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0" fillId="0" borderId="7" xfId="0" applyFont="1" applyBorder="1"/>
    <xf numFmtId="16" fontId="10" fillId="0" borderId="1" xfId="0" applyNumberFormat="1" applyFont="1" applyBorder="1"/>
    <xf numFmtId="16" fontId="11" fillId="0" borderId="1" xfId="0" applyNumberFormat="1" applyFont="1" applyBorder="1"/>
    <xf numFmtId="0" fontId="11" fillId="0" borderId="1" xfId="0" applyFont="1" applyFill="1" applyBorder="1"/>
    <xf numFmtId="0" fontId="17" fillId="0" borderId="2" xfId="0" applyFont="1" applyBorder="1"/>
    <xf numFmtId="0" fontId="21" fillId="0" borderId="1" xfId="0" applyFont="1" applyBorder="1" applyAlignment="1">
      <alignment horizontal="center"/>
    </xf>
    <xf numFmtId="0" fontId="18" fillId="0" borderId="7" xfId="0" applyFont="1" applyBorder="1"/>
    <xf numFmtId="0" fontId="16" fillId="0" borderId="6" xfId="0" applyFont="1" applyBorder="1"/>
    <xf numFmtId="0" fontId="16" fillId="0" borderId="2" xfId="0" applyFont="1" applyBorder="1"/>
    <xf numFmtId="0" fontId="16" fillId="0" borderId="5" xfId="0" applyFont="1" applyBorder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7" xfId="0" applyFont="1" applyBorder="1" applyAlignment="1">
      <alignment horizontal="center"/>
    </xf>
    <xf numFmtId="0" fontId="16" fillId="0" borderId="3" xfId="0" applyFont="1" applyBorder="1"/>
    <xf numFmtId="16" fontId="11" fillId="0" borderId="7" xfId="0" applyNumberFormat="1" applyFont="1" applyBorder="1"/>
    <xf numFmtId="0" fontId="10" fillId="0" borderId="5" xfId="0" applyFont="1" applyBorder="1"/>
    <xf numFmtId="0" fontId="11" fillId="0" borderId="0" xfId="0" applyFont="1" applyFill="1" applyBorder="1"/>
    <xf numFmtId="0" fontId="11" fillId="0" borderId="4" xfId="0" applyFont="1" applyFill="1" applyBorder="1"/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13" fillId="0" borderId="1" xfId="0" applyFont="1" applyBorder="1"/>
    <xf numFmtId="0" fontId="0" fillId="0" borderId="0" xfId="0" applyFill="1" applyBorder="1"/>
    <xf numFmtId="0" fontId="0" fillId="0" borderId="8" xfId="0" applyFill="1" applyBorder="1"/>
    <xf numFmtId="0" fontId="14" fillId="0" borderId="0" xfId="0" applyFont="1" applyBorder="1"/>
    <xf numFmtId="0" fontId="10" fillId="0" borderId="2" xfId="0" applyFont="1" applyBorder="1"/>
    <xf numFmtId="0" fontId="22" fillId="0" borderId="0" xfId="0" applyFont="1" applyFill="1" applyBorder="1"/>
    <xf numFmtId="0" fontId="0" fillId="2" borderId="0" xfId="0" applyFill="1"/>
    <xf numFmtId="0" fontId="24" fillId="0" borderId="0" xfId="0" applyFont="1"/>
    <xf numFmtId="0" fontId="24" fillId="3" borderId="0" xfId="0" applyFont="1" applyFill="1"/>
    <xf numFmtId="0" fontId="24" fillId="0" borderId="0" xfId="0" applyFont="1" applyBorder="1"/>
    <xf numFmtId="0" fontId="23" fillId="0" borderId="1" xfId="0" applyFont="1" applyBorder="1"/>
    <xf numFmtId="0" fontId="24" fillId="0" borderId="1" xfId="0" applyFont="1" applyBorder="1"/>
    <xf numFmtId="0" fontId="23" fillId="0" borderId="3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10" fillId="3" borderId="0" xfId="0" applyFont="1" applyFill="1"/>
    <xf numFmtId="0" fontId="0" fillId="3" borderId="0" xfId="0" applyFill="1"/>
    <xf numFmtId="0" fontId="0" fillId="0" borderId="4" xfId="0" applyFill="1" applyBorder="1"/>
    <xf numFmtId="0" fontId="0" fillId="0" borderId="1" xfId="0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Fill="1" applyBorder="1"/>
    <xf numFmtId="0" fontId="10" fillId="0" borderId="12" xfId="0" applyFont="1" applyFill="1" applyBorder="1"/>
    <xf numFmtId="0" fontId="11" fillId="0" borderId="13" xfId="0" applyFont="1" applyBorder="1" applyAlignment="1">
      <alignment horizontal="justify" wrapText="1"/>
    </xf>
    <xf numFmtId="0" fontId="0" fillId="0" borderId="14" xfId="0" applyBorder="1"/>
    <xf numFmtId="0" fontId="0" fillId="0" borderId="2" xfId="0" applyFill="1" applyBorder="1"/>
    <xf numFmtId="0" fontId="0" fillId="0" borderId="15" xfId="0" applyFill="1" applyBorder="1"/>
    <xf numFmtId="0" fontId="11" fillId="0" borderId="16" xfId="0" applyFont="1" applyBorder="1" applyAlignment="1">
      <alignment horizontal="justify"/>
    </xf>
    <xf numFmtId="0" fontId="0" fillId="0" borderId="17" xfId="0" applyBorder="1"/>
    <xf numFmtId="0" fontId="0" fillId="0" borderId="18" xfId="0" applyFill="1" applyBorder="1"/>
    <xf numFmtId="0" fontId="11" fillId="0" borderId="19" xfId="0" applyFont="1" applyBorder="1" applyAlignment="1">
      <alignment horizontal="justify"/>
    </xf>
    <xf numFmtId="0" fontId="0" fillId="0" borderId="20" xfId="0" applyBorder="1"/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7" xfId="0" applyBorder="1"/>
    <xf numFmtId="0" fontId="10" fillId="0" borderId="9" xfId="0" applyFont="1" applyFill="1" applyBorder="1" applyAlignment="1">
      <alignment horizontal="justify"/>
    </xf>
    <xf numFmtId="0" fontId="10" fillId="0" borderId="28" xfId="0" applyFont="1" applyFill="1" applyBorder="1"/>
    <xf numFmtId="0" fontId="10" fillId="0" borderId="25" xfId="0" applyFont="1" applyFill="1" applyBorder="1"/>
    <xf numFmtId="0" fontId="10" fillId="0" borderId="26" xfId="0" applyFont="1" applyFill="1" applyBorder="1"/>
    <xf numFmtId="0" fontId="0" fillId="0" borderId="13" xfId="0" applyFill="1" applyBorder="1"/>
    <xf numFmtId="0" fontId="0" fillId="0" borderId="29" xfId="0" applyFill="1" applyBorder="1"/>
    <xf numFmtId="0" fontId="11" fillId="0" borderId="16" xfId="0" applyFont="1" applyFill="1" applyBorder="1" applyAlignment="1">
      <alignment horizontal="justify"/>
    </xf>
    <xf numFmtId="0" fontId="0" fillId="0" borderId="6" xfId="0" applyFill="1" applyBorder="1"/>
    <xf numFmtId="0" fontId="11" fillId="0" borderId="19" xfId="0" applyFont="1" applyFill="1" applyBorder="1" applyAlignment="1">
      <alignment horizontal="justify"/>
    </xf>
    <xf numFmtId="0" fontId="0" fillId="0" borderId="30" xfId="0" applyFill="1" applyBorder="1"/>
    <xf numFmtId="0" fontId="0" fillId="0" borderId="11" xfId="0" applyBorder="1"/>
    <xf numFmtId="0" fontId="0" fillId="0" borderId="12" xfId="0" applyBorder="1"/>
    <xf numFmtId="0" fontId="11" fillId="0" borderId="1" xfId="0" applyFont="1" applyBorder="1" applyAlignment="1">
      <alignment wrapText="1"/>
    </xf>
    <xf numFmtId="0" fontId="25" fillId="0" borderId="1" xfId="0" applyFont="1" applyBorder="1"/>
    <xf numFmtId="0" fontId="26" fillId="0" borderId="1" xfId="0" applyFont="1" applyBorder="1"/>
    <xf numFmtId="0" fontId="11" fillId="0" borderId="1" xfId="0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6" fillId="0" borderId="0" xfId="0" applyFont="1" applyBorder="1"/>
    <xf numFmtId="0" fontId="26" fillId="0" borderId="0" xfId="0" applyFont="1"/>
    <xf numFmtId="0" fontId="26" fillId="0" borderId="1" xfId="0" applyFont="1" applyBorder="1" applyAlignment="1">
      <alignment horizontal="left"/>
    </xf>
    <xf numFmtId="0" fontId="14" fillId="0" borderId="0" xfId="0" applyFont="1" applyFill="1" applyBorder="1"/>
    <xf numFmtId="0" fontId="14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3" xfId="0" applyFont="1" applyBorder="1"/>
    <xf numFmtId="0" fontId="28" fillId="0" borderId="0" xfId="0" applyFont="1"/>
    <xf numFmtId="0" fontId="27" fillId="0" borderId="1" xfId="0" applyFont="1" applyBorder="1"/>
    <xf numFmtId="49" fontId="11" fillId="0" borderId="1" xfId="0" applyNumberFormat="1" applyFont="1" applyBorder="1"/>
    <xf numFmtId="0" fontId="10" fillId="0" borderId="28" xfId="0" applyFont="1" applyBorder="1"/>
    <xf numFmtId="49" fontId="11" fillId="0" borderId="1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0" fontId="19" fillId="0" borderId="1" xfId="0" applyFont="1" applyBorder="1"/>
    <xf numFmtId="0" fontId="11" fillId="0" borderId="0" xfId="1"/>
    <xf numFmtId="0" fontId="11" fillId="0" borderId="0" xfId="1" applyFont="1"/>
    <xf numFmtId="0" fontId="20" fillId="0" borderId="0" xfId="1" applyFont="1"/>
    <xf numFmtId="0" fontId="14" fillId="0" borderId="1" xfId="0" applyFont="1" applyBorder="1" applyAlignment="1">
      <alignment horizontal="center"/>
    </xf>
    <xf numFmtId="0" fontId="30" fillId="0" borderId="0" xfId="0" applyFont="1" applyBorder="1"/>
    <xf numFmtId="0" fontId="25" fillId="0" borderId="0" xfId="0" applyFont="1" applyBorder="1"/>
    <xf numFmtId="0" fontId="14" fillId="0" borderId="1" xfId="0" applyFont="1" applyBorder="1" applyAlignment="1">
      <alignment horizontal="center"/>
    </xf>
    <xf numFmtId="0" fontId="29" fillId="0" borderId="1" xfId="0" applyFont="1" applyBorder="1"/>
    <xf numFmtId="0" fontId="15" fillId="0" borderId="1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7" fillId="0" borderId="0" xfId="1" applyFont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28" fillId="0" borderId="0" xfId="0" applyFont="1" applyBorder="1"/>
    <xf numFmtId="0" fontId="11" fillId="0" borderId="0" xfId="0" applyFont="1" applyBorder="1" applyAlignment="1">
      <alignment horizontal="justify"/>
    </xf>
    <xf numFmtId="0" fontId="16" fillId="0" borderId="0" xfId="0" applyFont="1" applyBorder="1" applyAlignment="1">
      <alignment wrapText="1"/>
    </xf>
    <xf numFmtId="0" fontId="16" fillId="4" borderId="0" xfId="0" applyFont="1" applyFill="1"/>
    <xf numFmtId="0" fontId="19" fillId="4" borderId="0" xfId="0" applyFont="1" applyFill="1"/>
    <xf numFmtId="0" fontId="11" fillId="4" borderId="0" xfId="0" applyFont="1" applyFill="1"/>
    <xf numFmtId="0" fontId="16" fillId="4" borderId="0" xfId="0" applyFont="1" applyFill="1" applyBorder="1" applyAlignment="1">
      <alignment horizontal="center"/>
    </xf>
    <xf numFmtId="0" fontId="16" fillId="4" borderId="1" xfId="0" applyFont="1" applyFill="1" applyBorder="1"/>
    <xf numFmtId="0" fontId="19" fillId="4" borderId="1" xfId="0" applyFont="1" applyFill="1" applyBorder="1"/>
    <xf numFmtId="0" fontId="17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10" fillId="4" borderId="1" xfId="0" applyFont="1" applyFill="1" applyBorder="1"/>
    <xf numFmtId="0" fontId="17" fillId="4" borderId="0" xfId="0" applyFont="1" applyFill="1" applyBorder="1"/>
    <xf numFmtId="0" fontId="16" fillId="4" borderId="0" xfId="0" applyFont="1" applyFill="1" applyBorder="1"/>
    <xf numFmtId="0" fontId="11" fillId="4" borderId="2" xfId="0" applyFont="1" applyFill="1" applyBorder="1"/>
    <xf numFmtId="0" fontId="13" fillId="4" borderId="1" xfId="0" applyFont="1" applyFill="1" applyBorder="1"/>
    <xf numFmtId="0" fontId="11" fillId="4" borderId="0" xfId="0" applyFont="1" applyFill="1" applyBorder="1"/>
    <xf numFmtId="0" fontId="10" fillId="4" borderId="0" xfId="0" applyFont="1" applyFill="1"/>
    <xf numFmtId="0" fontId="0" fillId="4" borderId="1" xfId="0" applyFill="1" applyBorder="1"/>
    <xf numFmtId="0" fontId="0" fillId="4" borderId="0" xfId="0" applyFill="1" applyBorder="1"/>
    <xf numFmtId="0" fontId="0" fillId="4" borderId="0" xfId="0" applyFill="1"/>
    <xf numFmtId="0" fontId="10" fillId="4" borderId="0" xfId="0" applyFont="1" applyFill="1" applyBorder="1"/>
    <xf numFmtId="0" fontId="11" fillId="4" borderId="1" xfId="0" applyFont="1" applyFill="1" applyBorder="1" applyAlignment="1">
      <alignment wrapText="1"/>
    </xf>
    <xf numFmtId="0" fontId="0" fillId="4" borderId="4" xfId="0" applyFill="1" applyBorder="1"/>
    <xf numFmtId="0" fontId="31" fillId="0" borderId="0" xfId="0" applyFont="1"/>
    <xf numFmtId="0" fontId="0" fillId="0" borderId="0" xfId="0" applyFont="1"/>
    <xf numFmtId="0" fontId="31" fillId="0" borderId="1" xfId="0" applyFont="1" applyBorder="1"/>
    <xf numFmtId="0" fontId="1" fillId="0" borderId="1" xfId="0" applyFont="1" applyBorder="1"/>
    <xf numFmtId="1" fontId="0" fillId="0" borderId="1" xfId="0" applyNumberFormat="1" applyBorder="1"/>
    <xf numFmtId="0" fontId="19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0" fillId="0" borderId="0" xfId="0" applyFill="1"/>
    <xf numFmtId="0" fontId="11" fillId="0" borderId="0" xfId="0" applyFont="1" applyFill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H37"/>
  <sheetViews>
    <sheetView tabSelected="1" topLeftCell="A13" workbookViewId="0">
      <selection activeCell="F36" sqref="F36"/>
    </sheetView>
  </sheetViews>
  <sheetFormatPr defaultRowHeight="12.75" x14ac:dyDescent="0.2"/>
  <cols>
    <col min="1" max="7" width="9.140625" style="140"/>
    <col min="8" max="8" width="11.85546875" style="140" customWidth="1"/>
    <col min="9" max="16384" width="9.140625" style="140"/>
  </cols>
  <sheetData>
    <row r="19" spans="1:8" ht="18" x14ac:dyDescent="0.25">
      <c r="B19" s="140" t="s">
        <v>410</v>
      </c>
      <c r="C19" s="186" t="s">
        <v>280</v>
      </c>
      <c r="D19" s="186"/>
      <c r="E19" s="186"/>
      <c r="F19" s="186"/>
      <c r="G19" s="186"/>
    </row>
    <row r="21" spans="1:8" ht="18" x14ac:dyDescent="0.25">
      <c r="C21" s="186" t="s">
        <v>424</v>
      </c>
      <c r="D21" s="186"/>
      <c r="E21" s="186"/>
      <c r="F21" s="186"/>
      <c r="G21" s="186"/>
    </row>
    <row r="22" spans="1:8" x14ac:dyDescent="0.2">
      <c r="D22" s="141"/>
      <c r="E22" s="141"/>
      <c r="F22" s="141"/>
    </row>
    <row r="28" spans="1:8" ht="18" x14ac:dyDescent="0.25">
      <c r="A28" s="142"/>
      <c r="B28" s="142" t="s">
        <v>425</v>
      </c>
      <c r="C28" s="142"/>
      <c r="D28" s="141"/>
    </row>
    <row r="31" spans="1:8" ht="18" x14ac:dyDescent="0.25">
      <c r="C31" s="187" t="s">
        <v>411</v>
      </c>
      <c r="D31" s="187"/>
      <c r="E31" s="187"/>
      <c r="F31" s="187" t="s">
        <v>409</v>
      </c>
      <c r="G31" s="187"/>
      <c r="H31" s="187"/>
    </row>
    <row r="32" spans="1:8" ht="18" x14ac:dyDescent="0.25">
      <c r="C32" s="187" t="s">
        <v>408</v>
      </c>
      <c r="D32" s="187"/>
      <c r="E32" s="187"/>
      <c r="F32" s="187" t="s">
        <v>407</v>
      </c>
      <c r="G32" s="187"/>
      <c r="H32" s="187"/>
    </row>
    <row r="36" spans="2:4" ht="15" x14ac:dyDescent="0.2">
      <c r="B36" s="152" t="s">
        <v>426</v>
      </c>
      <c r="C36" s="152"/>
      <c r="D36" s="152"/>
    </row>
    <row r="37" spans="2:4" ht="15" x14ac:dyDescent="0.2">
      <c r="B37" s="152"/>
      <c r="C37" s="152" t="s">
        <v>427</v>
      </c>
      <c r="D37" s="152"/>
    </row>
  </sheetData>
  <mergeCells count="6">
    <mergeCell ref="C19:G19"/>
    <mergeCell ref="C21:G21"/>
    <mergeCell ref="C31:E31"/>
    <mergeCell ref="C32:E32"/>
    <mergeCell ref="F31:H31"/>
    <mergeCell ref="F32:H32"/>
  </mergeCell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E13" sqref="E13"/>
    </sheetView>
  </sheetViews>
  <sheetFormatPr defaultRowHeight="12.75" x14ac:dyDescent="0.2"/>
  <cols>
    <col min="1" max="1" width="9.140625" style="33"/>
    <col min="2" max="2" width="30.28515625" style="33" customWidth="1"/>
    <col min="3" max="3" width="11.28515625" style="33" customWidth="1"/>
    <col min="4" max="4" width="13.85546875" style="33" bestFit="1" customWidth="1"/>
    <col min="5" max="5" width="14.85546875" style="33" bestFit="1" customWidth="1"/>
    <col min="6" max="16384" width="9.140625" style="33"/>
  </cols>
  <sheetData>
    <row r="1" spans="1:7" x14ac:dyDescent="0.2">
      <c r="B1" s="4" t="s">
        <v>224</v>
      </c>
      <c r="C1" s="33" t="s">
        <v>123</v>
      </c>
    </row>
    <row r="2" spans="1:7" x14ac:dyDescent="0.2">
      <c r="B2" s="4" t="s">
        <v>124</v>
      </c>
      <c r="C2" s="4"/>
    </row>
    <row r="4" spans="1:7" x14ac:dyDescent="0.2">
      <c r="B4" s="33" t="s">
        <v>308</v>
      </c>
      <c r="D4" s="4"/>
      <c r="E4" s="4"/>
      <c r="F4" s="4"/>
      <c r="G4" s="4"/>
    </row>
    <row r="5" spans="1:7" x14ac:dyDescent="0.2">
      <c r="B5" s="4"/>
      <c r="C5" s="4"/>
      <c r="D5" s="4"/>
      <c r="E5" s="4"/>
      <c r="F5" s="4"/>
      <c r="G5" s="4"/>
    </row>
    <row r="6" spans="1:7" x14ac:dyDescent="0.2">
      <c r="C6" s="66" t="s">
        <v>49</v>
      </c>
    </row>
    <row r="7" spans="1:7" x14ac:dyDescent="0.2">
      <c r="A7" s="19" t="s">
        <v>16</v>
      </c>
      <c r="B7" s="19" t="s">
        <v>125</v>
      </c>
      <c r="C7" s="19" t="s">
        <v>126</v>
      </c>
      <c r="D7" s="19" t="s">
        <v>412</v>
      </c>
      <c r="E7" s="23" t="s">
        <v>455</v>
      </c>
    </row>
    <row r="8" spans="1:7" x14ac:dyDescent="0.2">
      <c r="A8" s="22" t="s">
        <v>3</v>
      </c>
      <c r="B8" s="119" t="s">
        <v>395</v>
      </c>
      <c r="C8" s="32">
        <v>451</v>
      </c>
      <c r="D8" s="22">
        <v>420</v>
      </c>
      <c r="E8" s="22">
        <v>420</v>
      </c>
    </row>
    <row r="9" spans="1:7" x14ac:dyDescent="0.2">
      <c r="A9" s="22" t="s">
        <v>4</v>
      </c>
      <c r="B9" s="119" t="s">
        <v>396</v>
      </c>
      <c r="C9" s="36">
        <v>24</v>
      </c>
      <c r="D9" s="22">
        <v>24</v>
      </c>
      <c r="E9" s="22"/>
    </row>
    <row r="10" spans="1:7" x14ac:dyDescent="0.2">
      <c r="A10" s="22"/>
      <c r="B10" s="119" t="s">
        <v>456</v>
      </c>
      <c r="C10" s="36"/>
      <c r="D10" s="22"/>
      <c r="E10" s="22">
        <v>114</v>
      </c>
    </row>
    <row r="11" spans="1:7" x14ac:dyDescent="0.2">
      <c r="A11" s="22"/>
      <c r="B11" s="119" t="s">
        <v>457</v>
      </c>
      <c r="C11" s="36"/>
      <c r="D11" s="22"/>
      <c r="E11" s="22">
        <v>2271</v>
      </c>
    </row>
    <row r="12" spans="1:7" x14ac:dyDescent="0.2">
      <c r="A12" s="22" t="s">
        <v>9</v>
      </c>
      <c r="B12" s="119" t="s">
        <v>397</v>
      </c>
      <c r="C12" s="36">
        <v>128</v>
      </c>
      <c r="D12" s="22">
        <v>402</v>
      </c>
      <c r="E12" s="22">
        <v>757</v>
      </c>
    </row>
    <row r="13" spans="1:7" x14ac:dyDescent="0.2">
      <c r="A13" s="22"/>
      <c r="B13" s="19" t="s">
        <v>11</v>
      </c>
      <c r="C13" s="19">
        <f>SUM(C8:C12)</f>
        <v>603</v>
      </c>
      <c r="D13" s="22">
        <f>SUM(D8:D12)</f>
        <v>846</v>
      </c>
      <c r="E13" s="22">
        <f>SUM(E8:E12)</f>
        <v>3562</v>
      </c>
    </row>
    <row r="16" spans="1:7" x14ac:dyDescent="0.2">
      <c r="B16" s="63"/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view="pageBreakPreview" zoomScaleNormal="100" workbookViewId="0">
      <selection activeCell="C28" sqref="C28"/>
    </sheetView>
  </sheetViews>
  <sheetFormatPr defaultRowHeight="12.75" x14ac:dyDescent="0.2"/>
  <cols>
    <col min="2" max="2" width="36.85546875" customWidth="1"/>
    <col min="3" max="3" width="9" customWidth="1"/>
    <col min="4" max="4" width="14.42578125" customWidth="1"/>
  </cols>
  <sheetData>
    <row r="1" spans="1:4" x14ac:dyDescent="0.2">
      <c r="B1" s="4" t="s">
        <v>226</v>
      </c>
    </row>
    <row r="2" spans="1:4" x14ac:dyDescent="0.2">
      <c r="B2" s="33"/>
      <c r="D2" t="s">
        <v>22</v>
      </c>
    </row>
    <row r="3" spans="1:4" x14ac:dyDescent="0.2">
      <c r="B3" s="33" t="s">
        <v>308</v>
      </c>
    </row>
    <row r="5" spans="1:4" x14ac:dyDescent="0.2">
      <c r="B5" s="4" t="s">
        <v>127</v>
      </c>
      <c r="C5" s="4" t="s">
        <v>22</v>
      </c>
    </row>
    <row r="6" spans="1:4" x14ac:dyDescent="0.2">
      <c r="B6" s="4" t="s">
        <v>227</v>
      </c>
      <c r="C6" s="4"/>
    </row>
    <row r="7" spans="1:4" x14ac:dyDescent="0.2">
      <c r="B7" s="4"/>
      <c r="C7" s="4"/>
    </row>
    <row r="8" spans="1:4" x14ac:dyDescent="0.2">
      <c r="A8" s="4" t="s">
        <v>280</v>
      </c>
      <c r="B8" s="4"/>
      <c r="C8" s="4"/>
    </row>
    <row r="9" spans="1:4" x14ac:dyDescent="0.2">
      <c r="A9" s="19" t="s">
        <v>16</v>
      </c>
      <c r="B9" s="19" t="s">
        <v>1</v>
      </c>
      <c r="C9" s="19" t="s">
        <v>18</v>
      </c>
    </row>
    <row r="10" spans="1:4" s="4" customFormat="1" x14ac:dyDescent="0.2">
      <c r="A10" s="19" t="s">
        <v>3</v>
      </c>
      <c r="B10" s="71" t="s">
        <v>228</v>
      </c>
      <c r="C10" s="71">
        <v>5</v>
      </c>
    </row>
    <row r="11" spans="1:4" s="4" customFormat="1" x14ac:dyDescent="0.2">
      <c r="A11" s="19"/>
      <c r="B11" s="32" t="s">
        <v>282</v>
      </c>
      <c r="C11" s="71"/>
    </row>
    <row r="12" spans="1:4" s="33" customFormat="1" x14ac:dyDescent="0.2">
      <c r="A12" s="22"/>
      <c r="B12" s="49" t="s">
        <v>229</v>
      </c>
      <c r="C12" s="32"/>
    </row>
    <row r="13" spans="1:4" s="4" customFormat="1" x14ac:dyDescent="0.2">
      <c r="A13" s="19"/>
      <c r="B13" s="49" t="s">
        <v>230</v>
      </c>
      <c r="C13" s="71"/>
    </row>
    <row r="14" spans="1:4" s="4" customFormat="1" x14ac:dyDescent="0.2">
      <c r="A14" s="19" t="s">
        <v>4</v>
      </c>
      <c r="B14" s="71" t="s">
        <v>231</v>
      </c>
      <c r="C14" s="71">
        <v>0</v>
      </c>
    </row>
    <row r="15" spans="1:4" x14ac:dyDescent="0.2">
      <c r="A15" s="2"/>
      <c r="B15" s="32" t="s">
        <v>233</v>
      </c>
      <c r="C15" s="30"/>
    </row>
    <row r="16" spans="1:4" s="4" customFormat="1" x14ac:dyDescent="0.2">
      <c r="A16" s="19" t="s">
        <v>10</v>
      </c>
      <c r="B16" s="19" t="s">
        <v>232</v>
      </c>
      <c r="C16" s="19">
        <v>1</v>
      </c>
    </row>
    <row r="17" spans="1:4" x14ac:dyDescent="0.2">
      <c r="A17" s="2"/>
      <c r="B17" s="2" t="s">
        <v>233</v>
      </c>
      <c r="C17" s="2"/>
    </row>
    <row r="18" spans="1:4" s="4" customFormat="1" x14ac:dyDescent="0.2">
      <c r="A18" s="19" t="s">
        <v>75</v>
      </c>
      <c r="B18" s="19" t="s">
        <v>234</v>
      </c>
      <c r="C18" s="19">
        <v>1</v>
      </c>
    </row>
    <row r="19" spans="1:4" x14ac:dyDescent="0.2">
      <c r="A19" s="2"/>
      <c r="B19" s="84" t="s">
        <v>235</v>
      </c>
      <c r="C19" s="2"/>
    </row>
    <row r="20" spans="1:4" x14ac:dyDescent="0.2">
      <c r="A20" s="2"/>
      <c r="B20" s="19" t="s">
        <v>11</v>
      </c>
      <c r="C20" s="19">
        <f>SUM(C10:C18)</f>
        <v>7</v>
      </c>
    </row>
    <row r="21" spans="1:4" x14ac:dyDescent="0.2">
      <c r="A21" s="6"/>
      <c r="B21" s="11"/>
      <c r="C21" s="11"/>
    </row>
    <row r="22" spans="1:4" x14ac:dyDescent="0.2">
      <c r="B22" s="4" t="s">
        <v>247</v>
      </c>
      <c r="C22" s="4">
        <v>2</v>
      </c>
    </row>
    <row r="23" spans="1:4" x14ac:dyDescent="0.2">
      <c r="B23" s="4"/>
    </row>
    <row r="24" spans="1:4" x14ac:dyDescent="0.2">
      <c r="B24" s="4"/>
    </row>
    <row r="25" spans="1:4" x14ac:dyDescent="0.2">
      <c r="A25" s="4" t="s">
        <v>283</v>
      </c>
    </row>
    <row r="26" spans="1:4" x14ac:dyDescent="0.2">
      <c r="A26" s="19" t="s">
        <v>86</v>
      </c>
      <c r="B26" s="19" t="s">
        <v>1</v>
      </c>
      <c r="C26" s="19" t="s">
        <v>18</v>
      </c>
    </row>
    <row r="27" spans="1:4" x14ac:dyDescent="0.2">
      <c r="A27" s="2" t="s">
        <v>3</v>
      </c>
      <c r="B27" s="22" t="s">
        <v>398</v>
      </c>
      <c r="C27" s="2">
        <v>16</v>
      </c>
    </row>
    <row r="28" spans="1:4" x14ac:dyDescent="0.2">
      <c r="A28" s="2"/>
      <c r="B28" s="19" t="s">
        <v>11</v>
      </c>
      <c r="C28" s="19">
        <f>SUM(C27:C27)</f>
        <v>16</v>
      </c>
    </row>
    <row r="29" spans="1:4" x14ac:dyDescent="0.2">
      <c r="A29" s="2"/>
      <c r="B29" s="11"/>
      <c r="C29" s="11"/>
    </row>
    <row r="30" spans="1:4" x14ac:dyDescent="0.2">
      <c r="A30" s="2"/>
      <c r="B30" s="11"/>
      <c r="C30" s="11"/>
    </row>
    <row r="31" spans="1:4" x14ac:dyDescent="0.2">
      <c r="C31" s="133"/>
      <c r="D31" s="133"/>
    </row>
    <row r="32" spans="1:4" x14ac:dyDescent="0.2">
      <c r="B32" s="129"/>
    </row>
    <row r="33" spans="2:4" x14ac:dyDescent="0.2">
      <c r="B33" s="63"/>
      <c r="C33" s="33"/>
    </row>
    <row r="34" spans="2:4" x14ac:dyDescent="0.2">
      <c r="B34" s="63"/>
      <c r="C34" s="33"/>
      <c r="D34" s="33"/>
    </row>
    <row r="35" spans="2:4" x14ac:dyDescent="0.2">
      <c r="B35" s="63"/>
      <c r="C35" s="33"/>
      <c r="D35" s="33"/>
    </row>
    <row r="36" spans="2:4" x14ac:dyDescent="0.2">
      <c r="B36" s="63"/>
      <c r="C36" s="33"/>
      <c r="D36" s="33"/>
    </row>
    <row r="37" spans="2:4" x14ac:dyDescent="0.2">
      <c r="B37" s="63"/>
      <c r="C37" s="33"/>
      <c r="D37" s="33"/>
    </row>
    <row r="38" spans="2:4" x14ac:dyDescent="0.2">
      <c r="B38" s="63"/>
    </row>
    <row r="39" spans="2:4" x14ac:dyDescent="0.2">
      <c r="B39" s="11"/>
      <c r="C39" s="6"/>
      <c r="D39" s="6"/>
    </row>
    <row r="41" spans="2:4" x14ac:dyDescent="0.2">
      <c r="B41" s="63"/>
    </row>
    <row r="42" spans="2:4" x14ac:dyDescent="0.2">
      <c r="B42" s="63"/>
    </row>
    <row r="43" spans="2:4" x14ac:dyDescent="0.2">
      <c r="B43" s="72"/>
    </row>
    <row r="44" spans="2:4" x14ac:dyDescent="0.2">
      <c r="B44" s="63"/>
    </row>
    <row r="45" spans="2:4" x14ac:dyDescent="0.2">
      <c r="B45" s="63"/>
    </row>
    <row r="46" spans="2:4" x14ac:dyDescent="0.2">
      <c r="B46" s="63"/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3" sqref="B3"/>
    </sheetView>
  </sheetViews>
  <sheetFormatPr defaultRowHeight="12.75" x14ac:dyDescent="0.2"/>
  <cols>
    <col min="2" max="2" width="35.28515625" customWidth="1"/>
  </cols>
  <sheetData>
    <row r="1" spans="1:5" x14ac:dyDescent="0.2">
      <c r="C1" s="4" t="s">
        <v>304</v>
      </c>
    </row>
    <row r="3" spans="1:5" x14ac:dyDescent="0.2">
      <c r="B3" s="33"/>
      <c r="D3" s="33" t="s">
        <v>308</v>
      </c>
    </row>
    <row r="4" spans="1:5" x14ac:dyDescent="0.2">
      <c r="B4" s="4" t="s">
        <v>90</v>
      </c>
    </row>
    <row r="5" spans="1:5" x14ac:dyDescent="0.2">
      <c r="E5" s="65" t="s">
        <v>49</v>
      </c>
    </row>
    <row r="6" spans="1:5" x14ac:dyDescent="0.2">
      <c r="A6" s="2" t="s">
        <v>88</v>
      </c>
      <c r="B6" s="2" t="s">
        <v>1</v>
      </c>
      <c r="C6" s="2" t="s">
        <v>39</v>
      </c>
      <c r="D6" s="2" t="s">
        <v>89</v>
      </c>
      <c r="E6" s="2" t="s">
        <v>29</v>
      </c>
    </row>
    <row r="7" spans="1:5" x14ac:dyDescent="0.2">
      <c r="A7" s="2"/>
      <c r="B7" s="19" t="s">
        <v>70</v>
      </c>
      <c r="C7" s="2"/>
      <c r="D7" s="2"/>
      <c r="E7" s="2">
        <v>0</v>
      </c>
    </row>
    <row r="8" spans="1:5" x14ac:dyDescent="0.2">
      <c r="A8" s="2" t="s">
        <v>3</v>
      </c>
      <c r="B8" s="2"/>
      <c r="C8" s="2"/>
      <c r="D8" s="2"/>
      <c r="E8" s="2"/>
    </row>
    <row r="9" spans="1:5" x14ac:dyDescent="0.2">
      <c r="A9" s="2"/>
      <c r="B9" s="2" t="s">
        <v>45</v>
      </c>
      <c r="C9" s="2"/>
      <c r="D9" s="2"/>
      <c r="E9" s="2"/>
    </row>
    <row r="11" spans="1:5" x14ac:dyDescent="0.2">
      <c r="A11" s="2"/>
      <c r="B11" s="19" t="s">
        <v>77</v>
      </c>
      <c r="C11" s="2"/>
      <c r="D11" s="2"/>
      <c r="E11" s="2">
        <v>0</v>
      </c>
    </row>
    <row r="12" spans="1:5" x14ac:dyDescent="0.2">
      <c r="A12" s="2" t="s">
        <v>48</v>
      </c>
      <c r="B12" s="2"/>
      <c r="C12" s="2"/>
      <c r="D12" s="2"/>
      <c r="E12" s="2"/>
    </row>
    <row r="13" spans="1:5" x14ac:dyDescent="0.2">
      <c r="A13" s="2"/>
      <c r="B13" s="2" t="s">
        <v>7</v>
      </c>
      <c r="C13" s="2"/>
      <c r="D13" s="2"/>
      <c r="E13" s="2">
        <v>0</v>
      </c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selection activeCell="F10" sqref="F10"/>
    </sheetView>
  </sheetViews>
  <sheetFormatPr defaultRowHeight="12.75" x14ac:dyDescent="0.2"/>
  <cols>
    <col min="1" max="1" width="33.140625" customWidth="1"/>
  </cols>
  <sheetData>
    <row r="1" spans="1:6" x14ac:dyDescent="0.2">
      <c r="A1" s="4" t="s">
        <v>305</v>
      </c>
      <c r="E1" t="s">
        <v>22</v>
      </c>
      <c r="F1" t="s">
        <v>22</v>
      </c>
    </row>
    <row r="4" spans="1:6" x14ac:dyDescent="0.2">
      <c r="A4" s="33"/>
      <c r="B4" s="4"/>
      <c r="C4" s="4"/>
      <c r="D4" s="4"/>
    </row>
    <row r="5" spans="1:6" x14ac:dyDescent="0.2">
      <c r="A5" s="4" t="s">
        <v>308</v>
      </c>
      <c r="B5" s="4"/>
      <c r="C5" s="4"/>
      <c r="D5" s="4"/>
    </row>
    <row r="6" spans="1:6" x14ac:dyDescent="0.2">
      <c r="A6" s="82" t="s">
        <v>87</v>
      </c>
      <c r="B6" s="83"/>
      <c r="C6" s="83"/>
      <c r="D6" s="83"/>
    </row>
    <row r="7" spans="1:6" x14ac:dyDescent="0.2">
      <c r="A7" s="4"/>
      <c r="E7" t="s">
        <v>49</v>
      </c>
    </row>
    <row r="8" spans="1:6" x14ac:dyDescent="0.2">
      <c r="A8" s="19" t="s">
        <v>51</v>
      </c>
      <c r="B8" s="19"/>
      <c r="C8" s="19"/>
      <c r="D8" s="19" t="s">
        <v>50</v>
      </c>
      <c r="E8" s="19"/>
      <c r="F8" s="23"/>
    </row>
    <row r="9" spans="1:6" x14ac:dyDescent="0.2">
      <c r="A9" s="2"/>
      <c r="B9" s="2">
        <v>2015</v>
      </c>
      <c r="C9" s="2">
        <v>2016</v>
      </c>
      <c r="D9" s="2">
        <v>2017</v>
      </c>
      <c r="E9" s="2">
        <v>2018</v>
      </c>
      <c r="F9" s="2">
        <v>2019</v>
      </c>
    </row>
    <row r="10" spans="1:6" x14ac:dyDescent="0.2">
      <c r="A10" s="2" t="s">
        <v>33</v>
      </c>
      <c r="B10" s="2">
        <v>0</v>
      </c>
      <c r="C10" s="2">
        <v>0</v>
      </c>
      <c r="D10" s="2">
        <v>0</v>
      </c>
      <c r="E10" s="2">
        <v>0</v>
      </c>
      <c r="F10" s="24">
        <v>0</v>
      </c>
    </row>
    <row r="11" spans="1:6" ht="25.5" x14ac:dyDescent="0.2">
      <c r="A11" s="85" t="s">
        <v>34</v>
      </c>
      <c r="B11" s="2">
        <v>0</v>
      </c>
      <c r="C11" s="2">
        <v>0</v>
      </c>
      <c r="D11" s="2">
        <v>0</v>
      </c>
      <c r="E11" s="2">
        <v>0</v>
      </c>
      <c r="F11" s="24">
        <v>0</v>
      </c>
    </row>
    <row r="12" spans="1:6" ht="25.5" x14ac:dyDescent="0.2">
      <c r="A12" s="85" t="s">
        <v>35</v>
      </c>
      <c r="B12" s="2">
        <v>0</v>
      </c>
      <c r="C12" s="2">
        <v>0</v>
      </c>
      <c r="D12" s="2">
        <v>0</v>
      </c>
      <c r="E12" s="2">
        <v>0</v>
      </c>
      <c r="F12" s="24">
        <v>0</v>
      </c>
    </row>
    <row r="13" spans="1:6" x14ac:dyDescent="0.2">
      <c r="A13" s="2" t="s">
        <v>236</v>
      </c>
      <c r="B13" s="2">
        <v>0</v>
      </c>
      <c r="C13" s="2">
        <v>0</v>
      </c>
      <c r="D13" s="2">
        <v>0</v>
      </c>
      <c r="E13" s="2">
        <v>0</v>
      </c>
      <c r="F13" s="24">
        <v>0</v>
      </c>
    </row>
    <row r="14" spans="1:6" x14ac:dyDescent="0.2">
      <c r="A14" s="2" t="s">
        <v>36</v>
      </c>
      <c r="B14" s="2">
        <v>0</v>
      </c>
      <c r="C14" s="2">
        <v>0</v>
      </c>
      <c r="D14" s="2">
        <v>0</v>
      </c>
      <c r="E14" s="2">
        <v>0</v>
      </c>
      <c r="F14" s="24">
        <v>0</v>
      </c>
    </row>
    <row r="15" spans="1:6" x14ac:dyDescent="0.2">
      <c r="A15" s="2" t="s">
        <v>37</v>
      </c>
      <c r="B15" s="2">
        <v>0</v>
      </c>
      <c r="C15" s="2">
        <v>0</v>
      </c>
      <c r="D15" s="2">
        <v>0</v>
      </c>
      <c r="E15" s="2">
        <v>0</v>
      </c>
      <c r="F15" s="24">
        <v>0</v>
      </c>
    </row>
    <row r="16" spans="1:6" x14ac:dyDescent="0.2">
      <c r="A16" s="2"/>
      <c r="B16" s="2"/>
      <c r="C16" s="2"/>
      <c r="D16" s="2"/>
      <c r="E16" s="2"/>
      <c r="F16" s="2"/>
    </row>
    <row r="17" spans="1:6" x14ac:dyDescent="0.2">
      <c r="A17" s="2" t="s">
        <v>45</v>
      </c>
      <c r="B17" s="2">
        <f>SUM(B12:B15)</f>
        <v>0</v>
      </c>
      <c r="C17" s="2">
        <f>SUM(C12:C15)</f>
        <v>0</v>
      </c>
      <c r="D17" s="2">
        <f>SUM(D12:D15)</f>
        <v>0</v>
      </c>
      <c r="E17" s="2">
        <f>SUM(E12:E15)</f>
        <v>0</v>
      </c>
      <c r="F17" s="2">
        <v>0</v>
      </c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3"/>
  <sheetViews>
    <sheetView workbookViewId="0">
      <selection activeCell="N33" sqref="N33"/>
    </sheetView>
  </sheetViews>
  <sheetFormatPr defaultRowHeight="12.75" x14ac:dyDescent="0.2"/>
  <cols>
    <col min="1" max="1" width="31.85546875" customWidth="1"/>
    <col min="3" max="4" width="7.5703125" customWidth="1"/>
    <col min="5" max="5" width="7.7109375" customWidth="1"/>
    <col min="6" max="6" width="7.28515625" customWidth="1"/>
    <col min="7" max="7" width="7.5703125" customWidth="1"/>
    <col min="8" max="8" width="7.42578125" customWidth="1"/>
    <col min="9" max="9" width="7" customWidth="1"/>
    <col min="10" max="10" width="7.28515625" customWidth="1"/>
    <col min="11" max="11" width="8.140625" customWidth="1"/>
    <col min="12" max="12" width="7.5703125" customWidth="1"/>
    <col min="13" max="13" width="7.85546875" customWidth="1"/>
    <col min="14" max="14" width="8" customWidth="1"/>
  </cols>
  <sheetData>
    <row r="2" spans="1:14" x14ac:dyDescent="0.2">
      <c r="A2" s="33"/>
      <c r="B2" s="194" t="s">
        <v>303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4" x14ac:dyDescent="0.2">
      <c r="A3" s="33" t="s">
        <v>308</v>
      </c>
    </row>
    <row r="4" spans="1:14" x14ac:dyDescent="0.2">
      <c r="A4" s="193" t="s">
        <v>170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6" spans="1:14" x14ac:dyDescent="0.2">
      <c r="N6" t="s">
        <v>49</v>
      </c>
    </row>
    <row r="7" spans="1:14" x14ac:dyDescent="0.2">
      <c r="A7" s="19" t="s">
        <v>1</v>
      </c>
      <c r="B7" s="19" t="s">
        <v>29</v>
      </c>
      <c r="C7" s="19" t="s">
        <v>171</v>
      </c>
      <c r="D7" s="19" t="s">
        <v>172</v>
      </c>
      <c r="E7" s="19" t="s">
        <v>173</v>
      </c>
      <c r="F7" s="19" t="s">
        <v>174</v>
      </c>
      <c r="G7" s="19" t="s">
        <v>175</v>
      </c>
      <c r="H7" s="19" t="s">
        <v>176</v>
      </c>
      <c r="I7" s="19" t="s">
        <v>177</v>
      </c>
      <c r="J7" s="19" t="s">
        <v>178</v>
      </c>
      <c r="K7" s="19" t="s">
        <v>179</v>
      </c>
      <c r="L7" s="19" t="s">
        <v>180</v>
      </c>
      <c r="M7" s="19" t="s">
        <v>181</v>
      </c>
      <c r="N7" s="19" t="s">
        <v>182</v>
      </c>
    </row>
    <row r="8" spans="1:14" x14ac:dyDescent="0.2">
      <c r="A8" s="19" t="s">
        <v>70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">
      <c r="A9" s="2" t="s">
        <v>183</v>
      </c>
      <c r="B9" s="2">
        <v>435</v>
      </c>
      <c r="C9" s="2">
        <v>36</v>
      </c>
      <c r="D9" s="2">
        <v>36</v>
      </c>
      <c r="E9" s="2">
        <v>36</v>
      </c>
      <c r="F9" s="2">
        <v>36</v>
      </c>
      <c r="G9" s="2">
        <v>36</v>
      </c>
      <c r="H9" s="2">
        <v>36</v>
      </c>
      <c r="I9" s="2">
        <v>36</v>
      </c>
      <c r="J9" s="2">
        <v>36</v>
      </c>
      <c r="K9" s="2">
        <v>36</v>
      </c>
      <c r="L9" s="2">
        <v>36</v>
      </c>
      <c r="M9" s="2">
        <v>36</v>
      </c>
      <c r="N9" s="2">
        <v>39</v>
      </c>
    </row>
    <row r="10" spans="1:14" x14ac:dyDescent="0.2">
      <c r="A10" s="22" t="s">
        <v>293</v>
      </c>
      <c r="B10" s="2">
        <v>6849</v>
      </c>
      <c r="C10" s="22">
        <v>571</v>
      </c>
      <c r="D10" s="22">
        <v>571</v>
      </c>
      <c r="E10" s="22">
        <v>571</v>
      </c>
      <c r="F10" s="22">
        <v>571</v>
      </c>
      <c r="G10" s="22">
        <v>571</v>
      </c>
      <c r="H10" s="22">
        <v>571</v>
      </c>
      <c r="I10" s="22">
        <v>571</v>
      </c>
      <c r="J10" s="22">
        <v>571</v>
      </c>
      <c r="K10" s="22">
        <v>571</v>
      </c>
      <c r="L10" s="22">
        <v>571</v>
      </c>
      <c r="M10" s="22">
        <v>571</v>
      </c>
      <c r="N10" s="22">
        <v>568</v>
      </c>
    </row>
    <row r="11" spans="1:14" ht="15" customHeight="1" x14ac:dyDescent="0.2">
      <c r="A11" s="119" t="s">
        <v>399</v>
      </c>
      <c r="B11" s="2">
        <v>23240</v>
      </c>
      <c r="C11" s="2">
        <v>1937</v>
      </c>
      <c r="D11" s="2">
        <v>1937</v>
      </c>
      <c r="E11" s="2">
        <v>1937</v>
      </c>
      <c r="F11" s="2">
        <v>1937</v>
      </c>
      <c r="G11" s="2">
        <v>1937</v>
      </c>
      <c r="H11" s="2">
        <v>1937</v>
      </c>
      <c r="I11" s="2">
        <v>1937</v>
      </c>
      <c r="J11" s="2">
        <v>1937</v>
      </c>
      <c r="K11" s="2">
        <v>1937</v>
      </c>
      <c r="L11" s="2">
        <v>1937</v>
      </c>
      <c r="M11" s="2">
        <v>1937</v>
      </c>
      <c r="N11" s="2">
        <v>1933</v>
      </c>
    </row>
    <row r="12" spans="1:14" x14ac:dyDescent="0.2">
      <c r="A12" s="22" t="s">
        <v>249</v>
      </c>
      <c r="B12" s="2">
        <v>20809</v>
      </c>
      <c r="C12" s="2">
        <v>1734</v>
      </c>
      <c r="D12" s="2">
        <v>1734</v>
      </c>
      <c r="E12" s="2">
        <v>1734</v>
      </c>
      <c r="F12" s="2">
        <v>1734</v>
      </c>
      <c r="G12" s="2">
        <v>1734</v>
      </c>
      <c r="H12" s="2">
        <v>1734</v>
      </c>
      <c r="I12" s="2">
        <v>1734</v>
      </c>
      <c r="J12" s="2">
        <v>1734</v>
      </c>
      <c r="K12" s="2">
        <v>1734</v>
      </c>
      <c r="L12" s="2">
        <v>1734</v>
      </c>
      <c r="M12" s="2">
        <v>1734</v>
      </c>
      <c r="N12" s="2">
        <v>1735</v>
      </c>
    </row>
    <row r="13" spans="1:14" x14ac:dyDescent="0.2">
      <c r="A13" s="22" t="s">
        <v>133</v>
      </c>
      <c r="B13" s="2">
        <v>3170</v>
      </c>
      <c r="C13" s="2">
        <v>264</v>
      </c>
      <c r="D13" s="2">
        <v>264</v>
      </c>
      <c r="E13" s="2">
        <v>264</v>
      </c>
      <c r="F13" s="2">
        <v>264</v>
      </c>
      <c r="G13" s="2">
        <v>264</v>
      </c>
      <c r="H13" s="2">
        <v>264</v>
      </c>
      <c r="I13" s="2">
        <v>264</v>
      </c>
      <c r="J13" s="2">
        <v>264</v>
      </c>
      <c r="K13" s="2">
        <v>264</v>
      </c>
      <c r="L13" s="2">
        <v>264</v>
      </c>
      <c r="M13" s="2">
        <v>264</v>
      </c>
      <c r="N13" s="2">
        <v>266</v>
      </c>
    </row>
    <row r="14" spans="1:14" x14ac:dyDescent="0.2">
      <c r="A14" s="2" t="s">
        <v>184</v>
      </c>
      <c r="B14" s="2">
        <v>2752</v>
      </c>
      <c r="C14" s="2">
        <v>229</v>
      </c>
      <c r="D14" s="2">
        <v>229</v>
      </c>
      <c r="E14" s="2">
        <v>229</v>
      </c>
      <c r="F14" s="2">
        <v>229</v>
      </c>
      <c r="G14" s="2">
        <v>229</v>
      </c>
      <c r="H14" s="2">
        <v>229</v>
      </c>
      <c r="I14" s="2">
        <v>229</v>
      </c>
      <c r="J14" s="2">
        <v>229</v>
      </c>
      <c r="K14" s="2">
        <v>229</v>
      </c>
      <c r="L14" s="2">
        <v>229</v>
      </c>
      <c r="M14" s="2">
        <v>229</v>
      </c>
      <c r="N14" s="2">
        <v>233</v>
      </c>
    </row>
    <row r="15" spans="1:14" x14ac:dyDescent="0.2">
      <c r="A15" s="19" t="s">
        <v>185</v>
      </c>
      <c r="B15" s="19">
        <f t="shared" ref="B15:N15" si="0">SUM(B9:B14)</f>
        <v>57255</v>
      </c>
      <c r="C15" s="19">
        <f t="shared" si="0"/>
        <v>4771</v>
      </c>
      <c r="D15" s="19">
        <f t="shared" si="0"/>
        <v>4771</v>
      </c>
      <c r="E15" s="19">
        <f t="shared" si="0"/>
        <v>4771</v>
      </c>
      <c r="F15" s="19">
        <f t="shared" si="0"/>
        <v>4771</v>
      </c>
      <c r="G15" s="19">
        <f t="shared" si="0"/>
        <v>4771</v>
      </c>
      <c r="H15" s="19">
        <f t="shared" si="0"/>
        <v>4771</v>
      </c>
      <c r="I15" s="19">
        <f t="shared" si="0"/>
        <v>4771</v>
      </c>
      <c r="J15" s="19">
        <f t="shared" si="0"/>
        <v>4771</v>
      </c>
      <c r="K15" s="19">
        <f t="shared" si="0"/>
        <v>4771</v>
      </c>
      <c r="L15" s="19">
        <f t="shared" si="0"/>
        <v>4771</v>
      </c>
      <c r="M15" s="19">
        <f t="shared" si="0"/>
        <v>4771</v>
      </c>
      <c r="N15" s="19">
        <f t="shared" si="0"/>
        <v>4774</v>
      </c>
    </row>
    <row r="16" spans="1:14" x14ac:dyDescent="0.2">
      <c r="A16" s="19" t="s">
        <v>186</v>
      </c>
      <c r="B16" s="19">
        <v>2442</v>
      </c>
      <c r="C16" s="19">
        <v>203</v>
      </c>
      <c r="D16" s="19">
        <v>203</v>
      </c>
      <c r="E16" s="19">
        <v>203</v>
      </c>
      <c r="F16" s="19">
        <v>203</v>
      </c>
      <c r="G16" s="19">
        <v>203</v>
      </c>
      <c r="H16" s="19">
        <v>203</v>
      </c>
      <c r="I16" s="19">
        <v>203</v>
      </c>
      <c r="J16" s="19">
        <v>203</v>
      </c>
      <c r="K16" s="19">
        <v>203</v>
      </c>
      <c r="L16" s="19">
        <v>203</v>
      </c>
      <c r="M16" s="19">
        <v>203</v>
      </c>
      <c r="N16" s="19">
        <v>209</v>
      </c>
    </row>
    <row r="17" spans="1:14" x14ac:dyDescent="0.2">
      <c r="A17" s="19" t="s">
        <v>187</v>
      </c>
      <c r="B17" s="19">
        <v>59697</v>
      </c>
      <c r="C17" s="19">
        <v>4974</v>
      </c>
      <c r="D17" s="19">
        <v>4974</v>
      </c>
      <c r="E17" s="19">
        <v>4974</v>
      </c>
      <c r="F17" s="19">
        <v>4974</v>
      </c>
      <c r="G17" s="19">
        <v>4974</v>
      </c>
      <c r="H17" s="19">
        <v>4974</v>
      </c>
      <c r="I17" s="19">
        <v>4974</v>
      </c>
      <c r="J17" s="19">
        <v>4974</v>
      </c>
      <c r="K17" s="19">
        <v>4974</v>
      </c>
      <c r="L17" s="19">
        <v>4974</v>
      </c>
      <c r="M17" s="19">
        <v>4974</v>
      </c>
      <c r="N17" s="19">
        <v>4983</v>
      </c>
    </row>
    <row r="18" spans="1:1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x14ac:dyDescent="0.2">
      <c r="A19" s="19" t="s">
        <v>189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">
      <c r="A20" s="2" t="s">
        <v>13</v>
      </c>
      <c r="B20" s="2">
        <v>19983</v>
      </c>
      <c r="C20" s="2">
        <v>1665</v>
      </c>
      <c r="D20" s="2">
        <v>1665</v>
      </c>
      <c r="E20" s="2">
        <v>1665</v>
      </c>
      <c r="F20" s="2">
        <v>1665</v>
      </c>
      <c r="G20" s="2">
        <v>1665</v>
      </c>
      <c r="H20" s="2">
        <v>1665</v>
      </c>
      <c r="I20" s="2">
        <v>1665</v>
      </c>
      <c r="J20" s="2">
        <v>1665</v>
      </c>
      <c r="K20" s="2">
        <v>1665</v>
      </c>
      <c r="L20" s="2">
        <v>1665</v>
      </c>
      <c r="M20" s="2">
        <v>1665</v>
      </c>
      <c r="N20" s="2">
        <v>1668</v>
      </c>
    </row>
    <row r="21" spans="1:14" x14ac:dyDescent="0.2">
      <c r="A21" s="2" t="s">
        <v>190</v>
      </c>
      <c r="B21" s="2">
        <v>3407</v>
      </c>
      <c r="C21" s="2">
        <v>284</v>
      </c>
      <c r="D21" s="2">
        <v>284</v>
      </c>
      <c r="E21" s="2">
        <v>284</v>
      </c>
      <c r="F21" s="2">
        <v>284</v>
      </c>
      <c r="G21" s="2">
        <v>284</v>
      </c>
      <c r="H21" s="2">
        <v>284</v>
      </c>
      <c r="I21" s="2">
        <v>284</v>
      </c>
      <c r="J21" s="2">
        <v>284</v>
      </c>
      <c r="K21" s="2">
        <v>284</v>
      </c>
      <c r="L21" s="2">
        <v>284</v>
      </c>
      <c r="M21" s="2">
        <v>284</v>
      </c>
      <c r="N21" s="2">
        <v>283</v>
      </c>
    </row>
    <row r="22" spans="1:14" x14ac:dyDescent="0.2">
      <c r="A22" s="2" t="s">
        <v>200</v>
      </c>
      <c r="B22" s="2">
        <v>21766</v>
      </c>
      <c r="C22" s="2">
        <v>1814</v>
      </c>
      <c r="D22" s="2">
        <v>1814</v>
      </c>
      <c r="E22" s="2">
        <v>1814</v>
      </c>
      <c r="F22" s="2">
        <v>1814</v>
      </c>
      <c r="G22" s="2">
        <v>1814</v>
      </c>
      <c r="H22" s="2">
        <v>1814</v>
      </c>
      <c r="I22" s="2">
        <v>1814</v>
      </c>
      <c r="J22" s="2">
        <v>1814</v>
      </c>
      <c r="K22" s="2">
        <v>1814</v>
      </c>
      <c r="L22" s="2">
        <v>1814</v>
      </c>
      <c r="M22" s="2">
        <v>1814</v>
      </c>
      <c r="N22" s="2">
        <v>1812</v>
      </c>
    </row>
    <row r="23" spans="1:14" x14ac:dyDescent="0.2">
      <c r="A23" s="2" t="s">
        <v>191</v>
      </c>
      <c r="B23" s="2">
        <v>1917</v>
      </c>
      <c r="C23" s="2">
        <v>160</v>
      </c>
      <c r="D23" s="2">
        <v>160</v>
      </c>
      <c r="E23" s="2">
        <v>160</v>
      </c>
      <c r="F23" s="2">
        <v>160</v>
      </c>
      <c r="G23" s="2">
        <v>160</v>
      </c>
      <c r="H23" s="2">
        <v>160</v>
      </c>
      <c r="I23" s="2">
        <v>160</v>
      </c>
      <c r="J23" s="2">
        <v>160</v>
      </c>
      <c r="K23" s="2">
        <v>160</v>
      </c>
      <c r="L23" s="2">
        <v>160</v>
      </c>
      <c r="M23" s="2">
        <v>160</v>
      </c>
      <c r="N23" s="2">
        <v>157</v>
      </c>
    </row>
    <row r="24" spans="1:14" x14ac:dyDescent="0.2">
      <c r="A24" s="2" t="s">
        <v>192</v>
      </c>
      <c r="B24" s="2">
        <v>350</v>
      </c>
      <c r="C24" s="2">
        <v>29</v>
      </c>
      <c r="D24" s="2">
        <v>29</v>
      </c>
      <c r="E24" s="2">
        <v>29</v>
      </c>
      <c r="F24" s="2">
        <v>29</v>
      </c>
      <c r="G24" s="2">
        <v>29</v>
      </c>
      <c r="H24" s="2">
        <v>29</v>
      </c>
      <c r="I24" s="2">
        <v>29</v>
      </c>
      <c r="J24" s="2">
        <v>29</v>
      </c>
      <c r="K24" s="2">
        <v>29</v>
      </c>
      <c r="L24" s="2">
        <v>29</v>
      </c>
      <c r="M24" s="2">
        <v>29</v>
      </c>
      <c r="N24" s="2">
        <v>31</v>
      </c>
    </row>
    <row r="25" spans="1:14" x14ac:dyDescent="0.2">
      <c r="A25" s="2" t="s">
        <v>193</v>
      </c>
      <c r="B25" s="2">
        <v>4565</v>
      </c>
      <c r="C25" s="2">
        <v>380</v>
      </c>
      <c r="D25" s="2">
        <v>380</v>
      </c>
      <c r="E25" s="2">
        <v>380</v>
      </c>
      <c r="F25" s="2">
        <v>380</v>
      </c>
      <c r="G25" s="2">
        <v>380</v>
      </c>
      <c r="H25" s="2">
        <v>380</v>
      </c>
      <c r="I25" s="2">
        <v>380</v>
      </c>
      <c r="J25" s="2">
        <v>380</v>
      </c>
      <c r="K25" s="2">
        <v>380</v>
      </c>
      <c r="L25" s="2">
        <v>380</v>
      </c>
      <c r="M25" s="2">
        <v>380</v>
      </c>
      <c r="N25" s="2">
        <v>385</v>
      </c>
    </row>
    <row r="26" spans="1:14" x14ac:dyDescent="0.2">
      <c r="A26" s="2" t="s">
        <v>20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x14ac:dyDescent="0.2">
      <c r="A27" s="22" t="s">
        <v>400</v>
      </c>
      <c r="B27" s="2">
        <v>100</v>
      </c>
      <c r="C27" s="2">
        <v>8</v>
      </c>
      <c r="D27" s="2">
        <v>8</v>
      </c>
      <c r="E27" s="2">
        <v>8</v>
      </c>
      <c r="F27" s="2">
        <v>8</v>
      </c>
      <c r="G27" s="2">
        <v>8</v>
      </c>
      <c r="H27" s="2">
        <v>8</v>
      </c>
      <c r="I27" s="2">
        <v>8</v>
      </c>
      <c r="J27" s="2">
        <v>8</v>
      </c>
      <c r="K27" s="2">
        <v>8</v>
      </c>
      <c r="L27" s="2">
        <v>8</v>
      </c>
      <c r="M27" s="2">
        <v>8</v>
      </c>
      <c r="N27" s="2">
        <v>12</v>
      </c>
    </row>
    <row r="28" spans="1:14" x14ac:dyDescent="0.2">
      <c r="A28" s="19" t="s">
        <v>194</v>
      </c>
      <c r="B28" s="19">
        <f t="shared" ref="B28:N28" si="1">SUM(B20:B27)</f>
        <v>52088</v>
      </c>
      <c r="C28" s="19">
        <f t="shared" si="1"/>
        <v>4340</v>
      </c>
      <c r="D28" s="19">
        <f t="shared" si="1"/>
        <v>4340</v>
      </c>
      <c r="E28" s="19">
        <f t="shared" si="1"/>
        <v>4340</v>
      </c>
      <c r="F28" s="19">
        <f t="shared" si="1"/>
        <v>4340</v>
      </c>
      <c r="G28" s="19">
        <f t="shared" si="1"/>
        <v>4340</v>
      </c>
      <c r="H28" s="19">
        <f t="shared" si="1"/>
        <v>4340</v>
      </c>
      <c r="I28" s="19">
        <f t="shared" si="1"/>
        <v>4340</v>
      </c>
      <c r="J28" s="19">
        <f t="shared" si="1"/>
        <v>4340</v>
      </c>
      <c r="K28" s="19">
        <f t="shared" si="1"/>
        <v>4340</v>
      </c>
      <c r="L28" s="19">
        <f t="shared" si="1"/>
        <v>4340</v>
      </c>
      <c r="M28" s="19">
        <f t="shared" si="1"/>
        <v>4340</v>
      </c>
      <c r="N28" s="19">
        <f t="shared" si="1"/>
        <v>4348</v>
      </c>
    </row>
    <row r="29" spans="1:14" x14ac:dyDescent="0.2">
      <c r="A29" s="2" t="s">
        <v>21</v>
      </c>
      <c r="B29" s="2">
        <v>6746</v>
      </c>
      <c r="C29" s="2">
        <v>562</v>
      </c>
      <c r="D29" s="2">
        <v>562</v>
      </c>
      <c r="E29" s="2">
        <v>562</v>
      </c>
      <c r="F29" s="2">
        <v>562</v>
      </c>
      <c r="G29" s="2">
        <v>562</v>
      </c>
      <c r="H29" s="2">
        <v>562</v>
      </c>
      <c r="I29" s="2">
        <v>562</v>
      </c>
      <c r="J29" s="2">
        <v>562</v>
      </c>
      <c r="K29" s="2">
        <v>562</v>
      </c>
      <c r="L29" s="2">
        <v>562</v>
      </c>
      <c r="M29" s="2">
        <v>562</v>
      </c>
      <c r="N29" s="2">
        <v>564</v>
      </c>
    </row>
    <row r="30" spans="1:14" x14ac:dyDescent="0.2">
      <c r="A30" s="2" t="s">
        <v>201</v>
      </c>
      <c r="B30" s="2">
        <v>603</v>
      </c>
      <c r="C30" s="2">
        <v>50</v>
      </c>
      <c r="D30" s="2">
        <v>50</v>
      </c>
      <c r="E30" s="2">
        <v>50</v>
      </c>
      <c r="F30" s="2">
        <v>50</v>
      </c>
      <c r="G30" s="2">
        <v>50</v>
      </c>
      <c r="H30" s="2">
        <v>50</v>
      </c>
      <c r="I30" s="2">
        <v>50</v>
      </c>
      <c r="J30" s="2">
        <v>50</v>
      </c>
      <c r="K30" s="2">
        <v>50</v>
      </c>
      <c r="L30" s="2">
        <v>50</v>
      </c>
      <c r="M30" s="2">
        <v>50</v>
      </c>
      <c r="N30" s="2">
        <v>53</v>
      </c>
    </row>
    <row r="31" spans="1:14" x14ac:dyDescent="0.2">
      <c r="A31" s="22" t="s">
        <v>401</v>
      </c>
      <c r="B31" s="2">
        <v>260</v>
      </c>
      <c r="C31" s="2">
        <v>22</v>
      </c>
      <c r="D31" s="2">
        <v>22</v>
      </c>
      <c r="E31" s="2">
        <v>22</v>
      </c>
      <c r="F31" s="2">
        <v>22</v>
      </c>
      <c r="G31" s="2">
        <v>22</v>
      </c>
      <c r="H31" s="2">
        <v>22</v>
      </c>
      <c r="I31" s="2">
        <v>22</v>
      </c>
      <c r="J31" s="2">
        <v>22</v>
      </c>
      <c r="K31" s="2">
        <v>22</v>
      </c>
      <c r="L31" s="2">
        <v>22</v>
      </c>
      <c r="M31" s="2">
        <v>22</v>
      </c>
      <c r="N31" s="2">
        <v>18</v>
      </c>
    </row>
    <row r="32" spans="1:14" x14ac:dyDescent="0.2">
      <c r="A32" s="19" t="s">
        <v>202</v>
      </c>
      <c r="B32" s="19">
        <v>7609</v>
      </c>
      <c r="C32" s="19">
        <f t="shared" ref="C32:N32" si="2">SUM(C29:C31)</f>
        <v>634</v>
      </c>
      <c r="D32" s="19">
        <f t="shared" si="2"/>
        <v>634</v>
      </c>
      <c r="E32" s="19">
        <f t="shared" si="2"/>
        <v>634</v>
      </c>
      <c r="F32" s="19">
        <f t="shared" si="2"/>
        <v>634</v>
      </c>
      <c r="G32" s="19">
        <f t="shared" si="2"/>
        <v>634</v>
      </c>
      <c r="H32" s="19">
        <f t="shared" si="2"/>
        <v>634</v>
      </c>
      <c r="I32" s="19">
        <f t="shared" si="2"/>
        <v>634</v>
      </c>
      <c r="J32" s="19">
        <f t="shared" si="2"/>
        <v>634</v>
      </c>
      <c r="K32" s="19">
        <f t="shared" si="2"/>
        <v>634</v>
      </c>
      <c r="L32" s="19">
        <f t="shared" si="2"/>
        <v>634</v>
      </c>
      <c r="M32" s="19">
        <f t="shared" si="2"/>
        <v>634</v>
      </c>
      <c r="N32" s="19">
        <f t="shared" si="2"/>
        <v>635</v>
      </c>
    </row>
    <row r="33" spans="1:14" x14ac:dyDescent="0.2">
      <c r="A33" s="19" t="s">
        <v>195</v>
      </c>
      <c r="B33" s="19">
        <v>59697</v>
      </c>
      <c r="C33" s="19">
        <v>4974</v>
      </c>
      <c r="D33" s="19">
        <v>4974</v>
      </c>
      <c r="E33" s="19">
        <v>4974</v>
      </c>
      <c r="F33" s="19">
        <v>4974</v>
      </c>
      <c r="G33" s="19">
        <v>4974</v>
      </c>
      <c r="H33" s="19">
        <v>4974</v>
      </c>
      <c r="I33" s="19">
        <v>4974</v>
      </c>
      <c r="J33" s="19">
        <v>4974</v>
      </c>
      <c r="K33" s="19">
        <v>4974</v>
      </c>
      <c r="L33" s="19">
        <v>4974</v>
      </c>
      <c r="M33" s="19">
        <v>4974</v>
      </c>
      <c r="N33" s="19">
        <v>4983</v>
      </c>
    </row>
  </sheetData>
  <mergeCells count="2">
    <mergeCell ref="A4:N4"/>
    <mergeCell ref="B2:N2"/>
  </mergeCells>
  <phoneticPr fontId="12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A4" sqref="A4"/>
    </sheetView>
  </sheetViews>
  <sheetFormatPr defaultRowHeight="12.75" x14ac:dyDescent="0.2"/>
  <cols>
    <col min="2" max="2" width="85.85546875" customWidth="1"/>
  </cols>
  <sheetData>
    <row r="1" spans="1:4" x14ac:dyDescent="0.2">
      <c r="A1" s="4" t="s">
        <v>237</v>
      </c>
      <c r="B1" s="4"/>
    </row>
    <row r="2" spans="1:4" x14ac:dyDescent="0.2">
      <c r="A2" s="33"/>
    </row>
    <row r="4" spans="1:4" x14ac:dyDescent="0.2">
      <c r="A4" s="33"/>
    </row>
    <row r="5" spans="1:4" x14ac:dyDescent="0.2">
      <c r="A5" s="4" t="s">
        <v>308</v>
      </c>
    </row>
    <row r="6" spans="1:4" x14ac:dyDescent="0.2">
      <c r="A6" s="82" t="s">
        <v>238</v>
      </c>
      <c r="B6" s="82"/>
    </row>
    <row r="8" spans="1:4" x14ac:dyDescent="0.2">
      <c r="A8" s="2"/>
      <c r="B8" s="19" t="s">
        <v>1</v>
      </c>
      <c r="C8" s="2" t="s">
        <v>49</v>
      </c>
      <c r="D8" s="19" t="s">
        <v>95</v>
      </c>
    </row>
    <row r="9" spans="1:4" x14ac:dyDescent="0.2">
      <c r="A9" s="2" t="s">
        <v>3</v>
      </c>
      <c r="B9" s="2" t="s">
        <v>97</v>
      </c>
      <c r="C9" s="2">
        <v>0</v>
      </c>
      <c r="D9" s="2">
        <v>0</v>
      </c>
    </row>
    <row r="10" spans="1:4" x14ac:dyDescent="0.2">
      <c r="A10" s="2" t="s">
        <v>4</v>
      </c>
      <c r="B10" s="2" t="s">
        <v>94</v>
      </c>
      <c r="C10" s="2">
        <v>0</v>
      </c>
      <c r="D10" s="2">
        <v>0</v>
      </c>
    </row>
    <row r="11" spans="1:4" x14ac:dyDescent="0.2">
      <c r="A11" s="2" t="s">
        <v>9</v>
      </c>
      <c r="B11" s="2" t="s">
        <v>239</v>
      </c>
      <c r="C11" s="2">
        <v>0</v>
      </c>
      <c r="D11" s="2">
        <v>0</v>
      </c>
    </row>
    <row r="12" spans="1:4" x14ac:dyDescent="0.2">
      <c r="A12" s="2"/>
      <c r="B12" s="2" t="s">
        <v>242</v>
      </c>
      <c r="C12" s="2"/>
      <c r="D12" s="2"/>
    </row>
    <row r="13" spans="1:4" x14ac:dyDescent="0.2">
      <c r="A13" s="2" t="s">
        <v>47</v>
      </c>
      <c r="B13" s="2" t="s">
        <v>240</v>
      </c>
      <c r="C13" s="2">
        <v>0</v>
      </c>
      <c r="D13" s="2">
        <v>0</v>
      </c>
    </row>
    <row r="14" spans="1:4" x14ac:dyDescent="0.2">
      <c r="A14" s="2" t="s">
        <v>46</v>
      </c>
      <c r="B14" s="2" t="s">
        <v>96</v>
      </c>
      <c r="C14" s="2">
        <v>0</v>
      </c>
      <c r="D14" s="2">
        <v>0</v>
      </c>
    </row>
    <row r="15" spans="1:4" x14ac:dyDescent="0.2">
      <c r="A15" s="2"/>
      <c r="B15" s="2"/>
      <c r="C15" s="2"/>
      <c r="D15" s="2"/>
    </row>
    <row r="16" spans="1:4" x14ac:dyDescent="0.2">
      <c r="A16" s="2"/>
      <c r="B16" s="19" t="s">
        <v>241</v>
      </c>
      <c r="C16" s="19">
        <f>SUM(C13:C15,C9:C11)</f>
        <v>0</v>
      </c>
      <c r="D16" s="19">
        <f>SUM(D13:D15,D9:D11)</f>
        <v>0</v>
      </c>
    </row>
  </sheetData>
  <phoneticPr fontId="1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activeCell="C3" sqref="C3"/>
    </sheetView>
  </sheetViews>
  <sheetFormatPr defaultRowHeight="12.75" x14ac:dyDescent="0.2"/>
  <sheetData>
    <row r="2" spans="1:9" x14ac:dyDescent="0.2">
      <c r="C2" s="4" t="s">
        <v>243</v>
      </c>
    </row>
    <row r="3" spans="1:9" x14ac:dyDescent="0.2">
      <c r="C3" s="33"/>
    </row>
    <row r="4" spans="1:9" x14ac:dyDescent="0.2">
      <c r="C4" s="33" t="s">
        <v>308</v>
      </c>
    </row>
    <row r="5" spans="1:9" x14ac:dyDescent="0.2">
      <c r="B5" s="4" t="s">
        <v>93</v>
      </c>
    </row>
    <row r="8" spans="1:9" x14ac:dyDescent="0.2">
      <c r="A8" s="4" t="s">
        <v>1</v>
      </c>
    </row>
    <row r="10" spans="1:9" ht="46.5" customHeight="1" x14ac:dyDescent="0.2">
      <c r="A10" s="195" t="s">
        <v>273</v>
      </c>
      <c r="B10" s="196"/>
      <c r="C10" s="196"/>
      <c r="D10" s="196"/>
      <c r="E10" s="196"/>
      <c r="F10" s="196"/>
      <c r="G10" s="196"/>
      <c r="H10" s="196"/>
      <c r="I10" s="196"/>
    </row>
    <row r="12" spans="1:9" x14ac:dyDescent="0.2">
      <c r="A12" t="s">
        <v>290</v>
      </c>
    </row>
    <row r="14" spans="1:9" x14ac:dyDescent="0.2">
      <c r="A14" s="33" t="s">
        <v>274</v>
      </c>
    </row>
    <row r="15" spans="1:9" x14ac:dyDescent="0.2">
      <c r="B15" t="s">
        <v>98</v>
      </c>
      <c r="C15" s="33" t="s">
        <v>275</v>
      </c>
    </row>
  </sheetData>
  <mergeCells count="1">
    <mergeCell ref="A10:I10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E40" sqref="E40"/>
    </sheetView>
  </sheetViews>
  <sheetFormatPr defaultRowHeight="12.75" x14ac:dyDescent="0.2"/>
  <cols>
    <col min="2" max="2" width="27.28515625" customWidth="1"/>
  </cols>
  <sheetData>
    <row r="1" spans="1:8" ht="15.75" x14ac:dyDescent="0.25">
      <c r="A1" s="197" t="s">
        <v>245</v>
      </c>
      <c r="B1" s="197"/>
      <c r="C1" s="197"/>
      <c r="D1" s="197"/>
      <c r="E1" s="197"/>
      <c r="F1" s="7"/>
    </row>
    <row r="2" spans="1:8" ht="15.75" x14ac:dyDescent="0.25">
      <c r="A2" s="33"/>
      <c r="B2" s="7"/>
      <c r="C2" s="7" t="s">
        <v>22</v>
      </c>
      <c r="D2" s="7"/>
      <c r="E2" s="7"/>
      <c r="F2" s="7"/>
    </row>
    <row r="3" spans="1:8" ht="15.75" x14ac:dyDescent="0.25">
      <c r="A3" s="7"/>
      <c r="C3" s="7"/>
      <c r="D3" s="7" t="s">
        <v>22</v>
      </c>
      <c r="E3" s="7" t="s">
        <v>22</v>
      </c>
      <c r="F3" s="7" t="s">
        <v>22</v>
      </c>
    </row>
    <row r="4" spans="1:8" ht="15.75" x14ac:dyDescent="0.25">
      <c r="A4" s="196"/>
      <c r="B4" s="196"/>
      <c r="C4" s="196"/>
      <c r="D4" s="196"/>
      <c r="E4" s="196"/>
      <c r="F4" s="74"/>
      <c r="G4" s="4"/>
    </row>
    <row r="5" spans="1:8" ht="15.75" x14ac:dyDescent="0.25">
      <c r="A5" s="4" t="s">
        <v>308</v>
      </c>
      <c r="F5" s="74"/>
      <c r="G5" s="4"/>
    </row>
    <row r="6" spans="1:8" ht="15.75" x14ac:dyDescent="0.25">
      <c r="A6" s="75" t="s">
        <v>206</v>
      </c>
      <c r="B6" s="75"/>
      <c r="C6" s="75"/>
      <c r="D6" s="75"/>
      <c r="E6" s="75"/>
      <c r="F6" s="76"/>
      <c r="G6" s="4"/>
      <c r="H6" s="4"/>
    </row>
    <row r="7" spans="1:8" ht="15.75" x14ac:dyDescent="0.25">
      <c r="A7" s="74"/>
      <c r="B7" s="74"/>
      <c r="C7" s="74"/>
      <c r="D7" s="74" t="s">
        <v>49</v>
      </c>
      <c r="E7" s="74"/>
      <c r="F7" s="8"/>
      <c r="G7" s="4"/>
    </row>
    <row r="8" spans="1:8" ht="15.75" x14ac:dyDescent="0.25">
      <c r="A8" s="77" t="s">
        <v>16</v>
      </c>
      <c r="B8" s="78" t="s">
        <v>1</v>
      </c>
      <c r="C8" s="78">
        <v>2015</v>
      </c>
      <c r="D8" s="78">
        <v>2016</v>
      </c>
      <c r="E8" s="78">
        <v>2017</v>
      </c>
      <c r="F8" s="8"/>
    </row>
    <row r="9" spans="1:8" ht="15.75" x14ac:dyDescent="0.25">
      <c r="A9" s="77" t="s">
        <v>40</v>
      </c>
      <c r="B9" s="79" t="s">
        <v>2</v>
      </c>
      <c r="C9" s="80"/>
      <c r="D9" s="80"/>
      <c r="E9" s="81"/>
      <c r="F9" s="8"/>
    </row>
    <row r="10" spans="1:8" ht="15.75" x14ac:dyDescent="0.25">
      <c r="A10" s="67">
        <v>1</v>
      </c>
      <c r="B10" s="22" t="s">
        <v>2</v>
      </c>
      <c r="C10" s="22">
        <v>7284</v>
      </c>
      <c r="D10" s="22">
        <v>7500</v>
      </c>
      <c r="E10" s="22">
        <v>7700</v>
      </c>
      <c r="F10" s="8"/>
    </row>
    <row r="11" spans="1:8" ht="15.75" x14ac:dyDescent="0.25">
      <c r="A11" s="67">
        <v>2</v>
      </c>
      <c r="B11" s="119" t="s">
        <v>402</v>
      </c>
      <c r="C11" s="22">
        <v>23240</v>
      </c>
      <c r="D11" s="22">
        <v>22500</v>
      </c>
      <c r="E11" s="22">
        <v>22800</v>
      </c>
      <c r="F11" s="8"/>
    </row>
    <row r="12" spans="1:8" ht="15.75" x14ac:dyDescent="0.25">
      <c r="A12" s="67">
        <v>3</v>
      </c>
      <c r="B12" s="22" t="s">
        <v>249</v>
      </c>
      <c r="C12" s="22">
        <v>20809</v>
      </c>
      <c r="D12" s="22">
        <v>25000</v>
      </c>
      <c r="E12" s="22">
        <v>26000</v>
      </c>
      <c r="F12" s="8"/>
    </row>
    <row r="13" spans="1:8" ht="15.75" x14ac:dyDescent="0.25">
      <c r="A13" s="67">
        <v>4</v>
      </c>
      <c r="B13" s="22" t="s">
        <v>133</v>
      </c>
      <c r="C13" s="22">
        <v>3170</v>
      </c>
      <c r="D13" s="22">
        <v>150</v>
      </c>
      <c r="E13" s="22">
        <v>100</v>
      </c>
      <c r="F13" s="8"/>
    </row>
    <row r="14" spans="1:8" ht="15.75" x14ac:dyDescent="0.25">
      <c r="A14" s="67">
        <v>5</v>
      </c>
      <c r="B14" s="22" t="s">
        <v>184</v>
      </c>
      <c r="C14" s="22">
        <v>2752</v>
      </c>
      <c r="D14" s="22">
        <v>1500</v>
      </c>
      <c r="E14" s="22">
        <v>1500</v>
      </c>
      <c r="F14" s="76"/>
    </row>
    <row r="15" spans="1:8" ht="15.75" x14ac:dyDescent="0.25">
      <c r="A15" s="67">
        <v>6</v>
      </c>
      <c r="B15" s="22" t="s">
        <v>403</v>
      </c>
      <c r="C15" s="67">
        <v>0</v>
      </c>
      <c r="D15" s="67">
        <v>0</v>
      </c>
      <c r="E15" s="67">
        <v>0</v>
      </c>
      <c r="F15" s="8"/>
    </row>
    <row r="16" spans="1:8" ht="15.75" x14ac:dyDescent="0.25">
      <c r="A16" s="67"/>
      <c r="B16" s="120" t="s">
        <v>7</v>
      </c>
      <c r="C16" s="19">
        <v>57255</v>
      </c>
      <c r="D16" s="19">
        <f>SUM(D10:D15)</f>
        <v>56650</v>
      </c>
      <c r="E16" s="19">
        <f>SUM(E10:E15)</f>
        <v>58100</v>
      </c>
      <c r="F16" s="8"/>
    </row>
    <row r="17" spans="1:6" ht="15.75" x14ac:dyDescent="0.25">
      <c r="A17" s="67"/>
      <c r="B17" s="67"/>
      <c r="C17" s="67"/>
      <c r="D17" s="67"/>
      <c r="E17" s="67"/>
      <c r="F17" s="8"/>
    </row>
    <row r="18" spans="1:6" ht="15.75" x14ac:dyDescent="0.25">
      <c r="A18" s="77" t="s">
        <v>207</v>
      </c>
      <c r="B18" s="79" t="s">
        <v>8</v>
      </c>
      <c r="C18" s="80"/>
      <c r="D18" s="80"/>
      <c r="E18" s="81"/>
      <c r="F18" s="8"/>
    </row>
    <row r="19" spans="1:6" s="33" customFormat="1" x14ac:dyDescent="0.2">
      <c r="A19" s="22">
        <v>1</v>
      </c>
      <c r="B19" s="22" t="s">
        <v>13</v>
      </c>
      <c r="C19" s="22">
        <v>19983</v>
      </c>
      <c r="D19" s="22">
        <v>20500</v>
      </c>
      <c r="E19" s="22">
        <v>22000</v>
      </c>
      <c r="F19" s="15"/>
    </row>
    <row r="20" spans="1:6" s="33" customFormat="1" x14ac:dyDescent="0.2">
      <c r="A20" s="22">
        <v>2</v>
      </c>
      <c r="B20" s="22" t="s">
        <v>208</v>
      </c>
      <c r="C20" s="22">
        <v>3407</v>
      </c>
      <c r="D20" s="22">
        <v>5600</v>
      </c>
      <c r="E20" s="22">
        <v>5940</v>
      </c>
      <c r="F20" s="15"/>
    </row>
    <row r="21" spans="1:6" s="33" customFormat="1" x14ac:dyDescent="0.2">
      <c r="A21" s="22">
        <v>3</v>
      </c>
      <c r="B21" s="22" t="s">
        <v>14</v>
      </c>
      <c r="C21" s="22">
        <v>21766</v>
      </c>
      <c r="D21" s="22">
        <v>23000</v>
      </c>
      <c r="E21" s="22">
        <v>25000</v>
      </c>
      <c r="F21" s="15"/>
    </row>
    <row r="22" spans="1:6" s="33" customFormat="1" x14ac:dyDescent="0.2">
      <c r="A22" s="122">
        <v>4</v>
      </c>
      <c r="B22" s="22" t="s">
        <v>246</v>
      </c>
      <c r="C22" s="22">
        <v>4565</v>
      </c>
      <c r="D22" s="22">
        <v>4600</v>
      </c>
      <c r="E22" s="22">
        <v>4700</v>
      </c>
      <c r="F22" s="15"/>
    </row>
    <row r="23" spans="1:6" s="33" customFormat="1" x14ac:dyDescent="0.2">
      <c r="A23" s="22">
        <v>5</v>
      </c>
      <c r="B23" s="22" t="s">
        <v>209</v>
      </c>
      <c r="C23" s="22">
        <v>1917</v>
      </c>
      <c r="D23" s="22">
        <v>2000</v>
      </c>
      <c r="E23" s="22">
        <v>2200</v>
      </c>
      <c r="F23" s="15"/>
    </row>
    <row r="24" spans="1:6" s="33" customFormat="1" x14ac:dyDescent="0.2">
      <c r="A24" s="22">
        <v>6</v>
      </c>
      <c r="B24" s="22" t="s">
        <v>404</v>
      </c>
      <c r="C24" s="22">
        <v>350</v>
      </c>
      <c r="D24" s="22">
        <v>200</v>
      </c>
      <c r="E24" s="22">
        <v>250</v>
      </c>
      <c r="F24" s="15"/>
    </row>
    <row r="25" spans="1:6" s="33" customFormat="1" x14ac:dyDescent="0.2">
      <c r="A25" s="22">
        <v>7</v>
      </c>
      <c r="B25" s="22" t="s">
        <v>20</v>
      </c>
      <c r="C25" s="22">
        <v>0</v>
      </c>
      <c r="D25" s="22">
        <v>0</v>
      </c>
      <c r="E25" s="22">
        <v>0</v>
      </c>
      <c r="F25" s="11"/>
    </row>
    <row r="26" spans="1:6" s="33" customFormat="1" x14ac:dyDescent="0.2">
      <c r="A26" s="22">
        <v>8</v>
      </c>
      <c r="B26" s="22" t="s">
        <v>210</v>
      </c>
      <c r="C26" s="22">
        <v>100</v>
      </c>
      <c r="D26" s="22">
        <v>100</v>
      </c>
      <c r="E26" s="22">
        <v>100</v>
      </c>
      <c r="F26" s="15"/>
    </row>
    <row r="27" spans="1:6" s="33" customFormat="1" x14ac:dyDescent="0.2">
      <c r="A27" s="22"/>
      <c r="B27" s="19" t="s">
        <v>7</v>
      </c>
      <c r="C27" s="19">
        <v>52088</v>
      </c>
      <c r="D27" s="19">
        <f>SUM(D19:D26)</f>
        <v>56000</v>
      </c>
      <c r="E27" s="19">
        <f>SUM(E19:E26)</f>
        <v>60190</v>
      </c>
      <c r="F27" s="15"/>
    </row>
    <row r="28" spans="1:6" ht="15.75" x14ac:dyDescent="0.25">
      <c r="A28" s="67"/>
      <c r="B28" s="67"/>
      <c r="C28" s="67"/>
      <c r="D28" s="67"/>
      <c r="E28" s="67"/>
      <c r="F28" s="8"/>
    </row>
    <row r="29" spans="1:6" s="127" customFormat="1" ht="15" x14ac:dyDescent="0.25">
      <c r="A29" s="121" t="s">
        <v>211</v>
      </c>
      <c r="B29" s="128" t="s">
        <v>212</v>
      </c>
      <c r="C29" s="121"/>
      <c r="D29" s="121"/>
      <c r="E29" s="121"/>
      <c r="F29" s="126"/>
    </row>
    <row r="30" spans="1:6" ht="15.75" x14ac:dyDescent="0.25">
      <c r="A30" s="67"/>
      <c r="B30" s="67"/>
      <c r="C30" s="67"/>
      <c r="D30" s="67"/>
      <c r="E30" s="67"/>
      <c r="F30" s="8"/>
    </row>
    <row r="31" spans="1:6" s="33" customFormat="1" x14ac:dyDescent="0.2">
      <c r="A31" s="22"/>
      <c r="B31" s="123" t="s">
        <v>213</v>
      </c>
      <c r="C31" s="124"/>
      <c r="D31" s="124"/>
      <c r="E31" s="125"/>
      <c r="F31" s="15"/>
    </row>
    <row r="32" spans="1:6" s="33" customFormat="1" x14ac:dyDescent="0.2">
      <c r="A32" s="22">
        <v>1</v>
      </c>
      <c r="B32" s="22" t="s">
        <v>15</v>
      </c>
      <c r="C32" s="22">
        <v>2442</v>
      </c>
      <c r="D32" s="22">
        <v>2500</v>
      </c>
      <c r="E32" s="22">
        <v>3900</v>
      </c>
      <c r="F32" s="15"/>
    </row>
    <row r="33" spans="1:6" s="33" customFormat="1" x14ac:dyDescent="0.2">
      <c r="A33" s="22"/>
      <c r="B33" s="22"/>
      <c r="C33" s="22"/>
      <c r="D33" s="22"/>
      <c r="E33" s="22"/>
      <c r="F33" s="15"/>
    </row>
    <row r="34" spans="1:6" s="33" customFormat="1" x14ac:dyDescent="0.2">
      <c r="A34" s="22"/>
      <c r="B34" s="123" t="s">
        <v>214</v>
      </c>
      <c r="C34" s="124"/>
      <c r="D34" s="124"/>
      <c r="E34" s="125"/>
      <c r="F34" s="15"/>
    </row>
    <row r="35" spans="1:6" s="33" customFormat="1" x14ac:dyDescent="0.2">
      <c r="A35" s="22">
        <v>1</v>
      </c>
      <c r="B35" s="22" t="s">
        <v>43</v>
      </c>
      <c r="C35" s="22">
        <v>7609</v>
      </c>
      <c r="D35" s="22">
        <v>3150</v>
      </c>
      <c r="E35" s="22">
        <v>1810</v>
      </c>
      <c r="F35" s="11"/>
    </row>
    <row r="36" spans="1:6" s="33" customFormat="1" x14ac:dyDescent="0.2">
      <c r="A36" s="22"/>
      <c r="B36" s="22"/>
      <c r="C36" s="22"/>
      <c r="D36" s="22"/>
      <c r="E36" s="22"/>
      <c r="F36" s="11"/>
    </row>
    <row r="37" spans="1:6" s="33" customFormat="1" x14ac:dyDescent="0.2">
      <c r="A37" s="22"/>
      <c r="B37" s="19" t="s">
        <v>188</v>
      </c>
      <c r="C37" s="19">
        <v>59697</v>
      </c>
      <c r="D37" s="19">
        <v>59150</v>
      </c>
      <c r="E37" s="19">
        <v>62000</v>
      </c>
      <c r="F37" s="11"/>
    </row>
    <row r="38" spans="1:6" s="33" customFormat="1" x14ac:dyDescent="0.2">
      <c r="A38" s="22"/>
      <c r="B38" s="19"/>
      <c r="C38" s="19"/>
      <c r="D38" s="19"/>
      <c r="E38" s="19"/>
    </row>
    <row r="39" spans="1:6" s="33" customFormat="1" x14ac:dyDescent="0.2">
      <c r="A39" s="22"/>
      <c r="B39" s="19" t="s">
        <v>215</v>
      </c>
      <c r="C39" s="19">
        <v>59697</v>
      </c>
      <c r="D39" s="19">
        <v>59150</v>
      </c>
      <c r="E39" s="19">
        <v>62000</v>
      </c>
    </row>
  </sheetData>
  <mergeCells count="2">
    <mergeCell ref="A1:E1"/>
    <mergeCell ref="A4:E4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3" sqref="A3"/>
    </sheetView>
  </sheetViews>
  <sheetFormatPr defaultRowHeight="12.75" x14ac:dyDescent="0.2"/>
  <cols>
    <col min="1" max="1" width="34.7109375" customWidth="1"/>
  </cols>
  <sheetData>
    <row r="1" spans="1:4" x14ac:dyDescent="0.2">
      <c r="B1" s="4" t="s">
        <v>306</v>
      </c>
      <c r="C1" s="4"/>
    </row>
    <row r="3" spans="1:4" x14ac:dyDescent="0.2">
      <c r="A3" s="33"/>
    </row>
    <row r="4" spans="1:4" x14ac:dyDescent="0.2">
      <c r="A4" s="4" t="s">
        <v>308</v>
      </c>
    </row>
    <row r="5" spans="1:4" x14ac:dyDescent="0.2">
      <c r="A5" s="82" t="s">
        <v>216</v>
      </c>
      <c r="B5" s="83"/>
      <c r="C5" s="83"/>
      <c r="D5" s="83"/>
    </row>
    <row r="6" spans="1:4" x14ac:dyDescent="0.2">
      <c r="A6" s="4"/>
      <c r="D6" t="s">
        <v>49</v>
      </c>
    </row>
    <row r="8" spans="1:4" x14ac:dyDescent="0.2">
      <c r="A8" s="4" t="s">
        <v>217</v>
      </c>
      <c r="B8" t="s">
        <v>218</v>
      </c>
      <c r="D8">
        <v>0</v>
      </c>
    </row>
    <row r="9" spans="1:4" x14ac:dyDescent="0.2">
      <c r="A9" s="4"/>
    </row>
    <row r="11" spans="1:4" x14ac:dyDescent="0.2">
      <c r="A11" s="4" t="s">
        <v>219</v>
      </c>
      <c r="B11" t="s">
        <v>218</v>
      </c>
      <c r="D11">
        <v>0</v>
      </c>
    </row>
    <row r="12" spans="1:4" x14ac:dyDescent="0.2">
      <c r="A12" t="s">
        <v>220</v>
      </c>
    </row>
    <row r="13" spans="1:4" x14ac:dyDescent="0.2">
      <c r="A13" s="33" t="s">
        <v>221</v>
      </c>
    </row>
    <row r="18" spans="1:4" x14ac:dyDescent="0.2">
      <c r="A18" s="4" t="s">
        <v>222</v>
      </c>
      <c r="B18" t="s">
        <v>218</v>
      </c>
      <c r="D18" s="4">
        <f>SUM(D11,D8)</f>
        <v>0</v>
      </c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workbookViewId="0">
      <selection activeCell="D36" sqref="D36"/>
    </sheetView>
  </sheetViews>
  <sheetFormatPr defaultRowHeight="12.75" x14ac:dyDescent="0.2"/>
  <cols>
    <col min="2" max="2" width="51.7109375" bestFit="1" customWidth="1"/>
    <col min="3" max="3" width="10.28515625" customWidth="1"/>
    <col min="4" max="4" width="12.85546875" bestFit="1" customWidth="1"/>
    <col min="5" max="5" width="14.28515625" bestFit="1" customWidth="1"/>
  </cols>
  <sheetData>
    <row r="2" spans="1:5" x14ac:dyDescent="0.2">
      <c r="B2" s="33"/>
    </row>
    <row r="3" spans="1:5" x14ac:dyDescent="0.2">
      <c r="B3" s="33" t="s">
        <v>308</v>
      </c>
    </row>
    <row r="4" spans="1:5" x14ac:dyDescent="0.2">
      <c r="B4" s="4" t="s">
        <v>128</v>
      </c>
    </row>
    <row r="6" spans="1:5" x14ac:dyDescent="0.2">
      <c r="A6" s="19" t="s">
        <v>0</v>
      </c>
      <c r="B6" s="19" t="s">
        <v>1</v>
      </c>
      <c r="C6" s="21">
        <v>2015</v>
      </c>
      <c r="D6" s="2"/>
      <c r="E6" s="2"/>
    </row>
    <row r="7" spans="1:5" x14ac:dyDescent="0.2">
      <c r="A7" s="19"/>
      <c r="B7" s="19"/>
      <c r="C7" s="21" t="s">
        <v>25</v>
      </c>
      <c r="D7" s="22" t="s">
        <v>414</v>
      </c>
      <c r="E7" s="22" t="s">
        <v>428</v>
      </c>
    </row>
    <row r="8" spans="1:5" x14ac:dyDescent="0.2">
      <c r="A8" s="2" t="s">
        <v>22</v>
      </c>
      <c r="B8" s="19" t="s">
        <v>31</v>
      </c>
      <c r="C8" s="2"/>
      <c r="D8" s="2"/>
      <c r="E8" s="2"/>
    </row>
    <row r="9" spans="1:5" s="199" customFormat="1" x14ac:dyDescent="0.2">
      <c r="A9" s="49" t="s">
        <v>3</v>
      </c>
      <c r="B9" s="49" t="s">
        <v>129</v>
      </c>
      <c r="C9" s="49">
        <v>952</v>
      </c>
      <c r="D9" s="49">
        <v>937</v>
      </c>
      <c r="E9" s="49">
        <v>952</v>
      </c>
    </row>
    <row r="10" spans="1:5" s="198" customFormat="1" x14ac:dyDescent="0.2">
      <c r="A10" s="24" t="s">
        <v>4</v>
      </c>
      <c r="B10" s="24" t="s">
        <v>130</v>
      </c>
      <c r="C10" s="24">
        <v>0</v>
      </c>
      <c r="D10" s="24">
        <v>0</v>
      </c>
      <c r="E10" s="24">
        <v>0</v>
      </c>
    </row>
    <row r="11" spans="1:5" s="198" customFormat="1" x14ac:dyDescent="0.2">
      <c r="A11" s="24" t="s">
        <v>9</v>
      </c>
      <c r="B11" s="49" t="s">
        <v>284</v>
      </c>
      <c r="C11" s="24">
        <v>91</v>
      </c>
      <c r="D11" s="24">
        <v>91</v>
      </c>
      <c r="E11" s="24">
        <v>92</v>
      </c>
    </row>
    <row r="12" spans="1:5" s="198" customFormat="1" x14ac:dyDescent="0.2">
      <c r="A12" s="24" t="s">
        <v>10</v>
      </c>
      <c r="B12" s="49" t="s">
        <v>406</v>
      </c>
      <c r="C12" s="49">
        <v>138</v>
      </c>
      <c r="D12" s="24">
        <v>151</v>
      </c>
      <c r="E12" s="24">
        <v>205</v>
      </c>
    </row>
    <row r="13" spans="1:5" s="198" customFormat="1" x14ac:dyDescent="0.2">
      <c r="A13" s="24" t="s">
        <v>75</v>
      </c>
      <c r="B13" s="49" t="s">
        <v>285</v>
      </c>
      <c r="C13" s="24">
        <v>358</v>
      </c>
      <c r="D13" s="24">
        <v>358</v>
      </c>
      <c r="E13" s="24">
        <v>392</v>
      </c>
    </row>
    <row r="14" spans="1:5" s="198" customFormat="1" x14ac:dyDescent="0.2">
      <c r="A14" s="24" t="s">
        <v>76</v>
      </c>
      <c r="B14" s="24" t="s">
        <v>91</v>
      </c>
      <c r="C14" s="24">
        <v>14</v>
      </c>
      <c r="D14" s="24"/>
      <c r="E14" s="24">
        <v>15</v>
      </c>
    </row>
    <row r="15" spans="1:5" s="198" customFormat="1" x14ac:dyDescent="0.2">
      <c r="A15" s="24" t="s">
        <v>12</v>
      </c>
      <c r="B15" s="49" t="s">
        <v>276</v>
      </c>
      <c r="C15" s="24">
        <v>50</v>
      </c>
      <c r="D15" s="24">
        <v>48</v>
      </c>
      <c r="E15" s="24">
        <v>48</v>
      </c>
    </row>
    <row r="16" spans="1:5" s="198" customFormat="1" x14ac:dyDescent="0.2">
      <c r="A16" s="24" t="s">
        <v>107</v>
      </c>
      <c r="B16" s="24" t="s">
        <v>92</v>
      </c>
      <c r="C16" s="24">
        <v>60</v>
      </c>
      <c r="D16" s="24"/>
      <c r="E16" s="24">
        <v>65</v>
      </c>
    </row>
    <row r="17" spans="1:5" s="198" customFormat="1" x14ac:dyDescent="0.2">
      <c r="A17" s="24" t="s">
        <v>109</v>
      </c>
      <c r="B17" s="24" t="s">
        <v>141</v>
      </c>
      <c r="C17" s="24">
        <v>283</v>
      </c>
      <c r="D17" s="24"/>
      <c r="E17" s="49"/>
    </row>
    <row r="18" spans="1:5" s="198" customFormat="1" x14ac:dyDescent="0.2">
      <c r="A18" s="24" t="s">
        <v>110</v>
      </c>
      <c r="B18" s="24" t="s">
        <v>244</v>
      </c>
      <c r="C18" s="24">
        <v>104</v>
      </c>
      <c r="D18" s="24">
        <v>104</v>
      </c>
      <c r="E18" s="24">
        <v>104</v>
      </c>
    </row>
    <row r="19" spans="1:5" s="198" customFormat="1" x14ac:dyDescent="0.2">
      <c r="A19" s="24" t="s">
        <v>111</v>
      </c>
      <c r="B19" s="49" t="s">
        <v>299</v>
      </c>
      <c r="C19" s="24">
        <v>5</v>
      </c>
      <c r="D19" s="24">
        <v>2</v>
      </c>
      <c r="E19" s="24">
        <v>2</v>
      </c>
    </row>
    <row r="20" spans="1:5" s="198" customFormat="1" x14ac:dyDescent="0.2">
      <c r="A20" s="24" t="s">
        <v>300</v>
      </c>
      <c r="B20" s="49" t="s">
        <v>301</v>
      </c>
      <c r="C20" s="24">
        <v>5</v>
      </c>
      <c r="D20" s="24"/>
      <c r="E20" s="24"/>
    </row>
    <row r="21" spans="1:5" s="198" customFormat="1" x14ac:dyDescent="0.2">
      <c r="A21" s="24" t="s">
        <v>112</v>
      </c>
      <c r="B21" s="49" t="s">
        <v>277</v>
      </c>
      <c r="C21" s="24">
        <v>30</v>
      </c>
      <c r="D21" s="24">
        <v>15</v>
      </c>
      <c r="E21" s="24">
        <v>15</v>
      </c>
    </row>
    <row r="22" spans="1:5" s="198" customFormat="1" x14ac:dyDescent="0.2">
      <c r="A22" s="24" t="s">
        <v>302</v>
      </c>
      <c r="B22" s="24" t="s">
        <v>138</v>
      </c>
      <c r="C22" s="24">
        <v>20</v>
      </c>
      <c r="D22" s="24">
        <v>18</v>
      </c>
      <c r="E22" s="24">
        <v>18</v>
      </c>
    </row>
    <row r="23" spans="1:5" s="198" customFormat="1" x14ac:dyDescent="0.2">
      <c r="A23" s="24" t="s">
        <v>113</v>
      </c>
      <c r="B23" s="49" t="s">
        <v>312</v>
      </c>
      <c r="C23" s="24">
        <v>42</v>
      </c>
      <c r="D23" s="24">
        <v>42</v>
      </c>
      <c r="E23" s="24">
        <v>42</v>
      </c>
    </row>
    <row r="24" spans="1:5" s="198" customFormat="1" x14ac:dyDescent="0.2">
      <c r="A24" s="24" t="s">
        <v>114</v>
      </c>
      <c r="B24" s="49" t="s">
        <v>499</v>
      </c>
      <c r="C24" s="24"/>
      <c r="D24" s="24"/>
      <c r="E24" s="24">
        <v>212</v>
      </c>
    </row>
    <row r="25" spans="1:5" s="198" customFormat="1" x14ac:dyDescent="0.2">
      <c r="A25" s="24" t="s">
        <v>272</v>
      </c>
      <c r="B25" s="49" t="s">
        <v>500</v>
      </c>
      <c r="C25" s="24"/>
      <c r="D25" s="24"/>
      <c r="E25" s="24">
        <v>738</v>
      </c>
    </row>
    <row r="26" spans="1:5" s="198" customFormat="1" x14ac:dyDescent="0.2">
      <c r="A26" s="24" t="s">
        <v>115</v>
      </c>
      <c r="B26" s="49" t="s">
        <v>501</v>
      </c>
      <c r="C26" s="24"/>
      <c r="D26" s="24"/>
      <c r="E26" s="24">
        <v>58</v>
      </c>
    </row>
    <row r="27" spans="1:5" s="198" customFormat="1" x14ac:dyDescent="0.2">
      <c r="A27" s="24"/>
      <c r="B27" s="24" t="s">
        <v>45</v>
      </c>
      <c r="C27" s="23">
        <f>SUM(C9:C23)</f>
        <v>2152</v>
      </c>
      <c r="D27" s="24">
        <f>SUM(D9:D23)</f>
        <v>1766</v>
      </c>
      <c r="E27" s="24">
        <f>SUM(E9:E26)</f>
        <v>2958</v>
      </c>
    </row>
    <row r="28" spans="1:5" x14ac:dyDescent="0.2">
      <c r="A28" s="2"/>
      <c r="B28" s="2"/>
      <c r="C28" s="2"/>
      <c r="D28" s="2"/>
      <c r="E28" s="2"/>
    </row>
    <row r="29" spans="1:5" x14ac:dyDescent="0.2">
      <c r="A29" s="2"/>
      <c r="B29" s="19" t="s">
        <v>24</v>
      </c>
      <c r="C29" s="2"/>
      <c r="D29" s="2"/>
      <c r="E29" s="2"/>
    </row>
    <row r="30" spans="1:5" x14ac:dyDescent="0.2">
      <c r="A30" s="22" t="s">
        <v>3</v>
      </c>
      <c r="B30" s="2" t="s">
        <v>139</v>
      </c>
      <c r="C30" s="2">
        <v>220</v>
      </c>
      <c r="D30" s="2">
        <v>182</v>
      </c>
      <c r="E30" s="2">
        <v>182</v>
      </c>
    </row>
    <row r="31" spans="1:5" x14ac:dyDescent="0.2">
      <c r="A31" s="22" t="s">
        <v>4</v>
      </c>
      <c r="B31" s="22" t="s">
        <v>313</v>
      </c>
      <c r="C31" s="2">
        <v>60</v>
      </c>
      <c r="D31" s="2">
        <v>60</v>
      </c>
      <c r="E31" s="2">
        <v>60</v>
      </c>
    </row>
    <row r="32" spans="1:5" x14ac:dyDescent="0.2">
      <c r="A32" s="22" t="s">
        <v>9</v>
      </c>
      <c r="B32" s="22" t="s">
        <v>314</v>
      </c>
      <c r="C32" s="2">
        <v>10</v>
      </c>
      <c r="D32" s="2"/>
      <c r="E32" s="2"/>
    </row>
    <row r="33" spans="1:5" x14ac:dyDescent="0.2">
      <c r="A33" s="22" t="s">
        <v>10</v>
      </c>
      <c r="B33" s="22" t="s">
        <v>405</v>
      </c>
      <c r="C33" s="2">
        <v>60</v>
      </c>
      <c r="D33" s="2"/>
      <c r="E33" s="2"/>
    </row>
    <row r="34" spans="1:5" x14ac:dyDescent="0.2">
      <c r="A34" s="22"/>
      <c r="B34" s="22" t="s">
        <v>502</v>
      </c>
      <c r="C34" s="2"/>
      <c r="D34" s="2"/>
      <c r="E34" s="2">
        <v>45</v>
      </c>
    </row>
    <row r="35" spans="1:5" x14ac:dyDescent="0.2">
      <c r="A35" s="2" t="s">
        <v>22</v>
      </c>
      <c r="B35" s="2" t="s">
        <v>11</v>
      </c>
      <c r="C35" s="19">
        <f>SUM(C30:C33)</f>
        <v>350</v>
      </c>
      <c r="D35" s="2">
        <f>SUM(D30:D34)</f>
        <v>242</v>
      </c>
      <c r="E35" s="2">
        <f>SUM(E30:E34)</f>
        <v>287</v>
      </c>
    </row>
  </sheetData>
  <phoneticPr fontId="1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G9" sqref="G9"/>
    </sheetView>
  </sheetViews>
  <sheetFormatPr defaultRowHeight="12.75" x14ac:dyDescent="0.2"/>
  <cols>
    <col min="1" max="1" width="8.42578125" customWidth="1"/>
    <col min="2" max="2" width="55.140625" customWidth="1"/>
    <col min="3" max="3" width="6.7109375" customWidth="1"/>
    <col min="4" max="4" width="8.140625" customWidth="1"/>
    <col min="5" max="9" width="5" bestFit="1" customWidth="1"/>
    <col min="10" max="10" width="6.42578125" bestFit="1" customWidth="1"/>
    <col min="11" max="13" width="5" bestFit="1" customWidth="1"/>
    <col min="15" max="15" width="22.85546875" bestFit="1" customWidth="1"/>
    <col min="21" max="22" width="8" customWidth="1"/>
    <col min="23" max="23" width="8.140625" customWidth="1"/>
  </cols>
  <sheetData>
    <row r="1" spans="1:3" x14ac:dyDescent="0.2">
      <c r="B1" s="138" t="s">
        <v>315</v>
      </c>
    </row>
    <row r="2" spans="1:3" x14ac:dyDescent="0.2">
      <c r="B2" s="25" t="s">
        <v>307</v>
      </c>
    </row>
    <row r="4" spans="1:3" x14ac:dyDescent="0.2">
      <c r="A4" s="73" t="s">
        <v>203</v>
      </c>
      <c r="B4" s="73"/>
      <c r="C4" s="73"/>
    </row>
    <row r="5" spans="1:3" x14ac:dyDescent="0.2">
      <c r="A5" s="73"/>
      <c r="B5" s="73"/>
      <c r="C5" s="73"/>
    </row>
    <row r="6" spans="1:3" x14ac:dyDescent="0.2">
      <c r="A6" s="73"/>
      <c r="B6" s="73"/>
      <c r="C6" s="73"/>
    </row>
    <row r="7" spans="1:3" x14ac:dyDescent="0.2">
      <c r="A7" s="25" t="s">
        <v>54</v>
      </c>
      <c r="B7" s="25" t="s">
        <v>52</v>
      </c>
    </row>
    <row r="8" spans="1:3" x14ac:dyDescent="0.2">
      <c r="B8" s="26" t="s">
        <v>53</v>
      </c>
    </row>
    <row r="9" spans="1:3" x14ac:dyDescent="0.2">
      <c r="A9" s="2">
        <v>1</v>
      </c>
      <c r="B9" s="2" t="s">
        <v>316</v>
      </c>
    </row>
    <row r="10" spans="1:3" x14ac:dyDescent="0.2">
      <c r="A10" s="2">
        <v>2</v>
      </c>
      <c r="B10" s="24" t="s">
        <v>317</v>
      </c>
    </row>
    <row r="11" spans="1:3" x14ac:dyDescent="0.2">
      <c r="A11" s="2">
        <v>3</v>
      </c>
      <c r="B11" s="24" t="s">
        <v>318</v>
      </c>
    </row>
    <row r="12" spans="1:3" x14ac:dyDescent="0.2">
      <c r="A12" s="2">
        <v>4</v>
      </c>
      <c r="B12" s="49" t="s">
        <v>319</v>
      </c>
    </row>
    <row r="13" spans="1:3" x14ac:dyDescent="0.2">
      <c r="A13" s="2">
        <v>5</v>
      </c>
      <c r="B13" s="24" t="s">
        <v>320</v>
      </c>
    </row>
    <row r="14" spans="1:3" x14ac:dyDescent="0.2">
      <c r="A14" s="2">
        <v>6</v>
      </c>
      <c r="B14" s="24" t="s">
        <v>321</v>
      </c>
    </row>
    <row r="15" spans="1:3" x14ac:dyDescent="0.2">
      <c r="A15" s="24">
        <v>7</v>
      </c>
      <c r="B15" s="24" t="s">
        <v>322</v>
      </c>
    </row>
    <row r="16" spans="1:3" x14ac:dyDescent="0.2">
      <c r="A16" s="24">
        <v>8</v>
      </c>
      <c r="B16" s="24" t="s">
        <v>323</v>
      </c>
    </row>
    <row r="17" spans="1:2" x14ac:dyDescent="0.2">
      <c r="A17" s="24">
        <v>9</v>
      </c>
      <c r="B17" s="24" t="s">
        <v>324</v>
      </c>
    </row>
    <row r="18" spans="1:2" x14ac:dyDescent="0.2">
      <c r="A18" s="24">
        <v>10</v>
      </c>
      <c r="B18" s="24" t="s">
        <v>325</v>
      </c>
    </row>
    <row r="19" spans="1:2" x14ac:dyDescent="0.2">
      <c r="A19" s="24">
        <v>11</v>
      </c>
      <c r="B19" s="24" t="s">
        <v>326</v>
      </c>
    </row>
    <row r="20" spans="1:2" x14ac:dyDescent="0.2">
      <c r="A20" s="24">
        <v>12</v>
      </c>
      <c r="B20" s="24" t="s">
        <v>327</v>
      </c>
    </row>
    <row r="21" spans="1:2" x14ac:dyDescent="0.2">
      <c r="A21" s="24">
        <v>13</v>
      </c>
      <c r="B21" s="24" t="s">
        <v>328</v>
      </c>
    </row>
    <row r="22" spans="1:2" x14ac:dyDescent="0.2">
      <c r="A22" s="24">
        <v>14</v>
      </c>
      <c r="B22" s="24" t="s">
        <v>329</v>
      </c>
    </row>
    <row r="23" spans="1:2" x14ac:dyDescent="0.2">
      <c r="A23" s="24">
        <v>15</v>
      </c>
      <c r="B23" s="24" t="s">
        <v>330</v>
      </c>
    </row>
    <row r="24" spans="1:2" x14ac:dyDescent="0.2">
      <c r="A24" s="24">
        <v>16</v>
      </c>
      <c r="B24" s="24" t="s">
        <v>331</v>
      </c>
    </row>
    <row r="25" spans="1:2" x14ac:dyDescent="0.2">
      <c r="A25" s="24">
        <v>17</v>
      </c>
      <c r="B25" s="24" t="s">
        <v>281</v>
      </c>
    </row>
    <row r="26" spans="1:2" x14ac:dyDescent="0.2">
      <c r="A26" s="24">
        <v>18</v>
      </c>
      <c r="B26" s="24" t="s">
        <v>332</v>
      </c>
    </row>
    <row r="27" spans="1:2" x14ac:dyDescent="0.2">
      <c r="A27" s="24">
        <v>19</v>
      </c>
      <c r="B27" s="24" t="s">
        <v>333</v>
      </c>
    </row>
    <row r="28" spans="1:2" x14ac:dyDescent="0.2">
      <c r="A28" s="24">
        <v>20</v>
      </c>
      <c r="B28" s="24" t="s">
        <v>334</v>
      </c>
    </row>
    <row r="29" spans="1:2" x14ac:dyDescent="0.2">
      <c r="A29" s="24">
        <v>21</v>
      </c>
      <c r="B29" s="2" t="s">
        <v>335</v>
      </c>
    </row>
    <row r="30" spans="1:2" x14ac:dyDescent="0.2">
      <c r="A30" s="24">
        <v>22</v>
      </c>
      <c r="B30" s="24" t="s">
        <v>336</v>
      </c>
    </row>
    <row r="31" spans="1:2" x14ac:dyDescent="0.2">
      <c r="A31" s="24">
        <v>23</v>
      </c>
      <c r="B31" s="24" t="s">
        <v>337</v>
      </c>
    </row>
    <row r="32" spans="1:2" x14ac:dyDescent="0.2">
      <c r="A32" s="24">
        <v>24</v>
      </c>
      <c r="B32" s="24" t="s">
        <v>338</v>
      </c>
    </row>
    <row r="33" spans="1:2" x14ac:dyDescent="0.2">
      <c r="A33" s="24">
        <v>25</v>
      </c>
      <c r="B33" s="24" t="s">
        <v>339</v>
      </c>
    </row>
    <row r="34" spans="1:2" x14ac:dyDescent="0.2">
      <c r="A34" s="24">
        <v>26</v>
      </c>
      <c r="B34" s="2" t="s">
        <v>340</v>
      </c>
    </row>
    <row r="35" spans="1:2" x14ac:dyDescent="0.2">
      <c r="A35" s="68"/>
      <c r="B35" s="6"/>
    </row>
    <row r="36" spans="1:2" x14ac:dyDescent="0.2">
      <c r="A36" s="68"/>
      <c r="B36" s="6"/>
    </row>
    <row r="37" spans="1:2" x14ac:dyDescent="0.2">
      <c r="A37" s="68"/>
    </row>
    <row r="38" spans="1:2" x14ac:dyDescent="0.2">
      <c r="A38" s="69"/>
      <c r="B38" s="6"/>
    </row>
    <row r="39" spans="1:2" x14ac:dyDescent="0.2">
      <c r="A39" s="6"/>
      <c r="B39" s="6"/>
    </row>
    <row r="40" spans="1:2" x14ac:dyDescent="0.2">
      <c r="A40" s="6"/>
      <c r="B40" s="6"/>
    </row>
    <row r="41" spans="1:2" x14ac:dyDescent="0.2">
      <c r="A41" s="6"/>
      <c r="B41" s="6"/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22" workbookViewId="0">
      <selection activeCell="B15" sqref="B15"/>
    </sheetView>
  </sheetViews>
  <sheetFormatPr defaultRowHeight="12.75" x14ac:dyDescent="0.2"/>
  <cols>
    <col min="1" max="1" width="36.85546875" customWidth="1"/>
    <col min="6" max="6" width="14.140625" customWidth="1"/>
  </cols>
  <sheetData>
    <row r="1" spans="1:6" x14ac:dyDescent="0.2">
      <c r="A1" s="4" t="s">
        <v>278</v>
      </c>
    </row>
    <row r="2" spans="1:6" x14ac:dyDescent="0.2">
      <c r="A2" s="33"/>
      <c r="B2" s="33"/>
      <c r="F2" s="33" t="s">
        <v>308</v>
      </c>
    </row>
    <row r="4" spans="1:6" x14ac:dyDescent="0.2">
      <c r="A4" s="4" t="s">
        <v>250</v>
      </c>
    </row>
    <row r="5" spans="1:6" x14ac:dyDescent="0.2">
      <c r="A5" s="4" t="s">
        <v>251</v>
      </c>
    </row>
    <row r="6" spans="1:6" ht="13.5" thickBot="1" x14ac:dyDescent="0.25"/>
    <row r="7" spans="1:6" ht="13.5" thickBot="1" x14ac:dyDescent="0.25">
      <c r="A7" s="87" t="s">
        <v>252</v>
      </c>
      <c r="B7" s="88">
        <v>2015</v>
      </c>
      <c r="C7" s="89">
        <v>2016</v>
      </c>
      <c r="D7" s="89">
        <v>2017</v>
      </c>
      <c r="E7" s="89">
        <v>2018</v>
      </c>
      <c r="F7" s="90">
        <v>2019</v>
      </c>
    </row>
    <row r="8" spans="1:6" ht="26.25" customHeight="1" x14ac:dyDescent="0.2">
      <c r="A8" s="91" t="s">
        <v>253</v>
      </c>
      <c r="B8" s="92">
        <v>6392</v>
      </c>
      <c r="C8" s="93"/>
      <c r="D8" s="93"/>
      <c r="E8" s="93"/>
      <c r="F8" s="94"/>
    </row>
    <row r="9" spans="1:6" ht="54.75" customHeight="1" x14ac:dyDescent="0.2">
      <c r="A9" s="95" t="s">
        <v>254</v>
      </c>
      <c r="B9" s="96">
        <v>379</v>
      </c>
      <c r="C9" s="24"/>
      <c r="D9" s="24"/>
      <c r="E9" s="24"/>
      <c r="F9" s="97"/>
    </row>
    <row r="10" spans="1:6" ht="29.25" customHeight="1" x14ac:dyDescent="0.2">
      <c r="A10" s="95" t="s">
        <v>255</v>
      </c>
      <c r="B10" s="96">
        <v>186</v>
      </c>
      <c r="C10" s="24"/>
      <c r="D10" s="24"/>
      <c r="E10" s="24"/>
      <c r="F10" s="97"/>
    </row>
    <row r="11" spans="1:6" ht="38.25" customHeight="1" x14ac:dyDescent="0.2">
      <c r="A11" s="95" t="s">
        <v>256</v>
      </c>
      <c r="B11" s="96">
        <v>0</v>
      </c>
      <c r="C11" s="24"/>
      <c r="D11" s="24"/>
      <c r="E11" s="24"/>
      <c r="F11" s="97"/>
    </row>
    <row r="12" spans="1:6" ht="24.75" customHeight="1" x14ac:dyDescent="0.2">
      <c r="A12" s="95" t="s">
        <v>257</v>
      </c>
      <c r="B12" s="96">
        <v>167</v>
      </c>
      <c r="C12" s="24"/>
      <c r="D12" s="24"/>
      <c r="E12" s="24"/>
      <c r="F12" s="97"/>
    </row>
    <row r="13" spans="1:6" ht="26.25" customHeight="1" thickBot="1" x14ac:dyDescent="0.25">
      <c r="A13" s="98" t="s">
        <v>258</v>
      </c>
      <c r="B13" s="99">
        <v>0</v>
      </c>
      <c r="C13" s="100"/>
      <c r="D13" s="101"/>
      <c r="E13" s="101"/>
      <c r="F13" s="102"/>
    </row>
    <row r="14" spans="1:6" ht="13.5" thickBot="1" x14ac:dyDescent="0.25">
      <c r="A14" s="87" t="s">
        <v>11</v>
      </c>
      <c r="B14" s="88">
        <v>7124</v>
      </c>
      <c r="C14" s="103"/>
      <c r="D14" s="104"/>
      <c r="E14" s="104"/>
      <c r="F14" s="105"/>
    </row>
    <row r="15" spans="1:6" x14ac:dyDescent="0.2">
      <c r="A15" s="11"/>
      <c r="B15" s="6"/>
      <c r="C15" s="68"/>
      <c r="D15" s="68"/>
      <c r="E15" s="68"/>
      <c r="F15" s="68"/>
    </row>
    <row r="16" spans="1:6" ht="13.5" thickBot="1" x14ac:dyDescent="0.25">
      <c r="C16" s="106"/>
      <c r="D16" s="106"/>
      <c r="E16" s="106"/>
      <c r="F16" s="106"/>
    </row>
    <row r="17" spans="1:6" ht="25.5" customHeight="1" thickBot="1" x14ac:dyDescent="0.25">
      <c r="A17" s="107" t="s">
        <v>259</v>
      </c>
      <c r="B17" s="108">
        <v>2015</v>
      </c>
      <c r="C17" s="109">
        <v>2016</v>
      </c>
      <c r="D17" s="109">
        <v>2017</v>
      </c>
      <c r="E17" s="109">
        <v>2018</v>
      </c>
      <c r="F17" s="110">
        <v>2019</v>
      </c>
    </row>
    <row r="18" spans="1:6" x14ac:dyDescent="0.2">
      <c r="A18" s="111" t="s">
        <v>260</v>
      </c>
      <c r="B18" s="112"/>
      <c r="C18" s="93"/>
      <c r="D18" s="93"/>
      <c r="E18" s="93"/>
      <c r="F18" s="94"/>
    </row>
    <row r="19" spans="1:6" ht="21" customHeight="1" x14ac:dyDescent="0.2">
      <c r="A19" s="113" t="s">
        <v>261</v>
      </c>
      <c r="B19" s="114"/>
      <c r="C19" s="24" t="s">
        <v>22</v>
      </c>
      <c r="D19" s="24" t="s">
        <v>22</v>
      </c>
      <c r="E19" s="24" t="s">
        <v>22</v>
      </c>
      <c r="F19" s="97" t="s">
        <v>22</v>
      </c>
    </row>
    <row r="20" spans="1:6" x14ac:dyDescent="0.2">
      <c r="A20" s="113" t="s">
        <v>262</v>
      </c>
      <c r="B20" s="114"/>
      <c r="C20" s="24"/>
      <c r="D20" s="24"/>
      <c r="E20" s="24"/>
      <c r="F20" s="97"/>
    </row>
    <row r="21" spans="1:6" x14ac:dyDescent="0.2">
      <c r="A21" s="113" t="s">
        <v>263</v>
      </c>
      <c r="B21" s="114"/>
      <c r="C21" s="24"/>
      <c r="D21" s="24"/>
      <c r="E21" s="24"/>
      <c r="F21" s="97"/>
    </row>
    <row r="22" spans="1:6" ht="16.5" customHeight="1" x14ac:dyDescent="0.2">
      <c r="A22" s="113" t="s">
        <v>264</v>
      </c>
      <c r="B22" s="114"/>
      <c r="C22" s="24"/>
      <c r="D22" s="24"/>
      <c r="E22" s="24"/>
      <c r="F22" s="97"/>
    </row>
    <row r="23" spans="1:6" ht="28.5" customHeight="1" x14ac:dyDescent="0.2">
      <c r="A23" s="113" t="s">
        <v>265</v>
      </c>
      <c r="B23" s="114"/>
      <c r="C23" s="24"/>
      <c r="D23" s="24"/>
      <c r="E23" s="24"/>
      <c r="F23" s="97"/>
    </row>
    <row r="24" spans="1:6" ht="38.25" customHeight="1" x14ac:dyDescent="0.2">
      <c r="A24" s="113" t="s">
        <v>266</v>
      </c>
      <c r="B24" s="114"/>
      <c r="C24" s="24"/>
      <c r="D24" s="24"/>
      <c r="E24" s="24"/>
      <c r="F24" s="97"/>
    </row>
    <row r="25" spans="1:6" ht="68.25" customHeight="1" thickBot="1" x14ac:dyDescent="0.25">
      <c r="A25" s="115" t="s">
        <v>267</v>
      </c>
      <c r="B25" s="116"/>
      <c r="C25" s="101"/>
      <c r="D25" s="101"/>
      <c r="E25" s="101"/>
      <c r="F25" s="102"/>
    </row>
    <row r="26" spans="1:6" ht="13.5" thickBot="1" x14ac:dyDescent="0.25">
      <c r="A26" s="87" t="s">
        <v>11</v>
      </c>
      <c r="B26" s="136"/>
      <c r="C26" s="117"/>
      <c r="D26" s="117"/>
      <c r="E26" s="117"/>
      <c r="F26" s="118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32" sqref="D32"/>
    </sheetView>
  </sheetViews>
  <sheetFormatPr defaultRowHeight="12.75" x14ac:dyDescent="0.2"/>
  <cols>
    <col min="2" max="2" width="33.85546875" bestFit="1" customWidth="1"/>
    <col min="3" max="4" width="8" bestFit="1" customWidth="1"/>
  </cols>
  <sheetData>
    <row r="1" spans="1:4" x14ac:dyDescent="0.2">
      <c r="A1" s="4" t="s">
        <v>458</v>
      </c>
    </row>
    <row r="2" spans="1:4" x14ac:dyDescent="0.2">
      <c r="A2" s="33" t="s">
        <v>308</v>
      </c>
    </row>
    <row r="4" spans="1:4" ht="15" x14ac:dyDescent="0.25">
      <c r="B4" s="181" t="s">
        <v>459</v>
      </c>
    </row>
    <row r="5" spans="1:4" x14ac:dyDescent="0.2">
      <c r="B5" s="182" t="s">
        <v>460</v>
      </c>
    </row>
    <row r="6" spans="1:4" x14ac:dyDescent="0.2">
      <c r="B6" s="182"/>
    </row>
    <row r="7" spans="1:4" ht="15" x14ac:dyDescent="0.25">
      <c r="A7" s="19" t="s">
        <v>461</v>
      </c>
      <c r="B7" s="19" t="s">
        <v>1</v>
      </c>
      <c r="C7" s="183" t="s">
        <v>462</v>
      </c>
      <c r="D7" s="183" t="s">
        <v>463</v>
      </c>
    </row>
    <row r="8" spans="1:4" ht="15" x14ac:dyDescent="0.25">
      <c r="A8" s="22" t="s">
        <v>3</v>
      </c>
      <c r="B8" s="22" t="s">
        <v>464</v>
      </c>
      <c r="C8" s="184">
        <v>4895</v>
      </c>
      <c r="D8" s="184">
        <v>4895</v>
      </c>
    </row>
    <row r="9" spans="1:4" x14ac:dyDescent="0.2">
      <c r="A9" s="22" t="s">
        <v>4</v>
      </c>
      <c r="B9" s="22" t="s">
        <v>465</v>
      </c>
      <c r="C9" s="2">
        <v>253745</v>
      </c>
      <c r="D9" s="2">
        <v>285125</v>
      </c>
    </row>
    <row r="10" spans="1:4" x14ac:dyDescent="0.2">
      <c r="A10" s="22" t="s">
        <v>9</v>
      </c>
      <c r="B10" s="22" t="s">
        <v>466</v>
      </c>
      <c r="C10" s="2">
        <v>13330</v>
      </c>
      <c r="D10" s="2">
        <v>12067</v>
      </c>
    </row>
    <row r="11" spans="1:4" x14ac:dyDescent="0.2">
      <c r="A11" s="22" t="s">
        <v>10</v>
      </c>
      <c r="B11" s="22" t="s">
        <v>346</v>
      </c>
      <c r="C11" s="2">
        <v>0</v>
      </c>
      <c r="D11" s="2">
        <v>0</v>
      </c>
    </row>
    <row r="12" spans="1:4" x14ac:dyDescent="0.2">
      <c r="A12" s="22" t="s">
        <v>75</v>
      </c>
      <c r="B12" s="22" t="s">
        <v>467</v>
      </c>
      <c r="C12" s="2">
        <v>0</v>
      </c>
      <c r="D12" s="2">
        <v>0</v>
      </c>
    </row>
    <row r="13" spans="1:4" x14ac:dyDescent="0.2">
      <c r="A13" s="22" t="s">
        <v>76</v>
      </c>
      <c r="B13" s="22" t="s">
        <v>468</v>
      </c>
      <c r="C13" s="2">
        <v>0</v>
      </c>
      <c r="D13" s="2">
        <v>67664</v>
      </c>
    </row>
    <row r="14" spans="1:4" x14ac:dyDescent="0.2">
      <c r="A14" s="22" t="s">
        <v>12</v>
      </c>
      <c r="B14" s="22" t="s">
        <v>494</v>
      </c>
      <c r="C14" s="2">
        <v>210</v>
      </c>
      <c r="D14" s="2">
        <v>210</v>
      </c>
    </row>
    <row r="15" spans="1:4" x14ac:dyDescent="0.2">
      <c r="A15" s="22" t="s">
        <v>107</v>
      </c>
      <c r="B15" s="2" t="s">
        <v>469</v>
      </c>
      <c r="C15" s="2">
        <v>4386</v>
      </c>
      <c r="D15" s="2">
        <v>21920</v>
      </c>
    </row>
    <row r="16" spans="1:4" x14ac:dyDescent="0.2">
      <c r="A16" s="22" t="s">
        <v>109</v>
      </c>
      <c r="B16" s="22" t="s">
        <v>470</v>
      </c>
      <c r="C16" s="2">
        <v>231</v>
      </c>
      <c r="D16" s="2">
        <v>825</v>
      </c>
    </row>
    <row r="17" spans="1:4" x14ac:dyDescent="0.2">
      <c r="A17" s="22" t="s">
        <v>110</v>
      </c>
      <c r="B17" s="2" t="s">
        <v>471</v>
      </c>
      <c r="C17" s="2">
        <v>179</v>
      </c>
      <c r="D17" s="2">
        <v>0</v>
      </c>
    </row>
    <row r="18" spans="1:4" x14ac:dyDescent="0.2">
      <c r="A18" s="22" t="s">
        <v>111</v>
      </c>
      <c r="B18" s="22" t="s">
        <v>472</v>
      </c>
      <c r="C18" s="2">
        <v>0</v>
      </c>
      <c r="D18" s="2">
        <v>93</v>
      </c>
    </row>
    <row r="19" spans="1:4" x14ac:dyDescent="0.2">
      <c r="A19" s="22" t="s">
        <v>300</v>
      </c>
      <c r="B19" s="22" t="s">
        <v>473</v>
      </c>
      <c r="C19" s="2">
        <v>0</v>
      </c>
      <c r="D19" s="2">
        <v>0</v>
      </c>
    </row>
    <row r="20" spans="1:4" x14ac:dyDescent="0.2">
      <c r="A20" s="22" t="s">
        <v>112</v>
      </c>
      <c r="B20" s="2" t="s">
        <v>474</v>
      </c>
      <c r="C20" s="2">
        <v>0</v>
      </c>
      <c r="D20" s="2">
        <v>0</v>
      </c>
    </row>
    <row r="21" spans="1:4" x14ac:dyDescent="0.2">
      <c r="A21" s="22" t="s">
        <v>302</v>
      </c>
      <c r="B21" s="22" t="s">
        <v>475</v>
      </c>
      <c r="C21" s="2">
        <v>4</v>
      </c>
      <c r="D21" s="2">
        <v>0</v>
      </c>
    </row>
    <row r="22" spans="1:4" x14ac:dyDescent="0.2">
      <c r="A22" s="22" t="s">
        <v>113</v>
      </c>
      <c r="B22" s="22" t="s">
        <v>476</v>
      </c>
      <c r="C22" s="2">
        <v>1712</v>
      </c>
      <c r="D22" s="2">
        <v>1220</v>
      </c>
    </row>
    <row r="23" spans="1:4" ht="15" x14ac:dyDescent="0.25">
      <c r="A23" s="22" t="s">
        <v>114</v>
      </c>
      <c r="B23" s="183" t="s">
        <v>477</v>
      </c>
      <c r="C23" s="183">
        <f>SUM(C8:C22)</f>
        <v>278692</v>
      </c>
      <c r="D23" s="183">
        <f>SUM(D8:D22)</f>
        <v>394019</v>
      </c>
    </row>
    <row r="24" spans="1:4" x14ac:dyDescent="0.2">
      <c r="A24" s="22" t="s">
        <v>272</v>
      </c>
      <c r="B24" s="2" t="s">
        <v>478</v>
      </c>
      <c r="C24" s="2">
        <v>390727</v>
      </c>
      <c r="D24" s="2">
        <v>390727</v>
      </c>
    </row>
    <row r="25" spans="1:4" x14ac:dyDescent="0.2">
      <c r="A25" s="22" t="s">
        <v>115</v>
      </c>
      <c r="B25" s="22" t="s">
        <v>479</v>
      </c>
      <c r="C25" s="2">
        <v>28</v>
      </c>
      <c r="D25" s="2">
        <v>28</v>
      </c>
    </row>
    <row r="26" spans="1:4" x14ac:dyDescent="0.2">
      <c r="A26" s="22" t="s">
        <v>116</v>
      </c>
      <c r="B26" s="2" t="s">
        <v>480</v>
      </c>
      <c r="C26" s="2">
        <v>3204</v>
      </c>
      <c r="D26" s="2">
        <v>3204</v>
      </c>
    </row>
    <row r="27" spans="1:4" x14ac:dyDescent="0.2">
      <c r="A27" s="22" t="s">
        <v>442</v>
      </c>
      <c r="B27" s="2" t="s">
        <v>481</v>
      </c>
      <c r="C27" s="185">
        <v>-122312</v>
      </c>
      <c r="D27" s="2">
        <v>-122012</v>
      </c>
    </row>
    <row r="28" spans="1:4" x14ac:dyDescent="0.2">
      <c r="A28" s="22" t="s">
        <v>117</v>
      </c>
      <c r="B28" s="2" t="s">
        <v>482</v>
      </c>
      <c r="C28" s="2">
        <v>300</v>
      </c>
      <c r="D28" s="2">
        <v>116331</v>
      </c>
    </row>
    <row r="29" spans="1:4" x14ac:dyDescent="0.2">
      <c r="A29" s="22"/>
      <c r="B29" s="2" t="s">
        <v>497</v>
      </c>
      <c r="C29" s="2">
        <v>52</v>
      </c>
      <c r="D29" s="2">
        <v>0</v>
      </c>
    </row>
    <row r="30" spans="1:4" x14ac:dyDescent="0.2">
      <c r="A30" s="22" t="s">
        <v>118</v>
      </c>
      <c r="B30" s="22" t="s">
        <v>483</v>
      </c>
      <c r="C30" s="2">
        <v>711</v>
      </c>
      <c r="D30" s="2">
        <v>619</v>
      </c>
    </row>
    <row r="31" spans="1:4" x14ac:dyDescent="0.2">
      <c r="A31" s="22"/>
      <c r="B31" s="22" t="s">
        <v>498</v>
      </c>
      <c r="C31" s="2">
        <v>328</v>
      </c>
      <c r="D31" s="2">
        <v>308</v>
      </c>
    </row>
    <row r="32" spans="1:4" x14ac:dyDescent="0.2">
      <c r="A32" s="22" t="s">
        <v>119</v>
      </c>
      <c r="B32" s="22" t="s">
        <v>484</v>
      </c>
      <c r="C32" s="2">
        <v>882</v>
      </c>
      <c r="D32" s="2">
        <v>426</v>
      </c>
    </row>
    <row r="33" spans="1:4" x14ac:dyDescent="0.2">
      <c r="A33" s="22" t="s">
        <v>120</v>
      </c>
      <c r="B33" s="22" t="s">
        <v>485</v>
      </c>
      <c r="C33" s="2">
        <v>0</v>
      </c>
      <c r="D33" s="2">
        <v>0</v>
      </c>
    </row>
    <row r="34" spans="1:4" x14ac:dyDescent="0.2">
      <c r="A34" s="22" t="s">
        <v>121</v>
      </c>
      <c r="B34" s="22" t="s">
        <v>486</v>
      </c>
      <c r="C34" s="2">
        <v>204</v>
      </c>
      <c r="D34" s="2">
        <v>204</v>
      </c>
    </row>
    <row r="35" spans="1:4" x14ac:dyDescent="0.2">
      <c r="A35" s="22" t="s">
        <v>443</v>
      </c>
      <c r="B35" s="22" t="s">
        <v>487</v>
      </c>
      <c r="C35" s="2">
        <v>931</v>
      </c>
      <c r="D35" s="2">
        <v>1015</v>
      </c>
    </row>
    <row r="36" spans="1:4" x14ac:dyDescent="0.2">
      <c r="A36" s="22" t="s">
        <v>490</v>
      </c>
      <c r="B36" s="22" t="s">
        <v>488</v>
      </c>
      <c r="C36" s="2">
        <v>933</v>
      </c>
      <c r="D36" s="2">
        <v>464</v>
      </c>
    </row>
    <row r="37" spans="1:4" x14ac:dyDescent="0.2">
      <c r="A37" s="22" t="s">
        <v>492</v>
      </c>
      <c r="B37" s="22" t="s">
        <v>489</v>
      </c>
      <c r="C37" s="2">
        <v>0</v>
      </c>
      <c r="D37" s="2">
        <v>1</v>
      </c>
    </row>
    <row r="38" spans="1:4" x14ac:dyDescent="0.2">
      <c r="A38" s="22" t="s">
        <v>495</v>
      </c>
      <c r="B38" s="2" t="s">
        <v>491</v>
      </c>
      <c r="C38" s="2">
        <v>2704</v>
      </c>
      <c r="D38" s="2">
        <v>2704</v>
      </c>
    </row>
    <row r="39" spans="1:4" ht="15" x14ac:dyDescent="0.25">
      <c r="A39" s="22" t="s">
        <v>496</v>
      </c>
      <c r="B39" s="183" t="s">
        <v>493</v>
      </c>
      <c r="C39" s="183">
        <f>SUM(C24:C38)</f>
        <v>278692</v>
      </c>
      <c r="D39" s="183">
        <f>SUM(D24:D38)</f>
        <v>394019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D19" sqref="D19"/>
    </sheetView>
  </sheetViews>
  <sheetFormatPr defaultRowHeight="12.75" x14ac:dyDescent="0.2"/>
  <cols>
    <col min="1" max="1" width="53.28515625" bestFit="1" customWidth="1"/>
    <col min="2" max="2" width="11.28515625" customWidth="1"/>
    <col min="3" max="3" width="12.85546875" bestFit="1" customWidth="1"/>
    <col min="4" max="4" width="14.140625" bestFit="1" customWidth="1"/>
  </cols>
  <sheetData>
    <row r="1" spans="1:4" x14ac:dyDescent="0.2">
      <c r="A1" s="4" t="s">
        <v>145</v>
      </c>
    </row>
    <row r="2" spans="1:4" x14ac:dyDescent="0.2">
      <c r="A2" s="4" t="s">
        <v>66</v>
      </c>
    </row>
    <row r="3" spans="1:4" x14ac:dyDescent="0.2">
      <c r="A3" s="4" t="s">
        <v>38</v>
      </c>
    </row>
    <row r="5" spans="1:4" x14ac:dyDescent="0.2">
      <c r="A5" s="4" t="s">
        <v>308</v>
      </c>
    </row>
    <row r="6" spans="1:4" x14ac:dyDescent="0.2">
      <c r="B6" s="58" t="s">
        <v>67</v>
      </c>
    </row>
    <row r="7" spans="1:4" x14ac:dyDescent="0.2">
      <c r="A7" s="19" t="s">
        <v>1</v>
      </c>
      <c r="B7" s="51" t="s">
        <v>30</v>
      </c>
      <c r="C7" s="22" t="s">
        <v>412</v>
      </c>
      <c r="D7" s="22" t="s">
        <v>455</v>
      </c>
    </row>
    <row r="8" spans="1:4" ht="15" x14ac:dyDescent="0.2">
      <c r="A8" s="29"/>
      <c r="B8" s="50"/>
      <c r="C8" s="2"/>
      <c r="D8" s="2"/>
    </row>
    <row r="9" spans="1:4" x14ac:dyDescent="0.2">
      <c r="A9" s="22" t="s">
        <v>341</v>
      </c>
      <c r="B9" s="19">
        <v>2752</v>
      </c>
      <c r="C9" s="2">
        <v>6073</v>
      </c>
      <c r="D9" s="2">
        <v>7088</v>
      </c>
    </row>
    <row r="10" spans="1:4" x14ac:dyDescent="0.2">
      <c r="A10" s="22"/>
      <c r="B10" s="22"/>
      <c r="C10" s="2"/>
      <c r="D10" s="2"/>
    </row>
    <row r="11" spans="1:4" x14ac:dyDescent="0.2">
      <c r="A11" s="19" t="s">
        <v>45</v>
      </c>
      <c r="B11" s="19">
        <v>2752</v>
      </c>
      <c r="C11" s="2">
        <v>6073</v>
      </c>
      <c r="D11" s="2">
        <v>7088</v>
      </c>
    </row>
    <row r="12" spans="1:4" x14ac:dyDescent="0.2">
      <c r="A12" s="33"/>
      <c r="B12" s="33"/>
    </row>
    <row r="13" spans="1:4" x14ac:dyDescent="0.2">
      <c r="A13" s="33"/>
      <c r="B13" s="33"/>
    </row>
    <row r="14" spans="1:4" x14ac:dyDescent="0.2">
      <c r="A14" s="4" t="s">
        <v>146</v>
      </c>
      <c r="B14" s="33"/>
    </row>
    <row r="15" spans="1:4" x14ac:dyDescent="0.2">
      <c r="A15" s="4" t="s">
        <v>68</v>
      </c>
      <c r="B15" s="33"/>
    </row>
    <row r="16" spans="1:4" x14ac:dyDescent="0.2">
      <c r="A16" s="4" t="s">
        <v>106</v>
      </c>
      <c r="B16" s="33"/>
    </row>
    <row r="17" spans="1:4" x14ac:dyDescent="0.2">
      <c r="A17" s="33"/>
      <c r="B17" s="33"/>
    </row>
    <row r="18" spans="1:4" x14ac:dyDescent="0.2">
      <c r="A18" s="19" t="s">
        <v>1</v>
      </c>
      <c r="B18" s="51" t="s">
        <v>30</v>
      </c>
      <c r="C18" s="22" t="s">
        <v>412</v>
      </c>
      <c r="D18" s="22" t="s">
        <v>455</v>
      </c>
    </row>
    <row r="19" spans="1:4" ht="15.75" x14ac:dyDescent="0.25">
      <c r="A19" s="27" t="s">
        <v>22</v>
      </c>
      <c r="B19" s="29"/>
      <c r="C19" s="2"/>
      <c r="D19" s="2"/>
    </row>
    <row r="20" spans="1:4" x14ac:dyDescent="0.2">
      <c r="A20" s="22" t="s">
        <v>69</v>
      </c>
      <c r="B20" s="19">
        <v>0</v>
      </c>
      <c r="C20" s="2">
        <v>0</v>
      </c>
      <c r="D20" s="2">
        <v>0</v>
      </c>
    </row>
    <row r="21" spans="1:4" x14ac:dyDescent="0.2">
      <c r="A21" s="22" t="s">
        <v>122</v>
      </c>
      <c r="B21" s="19">
        <v>0</v>
      </c>
      <c r="C21" s="2">
        <v>0</v>
      </c>
      <c r="D21" s="2">
        <v>0</v>
      </c>
    </row>
    <row r="22" spans="1:4" x14ac:dyDescent="0.2">
      <c r="A22" s="22" t="s">
        <v>413</v>
      </c>
      <c r="B22" s="22">
        <v>0</v>
      </c>
      <c r="C22" s="2">
        <v>931</v>
      </c>
      <c r="D22" s="2">
        <v>931</v>
      </c>
    </row>
    <row r="23" spans="1:4" x14ac:dyDescent="0.2">
      <c r="A23" s="19" t="s">
        <v>45</v>
      </c>
      <c r="B23" s="19">
        <v>0</v>
      </c>
      <c r="C23" s="2">
        <v>931</v>
      </c>
      <c r="D23" s="2">
        <v>931</v>
      </c>
    </row>
  </sheetData>
  <phoneticPr fontId="12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0"/>
  <sheetViews>
    <sheetView topLeftCell="A25" zoomScaleNormal="100" workbookViewId="0">
      <selection activeCell="A45" sqref="A45:XFD45"/>
    </sheetView>
  </sheetViews>
  <sheetFormatPr defaultRowHeight="12.75" x14ac:dyDescent="0.2"/>
  <cols>
    <col min="2" max="2" width="42.5703125" customWidth="1"/>
    <col min="3" max="3" width="10.7109375" customWidth="1"/>
    <col min="4" max="4" width="14" style="33" bestFit="1" customWidth="1"/>
    <col min="5" max="5" width="13.7109375" style="33" bestFit="1" customWidth="1"/>
  </cols>
  <sheetData>
    <row r="1" spans="1:25" x14ac:dyDescent="0.2">
      <c r="B1" s="4" t="s">
        <v>147</v>
      </c>
      <c r="E1" s="33" t="s">
        <v>22</v>
      </c>
    </row>
    <row r="2" spans="1:25" x14ac:dyDescent="0.2">
      <c r="B2" s="4" t="s">
        <v>99</v>
      </c>
    </row>
    <row r="3" spans="1:25" x14ac:dyDescent="0.2">
      <c r="B3" s="4" t="s">
        <v>65</v>
      </c>
    </row>
    <row r="5" spans="1:25" x14ac:dyDescent="0.2">
      <c r="A5" s="5"/>
      <c r="B5" t="s">
        <v>308</v>
      </c>
    </row>
    <row r="6" spans="1:25" x14ac:dyDescent="0.2">
      <c r="A6" s="5"/>
    </row>
    <row r="7" spans="1:25" x14ac:dyDescent="0.2">
      <c r="A7" s="5"/>
    </row>
    <row r="8" spans="1:25" x14ac:dyDescent="0.2">
      <c r="A8" s="1"/>
      <c r="B8" s="1"/>
      <c r="C8" s="57" t="s">
        <v>49</v>
      </c>
      <c r="D8" s="4"/>
    </row>
    <row r="9" spans="1:25" x14ac:dyDescent="0.2">
      <c r="A9" s="44" t="s">
        <v>0</v>
      </c>
      <c r="B9" s="44" t="s">
        <v>1</v>
      </c>
      <c r="C9" s="188">
        <v>2015</v>
      </c>
      <c r="D9" s="188"/>
      <c r="E9" s="188"/>
    </row>
    <row r="10" spans="1:25" ht="15.75" x14ac:dyDescent="0.25">
      <c r="A10" s="38"/>
      <c r="B10" s="39"/>
      <c r="C10" s="45" t="s">
        <v>25</v>
      </c>
      <c r="D10" s="44" t="s">
        <v>414</v>
      </c>
      <c r="E10" s="44" t="s">
        <v>428</v>
      </c>
    </row>
    <row r="11" spans="1:25" ht="18" x14ac:dyDescent="0.25">
      <c r="A11" s="40" t="s">
        <v>22</v>
      </c>
      <c r="B11" s="41" t="s">
        <v>2</v>
      </c>
      <c r="C11" s="41" t="s">
        <v>22</v>
      </c>
    </row>
    <row r="12" spans="1:25" ht="18" x14ac:dyDescent="0.25">
      <c r="A12" s="40"/>
      <c r="B12" s="41"/>
      <c r="C12" s="41"/>
    </row>
    <row r="13" spans="1:25" x14ac:dyDescent="0.2">
      <c r="A13" s="19" t="s">
        <v>19</v>
      </c>
      <c r="B13" s="19" t="s">
        <v>2</v>
      </c>
      <c r="C13" s="19">
        <v>7284</v>
      </c>
      <c r="D13" s="19">
        <v>2145</v>
      </c>
      <c r="E13" s="19">
        <v>2470</v>
      </c>
    </row>
    <row r="14" spans="1:25" x14ac:dyDescent="0.2">
      <c r="A14" s="19"/>
      <c r="B14" s="19" t="s">
        <v>293</v>
      </c>
      <c r="C14" s="19">
        <v>0</v>
      </c>
      <c r="D14" s="19">
        <v>6839</v>
      </c>
      <c r="E14" s="19">
        <v>4991</v>
      </c>
    </row>
    <row r="15" spans="1:25" x14ac:dyDescent="0.2">
      <c r="A15" s="19" t="s">
        <v>23</v>
      </c>
      <c r="B15" s="86" t="s">
        <v>342</v>
      </c>
      <c r="C15" s="19">
        <v>23240</v>
      </c>
      <c r="D15" s="22">
        <v>26674</v>
      </c>
      <c r="E15" s="22">
        <v>26619</v>
      </c>
    </row>
    <row r="16" spans="1:25" x14ac:dyDescent="0.2">
      <c r="A16" s="19" t="s">
        <v>26</v>
      </c>
      <c r="B16" s="19" t="s">
        <v>249</v>
      </c>
      <c r="C16" s="19">
        <v>20809</v>
      </c>
      <c r="D16" s="22">
        <v>25113</v>
      </c>
      <c r="E16" s="22">
        <v>25113</v>
      </c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x14ac:dyDescent="0.2">
      <c r="A17" s="19" t="s">
        <v>27</v>
      </c>
      <c r="B17" s="19" t="s">
        <v>56</v>
      </c>
      <c r="C17" s="19">
        <v>3170</v>
      </c>
      <c r="D17" s="22">
        <v>3775</v>
      </c>
      <c r="E17" s="22">
        <v>3775</v>
      </c>
      <c r="P17" s="6"/>
      <c r="Q17" s="6"/>
      <c r="R17" s="6"/>
      <c r="S17" s="6"/>
      <c r="T17" s="6"/>
      <c r="U17" s="6"/>
      <c r="V17" s="6"/>
      <c r="W17" s="6"/>
      <c r="X17" s="11"/>
      <c r="Y17" s="6"/>
    </row>
    <row r="18" spans="1:25" x14ac:dyDescent="0.2">
      <c r="A18" s="19" t="s">
        <v>28</v>
      </c>
      <c r="B18" s="19" t="s">
        <v>416</v>
      </c>
      <c r="C18" s="19"/>
      <c r="D18" s="22">
        <v>685</v>
      </c>
      <c r="E18" s="22">
        <v>124</v>
      </c>
      <c r="P18" s="6"/>
      <c r="Q18" s="6"/>
      <c r="R18" s="6"/>
      <c r="S18" s="6"/>
      <c r="T18" s="6"/>
      <c r="U18" s="6"/>
      <c r="V18" s="6"/>
      <c r="W18" s="6"/>
      <c r="X18" s="11"/>
      <c r="Y18" s="6"/>
    </row>
    <row r="19" spans="1:25" x14ac:dyDescent="0.2">
      <c r="A19" s="19" t="s">
        <v>196</v>
      </c>
      <c r="B19" s="19" t="s">
        <v>343</v>
      </c>
      <c r="C19" s="19">
        <v>2752</v>
      </c>
      <c r="D19" s="19">
        <v>6073</v>
      </c>
      <c r="E19" s="19">
        <v>7088</v>
      </c>
      <c r="P19" s="6"/>
      <c r="Q19" s="6"/>
      <c r="R19" s="6"/>
      <c r="S19" s="6"/>
      <c r="T19" s="6"/>
      <c r="U19" s="6"/>
      <c r="V19" s="6"/>
      <c r="W19" s="6"/>
      <c r="X19" s="11"/>
      <c r="Y19" s="6"/>
    </row>
    <row r="20" spans="1:25" x14ac:dyDescent="0.2">
      <c r="A20" s="46" t="s">
        <v>22</v>
      </c>
      <c r="B20" s="22" t="s">
        <v>22</v>
      </c>
      <c r="C20" s="22"/>
      <c r="D20" s="22"/>
      <c r="E20" s="22"/>
      <c r="P20" s="6"/>
      <c r="Q20" s="6"/>
      <c r="R20" s="6"/>
      <c r="S20" s="6"/>
      <c r="T20" s="6"/>
      <c r="U20" s="6"/>
      <c r="V20" s="6"/>
      <c r="W20" s="6"/>
      <c r="X20" s="11"/>
      <c r="Y20" s="6"/>
    </row>
    <row r="21" spans="1:25" x14ac:dyDescent="0.2">
      <c r="A21" s="23" t="s">
        <v>22</v>
      </c>
      <c r="B21" s="19" t="s">
        <v>134</v>
      </c>
      <c r="C21" s="19">
        <f>SUM(C13:C20)</f>
        <v>57255</v>
      </c>
      <c r="D21" s="22">
        <f>SUM(D13:D20)</f>
        <v>71304</v>
      </c>
      <c r="E21" s="22">
        <f>SUM(E13:E20)</f>
        <v>70180</v>
      </c>
      <c r="P21" s="6"/>
      <c r="Q21" s="6"/>
      <c r="R21" s="6"/>
      <c r="S21" s="6"/>
      <c r="T21" s="6"/>
      <c r="U21" s="6"/>
      <c r="V21" s="6"/>
      <c r="W21" s="6"/>
      <c r="X21" s="11"/>
      <c r="Y21" s="6"/>
    </row>
    <row r="22" spans="1:25" ht="18" x14ac:dyDescent="0.25">
      <c r="A22" s="42" t="s">
        <v>22</v>
      </c>
      <c r="B22" s="15" t="s">
        <v>22</v>
      </c>
      <c r="C22" s="15" t="s">
        <v>22</v>
      </c>
      <c r="P22" s="6"/>
      <c r="Q22" s="6"/>
      <c r="R22" s="6"/>
      <c r="S22" s="6"/>
      <c r="T22" s="6"/>
      <c r="U22" s="6"/>
      <c r="V22" s="6"/>
      <c r="W22" s="6"/>
      <c r="X22" s="11"/>
      <c r="Y22" s="6"/>
    </row>
    <row r="23" spans="1:25" ht="15.75" x14ac:dyDescent="0.25">
      <c r="A23" s="41" t="s">
        <v>22</v>
      </c>
      <c r="B23" s="41" t="s">
        <v>15</v>
      </c>
      <c r="C23" s="43"/>
      <c r="D23" s="35"/>
      <c r="P23" s="6"/>
      <c r="Q23" s="6"/>
      <c r="R23" s="6"/>
      <c r="S23" s="6"/>
      <c r="T23" s="6"/>
      <c r="U23" s="6"/>
      <c r="V23" s="6"/>
      <c r="W23" s="6"/>
      <c r="X23" s="11"/>
      <c r="Y23" s="6"/>
    </row>
    <row r="24" spans="1:25" ht="15.75" x14ac:dyDescent="0.25">
      <c r="A24" s="33"/>
      <c r="B24" s="41" t="s">
        <v>22</v>
      </c>
      <c r="C24" s="43"/>
      <c r="D24" s="35"/>
      <c r="P24" s="6"/>
      <c r="Q24" s="6"/>
      <c r="R24" s="6"/>
      <c r="S24" s="6"/>
      <c r="T24" s="6"/>
      <c r="U24" s="6"/>
      <c r="V24" s="6"/>
      <c r="W24" s="6"/>
      <c r="X24" s="11"/>
      <c r="Y24" s="6"/>
    </row>
    <row r="25" spans="1:25" ht="15.75" customHeight="1" x14ac:dyDescent="0.2">
      <c r="A25" s="19" t="s">
        <v>0</v>
      </c>
      <c r="B25" s="19" t="s">
        <v>1</v>
      </c>
      <c r="C25" s="188">
        <v>2015</v>
      </c>
      <c r="D25" s="188"/>
      <c r="E25" s="188"/>
      <c r="P25" s="6"/>
      <c r="Q25" s="11"/>
      <c r="R25" s="11"/>
      <c r="S25" s="11"/>
      <c r="T25" s="11"/>
      <c r="U25" s="11"/>
      <c r="V25" s="11"/>
      <c r="W25" s="11"/>
      <c r="X25" s="11"/>
      <c r="Y25" s="6"/>
    </row>
    <row r="26" spans="1:25" ht="15" x14ac:dyDescent="0.2">
      <c r="A26" s="47" t="s">
        <v>74</v>
      </c>
      <c r="B26" s="86" t="s">
        <v>344</v>
      </c>
      <c r="C26" s="19">
        <v>0</v>
      </c>
      <c r="D26" s="29">
        <v>6750</v>
      </c>
      <c r="E26" s="22">
        <v>15856</v>
      </c>
      <c r="P26" s="6"/>
      <c r="Q26" s="6"/>
      <c r="R26" s="6"/>
      <c r="S26" s="6"/>
      <c r="T26" s="6"/>
      <c r="U26" s="6"/>
      <c r="V26" s="11"/>
      <c r="W26" s="11"/>
      <c r="X26" s="6"/>
      <c r="Y26" s="6"/>
    </row>
    <row r="27" spans="1:25" ht="15" x14ac:dyDescent="0.2">
      <c r="A27" s="47" t="s">
        <v>26</v>
      </c>
      <c r="B27" s="19" t="s">
        <v>6</v>
      </c>
      <c r="C27" s="19">
        <v>565</v>
      </c>
      <c r="D27" s="29">
        <v>569</v>
      </c>
      <c r="E27" s="22">
        <v>379</v>
      </c>
      <c r="P27" s="6"/>
      <c r="Q27" s="6"/>
      <c r="R27" s="6"/>
      <c r="S27" s="6"/>
      <c r="T27" s="6"/>
      <c r="U27" s="6"/>
      <c r="V27" s="11"/>
      <c r="W27" s="11"/>
      <c r="X27" s="6"/>
      <c r="Y27" s="6"/>
    </row>
    <row r="28" spans="1:25" ht="15" x14ac:dyDescent="0.2">
      <c r="A28" s="19" t="s">
        <v>27</v>
      </c>
      <c r="B28" s="19" t="s">
        <v>249</v>
      </c>
      <c r="C28" s="19">
        <v>1877</v>
      </c>
      <c r="D28" s="29">
        <v>1877</v>
      </c>
      <c r="E28" s="22">
        <v>1877</v>
      </c>
      <c r="P28" s="6"/>
      <c r="Q28" s="6"/>
      <c r="R28" s="6"/>
      <c r="S28" s="6"/>
      <c r="T28" s="6"/>
      <c r="U28" s="6"/>
      <c r="V28" s="11"/>
      <c r="W28" s="11"/>
      <c r="X28" s="6"/>
      <c r="Y28" s="6"/>
    </row>
    <row r="29" spans="1:25" ht="15" x14ac:dyDescent="0.2">
      <c r="A29" s="19" t="s">
        <v>22</v>
      </c>
      <c r="B29" s="19" t="s">
        <v>135</v>
      </c>
      <c r="C29" s="19">
        <v>2442</v>
      </c>
      <c r="D29" s="29">
        <f>SUM(D26:D28)</f>
        <v>9196</v>
      </c>
      <c r="E29" s="22">
        <f>SUM(E26:E28)</f>
        <v>18112</v>
      </c>
    </row>
    <row r="30" spans="1:25" ht="15.75" x14ac:dyDescent="0.25">
      <c r="A30" s="8"/>
      <c r="D30" s="35"/>
    </row>
    <row r="31" spans="1:25" ht="20.25" x14ac:dyDescent="0.3">
      <c r="A31" s="67"/>
      <c r="B31" s="23" t="s">
        <v>105</v>
      </c>
      <c r="C31" s="134">
        <v>59697</v>
      </c>
      <c r="D31" s="134">
        <f>SUM(D21,D29)</f>
        <v>80500</v>
      </c>
      <c r="E31" s="134">
        <f>SUM(E21,E29)</f>
        <v>88292</v>
      </c>
    </row>
    <row r="32" spans="1:25" ht="15.75" x14ac:dyDescent="0.25">
      <c r="A32" s="8"/>
      <c r="D32" s="35"/>
    </row>
    <row r="33" spans="1:23" ht="15.75" x14ac:dyDescent="0.25">
      <c r="A33" s="8"/>
      <c r="D33" s="35"/>
    </row>
    <row r="34" spans="1:23" ht="15.75" x14ac:dyDescent="0.25">
      <c r="A34" s="8"/>
      <c r="D34" s="35"/>
    </row>
    <row r="35" spans="1:23" ht="15" x14ac:dyDescent="0.2">
      <c r="A35" s="43"/>
      <c r="B35" s="15" t="s">
        <v>149</v>
      </c>
      <c r="C35" s="43"/>
      <c r="D35" s="35"/>
    </row>
    <row r="36" spans="1:23" ht="15" x14ac:dyDescent="0.2">
      <c r="A36" s="25"/>
      <c r="B36" s="25"/>
      <c r="C36" s="25" t="s">
        <v>49</v>
      </c>
      <c r="D36" s="35"/>
    </row>
    <row r="37" spans="1:23" ht="15.75" customHeight="1" x14ac:dyDescent="0.2">
      <c r="A37" s="44" t="s">
        <v>0</v>
      </c>
      <c r="B37" s="44" t="s">
        <v>1</v>
      </c>
      <c r="C37" s="188">
        <v>2015</v>
      </c>
      <c r="D37" s="188"/>
      <c r="E37" s="188"/>
    </row>
    <row r="38" spans="1:23" ht="15.75" x14ac:dyDescent="0.25">
      <c r="A38" s="37"/>
      <c r="B38" s="37"/>
      <c r="C38" s="143" t="s">
        <v>25</v>
      </c>
      <c r="D38" s="147" t="s">
        <v>414</v>
      </c>
      <c r="E38" s="148" t="s">
        <v>428</v>
      </c>
    </row>
    <row r="39" spans="1:23" ht="15.75" x14ac:dyDescent="0.25">
      <c r="A39" s="43"/>
      <c r="B39" s="41" t="s">
        <v>8</v>
      </c>
      <c r="C39" s="43"/>
      <c r="D39" s="15"/>
      <c r="E39" s="15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15.75" x14ac:dyDescent="0.25">
      <c r="A40" s="43" t="s">
        <v>22</v>
      </c>
      <c r="B40" s="43"/>
      <c r="C40" s="41"/>
      <c r="D40" s="15"/>
      <c r="E40" s="15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x14ac:dyDescent="0.2">
      <c r="A41" s="22" t="s">
        <v>3</v>
      </c>
      <c r="B41" s="22" t="s">
        <v>62</v>
      </c>
      <c r="C41" s="22">
        <v>19983</v>
      </c>
      <c r="D41" s="22">
        <v>26590</v>
      </c>
      <c r="E41" s="22">
        <v>22919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x14ac:dyDescent="0.2">
      <c r="A42" s="22" t="s">
        <v>4</v>
      </c>
      <c r="B42" s="22" t="s">
        <v>63</v>
      </c>
      <c r="C42" s="22">
        <v>3407</v>
      </c>
      <c r="D42" s="22">
        <v>4738</v>
      </c>
      <c r="E42" s="22">
        <v>3751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x14ac:dyDescent="0.2">
      <c r="A43" s="49" t="s">
        <v>9</v>
      </c>
      <c r="B43" s="49" t="s">
        <v>131</v>
      </c>
      <c r="C43" s="22">
        <v>21766</v>
      </c>
      <c r="D43" s="22">
        <v>20211</v>
      </c>
      <c r="E43" s="22">
        <v>12933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x14ac:dyDescent="0.2">
      <c r="A44" s="49" t="s">
        <v>10</v>
      </c>
      <c r="B44" s="49" t="s">
        <v>415</v>
      </c>
      <c r="C44" s="22">
        <v>4565</v>
      </c>
      <c r="D44" s="49">
        <v>4764</v>
      </c>
      <c r="E44" s="49">
        <v>3524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x14ac:dyDescent="0.2">
      <c r="A45" s="22" t="s">
        <v>75</v>
      </c>
      <c r="B45" s="49" t="s">
        <v>137</v>
      </c>
      <c r="C45" s="22">
        <v>1917</v>
      </c>
      <c r="D45" s="49">
        <v>3566</v>
      </c>
      <c r="E45" s="49">
        <v>3140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x14ac:dyDescent="0.2">
      <c r="A46" s="22" t="s">
        <v>76</v>
      </c>
      <c r="B46" s="49" t="s">
        <v>154</v>
      </c>
      <c r="C46" s="22">
        <v>350</v>
      </c>
      <c r="D46" s="49">
        <v>350</v>
      </c>
      <c r="E46" s="49">
        <v>105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x14ac:dyDescent="0.2">
      <c r="A47" s="22" t="s">
        <v>12</v>
      </c>
      <c r="B47" s="49" t="s">
        <v>132</v>
      </c>
      <c r="C47" s="22">
        <v>100</v>
      </c>
      <c r="D47" s="49">
        <v>100</v>
      </c>
      <c r="E47" s="49">
        <v>0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x14ac:dyDescent="0.2">
      <c r="A48" s="22"/>
      <c r="B48" s="49" t="s">
        <v>420</v>
      </c>
      <c r="C48" s="22"/>
      <c r="D48" s="49">
        <v>931</v>
      </c>
      <c r="E48" s="49">
        <v>931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x14ac:dyDescent="0.2">
      <c r="A49" s="22"/>
      <c r="B49" s="23" t="s">
        <v>152</v>
      </c>
      <c r="C49" s="19">
        <f>SUM(C41:C48)</f>
        <v>52088</v>
      </c>
      <c r="D49" s="22">
        <f>SUM(D41:D48)</f>
        <v>61250</v>
      </c>
      <c r="E49" s="22">
        <f>SUM(E41:E48)</f>
        <v>47303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ht="15" x14ac:dyDescent="0.2">
      <c r="A50" s="43"/>
      <c r="B50" s="43"/>
      <c r="C50" s="43"/>
      <c r="D50" s="15"/>
      <c r="E50" s="15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ht="15.75" x14ac:dyDescent="0.25">
      <c r="A51" s="43"/>
      <c r="B51" s="28" t="s">
        <v>43</v>
      </c>
      <c r="C51" s="43"/>
      <c r="D51" s="15"/>
      <c r="E51" s="15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15.75" x14ac:dyDescent="0.25">
      <c r="A52" s="43" t="s">
        <v>22</v>
      </c>
      <c r="B52" s="28"/>
      <c r="C52" s="43"/>
      <c r="D52" s="15"/>
      <c r="E52" s="15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x14ac:dyDescent="0.2">
      <c r="A53" s="22" t="s">
        <v>3</v>
      </c>
      <c r="B53" s="49" t="s">
        <v>64</v>
      </c>
      <c r="C53" s="22">
        <v>5312</v>
      </c>
      <c r="D53" s="22">
        <v>11311</v>
      </c>
      <c r="E53" s="22">
        <v>11150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x14ac:dyDescent="0.2">
      <c r="A54" s="22" t="s">
        <v>4</v>
      </c>
      <c r="B54" s="49" t="s">
        <v>345</v>
      </c>
      <c r="C54" s="22">
        <v>1434</v>
      </c>
      <c r="D54" s="22">
        <v>3046</v>
      </c>
      <c r="E54" s="22">
        <v>3002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x14ac:dyDescent="0.2">
      <c r="A55" s="22" t="s">
        <v>9</v>
      </c>
      <c r="B55" s="49" t="s">
        <v>346</v>
      </c>
      <c r="C55" s="22">
        <v>475</v>
      </c>
      <c r="D55" s="22">
        <v>3562</v>
      </c>
      <c r="E55" s="22">
        <v>2805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x14ac:dyDescent="0.2">
      <c r="A56" s="22" t="s">
        <v>10</v>
      </c>
      <c r="B56" s="49" t="s">
        <v>347</v>
      </c>
      <c r="C56" s="22">
        <v>128</v>
      </c>
      <c r="D56" s="49">
        <v>811</v>
      </c>
      <c r="E56" s="49">
        <v>757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x14ac:dyDescent="0.2">
      <c r="A57" s="22" t="s">
        <v>75</v>
      </c>
      <c r="B57" s="49" t="s">
        <v>348</v>
      </c>
      <c r="C57" s="22">
        <v>260</v>
      </c>
      <c r="D57" s="49">
        <v>520</v>
      </c>
      <c r="E57" s="49">
        <v>0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x14ac:dyDescent="0.2">
      <c r="A58" s="22"/>
      <c r="B58" s="23" t="s">
        <v>153</v>
      </c>
      <c r="C58" s="19">
        <f>SUM(C53:C57)</f>
        <v>7609</v>
      </c>
      <c r="D58" s="22">
        <f>SUM(D53:D57)</f>
        <v>19250</v>
      </c>
      <c r="E58" s="22">
        <f>SUM(E53:E57)</f>
        <v>17714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x14ac:dyDescent="0.2">
      <c r="A59" s="6"/>
      <c r="B59" s="6"/>
      <c r="C59" s="6"/>
      <c r="D59" s="15"/>
      <c r="E59" s="15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18" x14ac:dyDescent="0.25">
      <c r="A60" s="2"/>
      <c r="B60" s="23" t="s">
        <v>151</v>
      </c>
      <c r="C60" s="139">
        <f>SUM(C58,C49)</f>
        <v>59697</v>
      </c>
      <c r="D60" s="139">
        <f>SUM(D58,D49)</f>
        <v>80500</v>
      </c>
      <c r="E60" s="139">
        <f>SUM(E49,E58)</f>
        <v>65017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 x14ac:dyDescent="0.2">
      <c r="A61" s="6"/>
      <c r="B61" s="6"/>
      <c r="C61" s="6"/>
      <c r="D61" s="15"/>
      <c r="E61" s="15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x14ac:dyDescent="0.25">
      <c r="A62" s="41"/>
      <c r="B62" s="41" t="s">
        <v>2</v>
      </c>
      <c r="C62" s="41">
        <f>SUM(C21)</f>
        <v>57255</v>
      </c>
      <c r="D62" s="41">
        <v>71304</v>
      </c>
      <c r="E62" s="41">
        <v>29366</v>
      </c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</row>
    <row r="63" spans="1:23" s="34" customFormat="1" ht="15.75" x14ac:dyDescent="0.25">
      <c r="A63" s="41"/>
      <c r="B63" s="41" t="s">
        <v>8</v>
      </c>
      <c r="C63" s="10">
        <f>SUM(C49)</f>
        <v>52088</v>
      </c>
      <c r="D63" s="41">
        <v>61250</v>
      </c>
      <c r="E63" s="41">
        <v>19008</v>
      </c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</row>
    <row r="64" spans="1:23" s="34" customFormat="1" ht="15.75" x14ac:dyDescent="0.25">
      <c r="A64" s="41"/>
      <c r="B64" s="28" t="s">
        <v>286</v>
      </c>
      <c r="C64" s="10">
        <f>SUM(C62-C63)</f>
        <v>5167</v>
      </c>
      <c r="D64" s="10">
        <f t="shared" ref="D64:E64" si="0">SUM(D62-D63)</f>
        <v>10054</v>
      </c>
      <c r="E64" s="10">
        <f t="shared" si="0"/>
        <v>10358</v>
      </c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</row>
    <row r="65" spans="1:23" s="34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</row>
    <row r="66" spans="1:23" s="34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</row>
    <row r="67" spans="1:23" s="34" customFormat="1" ht="15.75" x14ac:dyDescent="0.25">
      <c r="A67" s="41"/>
      <c r="B67" s="28" t="s">
        <v>15</v>
      </c>
      <c r="C67" s="41">
        <f>SUM(C29)</f>
        <v>2442</v>
      </c>
      <c r="D67" s="41">
        <v>9196</v>
      </c>
      <c r="E67" s="41">
        <v>2067</v>
      </c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</row>
    <row r="68" spans="1:23" s="34" customFormat="1" ht="15.75" x14ac:dyDescent="0.25">
      <c r="A68" s="41"/>
      <c r="B68" s="28" t="s">
        <v>43</v>
      </c>
      <c r="C68" s="41">
        <f>SUM(C58)</f>
        <v>7609</v>
      </c>
      <c r="D68" s="41">
        <v>19250</v>
      </c>
      <c r="E68" s="41">
        <v>9596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</row>
    <row r="69" spans="1:23" s="34" customFormat="1" ht="15.75" x14ac:dyDescent="0.25">
      <c r="A69" s="41"/>
      <c r="B69" s="28" t="s">
        <v>286</v>
      </c>
      <c r="C69" s="41">
        <f>SUM(C67-C68)</f>
        <v>-5167</v>
      </c>
      <c r="D69" s="41">
        <f t="shared" ref="D69:E69" si="1">SUM(D67-D68)</f>
        <v>-10054</v>
      </c>
      <c r="E69" s="41">
        <f t="shared" si="1"/>
        <v>-7529</v>
      </c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</row>
    <row r="70" spans="1:23" x14ac:dyDescent="0.2">
      <c r="A70" s="6"/>
      <c r="B70" s="6"/>
      <c r="C70" s="6"/>
      <c r="D70" s="15"/>
      <c r="E70" s="15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x14ac:dyDescent="0.2">
      <c r="A71" s="6"/>
      <c r="B71" s="6"/>
      <c r="C71" s="6"/>
      <c r="D71" s="15"/>
      <c r="E71" s="15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x14ac:dyDescent="0.2">
      <c r="A72" s="6"/>
      <c r="B72" s="6"/>
      <c r="C72" s="6"/>
      <c r="D72" s="15"/>
      <c r="E72" s="15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s="34" customFormat="1" ht="15.75" x14ac:dyDescent="0.25">
      <c r="A73" s="41"/>
      <c r="B73" s="41" t="s">
        <v>287</v>
      </c>
      <c r="C73" s="41">
        <f>SUM(C31)</f>
        <v>59697</v>
      </c>
      <c r="D73" s="41">
        <v>80500</v>
      </c>
      <c r="E73" s="41">
        <v>88292</v>
      </c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</row>
    <row r="74" spans="1:23" s="34" customFormat="1" ht="15.75" x14ac:dyDescent="0.25">
      <c r="A74" s="41"/>
      <c r="B74" s="41" t="s">
        <v>288</v>
      </c>
      <c r="C74" s="41">
        <v>59697</v>
      </c>
      <c r="D74" s="41">
        <v>80500</v>
      </c>
      <c r="E74" s="41">
        <v>65017</v>
      </c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</row>
    <row r="75" spans="1:23" s="34" customFormat="1" ht="15.75" x14ac:dyDescent="0.25">
      <c r="A75" s="41"/>
      <c r="B75" s="41" t="s">
        <v>289</v>
      </c>
      <c r="C75" s="41">
        <f>SUM(C73-C74)</f>
        <v>0</v>
      </c>
      <c r="D75" s="41">
        <f t="shared" ref="D75:E75" si="2">SUM(D73-D74)</f>
        <v>0</v>
      </c>
      <c r="E75" s="41">
        <f t="shared" si="2"/>
        <v>23275</v>
      </c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</row>
    <row r="76" spans="1:23" x14ac:dyDescent="0.2">
      <c r="A76" s="6"/>
      <c r="B76" s="6"/>
      <c r="C76" s="6"/>
      <c r="D76" s="15"/>
      <c r="E76" s="15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x14ac:dyDescent="0.2">
      <c r="A77" s="6"/>
      <c r="B77" s="6"/>
      <c r="C77" s="12"/>
      <c r="D77" s="15"/>
      <c r="E77" s="15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x14ac:dyDescent="0.2">
      <c r="A78" s="6"/>
      <c r="B78" s="6"/>
      <c r="C78" s="6"/>
      <c r="D78" s="15"/>
      <c r="E78" s="15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x14ac:dyDescent="0.2">
      <c r="A79" s="6"/>
      <c r="B79" s="6"/>
      <c r="C79" s="6"/>
      <c r="D79" s="15"/>
      <c r="E79" s="15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x14ac:dyDescent="0.2">
      <c r="A80" s="6"/>
      <c r="B80" s="6"/>
      <c r="C80" s="6"/>
      <c r="D80" s="15"/>
      <c r="E80" s="15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ht="15.75" x14ac:dyDescent="0.25">
      <c r="A81" s="6"/>
      <c r="B81" s="6"/>
      <c r="C81" s="10"/>
      <c r="D81" s="15"/>
      <c r="E81" s="15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x14ac:dyDescent="0.2">
      <c r="A82" s="6"/>
      <c r="B82" s="6"/>
      <c r="C82" s="6"/>
      <c r="D82" s="15"/>
      <c r="E82" s="15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x14ac:dyDescent="0.2">
      <c r="A83" s="6"/>
      <c r="B83" s="6"/>
      <c r="C83" s="6"/>
      <c r="D83" s="15"/>
      <c r="E83" s="15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x14ac:dyDescent="0.2">
      <c r="A84" s="6"/>
      <c r="B84" s="6"/>
      <c r="C84" s="6"/>
      <c r="D84" s="15"/>
      <c r="E84" s="15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x14ac:dyDescent="0.2">
      <c r="A85" s="6"/>
      <c r="B85" s="6"/>
      <c r="C85" s="6"/>
      <c r="D85" s="15"/>
      <c r="E85" s="15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x14ac:dyDescent="0.2">
      <c r="A86" s="6"/>
      <c r="B86" s="6"/>
      <c r="C86" s="6"/>
      <c r="D86" s="15"/>
      <c r="E86" s="15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x14ac:dyDescent="0.2">
      <c r="A87" s="6"/>
      <c r="B87" s="6"/>
      <c r="C87" s="6"/>
      <c r="D87" s="15"/>
      <c r="E87" s="15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x14ac:dyDescent="0.2">
      <c r="A88" s="6"/>
      <c r="B88" s="6"/>
      <c r="C88" s="6"/>
      <c r="D88" s="15"/>
      <c r="E88" s="15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x14ac:dyDescent="0.2">
      <c r="A89" s="6"/>
      <c r="B89" s="6"/>
      <c r="C89" s="6"/>
      <c r="D89" s="15"/>
      <c r="E89" s="15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x14ac:dyDescent="0.2">
      <c r="A90" s="6"/>
      <c r="B90" s="6"/>
      <c r="C90" s="6"/>
      <c r="D90" s="15"/>
      <c r="E90" s="15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x14ac:dyDescent="0.2">
      <c r="A91" s="6"/>
      <c r="B91" s="6"/>
      <c r="C91" s="6"/>
      <c r="D91" s="15"/>
      <c r="E91" s="15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x14ac:dyDescent="0.2">
      <c r="A92" s="6"/>
      <c r="B92" s="6"/>
      <c r="C92" s="6"/>
      <c r="D92" s="15"/>
      <c r="E92" s="15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x14ac:dyDescent="0.2">
      <c r="A93" s="6"/>
      <c r="B93" s="6"/>
      <c r="C93" s="6"/>
      <c r="D93" s="15"/>
      <c r="E93" s="15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x14ac:dyDescent="0.2">
      <c r="A94" s="6"/>
      <c r="B94" s="6"/>
      <c r="C94" s="6"/>
      <c r="D94" s="15"/>
      <c r="E94" s="15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x14ac:dyDescent="0.2">
      <c r="A95" s="6"/>
      <c r="B95" s="6"/>
      <c r="C95" s="13"/>
      <c r="D95" s="15"/>
      <c r="E95" s="15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x14ac:dyDescent="0.2">
      <c r="A96" s="6"/>
      <c r="B96" s="6"/>
      <c r="C96" s="13"/>
      <c r="D96" s="15"/>
      <c r="E96" s="15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x14ac:dyDescent="0.2">
      <c r="A97" s="6"/>
      <c r="B97" s="6"/>
      <c r="C97" s="13"/>
      <c r="D97" s="15"/>
      <c r="E97" s="15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x14ac:dyDescent="0.2">
      <c r="A98" s="6"/>
      <c r="B98" s="6"/>
      <c r="C98" s="6"/>
      <c r="D98" s="15"/>
      <c r="E98" s="15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x14ac:dyDescent="0.2">
      <c r="A99" s="6"/>
      <c r="B99" s="6"/>
      <c r="C99" s="12"/>
      <c r="D99" s="15"/>
      <c r="E99" s="15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x14ac:dyDescent="0.2">
      <c r="A100" s="6"/>
      <c r="B100" s="6"/>
      <c r="C100" s="6"/>
      <c r="D100" s="15"/>
      <c r="E100" s="15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5.75" x14ac:dyDescent="0.25">
      <c r="A101" s="6"/>
      <c r="B101" s="6"/>
      <c r="C101" s="10"/>
      <c r="D101" s="15"/>
      <c r="E101" s="15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x14ac:dyDescent="0.2">
      <c r="A102" s="6"/>
      <c r="B102" s="6"/>
      <c r="C102" s="6"/>
      <c r="D102" s="15"/>
      <c r="E102" s="15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x14ac:dyDescent="0.2">
      <c r="A103" s="6"/>
      <c r="B103" s="6"/>
      <c r="C103" s="12"/>
      <c r="D103" s="15"/>
      <c r="E103" s="15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x14ac:dyDescent="0.2">
      <c r="A104" s="6"/>
      <c r="B104" s="6"/>
      <c r="C104" s="12"/>
      <c r="D104" s="15"/>
      <c r="E104" s="15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x14ac:dyDescent="0.2">
      <c r="A105" s="6"/>
      <c r="B105" s="6"/>
      <c r="C105" s="6"/>
      <c r="D105" s="15"/>
      <c r="E105" s="15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x14ac:dyDescent="0.2">
      <c r="A106" s="6"/>
      <c r="B106" s="6"/>
      <c r="C106" s="6"/>
      <c r="D106" s="15"/>
      <c r="E106" s="15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x14ac:dyDescent="0.2">
      <c r="A107" s="6"/>
      <c r="B107" s="6"/>
      <c r="C107" s="6"/>
      <c r="D107" s="15"/>
      <c r="E107" s="15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x14ac:dyDescent="0.2">
      <c r="A108" s="6"/>
      <c r="B108" s="6"/>
      <c r="C108" s="14"/>
      <c r="D108" s="15"/>
      <c r="E108" s="15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x14ac:dyDescent="0.2">
      <c r="A109" s="6"/>
      <c r="B109" s="6"/>
      <c r="C109" s="6"/>
      <c r="D109" s="15"/>
      <c r="E109" s="15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x14ac:dyDescent="0.2">
      <c r="A110" s="6"/>
      <c r="B110" s="6"/>
      <c r="C110" s="6"/>
      <c r="D110" s="15"/>
      <c r="E110" s="15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x14ac:dyDescent="0.2">
      <c r="A111" s="6"/>
      <c r="B111" s="6"/>
      <c r="C111" s="6"/>
      <c r="D111" s="15"/>
      <c r="E111" s="15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x14ac:dyDescent="0.2">
      <c r="A112" s="6"/>
      <c r="B112" s="6"/>
      <c r="C112" s="6"/>
      <c r="D112" s="15"/>
      <c r="E112" s="15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x14ac:dyDescent="0.2">
      <c r="A113" s="6"/>
      <c r="B113" s="6"/>
      <c r="C113" s="6"/>
      <c r="D113" s="15"/>
      <c r="E113" s="15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x14ac:dyDescent="0.2">
      <c r="A114" s="6"/>
      <c r="B114" s="6"/>
      <c r="C114" s="6"/>
      <c r="D114" s="15"/>
      <c r="E114" s="15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x14ac:dyDescent="0.2">
      <c r="A115" s="6"/>
      <c r="B115" s="6"/>
      <c r="C115" s="6"/>
      <c r="D115" s="15"/>
      <c r="E115" s="15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x14ac:dyDescent="0.2">
      <c r="A116" s="6"/>
      <c r="B116" s="6"/>
      <c r="C116" s="6"/>
      <c r="D116" s="15"/>
      <c r="E116" s="15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x14ac:dyDescent="0.2">
      <c r="A117" s="6"/>
      <c r="B117" s="6"/>
      <c r="C117" s="6"/>
      <c r="D117" s="15"/>
      <c r="E117" s="15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x14ac:dyDescent="0.2">
      <c r="A118" s="6"/>
      <c r="B118" s="6"/>
      <c r="C118" s="6"/>
      <c r="D118" s="15"/>
      <c r="E118" s="15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x14ac:dyDescent="0.2">
      <c r="A119" s="6"/>
      <c r="B119" s="6"/>
      <c r="C119" s="6"/>
      <c r="D119" s="15"/>
      <c r="E119" s="15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x14ac:dyDescent="0.2">
      <c r="A120" s="6"/>
      <c r="B120" s="6"/>
      <c r="C120" s="6"/>
      <c r="D120" s="15"/>
      <c r="E120" s="15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x14ac:dyDescent="0.2">
      <c r="A121" s="6"/>
      <c r="B121" s="6"/>
      <c r="C121" s="6"/>
      <c r="D121" s="15"/>
      <c r="E121" s="15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x14ac:dyDescent="0.2">
      <c r="A122" s="6"/>
      <c r="B122" s="6"/>
      <c r="C122" s="6"/>
      <c r="D122" s="15"/>
      <c r="E122" s="15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x14ac:dyDescent="0.2">
      <c r="A123" s="6"/>
      <c r="B123" s="6"/>
      <c r="C123" s="6"/>
      <c r="D123" s="15"/>
      <c r="E123" s="15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x14ac:dyDescent="0.2">
      <c r="A124" s="6"/>
      <c r="B124" s="6"/>
      <c r="C124" s="6"/>
      <c r="D124" s="15"/>
      <c r="E124" s="15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x14ac:dyDescent="0.2">
      <c r="A125" s="6"/>
      <c r="B125" s="6"/>
      <c r="C125" s="12"/>
      <c r="D125" s="15"/>
      <c r="E125" s="1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x14ac:dyDescent="0.2">
      <c r="A126" s="6"/>
      <c r="B126" s="6"/>
      <c r="C126" s="6"/>
      <c r="D126" s="15"/>
      <c r="E126" s="15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x14ac:dyDescent="0.2">
      <c r="A127" s="6"/>
      <c r="B127" s="6"/>
      <c r="C127" s="6"/>
      <c r="D127" s="15"/>
      <c r="E127" s="15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x14ac:dyDescent="0.2">
      <c r="A128" s="6"/>
      <c r="B128" s="6"/>
      <c r="C128" s="6"/>
      <c r="D128" s="15"/>
      <c r="E128" s="15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x14ac:dyDescent="0.2">
      <c r="A129" s="6"/>
      <c r="B129" s="6"/>
      <c r="C129" s="6"/>
      <c r="D129" s="15"/>
      <c r="E129" s="15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x14ac:dyDescent="0.2">
      <c r="A130" s="6"/>
      <c r="B130" s="6"/>
      <c r="C130" s="6"/>
      <c r="D130" s="15"/>
      <c r="E130" s="15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x14ac:dyDescent="0.2">
      <c r="A131" s="6"/>
      <c r="B131" s="6"/>
      <c r="C131" s="6"/>
      <c r="D131" s="15"/>
      <c r="E131" s="15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x14ac:dyDescent="0.2">
      <c r="A132" s="6"/>
      <c r="B132" s="6"/>
      <c r="C132" s="6"/>
      <c r="D132" s="15"/>
      <c r="E132" s="15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x14ac:dyDescent="0.2">
      <c r="A133" s="6"/>
      <c r="B133" s="6"/>
      <c r="C133" s="6"/>
      <c r="D133" s="15"/>
      <c r="E133" s="15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x14ac:dyDescent="0.2">
      <c r="A134" s="6"/>
      <c r="B134" s="6"/>
      <c r="C134" s="6"/>
      <c r="D134" s="15"/>
      <c r="E134" s="15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x14ac:dyDescent="0.2">
      <c r="A135" s="6"/>
      <c r="B135" s="6"/>
      <c r="C135" s="6"/>
      <c r="D135" s="15"/>
      <c r="E135" s="15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x14ac:dyDescent="0.2">
      <c r="A136" s="6"/>
      <c r="B136" s="6"/>
      <c r="C136" s="6"/>
      <c r="D136" s="15"/>
      <c r="E136" s="15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x14ac:dyDescent="0.2">
      <c r="A137" s="6"/>
      <c r="B137" s="6"/>
      <c r="C137" s="12"/>
      <c r="D137" s="15"/>
      <c r="E137" s="15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x14ac:dyDescent="0.2">
      <c r="A138" s="6"/>
      <c r="B138" s="6"/>
      <c r="C138" s="6"/>
      <c r="D138" s="15"/>
      <c r="E138" s="15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x14ac:dyDescent="0.2">
      <c r="A139" s="6"/>
      <c r="B139" s="6"/>
      <c r="C139" s="6"/>
      <c r="D139" s="15"/>
      <c r="E139" s="15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x14ac:dyDescent="0.2">
      <c r="A140" s="6"/>
      <c r="B140" s="6"/>
      <c r="C140" s="6"/>
      <c r="D140" s="15"/>
      <c r="E140" s="15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x14ac:dyDescent="0.2">
      <c r="A141" s="6"/>
      <c r="B141" s="6"/>
      <c r="C141" s="6"/>
      <c r="D141" s="15"/>
      <c r="E141" s="15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x14ac:dyDescent="0.2">
      <c r="A142" s="6"/>
      <c r="B142" s="6"/>
      <c r="C142" s="12"/>
      <c r="D142" s="15"/>
      <c r="E142" s="15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x14ac:dyDescent="0.2">
      <c r="A143" s="6"/>
      <c r="B143" s="6"/>
      <c r="C143" s="6"/>
      <c r="D143" s="15"/>
      <c r="E143" s="15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x14ac:dyDescent="0.2">
      <c r="A144" s="6"/>
      <c r="B144" s="6"/>
      <c r="C144" s="6"/>
      <c r="D144" s="15"/>
      <c r="E144" s="15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x14ac:dyDescent="0.2">
      <c r="A145" s="6"/>
      <c r="B145" s="6"/>
      <c r="C145" s="6"/>
      <c r="D145" s="15"/>
      <c r="E145" s="15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x14ac:dyDescent="0.2">
      <c r="A146" s="6"/>
      <c r="B146" s="6"/>
      <c r="C146" s="6"/>
      <c r="D146" s="15"/>
      <c r="E146" s="15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x14ac:dyDescent="0.2">
      <c r="A147" s="6"/>
      <c r="B147" s="6"/>
      <c r="C147" s="6"/>
      <c r="D147" s="15"/>
      <c r="E147" s="15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x14ac:dyDescent="0.2">
      <c r="A148" s="6"/>
      <c r="B148" s="6"/>
      <c r="C148" s="6"/>
      <c r="D148" s="15"/>
      <c r="E148" s="15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x14ac:dyDescent="0.2">
      <c r="A149" s="6"/>
      <c r="B149" s="6"/>
      <c r="C149" s="6"/>
      <c r="D149" s="15"/>
      <c r="E149" s="15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x14ac:dyDescent="0.2">
      <c r="A150" s="6"/>
      <c r="B150" s="6"/>
      <c r="C150" s="6"/>
      <c r="D150" s="15"/>
      <c r="E150" s="15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x14ac:dyDescent="0.2">
      <c r="A151" s="6"/>
      <c r="B151" s="6"/>
      <c r="C151" s="6"/>
      <c r="D151" s="15"/>
      <c r="E151" s="15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x14ac:dyDescent="0.2">
      <c r="A152" s="6"/>
      <c r="B152" s="6"/>
      <c r="C152" s="6"/>
      <c r="D152" s="15"/>
      <c r="E152" s="15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x14ac:dyDescent="0.2">
      <c r="A153" s="6"/>
      <c r="B153" s="6"/>
      <c r="C153" s="6"/>
      <c r="D153" s="15"/>
      <c r="E153" s="15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15.75" x14ac:dyDescent="0.25">
      <c r="A154" s="6"/>
      <c r="B154" s="6"/>
      <c r="C154" s="10"/>
      <c r="D154" s="15"/>
      <c r="E154" s="15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x14ac:dyDescent="0.2">
      <c r="A155" s="6"/>
      <c r="B155" s="6"/>
      <c r="C155" s="12"/>
      <c r="D155" s="15"/>
      <c r="E155" s="15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x14ac:dyDescent="0.2">
      <c r="A156" s="6"/>
      <c r="B156" s="6"/>
      <c r="C156" s="6"/>
      <c r="D156" s="15"/>
      <c r="E156" s="15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x14ac:dyDescent="0.2">
      <c r="A157" s="6"/>
      <c r="B157" s="6"/>
      <c r="C157" s="12"/>
      <c r="D157" s="15"/>
      <c r="E157" s="15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x14ac:dyDescent="0.2">
      <c r="A158" s="6"/>
      <c r="B158" s="6"/>
      <c r="C158" s="6"/>
      <c r="D158" s="15"/>
      <c r="E158" s="15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x14ac:dyDescent="0.2">
      <c r="A159" s="6"/>
      <c r="B159" s="6"/>
      <c r="C159" s="6"/>
      <c r="D159" s="15"/>
      <c r="E159" s="15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x14ac:dyDescent="0.2">
      <c r="A160" s="6"/>
      <c r="B160" s="6"/>
      <c r="C160" s="6"/>
      <c r="D160" s="15"/>
      <c r="E160" s="15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x14ac:dyDescent="0.2">
      <c r="A161" s="6"/>
      <c r="B161" s="6"/>
      <c r="C161" s="6"/>
      <c r="D161" s="15"/>
      <c r="E161" s="15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x14ac:dyDescent="0.2">
      <c r="A162" s="6"/>
      <c r="B162" s="6"/>
      <c r="C162" s="6"/>
      <c r="D162" s="15"/>
      <c r="E162" s="15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x14ac:dyDescent="0.2">
      <c r="A163" s="6"/>
      <c r="B163" s="6"/>
      <c r="C163" s="6"/>
      <c r="D163" s="15"/>
      <c r="E163" s="15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x14ac:dyDescent="0.2">
      <c r="A164" s="6"/>
      <c r="B164" s="6"/>
      <c r="C164" s="6"/>
      <c r="D164" s="15"/>
      <c r="E164" s="15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x14ac:dyDescent="0.2">
      <c r="A165" s="6"/>
      <c r="B165" s="6"/>
      <c r="C165" s="12"/>
      <c r="D165" s="15"/>
      <c r="E165" s="15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x14ac:dyDescent="0.2">
      <c r="A166" s="6"/>
      <c r="B166" s="6"/>
      <c r="C166" s="6"/>
      <c r="D166" s="15"/>
      <c r="E166" s="15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x14ac:dyDescent="0.2">
      <c r="A167" s="6"/>
      <c r="B167" s="6"/>
      <c r="C167" s="6"/>
      <c r="D167" s="15"/>
      <c r="E167" s="15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x14ac:dyDescent="0.2">
      <c r="A168" s="6"/>
      <c r="B168" s="6"/>
      <c r="C168" s="6"/>
      <c r="D168" s="15"/>
      <c r="E168" s="15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x14ac:dyDescent="0.2">
      <c r="A169" s="6"/>
      <c r="B169" s="6"/>
      <c r="C169" s="6"/>
      <c r="D169" s="15"/>
      <c r="E169" s="15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x14ac:dyDescent="0.2">
      <c r="A170" s="6"/>
      <c r="B170" s="6"/>
      <c r="C170" s="12"/>
      <c r="D170" s="15"/>
      <c r="E170" s="15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x14ac:dyDescent="0.2">
      <c r="A171" s="6"/>
      <c r="B171" s="6"/>
      <c r="C171" s="6"/>
      <c r="D171" s="15"/>
      <c r="E171" s="15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x14ac:dyDescent="0.2">
      <c r="A172" s="6"/>
      <c r="B172" s="6"/>
      <c r="C172" s="12"/>
      <c r="D172" s="15"/>
      <c r="E172" s="15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x14ac:dyDescent="0.2">
      <c r="A173" s="6"/>
      <c r="B173" s="6"/>
      <c r="C173" s="12"/>
      <c r="D173" s="15"/>
      <c r="E173" s="15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x14ac:dyDescent="0.2">
      <c r="A174" s="6"/>
      <c r="B174" s="6"/>
      <c r="C174" s="6"/>
      <c r="D174" s="15"/>
      <c r="E174" s="15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x14ac:dyDescent="0.2">
      <c r="A175" s="6"/>
      <c r="B175" s="6"/>
      <c r="C175" s="6"/>
      <c r="D175" s="15"/>
      <c r="E175" s="15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x14ac:dyDescent="0.2">
      <c r="A176" s="6"/>
      <c r="B176" s="6"/>
      <c r="C176" s="6"/>
      <c r="D176" s="15"/>
      <c r="E176" s="15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x14ac:dyDescent="0.2">
      <c r="A177" s="6"/>
      <c r="B177" s="6"/>
      <c r="C177" s="6"/>
      <c r="D177" s="15"/>
      <c r="E177" s="15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x14ac:dyDescent="0.2">
      <c r="A178" s="6"/>
      <c r="B178" s="6"/>
      <c r="C178" s="6"/>
      <c r="D178" s="15"/>
      <c r="E178" s="15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x14ac:dyDescent="0.2">
      <c r="A179" s="6"/>
      <c r="B179" s="6"/>
      <c r="C179" s="6"/>
      <c r="D179" s="15"/>
      <c r="E179" s="15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x14ac:dyDescent="0.2">
      <c r="A180" s="6"/>
      <c r="B180" s="6"/>
      <c r="C180" s="6"/>
      <c r="D180" s="15"/>
      <c r="E180" s="15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x14ac:dyDescent="0.2">
      <c r="A181" s="6"/>
      <c r="B181" s="6"/>
      <c r="C181" s="6"/>
      <c r="D181" s="15"/>
      <c r="E181" s="15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x14ac:dyDescent="0.2">
      <c r="A182" s="6"/>
      <c r="B182" s="6"/>
      <c r="C182" s="6"/>
      <c r="D182" s="15"/>
      <c r="E182" s="15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x14ac:dyDescent="0.2">
      <c r="A183" s="6"/>
      <c r="B183" s="6"/>
      <c r="C183" s="6"/>
      <c r="D183" s="15"/>
      <c r="E183" s="15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x14ac:dyDescent="0.2">
      <c r="A184" s="6"/>
      <c r="B184" s="6"/>
      <c r="C184" s="6"/>
      <c r="D184" s="15"/>
      <c r="E184" s="15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x14ac:dyDescent="0.2">
      <c r="A185" s="6"/>
      <c r="B185" s="6"/>
      <c r="C185" s="12"/>
      <c r="D185" s="15"/>
      <c r="E185" s="15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x14ac:dyDescent="0.2">
      <c r="A186" s="6"/>
      <c r="B186" s="6"/>
      <c r="C186" s="6"/>
      <c r="D186" s="15"/>
      <c r="E186" s="15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x14ac:dyDescent="0.2">
      <c r="A187" s="6"/>
      <c r="B187" s="6"/>
      <c r="C187" s="6"/>
      <c r="D187" s="15"/>
      <c r="E187" s="15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x14ac:dyDescent="0.2">
      <c r="A188" s="6"/>
      <c r="B188" s="6"/>
      <c r="C188" s="6"/>
      <c r="D188" s="15"/>
      <c r="E188" s="15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x14ac:dyDescent="0.2">
      <c r="A189" s="6"/>
      <c r="B189" s="6"/>
      <c r="C189" s="6"/>
      <c r="D189" s="15"/>
      <c r="E189" s="15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x14ac:dyDescent="0.2">
      <c r="A190" s="6"/>
      <c r="B190" s="6"/>
      <c r="C190" s="13"/>
      <c r="D190" s="15"/>
      <c r="E190" s="15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x14ac:dyDescent="0.2">
      <c r="A191" s="6"/>
      <c r="B191" s="6"/>
      <c r="C191" s="13"/>
      <c r="D191" s="15"/>
      <c r="E191" s="15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x14ac:dyDescent="0.2">
      <c r="A192" s="6"/>
      <c r="B192" s="6"/>
      <c r="C192" s="13"/>
      <c r="D192" s="15"/>
      <c r="E192" s="15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x14ac:dyDescent="0.2">
      <c r="A193" s="6"/>
      <c r="B193" s="6"/>
      <c r="C193" s="6"/>
      <c r="D193" s="15"/>
      <c r="E193" s="15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15" x14ac:dyDescent="0.2">
      <c r="A194" s="6"/>
      <c r="B194" s="6"/>
      <c r="C194" s="9"/>
      <c r="D194" s="15"/>
      <c r="E194" s="15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x14ac:dyDescent="0.2">
      <c r="A195" s="6"/>
      <c r="B195" s="6"/>
      <c r="C195" s="6"/>
      <c r="D195" s="15"/>
      <c r="E195" s="15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x14ac:dyDescent="0.2">
      <c r="A196" s="6"/>
      <c r="B196" s="6"/>
      <c r="C196" s="6"/>
      <c r="D196" s="15"/>
      <c r="E196" s="15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x14ac:dyDescent="0.2">
      <c r="A197" s="6"/>
      <c r="B197" s="6"/>
      <c r="C197" s="6"/>
      <c r="D197" s="15"/>
      <c r="E197" s="15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x14ac:dyDescent="0.2">
      <c r="A198" s="6"/>
      <c r="B198" s="6"/>
      <c r="C198" s="6"/>
      <c r="D198" s="15"/>
      <c r="E198" s="15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x14ac:dyDescent="0.2">
      <c r="A199" s="6"/>
      <c r="B199" s="6"/>
      <c r="C199" s="6"/>
      <c r="D199" s="15"/>
      <c r="E199" s="15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x14ac:dyDescent="0.2">
      <c r="A200" s="6"/>
      <c r="B200" s="6"/>
      <c r="C200" s="6"/>
      <c r="D200" s="15"/>
      <c r="E200" s="15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x14ac:dyDescent="0.2">
      <c r="A201" s="6"/>
      <c r="B201" s="6"/>
      <c r="C201" s="6"/>
      <c r="D201" s="15"/>
      <c r="E201" s="15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x14ac:dyDescent="0.2">
      <c r="A202" s="6"/>
      <c r="B202" s="6"/>
      <c r="C202" s="6"/>
      <c r="D202" s="15"/>
      <c r="E202" s="15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x14ac:dyDescent="0.2">
      <c r="A203" s="6"/>
      <c r="B203" s="6"/>
      <c r="C203" s="6"/>
      <c r="D203" s="15"/>
      <c r="E203" s="15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x14ac:dyDescent="0.2">
      <c r="A204" s="6"/>
      <c r="B204" s="6"/>
      <c r="C204" s="6"/>
      <c r="D204" s="15"/>
      <c r="E204" s="15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x14ac:dyDescent="0.2">
      <c r="A205" s="6"/>
      <c r="B205" s="6"/>
      <c r="C205" s="6"/>
      <c r="D205" s="15"/>
      <c r="E205" s="15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15.75" x14ac:dyDescent="0.25">
      <c r="A206" s="6"/>
      <c r="B206" s="6"/>
      <c r="C206" s="10"/>
      <c r="D206" s="15"/>
      <c r="E206" s="15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x14ac:dyDescent="0.2">
      <c r="A207" s="6"/>
      <c r="B207" s="6"/>
      <c r="C207" s="6"/>
      <c r="D207" s="15"/>
      <c r="E207" s="15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x14ac:dyDescent="0.2">
      <c r="A208" s="6"/>
      <c r="B208" s="6"/>
      <c r="C208" s="6"/>
      <c r="D208" s="15"/>
      <c r="E208" s="15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x14ac:dyDescent="0.2">
      <c r="A209" s="6"/>
      <c r="B209" s="6"/>
      <c r="C209" s="6"/>
      <c r="D209" s="15"/>
      <c r="E209" s="15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x14ac:dyDescent="0.2">
      <c r="A210" s="6"/>
      <c r="B210" s="6"/>
      <c r="C210" s="6"/>
      <c r="D210" s="15"/>
      <c r="E210" s="15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x14ac:dyDescent="0.2">
      <c r="A211" s="6"/>
      <c r="B211" s="6"/>
      <c r="C211" s="6"/>
      <c r="D211" s="15"/>
      <c r="E211" s="15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x14ac:dyDescent="0.2">
      <c r="A212" s="6"/>
      <c r="B212" s="6"/>
      <c r="C212" s="6"/>
      <c r="D212" s="15"/>
      <c r="E212" s="15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x14ac:dyDescent="0.2">
      <c r="A213" s="6"/>
      <c r="B213" s="6"/>
      <c r="C213" s="6"/>
      <c r="D213" s="15"/>
      <c r="E213" s="15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x14ac:dyDescent="0.2">
      <c r="A214" s="6"/>
      <c r="B214" s="6"/>
      <c r="C214" s="6"/>
      <c r="D214" s="15"/>
      <c r="E214" s="15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x14ac:dyDescent="0.2">
      <c r="A215" s="6"/>
      <c r="B215" s="6"/>
      <c r="C215" s="6"/>
      <c r="D215" s="15"/>
      <c r="E215" s="15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x14ac:dyDescent="0.2">
      <c r="A216" s="6"/>
      <c r="B216" s="6"/>
      <c r="C216" s="6"/>
      <c r="D216" s="15"/>
      <c r="E216" s="15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x14ac:dyDescent="0.2">
      <c r="A217" s="6"/>
      <c r="B217" s="6"/>
      <c r="C217" s="6"/>
      <c r="D217" s="15"/>
      <c r="E217" s="15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x14ac:dyDescent="0.2">
      <c r="A218" s="6"/>
      <c r="B218" s="6"/>
      <c r="C218" s="6"/>
      <c r="D218" s="15"/>
      <c r="E218" s="15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x14ac:dyDescent="0.2">
      <c r="A219" s="6"/>
      <c r="B219" s="6"/>
      <c r="C219" s="6"/>
      <c r="D219" s="15"/>
      <c r="E219" s="15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x14ac:dyDescent="0.2">
      <c r="A220" s="6"/>
      <c r="B220" s="6"/>
      <c r="C220" s="6"/>
      <c r="D220" s="15"/>
      <c r="E220" s="15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x14ac:dyDescent="0.2">
      <c r="A221" s="6"/>
      <c r="B221" s="6"/>
      <c r="C221" s="6"/>
      <c r="D221" s="15"/>
      <c r="E221" s="15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15" x14ac:dyDescent="0.25">
      <c r="A222" s="6"/>
      <c r="B222" s="6"/>
      <c r="C222" s="16"/>
      <c r="D222" s="144"/>
      <c r="E222" s="15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15" x14ac:dyDescent="0.25">
      <c r="A223" s="6"/>
      <c r="B223" s="6"/>
      <c r="C223" s="16"/>
      <c r="D223" s="144"/>
      <c r="E223" s="15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15" x14ac:dyDescent="0.25">
      <c r="A224" s="6"/>
      <c r="B224" s="6"/>
      <c r="C224" s="16"/>
      <c r="D224" s="144"/>
      <c r="E224" s="15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15" x14ac:dyDescent="0.25">
      <c r="A225" s="6"/>
      <c r="B225" s="6"/>
      <c r="C225" s="16"/>
      <c r="D225" s="144"/>
      <c r="E225" s="15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14.25" x14ac:dyDescent="0.2">
      <c r="A226" s="6"/>
      <c r="B226" s="6"/>
      <c r="C226" s="17"/>
      <c r="D226" s="145"/>
      <c r="E226" s="145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15" x14ac:dyDescent="0.25">
      <c r="A227" s="6"/>
      <c r="B227" s="6"/>
      <c r="C227" s="18"/>
      <c r="D227" s="126"/>
      <c r="E227" s="12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15" x14ac:dyDescent="0.25">
      <c r="A228" s="6"/>
      <c r="B228" s="6"/>
      <c r="C228" s="17"/>
      <c r="D228" s="126"/>
      <c r="E228" s="12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14.25" x14ac:dyDescent="0.2">
      <c r="A229" s="6"/>
      <c r="B229" s="6"/>
      <c r="C229" s="17"/>
      <c r="D229" s="145"/>
      <c r="E229" s="145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14.25" x14ac:dyDescent="0.2">
      <c r="A230" s="6"/>
      <c r="B230" s="6"/>
      <c r="C230" s="17"/>
      <c r="D230" s="145"/>
      <c r="E230" s="145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14.25" x14ac:dyDescent="0.2">
      <c r="A231" s="6"/>
      <c r="B231" s="6"/>
      <c r="C231" s="17"/>
      <c r="D231" s="145"/>
      <c r="E231" s="145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14.25" x14ac:dyDescent="0.2">
      <c r="A232" s="6"/>
      <c r="B232" s="6"/>
      <c r="C232" s="17"/>
      <c r="D232" s="145"/>
      <c r="E232" s="145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14.25" x14ac:dyDescent="0.2">
      <c r="A233" s="6"/>
      <c r="B233" s="6"/>
      <c r="C233" s="17"/>
      <c r="D233" s="145"/>
      <c r="E233" s="145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15" x14ac:dyDescent="0.25">
      <c r="A234" s="6"/>
      <c r="B234" s="6"/>
      <c r="C234" s="17"/>
      <c r="D234" s="126"/>
      <c r="E234" s="12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spans="1:23" x14ac:dyDescent="0.2">
      <c r="A235" s="6"/>
      <c r="B235" s="6"/>
      <c r="C235" s="6"/>
      <c r="D235" s="15"/>
      <c r="E235" s="15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x14ac:dyDescent="0.2">
      <c r="A236" s="6"/>
      <c r="B236" s="6"/>
      <c r="C236" s="6"/>
      <c r="D236" s="15"/>
      <c r="E236" s="15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</row>
    <row r="237" spans="1:23" x14ac:dyDescent="0.2">
      <c r="A237" s="6"/>
      <c r="B237" s="6"/>
      <c r="C237" s="6"/>
      <c r="D237" s="15"/>
      <c r="E237" s="15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x14ac:dyDescent="0.2">
      <c r="A238" s="6"/>
      <c r="B238" s="6"/>
      <c r="C238" s="11"/>
      <c r="D238" s="11"/>
      <c r="E238" s="15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</row>
    <row r="239" spans="1:23" x14ac:dyDescent="0.2">
      <c r="A239" s="6"/>
      <c r="B239" s="6"/>
      <c r="C239" s="11"/>
      <c r="D239" s="11"/>
      <c r="E239" s="15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x14ac:dyDescent="0.2">
      <c r="A240" s="6"/>
      <c r="B240" s="6"/>
      <c r="C240" s="11"/>
      <c r="D240" s="11"/>
      <c r="E240" s="15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</row>
    <row r="241" spans="1:23" x14ac:dyDescent="0.2">
      <c r="A241" s="6"/>
      <c r="B241" s="6"/>
      <c r="C241" s="6"/>
      <c r="D241" s="15"/>
      <c r="E241" s="15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x14ac:dyDescent="0.2">
      <c r="A242" s="6"/>
      <c r="B242" s="6"/>
      <c r="C242" s="11"/>
      <c r="D242" s="11"/>
      <c r="E242" s="11"/>
      <c r="F242" s="1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</row>
    <row r="243" spans="1:23" x14ac:dyDescent="0.2">
      <c r="A243" s="6"/>
      <c r="B243" s="6"/>
      <c r="C243" s="6"/>
      <c r="D243" s="15"/>
      <c r="E243" s="15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</row>
    <row r="244" spans="1:23" x14ac:dyDescent="0.2">
      <c r="A244" s="6"/>
      <c r="B244" s="6"/>
      <c r="C244" s="6"/>
      <c r="D244" s="15"/>
      <c r="E244" s="15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</row>
    <row r="245" spans="1:23" x14ac:dyDescent="0.2">
      <c r="A245" s="6"/>
      <c r="B245" s="6"/>
      <c r="C245" s="6"/>
      <c r="D245" s="15"/>
      <c r="E245" s="15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x14ac:dyDescent="0.2">
      <c r="A246" s="6"/>
      <c r="B246" s="6"/>
      <c r="C246" s="6"/>
      <c r="D246" s="15"/>
      <c r="E246" s="15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</row>
    <row r="247" spans="1:23" x14ac:dyDescent="0.2">
      <c r="A247" s="6"/>
      <c r="B247" s="6"/>
      <c r="C247" s="6"/>
      <c r="D247" s="15"/>
      <c r="E247" s="15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x14ac:dyDescent="0.2">
      <c r="A248" s="6"/>
      <c r="B248" s="6"/>
      <c r="C248" s="6"/>
      <c r="D248" s="15"/>
      <c r="E248" s="15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</row>
    <row r="249" spans="1:23" x14ac:dyDescent="0.2">
      <c r="A249" s="6"/>
      <c r="B249" s="6"/>
      <c r="C249" s="6"/>
      <c r="D249" s="15"/>
      <c r="E249" s="15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x14ac:dyDescent="0.2">
      <c r="A250" s="6"/>
      <c r="B250" s="6"/>
      <c r="C250" s="6"/>
      <c r="D250" s="15"/>
      <c r="E250" s="15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</row>
    <row r="251" spans="1:23" x14ac:dyDescent="0.2">
      <c r="A251" s="6"/>
      <c r="B251" s="6"/>
      <c r="C251" s="6"/>
      <c r="D251" s="15"/>
      <c r="E251" s="15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x14ac:dyDescent="0.2">
      <c r="A252" s="6"/>
      <c r="B252" s="6"/>
      <c r="C252" s="6"/>
      <c r="D252" s="15"/>
      <c r="E252" s="15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</row>
    <row r="253" spans="1:23" x14ac:dyDescent="0.2">
      <c r="A253" s="6"/>
      <c r="B253" s="6"/>
      <c r="C253" s="6"/>
      <c r="D253" s="11"/>
      <c r="E253" s="11"/>
      <c r="F253" s="1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x14ac:dyDescent="0.2">
      <c r="A254" s="6"/>
      <c r="B254" s="6"/>
      <c r="C254" s="6"/>
      <c r="D254" s="15"/>
      <c r="E254" s="15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</row>
    <row r="255" spans="1:23" x14ac:dyDescent="0.2">
      <c r="A255" s="6"/>
      <c r="B255" s="6"/>
      <c r="C255" s="6"/>
      <c r="D255" s="15"/>
      <c r="E255" s="15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x14ac:dyDescent="0.2">
      <c r="A256" s="6"/>
      <c r="B256" s="6"/>
      <c r="C256" s="6"/>
      <c r="D256" s="15"/>
      <c r="E256" s="15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</row>
    <row r="257" spans="1:23" x14ac:dyDescent="0.2">
      <c r="A257" s="6"/>
      <c r="B257" s="6"/>
      <c r="C257" s="6"/>
      <c r="D257" s="15"/>
      <c r="E257" s="15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x14ac:dyDescent="0.2">
      <c r="A258" s="6"/>
      <c r="B258" s="6"/>
      <c r="C258" s="6"/>
      <c r="D258" s="15"/>
      <c r="E258" s="15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</row>
    <row r="259" spans="1:23" x14ac:dyDescent="0.2">
      <c r="A259" s="6"/>
      <c r="B259" s="6"/>
      <c r="C259" s="6"/>
      <c r="D259" s="15"/>
      <c r="E259" s="15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x14ac:dyDescent="0.2">
      <c r="A260" s="6"/>
      <c r="B260" s="6"/>
      <c r="C260" s="6"/>
      <c r="D260" s="15"/>
      <c r="E260" s="15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</row>
    <row r="261" spans="1:23" x14ac:dyDescent="0.2">
      <c r="A261" s="6"/>
      <c r="B261" s="6"/>
      <c r="C261" s="6"/>
      <c r="D261" s="15"/>
      <c r="E261" s="15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x14ac:dyDescent="0.2">
      <c r="A262" s="6"/>
      <c r="B262" s="6"/>
      <c r="C262" s="6"/>
      <c r="D262" s="11"/>
      <c r="E262" s="11"/>
      <c r="F262" s="1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</row>
    <row r="263" spans="1:23" x14ac:dyDescent="0.2">
      <c r="A263" s="6"/>
      <c r="B263" s="6"/>
      <c r="C263" s="6"/>
      <c r="D263" s="15"/>
      <c r="E263" s="15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x14ac:dyDescent="0.2">
      <c r="A264" s="6"/>
      <c r="B264" s="6"/>
      <c r="C264" s="6"/>
      <c r="D264" s="15"/>
      <c r="E264" s="15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</row>
    <row r="265" spans="1:23" x14ac:dyDescent="0.2">
      <c r="A265" s="6"/>
      <c r="B265" s="6"/>
      <c r="C265" s="6"/>
      <c r="D265" s="15"/>
      <c r="E265" s="15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</row>
    <row r="266" spans="1:23" x14ac:dyDescent="0.2">
      <c r="A266" s="6"/>
      <c r="B266" s="6"/>
      <c r="C266" s="6"/>
      <c r="D266" s="15"/>
      <c r="E266" s="15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</row>
    <row r="267" spans="1:23" x14ac:dyDescent="0.2">
      <c r="A267" s="6"/>
      <c r="B267" s="6"/>
      <c r="C267" s="6"/>
      <c r="D267" s="15"/>
      <c r="E267" s="15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x14ac:dyDescent="0.2">
      <c r="A268" s="6"/>
      <c r="B268" s="6"/>
      <c r="C268" s="6"/>
      <c r="D268" s="15"/>
      <c r="E268" s="15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</row>
    <row r="269" spans="1:23" x14ac:dyDescent="0.2">
      <c r="A269" s="6"/>
      <c r="B269" s="6"/>
      <c r="C269" s="6"/>
      <c r="D269" s="15"/>
      <c r="E269" s="15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x14ac:dyDescent="0.2">
      <c r="A270" s="6"/>
      <c r="B270" s="6"/>
      <c r="C270" s="6"/>
      <c r="D270" s="15"/>
      <c r="E270" s="15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</row>
    <row r="271" spans="1:23" x14ac:dyDescent="0.2">
      <c r="A271" s="6"/>
      <c r="B271" s="6"/>
      <c r="C271" s="6"/>
      <c r="D271" s="15"/>
      <c r="E271" s="15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x14ac:dyDescent="0.2">
      <c r="A272" s="6"/>
      <c r="B272" s="6"/>
      <c r="C272" s="6"/>
      <c r="D272" s="11"/>
      <c r="E272" s="11"/>
      <c r="F272" s="1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</row>
    <row r="273" spans="1:23" x14ac:dyDescent="0.2">
      <c r="A273" s="6"/>
      <c r="B273" s="6"/>
      <c r="C273" s="6"/>
      <c r="D273" s="11"/>
      <c r="E273" s="11"/>
      <c r="F273" s="1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x14ac:dyDescent="0.2">
      <c r="A274" s="6"/>
      <c r="B274" s="6"/>
      <c r="C274" s="6"/>
      <c r="D274" s="11"/>
      <c r="E274" s="11"/>
      <c r="F274" s="1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</row>
    <row r="275" spans="1:23" x14ac:dyDescent="0.2">
      <c r="A275" s="6"/>
      <c r="B275" s="6"/>
      <c r="C275" s="6"/>
      <c r="D275" s="15"/>
      <c r="E275" s="15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x14ac:dyDescent="0.2">
      <c r="A276" s="6"/>
      <c r="B276" s="6"/>
      <c r="C276" s="6"/>
      <c r="D276" s="15"/>
      <c r="E276" s="15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</row>
    <row r="277" spans="1:23" x14ac:dyDescent="0.2">
      <c r="A277" s="6"/>
      <c r="B277" s="6"/>
      <c r="C277" s="6"/>
      <c r="D277" s="11"/>
      <c r="E277" s="11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x14ac:dyDescent="0.2">
      <c r="A278" s="6"/>
      <c r="B278" s="6"/>
      <c r="C278" s="11"/>
      <c r="D278" s="15"/>
      <c r="E278" s="15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</row>
    <row r="279" spans="1:23" x14ac:dyDescent="0.2">
      <c r="A279" s="6"/>
      <c r="B279" s="6"/>
      <c r="C279" s="6"/>
      <c r="D279" s="15"/>
      <c r="E279" s="15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x14ac:dyDescent="0.2">
      <c r="A280" s="6"/>
      <c r="B280" s="6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6"/>
      <c r="Q280" s="6"/>
      <c r="R280" s="6"/>
      <c r="S280" s="6"/>
      <c r="T280" s="6"/>
      <c r="U280" s="6"/>
      <c r="V280" s="6"/>
      <c r="W280" s="6"/>
    </row>
    <row r="281" spans="1:23" x14ac:dyDescent="0.2">
      <c r="A281" s="6"/>
      <c r="B281" s="6"/>
      <c r="C281" s="6"/>
      <c r="D281" s="15"/>
      <c r="E281" s="15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x14ac:dyDescent="0.2">
      <c r="A282" s="6"/>
      <c r="B282" s="6"/>
      <c r="C282" s="6"/>
      <c r="D282" s="15"/>
      <c r="E282" s="15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</row>
    <row r="283" spans="1:23" x14ac:dyDescent="0.2">
      <c r="A283" s="6"/>
      <c r="B283" s="6"/>
      <c r="C283" s="6"/>
      <c r="D283" s="15"/>
      <c r="E283" s="15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x14ac:dyDescent="0.2">
      <c r="A284" s="6"/>
      <c r="B284" s="6"/>
      <c r="C284" s="6"/>
      <c r="D284" s="15"/>
      <c r="E284" s="15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</row>
    <row r="285" spans="1:23" x14ac:dyDescent="0.2">
      <c r="A285" s="6"/>
      <c r="B285" s="6"/>
      <c r="C285" s="6"/>
      <c r="D285" s="15"/>
      <c r="E285" s="15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x14ac:dyDescent="0.2">
      <c r="A286" s="6"/>
      <c r="B286" s="6"/>
      <c r="C286" s="6"/>
      <c r="D286" s="15"/>
      <c r="E286" s="15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</row>
    <row r="287" spans="1:23" x14ac:dyDescent="0.2">
      <c r="A287" s="6"/>
      <c r="B287" s="6"/>
      <c r="C287" s="6"/>
      <c r="D287" s="15"/>
      <c r="E287" s="15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</row>
    <row r="288" spans="1:23" x14ac:dyDescent="0.2">
      <c r="A288" s="6"/>
      <c r="B288" s="6"/>
      <c r="C288" s="6"/>
      <c r="D288" s="15"/>
      <c r="E288" s="15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</row>
    <row r="289" spans="1:23" x14ac:dyDescent="0.2">
      <c r="A289" s="6"/>
      <c r="B289" s="6"/>
      <c r="C289" s="6"/>
      <c r="D289" s="15"/>
      <c r="E289" s="15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x14ac:dyDescent="0.2">
      <c r="A290" s="6"/>
      <c r="B290" s="6"/>
      <c r="C290" s="6"/>
      <c r="D290" s="15"/>
      <c r="E290" s="15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</row>
    <row r="291" spans="1:23" x14ac:dyDescent="0.2">
      <c r="A291" s="6"/>
      <c r="B291" s="6"/>
      <c r="C291" s="6"/>
      <c r="D291" s="15"/>
      <c r="E291" s="15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x14ac:dyDescent="0.2">
      <c r="A292" s="6"/>
      <c r="B292" s="6"/>
      <c r="C292" s="6"/>
      <c r="D292" s="15"/>
      <c r="E292" s="15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</row>
    <row r="293" spans="1:23" x14ac:dyDescent="0.2">
      <c r="A293" s="6"/>
      <c r="B293" s="6"/>
      <c r="C293" s="6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3"/>
      <c r="Q293" s="6"/>
      <c r="R293" s="6"/>
      <c r="S293" s="6"/>
      <c r="T293" s="6"/>
      <c r="U293" s="6"/>
      <c r="V293" s="6"/>
      <c r="W293" s="6"/>
    </row>
    <row r="294" spans="1:23" x14ac:dyDescent="0.2">
      <c r="A294" s="6"/>
      <c r="B294" s="6"/>
      <c r="C294" s="6"/>
      <c r="D294" s="15"/>
      <c r="E294" s="15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</row>
    <row r="295" spans="1:23" x14ac:dyDescent="0.2">
      <c r="A295" s="6"/>
      <c r="B295" s="6"/>
      <c r="C295" s="6"/>
      <c r="D295" s="15"/>
      <c r="E295" s="15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x14ac:dyDescent="0.2">
      <c r="A296" s="6"/>
      <c r="B296" s="6"/>
      <c r="C296" s="6"/>
      <c r="D296" s="15"/>
      <c r="E296" s="15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</row>
    <row r="297" spans="1:23" x14ac:dyDescent="0.2">
      <c r="A297" s="6"/>
      <c r="B297" s="6"/>
      <c r="C297" s="6"/>
      <c r="D297" s="15"/>
      <c r="E297" s="15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x14ac:dyDescent="0.2">
      <c r="A298" s="6"/>
      <c r="B298" s="6"/>
      <c r="C298" s="6"/>
      <c r="D298" s="15"/>
      <c r="E298" s="15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</row>
    <row r="299" spans="1:23" x14ac:dyDescent="0.2">
      <c r="A299" s="6"/>
      <c r="B299" s="6"/>
      <c r="C299" s="6"/>
      <c r="D299" s="15"/>
      <c r="E299" s="15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x14ac:dyDescent="0.2">
      <c r="A300" s="6"/>
      <c r="B300" s="6"/>
      <c r="C300" s="6"/>
      <c r="D300" s="15"/>
      <c r="E300" s="15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</row>
    <row r="301" spans="1:23" x14ac:dyDescent="0.2">
      <c r="A301" s="6"/>
      <c r="B301" s="6"/>
      <c r="C301" s="6"/>
      <c r="D301" s="15"/>
      <c r="E301" s="15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x14ac:dyDescent="0.2">
      <c r="A302" s="6"/>
      <c r="B302" s="6"/>
      <c r="C302" s="6"/>
      <c r="D302" s="15"/>
      <c r="E302" s="15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</row>
    <row r="303" spans="1:23" x14ac:dyDescent="0.2">
      <c r="A303" s="6"/>
      <c r="B303" s="6"/>
      <c r="C303" s="6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3"/>
      <c r="Q303" s="6"/>
      <c r="R303" s="6"/>
      <c r="S303" s="6"/>
      <c r="T303" s="6"/>
      <c r="U303" s="6"/>
      <c r="V303" s="6"/>
      <c r="W303" s="6"/>
    </row>
    <row r="304" spans="1:23" x14ac:dyDescent="0.2">
      <c r="A304" s="6"/>
      <c r="B304" s="6"/>
      <c r="C304" s="6"/>
      <c r="D304" s="15"/>
      <c r="E304" s="15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</row>
    <row r="305" spans="1:23" x14ac:dyDescent="0.2">
      <c r="A305" s="6"/>
      <c r="B305" s="6"/>
      <c r="C305" s="6"/>
      <c r="D305" s="15"/>
      <c r="E305" s="15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x14ac:dyDescent="0.2">
      <c r="A306" s="6"/>
      <c r="B306" s="6"/>
      <c r="C306" s="6"/>
      <c r="D306" s="15"/>
      <c r="E306" s="15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</row>
    <row r="307" spans="1:23" x14ac:dyDescent="0.2">
      <c r="A307" s="6"/>
      <c r="B307" s="6"/>
      <c r="C307" s="6"/>
      <c r="D307" s="15"/>
      <c r="E307" s="15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x14ac:dyDescent="0.2">
      <c r="A308" s="6"/>
      <c r="B308" s="6"/>
      <c r="C308" s="6"/>
      <c r="D308" s="15"/>
      <c r="E308" s="15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</row>
    <row r="309" spans="1:23" x14ac:dyDescent="0.2">
      <c r="A309" s="6"/>
      <c r="B309" s="6"/>
      <c r="C309" s="6"/>
      <c r="D309" s="15"/>
      <c r="E309" s="15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</row>
    <row r="310" spans="1:23" x14ac:dyDescent="0.2">
      <c r="A310" s="6"/>
      <c r="B310" s="6"/>
      <c r="C310" s="6"/>
      <c r="D310" s="15"/>
      <c r="E310" s="15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</row>
    <row r="311" spans="1:23" x14ac:dyDescent="0.2">
      <c r="A311" s="6"/>
      <c r="B311" s="6"/>
      <c r="C311" s="6"/>
      <c r="D311" s="15"/>
      <c r="E311" s="15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</row>
    <row r="312" spans="1:23" x14ac:dyDescent="0.2">
      <c r="A312" s="6"/>
      <c r="B312" s="6"/>
      <c r="C312" s="6"/>
      <c r="D312" s="15"/>
      <c r="E312" s="15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</row>
    <row r="313" spans="1:23" x14ac:dyDescent="0.2">
      <c r="A313" s="6"/>
      <c r="B313" s="6"/>
      <c r="C313" s="6"/>
      <c r="D313" s="15"/>
      <c r="E313" s="15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</row>
    <row r="314" spans="1:23" x14ac:dyDescent="0.2">
      <c r="A314" s="6"/>
      <c r="B314" s="6"/>
      <c r="C314" s="6"/>
      <c r="D314" s="15"/>
      <c r="E314" s="15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</row>
    <row r="315" spans="1:23" x14ac:dyDescent="0.2">
      <c r="A315" s="6"/>
      <c r="B315" s="6"/>
      <c r="C315" s="6"/>
      <c r="D315" s="15"/>
      <c r="E315" s="15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</row>
    <row r="316" spans="1:23" x14ac:dyDescent="0.2">
      <c r="A316" s="6"/>
      <c r="B316" s="6"/>
      <c r="C316" s="6"/>
      <c r="D316" s="15"/>
      <c r="E316" s="15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</row>
    <row r="317" spans="1:23" x14ac:dyDescent="0.2">
      <c r="A317" s="6"/>
      <c r="B317" s="6"/>
      <c r="C317" s="6"/>
      <c r="D317" s="15"/>
      <c r="E317" s="15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</row>
    <row r="318" spans="1:23" x14ac:dyDescent="0.2">
      <c r="A318" s="6"/>
      <c r="B318" s="6"/>
      <c r="C318" s="6"/>
      <c r="D318" s="15"/>
      <c r="E318" s="15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</row>
    <row r="319" spans="1:23" x14ac:dyDescent="0.2">
      <c r="A319" s="6"/>
      <c r="B319" s="6"/>
      <c r="C319" s="6"/>
      <c r="D319" s="15"/>
      <c r="E319" s="15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</row>
    <row r="320" spans="1:23" x14ac:dyDescent="0.2">
      <c r="A320" s="6"/>
      <c r="B320" s="6"/>
      <c r="C320" s="6"/>
      <c r="D320" s="15"/>
      <c r="E320" s="15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</row>
    <row r="321" spans="1:23" x14ac:dyDescent="0.2">
      <c r="A321" s="6"/>
      <c r="B321" s="6"/>
      <c r="C321" s="6"/>
      <c r="D321" s="15"/>
      <c r="E321" s="15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</row>
    <row r="322" spans="1:23" x14ac:dyDescent="0.2">
      <c r="A322" s="6"/>
      <c r="B322" s="6"/>
      <c r="C322" s="6"/>
      <c r="D322" s="15"/>
      <c r="E322" s="15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</row>
    <row r="323" spans="1:23" x14ac:dyDescent="0.2">
      <c r="A323" s="6"/>
      <c r="B323" s="6"/>
      <c r="C323" s="6"/>
      <c r="D323" s="15"/>
      <c r="E323" s="15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</row>
    <row r="324" spans="1:23" x14ac:dyDescent="0.2">
      <c r="A324" s="6"/>
      <c r="B324" s="6"/>
      <c r="C324" s="6"/>
      <c r="D324" s="15"/>
      <c r="E324" s="15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</row>
    <row r="325" spans="1:23" x14ac:dyDescent="0.2">
      <c r="A325" s="6"/>
      <c r="B325" s="6"/>
      <c r="C325" s="6"/>
      <c r="D325" s="15"/>
      <c r="E325" s="15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</row>
    <row r="326" spans="1:23" x14ac:dyDescent="0.2">
      <c r="A326" s="6"/>
      <c r="B326" s="6"/>
      <c r="C326" s="6"/>
      <c r="D326" s="15"/>
      <c r="E326" s="15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</row>
    <row r="327" spans="1:23" x14ac:dyDescent="0.2">
      <c r="A327" s="6"/>
      <c r="B327" s="6"/>
      <c r="C327" s="6"/>
      <c r="D327" s="15"/>
      <c r="E327" s="15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</row>
    <row r="328" spans="1:23" x14ac:dyDescent="0.2">
      <c r="A328" s="6"/>
      <c r="B328" s="6"/>
      <c r="C328" s="6"/>
      <c r="D328" s="15"/>
      <c r="E328" s="15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</row>
    <row r="329" spans="1:23" x14ac:dyDescent="0.2">
      <c r="A329" s="6"/>
      <c r="B329" s="6"/>
      <c r="C329" s="6"/>
      <c r="D329" s="15"/>
      <c r="E329" s="15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</row>
    <row r="330" spans="1:23" x14ac:dyDescent="0.2">
      <c r="B330" s="6"/>
      <c r="C330" s="6"/>
      <c r="D330" s="15"/>
      <c r="E330" s="15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</row>
  </sheetData>
  <mergeCells count="3">
    <mergeCell ref="C9:E9"/>
    <mergeCell ref="C25:E25"/>
    <mergeCell ref="C37:E37"/>
  </mergeCells>
  <phoneticPr fontId="12" type="noConversion"/>
  <pageMargins left="0.75" right="0.75" top="1" bottom="1" header="0.5" footer="0.5"/>
  <pageSetup paperSize="9" orientation="landscape" r:id="rId1"/>
  <headerFooter alignWithMargins="0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zoomScaleNormal="100" workbookViewId="0">
      <selection activeCell="E57" sqref="E57"/>
    </sheetView>
  </sheetViews>
  <sheetFormatPr defaultRowHeight="12.75" x14ac:dyDescent="0.2"/>
  <cols>
    <col min="1" max="1" width="6.140625" style="33" customWidth="1"/>
    <col min="2" max="2" width="39" style="33" customWidth="1"/>
    <col min="3" max="3" width="9.5703125" style="33" customWidth="1"/>
    <col min="4" max="4" width="14" style="33" bestFit="1" customWidth="1"/>
    <col min="5" max="5" width="14.28515625" style="33" bestFit="1" customWidth="1"/>
    <col min="6" max="8" width="14.28515625" style="33" customWidth="1"/>
    <col min="9" max="9" width="14.28515625" style="15" customWidth="1"/>
    <col min="10" max="10" width="10.42578125" style="33" customWidth="1"/>
    <col min="11" max="11" width="11.7109375" style="33" customWidth="1"/>
    <col min="12" max="12" width="11" style="33" customWidth="1"/>
    <col min="13" max="13" width="88" style="33" customWidth="1"/>
    <col min="14" max="16384" width="9.140625" style="33"/>
  </cols>
  <sheetData>
    <row r="1" spans="1:13" x14ac:dyDescent="0.2">
      <c r="B1" s="4" t="s">
        <v>71</v>
      </c>
    </row>
    <row r="2" spans="1:13" x14ac:dyDescent="0.2">
      <c r="B2" s="4" t="s">
        <v>80</v>
      </c>
    </row>
    <row r="3" spans="1:13" x14ac:dyDescent="0.2">
      <c r="J3" s="4"/>
    </row>
    <row r="4" spans="1:13" x14ac:dyDescent="0.2">
      <c r="B4" s="33" t="s">
        <v>308</v>
      </c>
      <c r="J4" s="4"/>
    </row>
    <row r="5" spans="1:13" x14ac:dyDescent="0.2">
      <c r="A5" s="25"/>
      <c r="B5" s="25"/>
      <c r="C5" s="56" t="s">
        <v>49</v>
      </c>
      <c r="D5" s="56"/>
      <c r="E5" s="56"/>
      <c r="F5" s="56"/>
      <c r="G5" s="56"/>
      <c r="H5" s="56"/>
      <c r="I5" s="149"/>
      <c r="J5" s="153"/>
      <c r="K5" s="153"/>
      <c r="L5" s="153"/>
      <c r="M5" s="15"/>
    </row>
    <row r="6" spans="1:13" x14ac:dyDescent="0.2">
      <c r="A6" s="44" t="s">
        <v>0</v>
      </c>
      <c r="B6" s="44" t="s">
        <v>1</v>
      </c>
      <c r="C6" s="45">
        <v>2015</v>
      </c>
      <c r="D6" s="143"/>
      <c r="E6" s="146"/>
      <c r="F6" s="150"/>
      <c r="G6" s="150"/>
      <c r="H6" s="150"/>
      <c r="I6" s="150"/>
      <c r="J6" s="154"/>
      <c r="K6" s="11"/>
      <c r="L6" s="15"/>
      <c r="M6" s="15"/>
    </row>
    <row r="7" spans="1:13" ht="15.75" x14ac:dyDescent="0.25">
      <c r="A7" s="52"/>
      <c r="B7" s="52"/>
      <c r="C7" s="59" t="s">
        <v>25</v>
      </c>
      <c r="D7" s="59" t="s">
        <v>414</v>
      </c>
      <c r="E7" s="21" t="s">
        <v>428</v>
      </c>
      <c r="F7" s="151"/>
      <c r="G7" s="151"/>
      <c r="H7" s="151"/>
      <c r="I7" s="151"/>
      <c r="J7" s="154"/>
      <c r="K7" s="11"/>
      <c r="L7" s="15"/>
      <c r="M7" s="15"/>
    </row>
    <row r="8" spans="1:13" ht="15.75" x14ac:dyDescent="0.25">
      <c r="A8" s="60" t="s">
        <v>40</v>
      </c>
      <c r="B8" s="55" t="s">
        <v>2</v>
      </c>
      <c r="C8" s="53" t="s">
        <v>22</v>
      </c>
      <c r="D8" s="53"/>
      <c r="E8" s="27"/>
      <c r="F8" s="41"/>
      <c r="G8" s="41"/>
      <c r="H8" s="41"/>
      <c r="I8" s="41"/>
      <c r="J8" s="15"/>
      <c r="K8" s="15"/>
      <c r="L8" s="15"/>
      <c r="M8" s="15"/>
    </row>
    <row r="9" spans="1:13" s="4" customFormat="1" ht="15.75" x14ac:dyDescent="0.25">
      <c r="A9" s="71" t="s">
        <v>74</v>
      </c>
      <c r="B9" s="54"/>
      <c r="C9" s="54"/>
      <c r="D9" s="54"/>
      <c r="E9" s="27"/>
      <c r="F9" s="41"/>
      <c r="G9" s="41"/>
      <c r="H9" s="41"/>
      <c r="I9" s="41"/>
      <c r="J9" s="11"/>
      <c r="K9" s="11"/>
      <c r="L9" s="11"/>
      <c r="M9" s="11"/>
    </row>
    <row r="10" spans="1:13" x14ac:dyDescent="0.2">
      <c r="A10" s="22" t="s">
        <v>48</v>
      </c>
      <c r="B10" s="19" t="s">
        <v>55</v>
      </c>
      <c r="C10" s="19">
        <v>435</v>
      </c>
      <c r="D10" s="19">
        <f>SUM(D11:D13)</f>
        <v>2145</v>
      </c>
      <c r="E10" s="19">
        <f>SUM(E11:E13)</f>
        <v>2470</v>
      </c>
      <c r="F10" s="11"/>
      <c r="G10" s="11"/>
      <c r="H10" s="11"/>
      <c r="I10" s="11"/>
      <c r="J10" s="15"/>
      <c r="K10" s="15"/>
      <c r="L10" s="11"/>
      <c r="M10" s="15"/>
    </row>
    <row r="11" spans="1:13" x14ac:dyDescent="0.2">
      <c r="A11" s="22" t="s">
        <v>60</v>
      </c>
      <c r="B11" s="22" t="s">
        <v>292</v>
      </c>
      <c r="C11" s="22">
        <v>300</v>
      </c>
      <c r="D11" s="22">
        <v>1274</v>
      </c>
      <c r="E11" s="22">
        <v>2156</v>
      </c>
      <c r="F11" s="15"/>
      <c r="G11" s="15"/>
      <c r="H11" s="15"/>
      <c r="J11" s="15"/>
      <c r="K11" s="155"/>
      <c r="L11" s="15"/>
      <c r="M11" s="15"/>
    </row>
    <row r="12" spans="1:13" x14ac:dyDescent="0.2">
      <c r="A12" s="22" t="s">
        <v>61</v>
      </c>
      <c r="B12" s="22" t="s">
        <v>417</v>
      </c>
      <c r="C12" s="22">
        <v>0</v>
      </c>
      <c r="D12" s="22">
        <v>550</v>
      </c>
      <c r="E12" s="22">
        <v>237</v>
      </c>
      <c r="F12" s="15"/>
      <c r="G12" s="15"/>
      <c r="H12" s="15"/>
      <c r="J12" s="15"/>
      <c r="K12" s="155"/>
      <c r="L12" s="15"/>
      <c r="M12" s="15"/>
    </row>
    <row r="13" spans="1:13" x14ac:dyDescent="0.2">
      <c r="A13" s="22" t="s">
        <v>81</v>
      </c>
      <c r="B13" s="22" t="s">
        <v>291</v>
      </c>
      <c r="C13" s="22">
        <v>135</v>
      </c>
      <c r="D13" s="22">
        <v>321</v>
      </c>
      <c r="E13" s="22">
        <v>77</v>
      </c>
      <c r="F13" s="15"/>
      <c r="G13" s="15"/>
      <c r="H13" s="15"/>
      <c r="J13" s="15"/>
      <c r="K13" s="155"/>
      <c r="L13" s="15"/>
      <c r="M13" s="15"/>
    </row>
    <row r="14" spans="1:13" x14ac:dyDescent="0.2">
      <c r="A14" s="48"/>
      <c r="B14" s="22"/>
      <c r="C14" s="22"/>
      <c r="D14" s="22"/>
      <c r="E14" s="22"/>
      <c r="F14" s="15"/>
      <c r="G14" s="15"/>
      <c r="H14" s="15"/>
      <c r="J14" s="15"/>
      <c r="K14" s="155"/>
      <c r="L14" s="15"/>
      <c r="M14" s="156"/>
    </row>
    <row r="15" spans="1:13" ht="27" customHeight="1" x14ac:dyDescent="0.2">
      <c r="A15" s="22" t="s">
        <v>9</v>
      </c>
      <c r="B15" s="86" t="s">
        <v>293</v>
      </c>
      <c r="C15" s="19">
        <v>6849</v>
      </c>
      <c r="D15" s="19">
        <f>SUM(D16:D24)</f>
        <v>6839</v>
      </c>
      <c r="E15" s="19">
        <f>SUM(E16:E24)</f>
        <v>4991</v>
      </c>
      <c r="F15" s="11"/>
      <c r="G15" s="11"/>
      <c r="H15" s="11"/>
      <c r="I15" s="11"/>
      <c r="J15" s="15"/>
      <c r="K15" s="11"/>
      <c r="L15" s="11"/>
      <c r="M15" s="15"/>
    </row>
    <row r="16" spans="1:13" ht="12.95" customHeight="1" x14ac:dyDescent="0.2">
      <c r="A16" s="137" t="s">
        <v>294</v>
      </c>
      <c r="B16" s="119" t="s">
        <v>422</v>
      </c>
      <c r="C16" s="22"/>
      <c r="D16" s="22"/>
      <c r="E16" s="22"/>
      <c r="F16" s="15"/>
      <c r="G16" s="15"/>
      <c r="H16" s="15"/>
      <c r="J16" s="11"/>
      <c r="K16" s="11"/>
      <c r="L16" s="11"/>
      <c r="M16" s="15"/>
    </row>
    <row r="17" spans="1:13" x14ac:dyDescent="0.2">
      <c r="A17" s="135" t="s">
        <v>295</v>
      </c>
      <c r="B17" s="22" t="s">
        <v>5</v>
      </c>
      <c r="C17" s="22">
        <v>6392</v>
      </c>
      <c r="D17" s="22"/>
      <c r="E17" s="22"/>
      <c r="F17" s="15"/>
      <c r="G17" s="15"/>
      <c r="H17" s="15"/>
      <c r="J17" s="11"/>
      <c r="K17" s="15"/>
      <c r="L17" s="15"/>
      <c r="M17" s="15"/>
    </row>
    <row r="18" spans="1:13" x14ac:dyDescent="0.2">
      <c r="A18" s="48"/>
      <c r="B18" s="22" t="s">
        <v>82</v>
      </c>
      <c r="C18" s="22">
        <v>2092</v>
      </c>
      <c r="D18" s="22">
        <v>2092</v>
      </c>
      <c r="E18" s="22">
        <v>1634</v>
      </c>
      <c r="F18" s="15"/>
      <c r="G18" s="15"/>
      <c r="H18" s="15"/>
      <c r="J18" s="15"/>
      <c r="K18" s="15"/>
      <c r="L18" s="15"/>
      <c r="M18" s="15"/>
    </row>
    <row r="19" spans="1:13" x14ac:dyDescent="0.2">
      <c r="A19" s="48"/>
      <c r="B19" s="22" t="s">
        <v>204</v>
      </c>
      <c r="C19" s="22">
        <v>191</v>
      </c>
      <c r="D19" s="22">
        <v>0</v>
      </c>
      <c r="E19" s="22">
        <v>53</v>
      </c>
      <c r="F19" s="15"/>
      <c r="G19" s="15"/>
      <c r="H19" s="15"/>
      <c r="J19" s="15"/>
      <c r="K19" s="15"/>
      <c r="L19" s="15"/>
      <c r="M19" s="15"/>
    </row>
    <row r="20" spans="1:13" x14ac:dyDescent="0.2">
      <c r="A20" s="48"/>
      <c r="B20" s="22" t="s">
        <v>350</v>
      </c>
      <c r="C20" s="22">
        <v>36</v>
      </c>
      <c r="D20" s="22">
        <v>144</v>
      </c>
      <c r="E20" s="22">
        <v>0</v>
      </c>
      <c r="F20" s="15"/>
      <c r="G20" s="15"/>
      <c r="H20" s="15"/>
      <c r="J20" s="15"/>
      <c r="K20" s="15"/>
      <c r="L20" s="15"/>
      <c r="M20" s="15"/>
    </row>
    <row r="21" spans="1:13" x14ac:dyDescent="0.2">
      <c r="A21" s="48"/>
      <c r="B21" s="22" t="s">
        <v>349</v>
      </c>
      <c r="C21" s="22">
        <v>2573</v>
      </c>
      <c r="D21" s="22">
        <v>4156</v>
      </c>
      <c r="E21" s="22">
        <v>2763</v>
      </c>
      <c r="F21" s="15"/>
      <c r="G21" s="15"/>
      <c r="H21" s="15"/>
      <c r="J21" s="15"/>
      <c r="K21" s="15"/>
      <c r="L21" s="15"/>
      <c r="M21" s="15"/>
    </row>
    <row r="22" spans="1:13" x14ac:dyDescent="0.2">
      <c r="A22" s="48"/>
      <c r="B22" s="22" t="s">
        <v>351</v>
      </c>
      <c r="C22" s="22">
        <v>1500</v>
      </c>
      <c r="D22" s="22">
        <v>0</v>
      </c>
      <c r="E22" s="22">
        <v>0</v>
      </c>
      <c r="F22" s="15"/>
      <c r="G22" s="15"/>
      <c r="H22" s="15"/>
      <c r="J22" s="15"/>
      <c r="K22" s="15"/>
      <c r="L22" s="15"/>
      <c r="M22" s="15"/>
    </row>
    <row r="23" spans="1:13" x14ac:dyDescent="0.2">
      <c r="A23" s="135" t="s">
        <v>296</v>
      </c>
      <c r="B23" s="22" t="s">
        <v>298</v>
      </c>
      <c r="C23" s="22">
        <v>280</v>
      </c>
      <c r="D23" s="22">
        <v>280</v>
      </c>
      <c r="E23" s="22">
        <v>500</v>
      </c>
      <c r="F23" s="15"/>
      <c r="G23" s="15"/>
      <c r="H23" s="15"/>
      <c r="J23" s="15"/>
      <c r="K23" s="15"/>
      <c r="L23" s="15"/>
      <c r="M23" s="15"/>
    </row>
    <row r="24" spans="1:13" x14ac:dyDescent="0.2">
      <c r="A24" s="135" t="s">
        <v>297</v>
      </c>
      <c r="B24" s="22" t="s">
        <v>100</v>
      </c>
      <c r="C24" s="22">
        <v>167</v>
      </c>
      <c r="D24" s="22">
        <v>167</v>
      </c>
      <c r="E24" s="22">
        <v>41</v>
      </c>
      <c r="F24" s="15"/>
      <c r="G24" s="15"/>
      <c r="H24" s="15"/>
      <c r="J24" s="15"/>
      <c r="K24" s="155"/>
      <c r="L24" s="15"/>
      <c r="M24" s="15"/>
    </row>
    <row r="25" spans="1:13" x14ac:dyDescent="0.2">
      <c r="A25" s="48"/>
      <c r="B25" s="22"/>
      <c r="C25" s="19"/>
      <c r="D25" s="19"/>
      <c r="E25" s="19"/>
      <c r="F25" s="11"/>
      <c r="G25" s="11"/>
      <c r="H25" s="11"/>
      <c r="I25" s="11"/>
      <c r="J25" s="15"/>
      <c r="K25" s="155"/>
      <c r="L25" s="15"/>
      <c r="M25" s="15"/>
    </row>
    <row r="26" spans="1:13" ht="36" customHeight="1" x14ac:dyDescent="0.2">
      <c r="A26" s="19" t="s">
        <v>23</v>
      </c>
      <c r="B26" s="86" t="s">
        <v>342</v>
      </c>
      <c r="C26" s="19">
        <v>23240</v>
      </c>
      <c r="D26" s="19">
        <f>SUM(D27,D28,D32)</f>
        <v>26674</v>
      </c>
      <c r="E26" s="19">
        <f>SUM(E27,E28,E32)</f>
        <v>26619</v>
      </c>
      <c r="F26" s="11"/>
      <c r="G26" s="11"/>
      <c r="H26" s="11"/>
      <c r="I26" s="11"/>
      <c r="J26" s="15"/>
      <c r="K26" s="11"/>
      <c r="L26" s="11"/>
      <c r="M26" s="15"/>
    </row>
    <row r="27" spans="1:13" x14ac:dyDescent="0.2">
      <c r="A27" s="19"/>
      <c r="B27" s="86" t="s">
        <v>268</v>
      </c>
      <c r="C27" s="19">
        <v>17663</v>
      </c>
      <c r="D27" s="19">
        <v>17662</v>
      </c>
      <c r="E27" s="19">
        <v>17677</v>
      </c>
      <c r="F27" s="11"/>
      <c r="G27" s="11"/>
      <c r="H27" s="11"/>
      <c r="I27" s="11"/>
      <c r="J27" s="15"/>
      <c r="K27" s="15"/>
      <c r="L27" s="15"/>
      <c r="M27" s="15"/>
    </row>
    <row r="28" spans="1:13" s="4" customFormat="1" x14ac:dyDescent="0.2">
      <c r="A28" s="19"/>
      <c r="B28" s="19" t="s">
        <v>270</v>
      </c>
      <c r="C28" s="19">
        <v>4424</v>
      </c>
      <c r="D28" s="19">
        <f>SUM(D29:D30)</f>
        <v>8561</v>
      </c>
      <c r="E28" s="19">
        <f>SUM(E29:E31)</f>
        <v>7224</v>
      </c>
      <c r="F28" s="11"/>
      <c r="G28" s="11"/>
      <c r="H28" s="11"/>
      <c r="I28" s="11"/>
      <c r="J28" s="11"/>
      <c r="K28" s="11"/>
      <c r="L28" s="11"/>
      <c r="M28" s="11"/>
    </row>
    <row r="29" spans="1:13" x14ac:dyDescent="0.2">
      <c r="A29" s="22"/>
      <c r="B29" s="22" t="s">
        <v>352</v>
      </c>
      <c r="C29" s="22">
        <v>1924</v>
      </c>
      <c r="D29" s="22">
        <v>7361</v>
      </c>
      <c r="E29" s="22">
        <v>6024</v>
      </c>
      <c r="F29" s="15"/>
      <c r="G29" s="15"/>
      <c r="H29" s="15"/>
      <c r="J29" s="15"/>
      <c r="K29" s="15"/>
      <c r="L29" s="15"/>
      <c r="M29" s="15"/>
    </row>
    <row r="30" spans="1:13" x14ac:dyDescent="0.2">
      <c r="A30" s="22"/>
      <c r="B30" s="64" t="s">
        <v>269</v>
      </c>
      <c r="C30" s="22">
        <v>0</v>
      </c>
      <c r="D30" s="22">
        <v>1200</v>
      </c>
      <c r="E30" s="22">
        <v>1200</v>
      </c>
      <c r="F30" s="15"/>
      <c r="G30" s="15"/>
      <c r="H30" s="15"/>
      <c r="J30" s="15"/>
      <c r="K30" s="15"/>
      <c r="L30" s="15"/>
      <c r="M30" s="15"/>
    </row>
    <row r="31" spans="1:13" x14ac:dyDescent="0.2">
      <c r="A31" s="22" t="s">
        <v>61</v>
      </c>
      <c r="B31" s="19" t="s">
        <v>353</v>
      </c>
      <c r="C31" s="19">
        <v>0</v>
      </c>
      <c r="D31" s="19">
        <v>0</v>
      </c>
      <c r="E31" s="19">
        <v>0</v>
      </c>
      <c r="F31" s="11"/>
      <c r="G31" s="11"/>
      <c r="H31" s="11"/>
      <c r="I31" s="11"/>
      <c r="J31" s="11"/>
      <c r="K31" s="11"/>
      <c r="L31" s="11"/>
      <c r="M31" s="15"/>
    </row>
    <row r="32" spans="1:13" x14ac:dyDescent="0.2">
      <c r="A32" s="22" t="s">
        <v>81</v>
      </c>
      <c r="B32" s="19" t="s">
        <v>354</v>
      </c>
      <c r="C32" s="19">
        <v>1153</v>
      </c>
      <c r="D32" s="19">
        <f>SUM(D33)</f>
        <v>451</v>
      </c>
      <c r="E32" s="22">
        <v>1718</v>
      </c>
      <c r="F32" s="11"/>
      <c r="G32" s="11"/>
      <c r="H32" s="11"/>
      <c r="I32" s="11"/>
      <c r="J32" s="11"/>
      <c r="K32" s="11"/>
      <c r="L32" s="11"/>
      <c r="M32" s="15"/>
    </row>
    <row r="33" spans="1:13" x14ac:dyDescent="0.2">
      <c r="A33" s="22" t="s">
        <v>22</v>
      </c>
      <c r="B33" s="22" t="s">
        <v>83</v>
      </c>
      <c r="C33" s="22">
        <v>1153</v>
      </c>
      <c r="D33" s="22">
        <v>451</v>
      </c>
      <c r="E33" s="22">
        <v>1718</v>
      </c>
      <c r="F33" s="15"/>
      <c r="G33" s="15"/>
      <c r="H33" s="15"/>
      <c r="J33" s="15"/>
      <c r="K33" s="15"/>
      <c r="L33" s="15"/>
      <c r="M33" s="15"/>
    </row>
    <row r="34" spans="1:13" x14ac:dyDescent="0.2">
      <c r="A34" s="22"/>
      <c r="B34" s="22"/>
      <c r="C34" s="22"/>
      <c r="D34" s="22"/>
      <c r="E34" s="22"/>
      <c r="F34" s="15"/>
      <c r="G34" s="15"/>
      <c r="H34" s="15"/>
      <c r="J34" s="15"/>
      <c r="K34" s="15"/>
      <c r="L34" s="15"/>
      <c r="M34" s="15"/>
    </row>
    <row r="35" spans="1:13" x14ac:dyDescent="0.2">
      <c r="A35" s="19" t="s">
        <v>279</v>
      </c>
      <c r="B35" s="19" t="s">
        <v>249</v>
      </c>
      <c r="C35" s="19">
        <v>20809</v>
      </c>
      <c r="D35" s="19">
        <f>SUM(D37)</f>
        <v>25113</v>
      </c>
      <c r="E35" s="19">
        <f>SUM(E37)</f>
        <v>25113</v>
      </c>
      <c r="F35" s="11"/>
      <c r="G35" s="11"/>
      <c r="H35" s="11"/>
      <c r="I35" s="11"/>
      <c r="J35" s="15"/>
      <c r="K35" s="11"/>
      <c r="L35" s="11"/>
      <c r="M35" s="11"/>
    </row>
    <row r="36" spans="1:13" x14ac:dyDescent="0.2">
      <c r="A36" s="22"/>
      <c r="B36" s="22" t="s">
        <v>101</v>
      </c>
      <c r="C36" s="22">
        <v>0</v>
      </c>
      <c r="D36" s="22"/>
      <c r="E36" s="22"/>
      <c r="F36" s="15"/>
      <c r="G36" s="15"/>
      <c r="H36" s="15"/>
      <c r="J36" s="15"/>
      <c r="K36" s="15"/>
      <c r="L36" s="15"/>
      <c r="M36" s="15"/>
    </row>
    <row r="37" spans="1:13" x14ac:dyDescent="0.2">
      <c r="A37" s="22"/>
      <c r="B37" s="22" t="s">
        <v>205</v>
      </c>
      <c r="C37" s="22">
        <v>20809</v>
      </c>
      <c r="D37" s="22">
        <v>25113</v>
      </c>
      <c r="E37" s="22">
        <v>25113</v>
      </c>
      <c r="F37" s="15"/>
      <c r="G37" s="15"/>
      <c r="H37" s="15"/>
      <c r="J37" s="15"/>
      <c r="K37" s="11"/>
      <c r="L37" s="15"/>
      <c r="M37" s="15"/>
    </row>
    <row r="38" spans="1:13" x14ac:dyDescent="0.2">
      <c r="A38" s="22"/>
      <c r="B38" s="49" t="s">
        <v>431</v>
      </c>
      <c r="C38" s="22"/>
      <c r="D38" s="22"/>
      <c r="E38" s="22">
        <v>1015</v>
      </c>
      <c r="F38" s="15"/>
      <c r="G38" s="15"/>
      <c r="H38" s="15"/>
      <c r="J38" s="11"/>
      <c r="K38" s="11"/>
      <c r="L38" s="15"/>
      <c r="M38" s="15"/>
    </row>
    <row r="39" spans="1:13" x14ac:dyDescent="0.2">
      <c r="A39" s="15"/>
      <c r="B39" s="15"/>
      <c r="C39" s="15"/>
      <c r="D39" s="15"/>
      <c r="E39" s="15"/>
      <c r="F39" s="15"/>
      <c r="G39" s="15"/>
      <c r="H39" s="15"/>
      <c r="J39" s="11"/>
      <c r="K39" s="11"/>
      <c r="L39" s="15"/>
      <c r="M39" s="15"/>
    </row>
    <row r="40" spans="1:13" x14ac:dyDescent="0.2">
      <c r="A40" s="15"/>
      <c r="B40" s="15"/>
      <c r="C40" s="15"/>
      <c r="D40" s="15"/>
      <c r="E40" s="15"/>
      <c r="F40" s="15"/>
      <c r="G40" s="15"/>
      <c r="H40" s="15"/>
      <c r="J40" s="11"/>
      <c r="K40" s="11"/>
      <c r="L40" s="15"/>
      <c r="M40" s="15"/>
    </row>
    <row r="41" spans="1:13" ht="1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11"/>
      <c r="K41" s="11"/>
      <c r="L41" s="15"/>
      <c r="M41" s="15"/>
    </row>
    <row r="42" spans="1:13" x14ac:dyDescent="0.2">
      <c r="A42" s="15"/>
      <c r="B42" s="15" t="s">
        <v>148</v>
      </c>
      <c r="C42" s="15"/>
      <c r="D42" s="15"/>
      <c r="E42" s="15"/>
      <c r="F42" s="15"/>
      <c r="G42" s="15"/>
      <c r="H42" s="15"/>
      <c r="J42" s="11"/>
      <c r="K42" s="11"/>
      <c r="L42" s="15"/>
      <c r="M42" s="15"/>
    </row>
    <row r="43" spans="1:13" x14ac:dyDescent="0.2">
      <c r="A43" s="15"/>
      <c r="B43" s="15"/>
      <c r="C43" s="70" t="s">
        <v>197</v>
      </c>
      <c r="D43" s="70"/>
      <c r="E43" s="70"/>
      <c r="F43" s="70"/>
      <c r="G43" s="70"/>
      <c r="H43" s="70"/>
      <c r="I43" s="70"/>
      <c r="J43" s="11"/>
      <c r="K43" s="11"/>
      <c r="L43" s="15"/>
      <c r="M43" s="15"/>
    </row>
    <row r="44" spans="1:13" x14ac:dyDescent="0.2">
      <c r="A44" s="44" t="s">
        <v>0</v>
      </c>
      <c r="B44" s="44" t="s">
        <v>1</v>
      </c>
      <c r="C44" s="130">
        <v>2015</v>
      </c>
      <c r="D44" s="130"/>
      <c r="E44" s="146"/>
      <c r="F44" s="150"/>
      <c r="G44" s="150"/>
      <c r="H44" s="150"/>
      <c r="I44" s="150"/>
      <c r="J44" s="11"/>
      <c r="K44" s="11"/>
      <c r="L44" s="15"/>
      <c r="M44" s="15"/>
    </row>
    <row r="45" spans="1:13" ht="15.75" x14ac:dyDescent="0.25">
      <c r="A45" s="37"/>
      <c r="B45" s="37"/>
      <c r="C45" s="131" t="s">
        <v>25</v>
      </c>
      <c r="D45" s="131"/>
      <c r="E45" s="21"/>
      <c r="F45" s="151"/>
      <c r="G45" s="151"/>
      <c r="H45" s="151"/>
      <c r="I45" s="151"/>
      <c r="J45" s="11"/>
      <c r="K45" s="11"/>
      <c r="L45" s="15"/>
      <c r="M45" s="15"/>
    </row>
    <row r="46" spans="1:13" x14ac:dyDescent="0.2">
      <c r="A46" s="15"/>
      <c r="B46" s="15"/>
      <c r="C46" s="15"/>
      <c r="D46" s="15"/>
      <c r="E46" s="22"/>
      <c r="F46" s="15"/>
      <c r="G46" s="15"/>
      <c r="H46" s="15"/>
      <c r="J46" s="11"/>
      <c r="K46" s="11"/>
      <c r="L46" s="15"/>
      <c r="M46" s="15"/>
    </row>
    <row r="47" spans="1:13" x14ac:dyDescent="0.2">
      <c r="A47" s="19" t="s">
        <v>27</v>
      </c>
      <c r="B47" s="19" t="s">
        <v>56</v>
      </c>
      <c r="C47" s="31">
        <v>3170</v>
      </c>
      <c r="D47" s="31">
        <v>775</v>
      </c>
      <c r="E47" s="19">
        <v>775</v>
      </c>
      <c r="F47" s="11"/>
      <c r="G47" s="11"/>
      <c r="H47" s="11"/>
      <c r="I47" s="11"/>
      <c r="J47" s="15"/>
      <c r="K47" s="15"/>
      <c r="L47" s="15"/>
      <c r="M47" s="15"/>
    </row>
    <row r="48" spans="1:13" x14ac:dyDescent="0.2">
      <c r="A48" s="22"/>
      <c r="B48" s="22" t="s">
        <v>430</v>
      </c>
      <c r="C48" s="31"/>
      <c r="D48" s="31">
        <v>3000</v>
      </c>
      <c r="E48" s="19">
        <v>3000</v>
      </c>
      <c r="F48" s="11"/>
      <c r="G48" s="11"/>
      <c r="H48" s="11"/>
      <c r="I48" s="11"/>
      <c r="J48" s="15"/>
      <c r="K48" s="15"/>
      <c r="L48" s="15"/>
      <c r="M48" s="15"/>
    </row>
    <row r="49" spans="1:13" x14ac:dyDescent="0.2">
      <c r="A49" s="19" t="s">
        <v>28</v>
      </c>
      <c r="B49" s="19" t="s">
        <v>355</v>
      </c>
      <c r="C49" s="31">
        <v>2752</v>
      </c>
      <c r="D49" s="31">
        <v>6073</v>
      </c>
      <c r="E49" s="19">
        <v>6073</v>
      </c>
      <c r="F49" s="11"/>
      <c r="G49" s="11"/>
      <c r="H49" s="11"/>
      <c r="I49" s="11"/>
      <c r="J49" s="15"/>
      <c r="K49" s="15"/>
      <c r="L49" s="15"/>
      <c r="M49" s="15"/>
    </row>
    <row r="50" spans="1:13" x14ac:dyDescent="0.2">
      <c r="A50" s="19"/>
      <c r="B50" s="19" t="s">
        <v>416</v>
      </c>
      <c r="C50" s="31"/>
      <c r="D50" s="31">
        <v>685</v>
      </c>
      <c r="E50" s="19">
        <v>124</v>
      </c>
      <c r="F50" s="11"/>
      <c r="G50" s="11"/>
      <c r="H50" s="11"/>
      <c r="I50" s="11"/>
      <c r="J50" s="15"/>
      <c r="K50" s="15"/>
      <c r="L50" s="15"/>
      <c r="M50" s="15"/>
    </row>
    <row r="51" spans="1:13" x14ac:dyDescent="0.2">
      <c r="A51" s="19" t="s">
        <v>196</v>
      </c>
      <c r="B51" s="19" t="s">
        <v>57</v>
      </c>
      <c r="C51" s="31">
        <v>0</v>
      </c>
      <c r="D51" s="31"/>
      <c r="E51" s="19"/>
      <c r="F51" s="11"/>
      <c r="G51" s="11"/>
      <c r="H51" s="11"/>
      <c r="I51" s="11"/>
      <c r="J51" s="15"/>
      <c r="K51" s="15"/>
      <c r="L51" s="15"/>
      <c r="M51" s="15"/>
    </row>
    <row r="52" spans="1:13" x14ac:dyDescent="0.2">
      <c r="A52" s="22"/>
      <c r="B52" s="19"/>
      <c r="C52" s="132"/>
      <c r="D52" s="132"/>
      <c r="E52" s="22"/>
      <c r="F52" s="15"/>
      <c r="G52" s="15"/>
      <c r="H52" s="15"/>
      <c r="J52" s="15"/>
      <c r="K52" s="15"/>
      <c r="L52" s="15"/>
      <c r="M52" s="15"/>
    </row>
    <row r="53" spans="1:13" x14ac:dyDescent="0.2">
      <c r="A53" s="19" t="s">
        <v>44</v>
      </c>
      <c r="B53" s="19" t="s">
        <v>142</v>
      </c>
      <c r="C53" s="31">
        <v>0</v>
      </c>
      <c r="D53" s="31"/>
      <c r="E53" s="19"/>
      <c r="F53" s="11"/>
      <c r="G53" s="11"/>
      <c r="H53" s="11"/>
      <c r="I53" s="11"/>
      <c r="J53" s="15"/>
      <c r="K53" s="15"/>
      <c r="L53" s="15"/>
      <c r="M53" s="15"/>
    </row>
    <row r="54" spans="1:13" x14ac:dyDescent="0.2">
      <c r="A54" s="22" t="s">
        <v>48</v>
      </c>
      <c r="B54" s="22" t="s">
        <v>59</v>
      </c>
      <c r="C54" s="132"/>
      <c r="D54" s="132"/>
      <c r="E54" s="22"/>
      <c r="F54" s="15"/>
      <c r="G54" s="15"/>
      <c r="H54" s="15"/>
      <c r="J54" s="15"/>
      <c r="K54" s="15"/>
      <c r="L54" s="15"/>
      <c r="M54" s="15"/>
    </row>
    <row r="55" spans="1:13" x14ac:dyDescent="0.2">
      <c r="A55" s="61" t="s">
        <v>4</v>
      </c>
      <c r="B55" s="22" t="s">
        <v>248</v>
      </c>
      <c r="C55" s="132"/>
      <c r="D55" s="132"/>
      <c r="E55" s="22"/>
      <c r="F55" s="15"/>
      <c r="G55" s="15"/>
      <c r="H55" s="15"/>
      <c r="J55" s="15"/>
      <c r="K55" s="15"/>
      <c r="L55" s="15"/>
      <c r="M55" s="15"/>
    </row>
    <row r="56" spans="1:13" ht="15.75" x14ac:dyDescent="0.25">
      <c r="A56" s="19" t="s">
        <v>40</v>
      </c>
      <c r="B56" s="19" t="s">
        <v>134</v>
      </c>
      <c r="C56" s="60">
        <v>57255</v>
      </c>
      <c r="D56" s="60">
        <f>SUM(D50,D49,D48,D47,D35,D32,D27,D15,D10,D28)</f>
        <v>71304</v>
      </c>
      <c r="E56" s="60">
        <f>SUM(E50,E49,E48,E47,E38,E35,E32,E28,E27,E15,E10)</f>
        <v>70180</v>
      </c>
      <c r="F56" s="41"/>
      <c r="G56" s="41"/>
      <c r="H56" s="41"/>
      <c r="I56" s="41"/>
      <c r="J56" s="15"/>
      <c r="K56" s="11"/>
      <c r="L56" s="11"/>
      <c r="M56" s="3"/>
    </row>
    <row r="57" spans="1:13" x14ac:dyDescent="0.2">
      <c r="A57" s="15" t="s">
        <v>22</v>
      </c>
      <c r="B57" s="15" t="s">
        <v>22</v>
      </c>
      <c r="C57" s="15" t="s">
        <v>22</v>
      </c>
      <c r="D57" s="15"/>
      <c r="E57" s="15"/>
      <c r="F57" s="15"/>
      <c r="G57" s="15"/>
      <c r="H57" s="15"/>
      <c r="J57" s="15"/>
      <c r="K57" s="15"/>
      <c r="L57" s="15"/>
      <c r="M57" s="15"/>
    </row>
    <row r="58" spans="1:13" ht="15.75" x14ac:dyDescent="0.25">
      <c r="A58" s="41" t="s">
        <v>58</v>
      </c>
      <c r="B58" s="41" t="s">
        <v>15</v>
      </c>
      <c r="C58" s="43"/>
      <c r="D58" s="43"/>
      <c r="E58" s="43"/>
      <c r="F58" s="43"/>
      <c r="G58" s="43"/>
      <c r="H58" s="43"/>
      <c r="I58" s="43"/>
      <c r="J58" s="15"/>
      <c r="K58" s="15"/>
      <c r="L58" s="15"/>
      <c r="M58" s="15"/>
    </row>
    <row r="59" spans="1:13" ht="15.75" x14ac:dyDescent="0.25">
      <c r="A59" s="41" t="s">
        <v>22</v>
      </c>
      <c r="B59" s="41" t="s">
        <v>22</v>
      </c>
      <c r="C59" s="43"/>
      <c r="D59" s="43"/>
      <c r="E59" s="43"/>
      <c r="F59" s="43"/>
      <c r="G59" s="43"/>
      <c r="H59" s="43"/>
      <c r="I59" s="43"/>
      <c r="J59" s="15"/>
      <c r="K59" s="15"/>
      <c r="L59" s="15"/>
      <c r="M59" s="15"/>
    </row>
    <row r="60" spans="1:13" ht="36.75" customHeight="1" x14ac:dyDescent="0.2">
      <c r="A60" s="19" t="s">
        <v>74</v>
      </c>
      <c r="B60" s="86" t="s">
        <v>344</v>
      </c>
      <c r="C60" s="31">
        <v>0</v>
      </c>
      <c r="D60" s="31">
        <v>6750</v>
      </c>
      <c r="E60" s="19">
        <v>15856</v>
      </c>
      <c r="F60" s="11"/>
      <c r="G60" s="11"/>
      <c r="H60" s="11"/>
      <c r="I60" s="11"/>
      <c r="J60" s="15"/>
      <c r="K60" s="15"/>
      <c r="L60" s="15"/>
      <c r="M60" s="157"/>
    </row>
    <row r="61" spans="1:13" ht="15" customHeight="1" x14ac:dyDescent="0.2">
      <c r="A61" s="19"/>
      <c r="B61" s="86"/>
      <c r="C61" s="31"/>
      <c r="D61" s="31"/>
      <c r="E61" s="19"/>
      <c r="F61" s="11"/>
      <c r="G61" s="11"/>
      <c r="H61" s="11"/>
      <c r="I61" s="11"/>
      <c r="J61" s="15"/>
      <c r="K61" s="15"/>
      <c r="L61" s="15"/>
      <c r="M61" s="157"/>
    </row>
    <row r="62" spans="1:13" x14ac:dyDescent="0.2">
      <c r="A62" s="19" t="s">
        <v>279</v>
      </c>
      <c r="B62" s="19" t="s">
        <v>6</v>
      </c>
      <c r="C62" s="31">
        <v>565</v>
      </c>
      <c r="D62" s="31">
        <v>569</v>
      </c>
      <c r="E62" s="19">
        <v>379</v>
      </c>
      <c r="F62" s="11"/>
      <c r="G62" s="11"/>
      <c r="H62" s="11"/>
      <c r="I62" s="11"/>
      <c r="J62" s="15"/>
      <c r="K62" s="15"/>
      <c r="L62" s="15"/>
      <c r="M62" s="157"/>
    </row>
    <row r="63" spans="1:13" x14ac:dyDescent="0.2">
      <c r="A63" s="22"/>
      <c r="B63" s="22" t="s">
        <v>22</v>
      </c>
      <c r="C63" s="31"/>
      <c r="D63" s="31"/>
      <c r="E63" s="19"/>
      <c r="F63" s="11"/>
      <c r="G63" s="11"/>
      <c r="H63" s="11"/>
      <c r="I63" s="11"/>
      <c r="J63" s="15"/>
      <c r="K63" s="15"/>
      <c r="L63" s="15"/>
      <c r="M63" s="15"/>
    </row>
    <row r="64" spans="1:13" x14ac:dyDescent="0.2">
      <c r="A64" s="19" t="s">
        <v>27</v>
      </c>
      <c r="B64" s="19" t="s">
        <v>249</v>
      </c>
      <c r="C64" s="31">
        <v>1877</v>
      </c>
      <c r="D64" s="31">
        <v>1877</v>
      </c>
      <c r="E64" s="19">
        <v>1877</v>
      </c>
      <c r="F64" s="11"/>
      <c r="G64" s="11"/>
      <c r="H64" s="11"/>
      <c r="I64" s="11"/>
      <c r="J64" s="15"/>
      <c r="K64" s="15"/>
      <c r="L64" s="15"/>
      <c r="M64" s="15"/>
    </row>
    <row r="65" spans="1:13" x14ac:dyDescent="0.2">
      <c r="A65" s="22"/>
      <c r="B65" s="22"/>
      <c r="C65" s="132"/>
      <c r="D65" s="132"/>
      <c r="E65" s="22"/>
      <c r="F65" s="15"/>
      <c r="G65" s="15"/>
      <c r="H65" s="15"/>
      <c r="J65" s="15"/>
      <c r="K65" s="15"/>
      <c r="L65" s="15"/>
      <c r="M65" s="15"/>
    </row>
    <row r="66" spans="1:13" x14ac:dyDescent="0.2">
      <c r="A66" s="19" t="s">
        <v>28</v>
      </c>
      <c r="B66" s="19" t="s">
        <v>56</v>
      </c>
      <c r="C66" s="31">
        <v>0</v>
      </c>
      <c r="D66" s="31"/>
      <c r="E66" s="19"/>
      <c r="F66" s="11"/>
      <c r="G66" s="11"/>
      <c r="H66" s="11"/>
      <c r="I66" s="11"/>
      <c r="J66" s="15"/>
      <c r="K66" s="15"/>
      <c r="L66" s="15"/>
      <c r="M66" s="15"/>
    </row>
    <row r="67" spans="1:13" x14ac:dyDescent="0.2">
      <c r="A67" s="22"/>
      <c r="B67" s="22" t="s">
        <v>429</v>
      </c>
      <c r="C67" s="31"/>
      <c r="D67" s="31"/>
      <c r="E67" s="19"/>
      <c r="F67" s="11"/>
      <c r="G67" s="11"/>
      <c r="H67" s="11"/>
      <c r="I67" s="11"/>
      <c r="J67" s="15"/>
      <c r="K67" s="15"/>
      <c r="L67" s="15"/>
      <c r="M67" s="15"/>
    </row>
    <row r="68" spans="1:13" x14ac:dyDescent="0.2">
      <c r="A68" s="19" t="s">
        <v>196</v>
      </c>
      <c r="B68" s="19" t="s">
        <v>102</v>
      </c>
      <c r="C68" s="31">
        <v>0</v>
      </c>
      <c r="D68" s="31"/>
      <c r="E68" s="19"/>
      <c r="F68" s="11"/>
      <c r="G68" s="11"/>
      <c r="H68" s="11"/>
      <c r="I68" s="11"/>
      <c r="J68" s="15"/>
      <c r="K68" s="15"/>
      <c r="L68" s="15"/>
      <c r="M68" s="15"/>
    </row>
    <row r="69" spans="1:13" x14ac:dyDescent="0.2">
      <c r="A69" s="22" t="s">
        <v>22</v>
      </c>
      <c r="B69" s="22" t="s">
        <v>22</v>
      </c>
      <c r="C69" s="31"/>
      <c r="D69" s="31"/>
      <c r="E69" s="19"/>
      <c r="F69" s="11"/>
      <c r="G69" s="11"/>
      <c r="H69" s="11"/>
      <c r="I69" s="11"/>
      <c r="J69" s="15"/>
      <c r="K69" s="15"/>
      <c r="L69" s="15"/>
      <c r="M69" s="15"/>
    </row>
    <row r="70" spans="1:13" x14ac:dyDescent="0.2">
      <c r="A70" s="19" t="s">
        <v>44</v>
      </c>
      <c r="B70" s="19" t="s">
        <v>103</v>
      </c>
      <c r="C70" s="31">
        <v>0</v>
      </c>
      <c r="D70" s="31"/>
      <c r="E70" s="19"/>
      <c r="F70" s="11"/>
      <c r="G70" s="11"/>
      <c r="H70" s="11"/>
      <c r="I70" s="11"/>
      <c r="J70" s="15"/>
      <c r="K70" s="15"/>
      <c r="L70" s="15"/>
      <c r="M70" s="15"/>
    </row>
    <row r="71" spans="1:13" x14ac:dyDescent="0.2">
      <c r="A71" s="22"/>
      <c r="B71" s="19"/>
      <c r="C71" s="31"/>
      <c r="D71" s="31"/>
      <c r="E71" s="19"/>
      <c r="F71" s="11"/>
      <c r="G71" s="11"/>
      <c r="H71" s="11"/>
      <c r="I71" s="11"/>
      <c r="J71" s="15"/>
      <c r="K71" s="15"/>
      <c r="L71" s="15"/>
      <c r="M71" s="15"/>
    </row>
    <row r="72" spans="1:13" x14ac:dyDescent="0.2">
      <c r="A72" s="19" t="s">
        <v>136</v>
      </c>
      <c r="B72" s="19" t="s">
        <v>104</v>
      </c>
      <c r="C72" s="31">
        <v>0</v>
      </c>
      <c r="D72" s="31"/>
      <c r="E72" s="19"/>
      <c r="F72" s="11"/>
      <c r="G72" s="11"/>
      <c r="H72" s="11"/>
      <c r="I72" s="11"/>
      <c r="J72" s="15"/>
      <c r="K72" s="15"/>
      <c r="L72" s="15"/>
      <c r="M72" s="15"/>
    </row>
    <row r="73" spans="1:13" x14ac:dyDescent="0.2">
      <c r="A73" s="19"/>
      <c r="B73" s="19"/>
      <c r="C73" s="31"/>
      <c r="D73" s="31"/>
      <c r="E73" s="19"/>
      <c r="F73" s="11"/>
      <c r="G73" s="11"/>
      <c r="H73" s="11"/>
      <c r="I73" s="11"/>
      <c r="J73" s="15"/>
      <c r="K73" s="15"/>
      <c r="L73" s="15"/>
      <c r="M73" s="15"/>
    </row>
    <row r="74" spans="1:13" x14ac:dyDescent="0.2">
      <c r="A74" s="19" t="s">
        <v>58</v>
      </c>
      <c r="B74" s="19" t="s">
        <v>135</v>
      </c>
      <c r="C74" s="31">
        <v>2442</v>
      </c>
      <c r="D74" s="31">
        <f>SUM(D60,D62,D64,D67)</f>
        <v>9196</v>
      </c>
      <c r="E74" s="31">
        <f>SUM(E60,E62,E64,E67)</f>
        <v>18112</v>
      </c>
      <c r="F74" s="11"/>
      <c r="G74" s="11"/>
      <c r="H74" s="11"/>
      <c r="I74" s="11"/>
      <c r="J74" s="15"/>
      <c r="K74" s="15"/>
      <c r="L74" s="15"/>
      <c r="M74" s="15"/>
    </row>
    <row r="75" spans="1:13" ht="15.75" x14ac:dyDescent="0.25">
      <c r="A75" s="19"/>
      <c r="B75" s="62" t="s">
        <v>105</v>
      </c>
      <c r="C75" s="60">
        <v>59697</v>
      </c>
      <c r="D75" s="60">
        <f>SUM(D74,D56)</f>
        <v>80500</v>
      </c>
      <c r="E75" s="60">
        <f>SUM(E74,E56)</f>
        <v>88292</v>
      </c>
      <c r="F75" s="41"/>
      <c r="G75" s="41"/>
      <c r="H75" s="41"/>
      <c r="I75" s="41"/>
      <c r="J75" s="15"/>
      <c r="K75" s="15"/>
      <c r="L75" s="15"/>
      <c r="M75" s="15"/>
    </row>
    <row r="76" spans="1:13" x14ac:dyDescent="0.2">
      <c r="J76" s="15"/>
      <c r="K76" s="15"/>
      <c r="L76" s="15"/>
      <c r="M76" s="15"/>
    </row>
    <row r="77" spans="1:13" s="34" customFormat="1" ht="15.75" x14ac:dyDescent="0.25">
      <c r="I77" s="41"/>
      <c r="J77" s="41"/>
      <c r="K77" s="158"/>
      <c r="L77" s="158"/>
      <c r="M77" s="41"/>
    </row>
    <row r="78" spans="1:13" s="34" customFormat="1" ht="15.75" x14ac:dyDescent="0.25">
      <c r="I78" s="41"/>
      <c r="J78" s="41"/>
      <c r="K78" s="41"/>
      <c r="L78" s="41"/>
      <c r="M78" s="41"/>
    </row>
    <row r="79" spans="1:13" s="34" customFormat="1" ht="15.75" x14ac:dyDescent="0.25">
      <c r="I79" s="41"/>
      <c r="J79" s="41"/>
      <c r="K79" s="41"/>
      <c r="L79" s="41"/>
      <c r="M79" s="41"/>
    </row>
    <row r="80" spans="1:13" s="34" customFormat="1" ht="15.75" x14ac:dyDescent="0.25">
      <c r="I80" s="41"/>
      <c r="J80" s="41"/>
      <c r="K80" s="41"/>
      <c r="L80" s="41"/>
      <c r="M80" s="41"/>
    </row>
  </sheetData>
  <phoneticPr fontId="12" type="noConversion"/>
  <pageMargins left="0.75" right="0.75" top="1" bottom="1" header="0.5" footer="0.5"/>
  <pageSetup paperSize="9" orientation="portrait" r:id="rId1"/>
  <headerFooter alignWithMargins="0"/>
  <rowBreaks count="1" manualBreakCount="1">
    <brk id="4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view="pageBreakPreview" zoomScaleNormal="100" workbookViewId="0">
      <selection activeCell="J12" sqref="J12"/>
    </sheetView>
  </sheetViews>
  <sheetFormatPr defaultRowHeight="12.75" x14ac:dyDescent="0.2"/>
  <cols>
    <col min="1" max="1" width="4.42578125" style="161" customWidth="1"/>
    <col min="2" max="2" width="38.85546875" style="161" customWidth="1"/>
    <col min="3" max="3" width="10.7109375" style="161" customWidth="1"/>
    <col min="4" max="5" width="11" style="161" customWidth="1"/>
    <col min="6" max="6" width="10.7109375" style="161" customWidth="1"/>
    <col min="7" max="7" width="13.5703125" style="161" customWidth="1"/>
    <col min="8" max="9" width="10.5703125" style="161" customWidth="1"/>
    <col min="10" max="10" width="11.5703125" style="161" customWidth="1"/>
    <col min="11" max="14" width="7.7109375" style="161" customWidth="1"/>
    <col min="15" max="15" width="9" style="161" customWidth="1"/>
    <col min="16" max="16384" width="9.140625" style="161"/>
  </cols>
  <sheetData>
    <row r="1" spans="1:15" ht="18" x14ac:dyDescent="0.25">
      <c r="A1" s="159" t="s">
        <v>198</v>
      </c>
      <c r="B1" s="160"/>
      <c r="C1" s="160"/>
      <c r="J1" s="162" t="s">
        <v>379</v>
      </c>
    </row>
    <row r="2" spans="1:15" ht="18" x14ac:dyDescent="0.25">
      <c r="A2" s="163"/>
      <c r="B2" s="164"/>
      <c r="C2" s="165" t="s">
        <v>17</v>
      </c>
      <c r="D2" s="165" t="s">
        <v>372</v>
      </c>
      <c r="E2" s="165" t="s">
        <v>373</v>
      </c>
      <c r="F2" s="165" t="s">
        <v>374</v>
      </c>
      <c r="G2" s="165" t="s">
        <v>375</v>
      </c>
      <c r="H2" s="165" t="s">
        <v>376</v>
      </c>
      <c r="I2" s="166" t="s">
        <v>377</v>
      </c>
      <c r="J2" s="166" t="s">
        <v>378</v>
      </c>
    </row>
    <row r="3" spans="1:15" ht="15.75" x14ac:dyDescent="0.25">
      <c r="A3" s="167" t="s">
        <v>3</v>
      </c>
      <c r="B3" s="167" t="s">
        <v>359</v>
      </c>
      <c r="C3" s="167">
        <v>0</v>
      </c>
      <c r="D3" s="167">
        <v>0</v>
      </c>
      <c r="E3" s="167">
        <v>246</v>
      </c>
      <c r="F3" s="167">
        <v>0</v>
      </c>
      <c r="G3" s="167">
        <v>0</v>
      </c>
      <c r="H3" s="167">
        <v>738</v>
      </c>
      <c r="I3" s="168">
        <f>SUM(C3:H3)</f>
        <v>984</v>
      </c>
      <c r="J3" s="168">
        <f>SUM(I3)</f>
        <v>984</v>
      </c>
      <c r="K3" s="169"/>
      <c r="L3" s="169"/>
      <c r="M3" s="169"/>
      <c r="N3" s="170"/>
      <c r="O3" s="169"/>
    </row>
    <row r="4" spans="1:15" ht="15.75" x14ac:dyDescent="0.25">
      <c r="A4" s="167" t="s">
        <v>4</v>
      </c>
      <c r="B4" s="167" t="s">
        <v>360</v>
      </c>
      <c r="C4" s="167">
        <v>0</v>
      </c>
      <c r="D4" s="167">
        <v>0</v>
      </c>
      <c r="E4" s="167">
        <v>1041</v>
      </c>
      <c r="F4" s="167">
        <v>0</v>
      </c>
      <c r="G4" s="167">
        <v>0</v>
      </c>
      <c r="H4" s="167">
        <v>15</v>
      </c>
      <c r="I4" s="168">
        <f t="shared" ref="I4:I28" si="0">SUM(C4:H4)</f>
        <v>1056</v>
      </c>
      <c r="J4" s="168">
        <f t="shared" ref="J4:J28" si="1">SUM(I4)</f>
        <v>1056</v>
      </c>
      <c r="K4" s="169"/>
      <c r="L4" s="169"/>
      <c r="M4" s="169"/>
      <c r="N4" s="170"/>
      <c r="O4" s="169"/>
    </row>
    <row r="5" spans="1:15" ht="15.75" x14ac:dyDescent="0.25">
      <c r="A5" s="167" t="s">
        <v>9</v>
      </c>
      <c r="B5" s="167" t="s">
        <v>361</v>
      </c>
      <c r="C5" s="167">
        <v>0</v>
      </c>
      <c r="D5" s="167">
        <v>0</v>
      </c>
      <c r="E5" s="167">
        <v>1260</v>
      </c>
      <c r="F5" s="167">
        <v>0</v>
      </c>
      <c r="G5" s="167">
        <v>0</v>
      </c>
      <c r="H5" s="167">
        <v>0</v>
      </c>
      <c r="I5" s="168">
        <f t="shared" si="0"/>
        <v>1260</v>
      </c>
      <c r="J5" s="168">
        <f t="shared" si="1"/>
        <v>1260</v>
      </c>
      <c r="K5" s="169"/>
      <c r="L5" s="169"/>
      <c r="M5" s="169"/>
      <c r="N5" s="170"/>
      <c r="O5" s="169"/>
    </row>
    <row r="6" spans="1:15" ht="15.75" x14ac:dyDescent="0.25">
      <c r="A6" s="167" t="s">
        <v>10</v>
      </c>
      <c r="B6" s="167" t="s">
        <v>371</v>
      </c>
      <c r="C6" s="167">
        <v>2697</v>
      </c>
      <c r="D6" s="167">
        <v>657</v>
      </c>
      <c r="E6" s="167">
        <v>1730</v>
      </c>
      <c r="F6" s="167">
        <v>0</v>
      </c>
      <c r="G6" s="167">
        <v>0</v>
      </c>
      <c r="H6" s="167">
        <v>755</v>
      </c>
      <c r="I6" s="168">
        <f t="shared" si="0"/>
        <v>5839</v>
      </c>
      <c r="J6" s="168">
        <f t="shared" si="1"/>
        <v>5839</v>
      </c>
      <c r="K6" s="169"/>
      <c r="L6" s="169"/>
      <c r="M6" s="169"/>
      <c r="N6" s="170"/>
      <c r="O6" s="169"/>
    </row>
    <row r="7" spans="1:15" ht="15.75" x14ac:dyDescent="0.25">
      <c r="A7" s="167" t="s">
        <v>75</v>
      </c>
      <c r="B7" s="167" t="s">
        <v>356</v>
      </c>
      <c r="C7" s="167">
        <v>117</v>
      </c>
      <c r="D7" s="167">
        <v>28</v>
      </c>
      <c r="E7" s="167">
        <v>2685</v>
      </c>
      <c r="F7" s="167">
        <v>0</v>
      </c>
      <c r="G7" s="167">
        <v>0</v>
      </c>
      <c r="H7" s="167">
        <v>0</v>
      </c>
      <c r="I7" s="168">
        <f t="shared" si="0"/>
        <v>2830</v>
      </c>
      <c r="J7" s="168">
        <f t="shared" si="1"/>
        <v>2830</v>
      </c>
      <c r="K7" s="169"/>
      <c r="L7" s="169"/>
      <c r="M7" s="169"/>
      <c r="N7" s="170"/>
      <c r="O7" s="169"/>
    </row>
    <row r="8" spans="1:15" ht="15.75" x14ac:dyDescent="0.25">
      <c r="A8" s="167" t="s">
        <v>76</v>
      </c>
      <c r="B8" s="167" t="s">
        <v>362</v>
      </c>
      <c r="C8" s="167">
        <v>0</v>
      </c>
      <c r="D8" s="167">
        <v>0</v>
      </c>
      <c r="E8" s="167">
        <v>803</v>
      </c>
      <c r="F8" s="167">
        <v>0</v>
      </c>
      <c r="G8" s="167">
        <v>0</v>
      </c>
      <c r="H8" s="167">
        <v>0</v>
      </c>
      <c r="I8" s="168">
        <f t="shared" si="0"/>
        <v>803</v>
      </c>
      <c r="J8" s="168">
        <f t="shared" si="1"/>
        <v>803</v>
      </c>
      <c r="K8" s="169"/>
      <c r="L8" s="169"/>
      <c r="M8" s="169"/>
      <c r="N8" s="170"/>
      <c r="O8" s="169"/>
    </row>
    <row r="9" spans="1:15" ht="15.75" x14ac:dyDescent="0.25">
      <c r="A9" s="167" t="s">
        <v>12</v>
      </c>
      <c r="B9" s="167" t="s">
        <v>434</v>
      </c>
      <c r="C9" s="171">
        <v>0</v>
      </c>
      <c r="D9" s="171">
        <v>0</v>
      </c>
      <c r="E9" s="171">
        <v>81</v>
      </c>
      <c r="F9" s="171">
        <v>0</v>
      </c>
      <c r="G9" s="172">
        <v>0</v>
      </c>
      <c r="H9" s="171">
        <v>0</v>
      </c>
      <c r="I9" s="168">
        <f t="shared" si="0"/>
        <v>81</v>
      </c>
      <c r="J9" s="168">
        <f t="shared" si="1"/>
        <v>81</v>
      </c>
      <c r="K9" s="169"/>
      <c r="L9" s="169"/>
      <c r="M9" s="169"/>
      <c r="N9" s="170"/>
      <c r="O9" s="169"/>
    </row>
    <row r="10" spans="1:15" ht="15.75" x14ac:dyDescent="0.25">
      <c r="A10" s="167" t="s">
        <v>107</v>
      </c>
      <c r="B10" s="167" t="s">
        <v>435</v>
      </c>
      <c r="C10" s="167">
        <v>154</v>
      </c>
      <c r="D10" s="167">
        <v>37</v>
      </c>
      <c r="E10" s="167">
        <v>129</v>
      </c>
      <c r="F10" s="167">
        <v>0</v>
      </c>
      <c r="G10" s="172">
        <v>0</v>
      </c>
      <c r="H10" s="167">
        <v>0</v>
      </c>
      <c r="I10" s="168">
        <f t="shared" si="0"/>
        <v>320</v>
      </c>
      <c r="J10" s="168">
        <f t="shared" si="1"/>
        <v>320</v>
      </c>
      <c r="K10" s="169"/>
      <c r="L10" s="169"/>
      <c r="M10" s="169"/>
      <c r="N10" s="170"/>
      <c r="O10" s="169"/>
    </row>
    <row r="11" spans="1:15" ht="15.75" x14ac:dyDescent="0.25">
      <c r="A11" s="167" t="s">
        <v>109</v>
      </c>
      <c r="B11" s="167" t="s">
        <v>437</v>
      </c>
      <c r="C11" s="167">
        <v>0</v>
      </c>
      <c r="D11" s="167">
        <v>0</v>
      </c>
      <c r="E11" s="167">
        <v>0</v>
      </c>
      <c r="F11" s="167">
        <v>191</v>
      </c>
      <c r="G11" s="172">
        <v>0</v>
      </c>
      <c r="H11" s="167">
        <v>0</v>
      </c>
      <c r="I11" s="168">
        <f t="shared" si="0"/>
        <v>191</v>
      </c>
      <c r="J11" s="168">
        <f t="shared" si="1"/>
        <v>191</v>
      </c>
      <c r="K11" s="169"/>
      <c r="L11" s="169"/>
      <c r="M11" s="169"/>
      <c r="N11" s="170"/>
      <c r="O11" s="169"/>
    </row>
    <row r="12" spans="1:15" ht="15.75" x14ac:dyDescent="0.25">
      <c r="A12" s="167" t="s">
        <v>110</v>
      </c>
      <c r="B12" s="167" t="s">
        <v>438</v>
      </c>
      <c r="C12" s="167">
        <v>0</v>
      </c>
      <c r="D12" s="167">
        <v>0</v>
      </c>
      <c r="E12" s="167">
        <v>0</v>
      </c>
      <c r="F12" s="167">
        <v>653</v>
      </c>
      <c r="G12" s="172">
        <v>0</v>
      </c>
      <c r="H12" s="167">
        <v>0</v>
      </c>
      <c r="I12" s="168">
        <f t="shared" si="0"/>
        <v>653</v>
      </c>
      <c r="J12" s="168">
        <f t="shared" si="1"/>
        <v>653</v>
      </c>
      <c r="K12" s="169"/>
      <c r="L12" s="169"/>
      <c r="M12" s="169"/>
      <c r="N12" s="170"/>
      <c r="O12" s="169"/>
    </row>
    <row r="13" spans="1:15" ht="15.75" x14ac:dyDescent="0.25">
      <c r="A13" s="167" t="s">
        <v>111</v>
      </c>
      <c r="B13" s="167" t="s">
        <v>439</v>
      </c>
      <c r="C13" s="167">
        <v>0</v>
      </c>
      <c r="D13" s="167">
        <v>0</v>
      </c>
      <c r="E13" s="167">
        <v>0</v>
      </c>
      <c r="F13" s="167">
        <v>617</v>
      </c>
      <c r="G13" s="172">
        <v>0</v>
      </c>
      <c r="H13" s="167">
        <v>0</v>
      </c>
      <c r="I13" s="168">
        <f t="shared" si="0"/>
        <v>617</v>
      </c>
      <c r="J13" s="168">
        <f t="shared" si="1"/>
        <v>617</v>
      </c>
      <c r="K13" s="169"/>
      <c r="L13" s="169"/>
      <c r="M13" s="169"/>
      <c r="N13" s="170"/>
      <c r="O13" s="169"/>
    </row>
    <row r="14" spans="1:15" ht="15.75" x14ac:dyDescent="0.25">
      <c r="A14" s="167" t="s">
        <v>300</v>
      </c>
      <c r="B14" s="167" t="s">
        <v>440</v>
      </c>
      <c r="C14" s="167">
        <v>0</v>
      </c>
      <c r="D14" s="167">
        <v>0</v>
      </c>
      <c r="E14" s="167">
        <v>52</v>
      </c>
      <c r="F14" s="167">
        <v>2063</v>
      </c>
      <c r="G14" s="172">
        <v>0</v>
      </c>
      <c r="H14" s="167">
        <v>0</v>
      </c>
      <c r="I14" s="168">
        <f t="shared" si="0"/>
        <v>2115</v>
      </c>
      <c r="J14" s="168">
        <f t="shared" si="1"/>
        <v>2115</v>
      </c>
      <c r="K14" s="169"/>
      <c r="L14" s="169"/>
      <c r="M14" s="169"/>
      <c r="N14" s="170"/>
      <c r="O14" s="169"/>
    </row>
    <row r="15" spans="1:15" ht="15.75" x14ac:dyDescent="0.25">
      <c r="A15" s="167" t="s">
        <v>112</v>
      </c>
      <c r="B15" s="167" t="s">
        <v>357</v>
      </c>
      <c r="C15" s="167">
        <v>2144</v>
      </c>
      <c r="D15" s="167">
        <v>621</v>
      </c>
      <c r="E15" s="167">
        <v>1022</v>
      </c>
      <c r="F15" s="167">
        <v>0</v>
      </c>
      <c r="G15" s="167">
        <v>0</v>
      </c>
      <c r="H15" s="167">
        <v>0</v>
      </c>
      <c r="I15" s="168">
        <f t="shared" si="0"/>
        <v>3787</v>
      </c>
      <c r="J15" s="168">
        <f t="shared" si="1"/>
        <v>3787</v>
      </c>
      <c r="K15" s="169"/>
      <c r="L15" s="169"/>
      <c r="M15" s="169"/>
      <c r="N15" s="170"/>
      <c r="O15" s="169"/>
    </row>
    <row r="16" spans="1:15" ht="15.75" x14ac:dyDescent="0.25">
      <c r="A16" s="167" t="s">
        <v>302</v>
      </c>
      <c r="B16" s="167" t="s">
        <v>358</v>
      </c>
      <c r="C16" s="167">
        <v>9042</v>
      </c>
      <c r="D16" s="167">
        <v>549</v>
      </c>
      <c r="E16" s="167">
        <v>1818</v>
      </c>
      <c r="F16" s="167">
        <v>0</v>
      </c>
      <c r="G16" s="167">
        <v>0</v>
      </c>
      <c r="H16" s="167">
        <v>0</v>
      </c>
      <c r="I16" s="168">
        <f t="shared" si="0"/>
        <v>11409</v>
      </c>
      <c r="J16" s="168">
        <f t="shared" si="1"/>
        <v>11409</v>
      </c>
      <c r="K16" s="169"/>
      <c r="L16" s="169"/>
      <c r="M16" s="169"/>
      <c r="N16" s="170"/>
      <c r="O16" s="169"/>
    </row>
    <row r="17" spans="1:15" ht="15.75" x14ac:dyDescent="0.25">
      <c r="A17" s="167" t="s">
        <v>113</v>
      </c>
      <c r="B17" s="167" t="s">
        <v>433</v>
      </c>
      <c r="C17" s="167">
        <v>8316</v>
      </c>
      <c r="D17" s="167">
        <v>1845</v>
      </c>
      <c r="E17" s="167">
        <v>0</v>
      </c>
      <c r="F17" s="167">
        <v>0</v>
      </c>
      <c r="G17" s="167">
        <v>0</v>
      </c>
      <c r="H17" s="167">
        <v>0</v>
      </c>
      <c r="I17" s="168">
        <f t="shared" si="0"/>
        <v>10161</v>
      </c>
      <c r="J17" s="168">
        <f t="shared" si="1"/>
        <v>10161</v>
      </c>
      <c r="K17" s="169"/>
      <c r="L17" s="169"/>
      <c r="M17" s="169"/>
      <c r="N17" s="170"/>
      <c r="O17" s="169"/>
    </row>
    <row r="18" spans="1:15" ht="15.75" x14ac:dyDescent="0.25">
      <c r="A18" s="167" t="s">
        <v>114</v>
      </c>
      <c r="B18" s="167" t="s">
        <v>370</v>
      </c>
      <c r="C18" s="167">
        <v>0</v>
      </c>
      <c r="D18" s="167">
        <v>0</v>
      </c>
      <c r="E18" s="167">
        <v>0</v>
      </c>
      <c r="F18" s="167">
        <v>0</v>
      </c>
      <c r="G18" s="167">
        <v>0</v>
      </c>
      <c r="H18" s="167">
        <v>134</v>
      </c>
      <c r="I18" s="168">
        <f t="shared" si="0"/>
        <v>134</v>
      </c>
      <c r="J18" s="168">
        <f t="shared" si="1"/>
        <v>134</v>
      </c>
      <c r="K18" s="169"/>
      <c r="L18" s="169"/>
      <c r="M18" s="169"/>
      <c r="N18" s="170"/>
      <c r="O18" s="169"/>
    </row>
    <row r="19" spans="1:15" ht="15.75" x14ac:dyDescent="0.25">
      <c r="A19" s="167" t="s">
        <v>272</v>
      </c>
      <c r="B19" s="167" t="s">
        <v>369</v>
      </c>
      <c r="C19" s="167">
        <v>0</v>
      </c>
      <c r="D19" s="167">
        <v>0</v>
      </c>
      <c r="E19" s="167">
        <v>0</v>
      </c>
      <c r="F19" s="167">
        <v>0</v>
      </c>
      <c r="G19" s="167">
        <v>0</v>
      </c>
      <c r="H19" s="167">
        <v>104</v>
      </c>
      <c r="I19" s="168">
        <f t="shared" si="0"/>
        <v>104</v>
      </c>
      <c r="J19" s="168">
        <f t="shared" si="1"/>
        <v>104</v>
      </c>
      <c r="K19" s="169"/>
      <c r="L19" s="169"/>
      <c r="M19" s="169"/>
      <c r="N19" s="170"/>
      <c r="O19" s="169"/>
    </row>
    <row r="20" spans="1:15" ht="15.75" x14ac:dyDescent="0.25">
      <c r="A20" s="167" t="s">
        <v>115</v>
      </c>
      <c r="B20" s="167" t="s">
        <v>363</v>
      </c>
      <c r="C20" s="167">
        <v>0</v>
      </c>
      <c r="D20" s="167">
        <v>0</v>
      </c>
      <c r="E20" s="167">
        <v>134</v>
      </c>
      <c r="F20" s="167">
        <v>0</v>
      </c>
      <c r="G20" s="167">
        <v>0</v>
      </c>
      <c r="H20" s="167">
        <v>0</v>
      </c>
      <c r="I20" s="168">
        <f t="shared" si="0"/>
        <v>134</v>
      </c>
      <c r="J20" s="168">
        <f t="shared" si="1"/>
        <v>134</v>
      </c>
      <c r="K20" s="169"/>
      <c r="L20" s="169"/>
      <c r="M20" s="169"/>
      <c r="N20" s="170"/>
      <c r="O20" s="169"/>
    </row>
    <row r="21" spans="1:15" ht="15.75" x14ac:dyDescent="0.25">
      <c r="A21" s="167" t="s">
        <v>116</v>
      </c>
      <c r="B21" s="167" t="s">
        <v>365</v>
      </c>
      <c r="C21" s="167">
        <v>0</v>
      </c>
      <c r="D21" s="167">
        <v>0</v>
      </c>
      <c r="E21" s="167">
        <v>0</v>
      </c>
      <c r="F21" s="167">
        <v>0</v>
      </c>
      <c r="G21" s="167">
        <v>0</v>
      </c>
      <c r="H21" s="167">
        <v>104</v>
      </c>
      <c r="I21" s="168">
        <f t="shared" si="0"/>
        <v>104</v>
      </c>
      <c r="J21" s="168">
        <f t="shared" si="1"/>
        <v>104</v>
      </c>
      <c r="K21" s="169"/>
      <c r="L21" s="169"/>
      <c r="M21" s="169"/>
      <c r="N21" s="170"/>
      <c r="O21" s="169"/>
    </row>
    <row r="22" spans="1:15" ht="15.75" x14ac:dyDescent="0.25">
      <c r="A22" s="167" t="s">
        <v>442</v>
      </c>
      <c r="B22" s="167" t="s">
        <v>367</v>
      </c>
      <c r="C22" s="167">
        <v>0</v>
      </c>
      <c r="D22" s="167">
        <v>0</v>
      </c>
      <c r="E22" s="167">
        <v>0</v>
      </c>
      <c r="F22" s="167">
        <v>0</v>
      </c>
      <c r="G22" s="167">
        <v>0</v>
      </c>
      <c r="H22" s="167">
        <v>327</v>
      </c>
      <c r="I22" s="168">
        <f t="shared" si="0"/>
        <v>327</v>
      </c>
      <c r="J22" s="168">
        <f t="shared" si="1"/>
        <v>327</v>
      </c>
      <c r="K22" s="169"/>
      <c r="L22" s="169"/>
      <c r="M22" s="169"/>
      <c r="N22" s="170"/>
      <c r="O22" s="169"/>
    </row>
    <row r="23" spans="1:15" ht="15.75" x14ac:dyDescent="0.25">
      <c r="A23" s="167" t="s">
        <v>117</v>
      </c>
      <c r="B23" s="167" t="s">
        <v>366</v>
      </c>
      <c r="C23" s="167">
        <v>0</v>
      </c>
      <c r="D23" s="167">
        <v>0</v>
      </c>
      <c r="E23" s="167">
        <v>0</v>
      </c>
      <c r="F23" s="167">
        <v>0</v>
      </c>
      <c r="G23" s="167">
        <v>0</v>
      </c>
      <c r="H23" s="167">
        <v>145</v>
      </c>
      <c r="I23" s="168">
        <f t="shared" si="0"/>
        <v>145</v>
      </c>
      <c r="J23" s="168">
        <f t="shared" si="1"/>
        <v>145</v>
      </c>
      <c r="K23" s="169"/>
      <c r="L23" s="169"/>
      <c r="M23" s="169"/>
      <c r="N23" s="170"/>
      <c r="O23" s="169"/>
    </row>
    <row r="24" spans="1:15" ht="15.75" x14ac:dyDescent="0.25">
      <c r="A24" s="167" t="s">
        <v>118</v>
      </c>
      <c r="B24" s="167" t="s">
        <v>364</v>
      </c>
      <c r="C24" s="167">
        <v>0</v>
      </c>
      <c r="D24" s="167">
        <v>0</v>
      </c>
      <c r="E24" s="167">
        <v>0</v>
      </c>
      <c r="F24" s="167">
        <v>0</v>
      </c>
      <c r="G24" s="167">
        <v>0</v>
      </c>
      <c r="H24" s="167">
        <v>923</v>
      </c>
      <c r="I24" s="168">
        <f t="shared" si="0"/>
        <v>923</v>
      </c>
      <c r="J24" s="168">
        <f t="shared" si="1"/>
        <v>923</v>
      </c>
      <c r="K24" s="169"/>
      <c r="L24" s="169"/>
      <c r="M24" s="169"/>
      <c r="N24" s="170"/>
      <c r="O24" s="169"/>
    </row>
    <row r="25" spans="1:15" ht="15.75" x14ac:dyDescent="0.25">
      <c r="A25" s="167" t="s">
        <v>119</v>
      </c>
      <c r="B25" s="167" t="s">
        <v>436</v>
      </c>
      <c r="C25" s="167">
        <v>449</v>
      </c>
      <c r="D25" s="167">
        <v>14</v>
      </c>
      <c r="E25" s="167">
        <v>1904</v>
      </c>
      <c r="F25" s="167">
        <v>0</v>
      </c>
      <c r="G25" s="167">
        <v>0</v>
      </c>
      <c r="H25" s="167">
        <v>0</v>
      </c>
      <c r="I25" s="168">
        <f t="shared" si="0"/>
        <v>2367</v>
      </c>
      <c r="J25" s="168">
        <f t="shared" si="1"/>
        <v>2367</v>
      </c>
      <c r="K25" s="169"/>
      <c r="L25" s="169"/>
      <c r="M25" s="169"/>
      <c r="N25" s="170"/>
      <c r="O25" s="169"/>
    </row>
    <row r="26" spans="1:15" ht="15.75" x14ac:dyDescent="0.25">
      <c r="A26" s="167" t="s">
        <v>120</v>
      </c>
      <c r="B26" s="167" t="s">
        <v>368</v>
      </c>
      <c r="C26" s="167">
        <v>0</v>
      </c>
      <c r="D26" s="167">
        <v>0</v>
      </c>
      <c r="E26" s="167">
        <v>6</v>
      </c>
      <c r="F26" s="167">
        <v>0</v>
      </c>
      <c r="G26" s="167">
        <v>0</v>
      </c>
      <c r="H26" s="167">
        <v>0</v>
      </c>
      <c r="I26" s="168">
        <f t="shared" si="0"/>
        <v>6</v>
      </c>
      <c r="J26" s="168">
        <f t="shared" si="1"/>
        <v>6</v>
      </c>
      <c r="K26" s="169"/>
      <c r="L26" s="169"/>
      <c r="M26" s="169"/>
      <c r="N26" s="170"/>
      <c r="O26" s="169"/>
    </row>
    <row r="27" spans="1:15" ht="15.75" x14ac:dyDescent="0.25">
      <c r="A27" s="167" t="s">
        <v>121</v>
      </c>
      <c r="B27" s="167" t="s">
        <v>432</v>
      </c>
      <c r="C27" s="167">
        <v>0</v>
      </c>
      <c r="D27" s="167">
        <v>0</v>
      </c>
      <c r="E27" s="167">
        <v>0</v>
      </c>
      <c r="F27" s="167">
        <v>0</v>
      </c>
      <c r="G27" s="167">
        <v>0</v>
      </c>
      <c r="H27" s="167">
        <v>931</v>
      </c>
      <c r="I27" s="168">
        <f t="shared" si="0"/>
        <v>931</v>
      </c>
      <c r="J27" s="168">
        <f t="shared" si="1"/>
        <v>931</v>
      </c>
      <c r="K27" s="169"/>
      <c r="L27" s="169"/>
      <c r="M27" s="169"/>
      <c r="N27" s="170"/>
      <c r="O27" s="169"/>
    </row>
    <row r="28" spans="1:15" ht="15.75" x14ac:dyDescent="0.25">
      <c r="A28" s="167" t="s">
        <v>443</v>
      </c>
      <c r="B28" s="167" t="s">
        <v>441</v>
      </c>
      <c r="C28" s="167">
        <v>0</v>
      </c>
      <c r="D28" s="167">
        <v>0</v>
      </c>
      <c r="E28" s="167">
        <v>22</v>
      </c>
      <c r="F28" s="167">
        <v>0</v>
      </c>
      <c r="G28" s="167">
        <v>0</v>
      </c>
      <c r="H28" s="167">
        <v>0</v>
      </c>
      <c r="I28" s="168">
        <f t="shared" si="0"/>
        <v>22</v>
      </c>
      <c r="J28" s="168">
        <f t="shared" si="1"/>
        <v>22</v>
      </c>
      <c r="K28" s="169"/>
      <c r="L28" s="169"/>
      <c r="M28" s="169"/>
      <c r="N28" s="170"/>
      <c r="O28" s="169"/>
    </row>
    <row r="29" spans="1:15" ht="15.75" x14ac:dyDescent="0.25">
      <c r="A29" s="167"/>
      <c r="B29" s="168" t="s">
        <v>108</v>
      </c>
      <c r="C29" s="168">
        <f>SUM(C3:C28)</f>
        <v>22919</v>
      </c>
      <c r="D29" s="168">
        <f t="shared" ref="D29:I29" si="2">SUM(D3:D28)</f>
        <v>3751</v>
      </c>
      <c r="E29" s="168">
        <f t="shared" si="2"/>
        <v>12933</v>
      </c>
      <c r="F29" s="168">
        <f t="shared" si="2"/>
        <v>3524</v>
      </c>
      <c r="G29" s="168">
        <f t="shared" si="2"/>
        <v>0</v>
      </c>
      <c r="H29" s="168">
        <f t="shared" si="2"/>
        <v>4176</v>
      </c>
      <c r="I29" s="168">
        <f t="shared" si="2"/>
        <v>47303</v>
      </c>
      <c r="J29" s="168">
        <f>SUM(J3:J28)</f>
        <v>47303</v>
      </c>
      <c r="K29" s="169"/>
      <c r="L29" s="169"/>
      <c r="M29" s="169"/>
      <c r="N29" s="170"/>
      <c r="O29" s="169"/>
    </row>
    <row r="30" spans="1:15" ht="15.75" x14ac:dyDescent="0.25">
      <c r="A30" s="173"/>
      <c r="B30" s="173"/>
      <c r="C30" s="173"/>
      <c r="D30" s="173"/>
      <c r="E30" s="173"/>
      <c r="F30" s="173"/>
      <c r="G30" s="173"/>
      <c r="H30" s="173"/>
      <c r="I30" s="173"/>
      <c r="J30" s="173"/>
      <c r="K30" s="169"/>
      <c r="L30" s="169"/>
      <c r="M30" s="169"/>
      <c r="N30" s="170"/>
      <c r="O30" s="169"/>
    </row>
  </sheetData>
  <phoneticPr fontId="12" type="noConversion"/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view="pageBreakPreview" topLeftCell="A7" zoomScaleNormal="100" workbookViewId="0">
      <selection activeCell="M26" sqref="M26"/>
    </sheetView>
  </sheetViews>
  <sheetFormatPr defaultRowHeight="12.75" x14ac:dyDescent="0.2"/>
  <cols>
    <col min="1" max="1" width="20.42578125" style="177" customWidth="1"/>
    <col min="2" max="2" width="7.42578125" style="177" customWidth="1"/>
    <col min="3" max="4" width="6.42578125" style="177" customWidth="1"/>
    <col min="5" max="5" width="7.85546875" style="177" customWidth="1"/>
    <col min="6" max="7" width="6.7109375" style="177" customWidth="1"/>
    <col min="8" max="8" width="7.5703125" style="177" customWidth="1"/>
    <col min="9" max="9" width="7" style="177" customWidth="1"/>
    <col min="10" max="11" width="7.85546875" style="177" customWidth="1"/>
    <col min="12" max="12" width="7.42578125" style="177" customWidth="1"/>
    <col min="13" max="13" width="7.85546875" style="177" customWidth="1"/>
    <col min="14" max="14" width="6.5703125" style="177" customWidth="1"/>
    <col min="15" max="15" width="7.140625" style="177" customWidth="1"/>
    <col min="16" max="16" width="0.140625" style="177" customWidth="1"/>
    <col min="17" max="16384" width="9.140625" style="177"/>
  </cols>
  <sheetData>
    <row r="1" spans="1:15" s="174" customFormat="1" x14ac:dyDescent="0.2">
      <c r="A1" s="174" t="s">
        <v>155</v>
      </c>
    </row>
    <row r="3" spans="1:15" ht="17.25" customHeight="1" x14ac:dyDescent="0.2">
      <c r="A3" s="175" t="s">
        <v>156</v>
      </c>
      <c r="B3" s="175" t="s">
        <v>157</v>
      </c>
      <c r="C3" s="175" t="s">
        <v>158</v>
      </c>
      <c r="D3" s="175"/>
      <c r="E3" s="175" t="s">
        <v>159</v>
      </c>
      <c r="F3" s="167" t="s">
        <v>444</v>
      </c>
      <c r="G3" s="176"/>
    </row>
    <row r="4" spans="1:15" ht="19.5" customHeight="1" x14ac:dyDescent="0.2">
      <c r="A4" s="175" t="s">
        <v>160</v>
      </c>
      <c r="B4" s="175">
        <v>159</v>
      </c>
      <c r="C4" s="175"/>
      <c r="D4" s="175"/>
      <c r="E4" s="175">
        <v>2538</v>
      </c>
      <c r="F4" s="168">
        <v>657</v>
      </c>
      <c r="G4" s="178"/>
      <c r="M4" s="161"/>
      <c r="N4" s="161"/>
    </row>
    <row r="5" spans="1:15" ht="18.75" customHeight="1" x14ac:dyDescent="0.2">
      <c r="A5" s="175" t="s">
        <v>161</v>
      </c>
      <c r="B5" s="175">
        <v>0</v>
      </c>
      <c r="C5" s="175"/>
      <c r="D5" s="175"/>
      <c r="E5" s="175">
        <v>117</v>
      </c>
      <c r="F5" s="168">
        <v>28</v>
      </c>
      <c r="G5" s="178"/>
    </row>
    <row r="6" spans="1:15" ht="18.75" customHeight="1" x14ac:dyDescent="0.2">
      <c r="A6" s="175" t="s">
        <v>162</v>
      </c>
      <c r="B6" s="175">
        <v>2013</v>
      </c>
      <c r="C6" s="175">
        <v>131</v>
      </c>
      <c r="D6" s="175"/>
      <c r="E6" s="175"/>
      <c r="F6" s="168">
        <v>621</v>
      </c>
      <c r="G6" s="178"/>
      <c r="L6" s="161"/>
      <c r="M6" s="161"/>
    </row>
    <row r="7" spans="1:15" ht="19.5" customHeight="1" x14ac:dyDescent="0.2">
      <c r="A7" s="167" t="s">
        <v>445</v>
      </c>
      <c r="B7" s="175">
        <v>9042</v>
      </c>
      <c r="C7" s="175">
        <v>0</v>
      </c>
      <c r="D7" s="175"/>
      <c r="E7" s="175"/>
      <c r="F7" s="168">
        <v>549</v>
      </c>
      <c r="G7" s="178"/>
    </row>
    <row r="8" spans="1:15" ht="19.5" customHeight="1" x14ac:dyDescent="0.2">
      <c r="A8" s="167" t="s">
        <v>446</v>
      </c>
      <c r="B8" s="175">
        <v>8316</v>
      </c>
      <c r="C8" s="175"/>
      <c r="D8" s="175"/>
      <c r="E8" s="175"/>
      <c r="F8" s="168">
        <v>1845</v>
      </c>
      <c r="G8" s="178"/>
    </row>
    <row r="9" spans="1:15" ht="19.5" customHeight="1" x14ac:dyDescent="0.2">
      <c r="A9" s="167" t="s">
        <v>234</v>
      </c>
      <c r="B9" s="175"/>
      <c r="C9" s="175"/>
      <c r="D9" s="175"/>
      <c r="E9" s="175">
        <v>154</v>
      </c>
      <c r="F9" s="168">
        <v>37</v>
      </c>
      <c r="G9" s="178"/>
    </row>
    <row r="10" spans="1:15" ht="19.5" customHeight="1" x14ac:dyDescent="0.2">
      <c r="A10" s="167" t="s">
        <v>447</v>
      </c>
      <c r="B10" s="175"/>
      <c r="C10" s="175"/>
      <c r="D10" s="175"/>
      <c r="E10" s="175">
        <v>449</v>
      </c>
      <c r="F10" s="168">
        <v>14</v>
      </c>
      <c r="G10" s="178"/>
    </row>
    <row r="11" spans="1:15" s="174" customFormat="1" ht="20.25" customHeight="1" x14ac:dyDescent="0.2">
      <c r="A11" s="168" t="s">
        <v>164</v>
      </c>
      <c r="B11" s="168">
        <f>SUM(B4:B10)</f>
        <v>19530</v>
      </c>
      <c r="C11" s="189">
        <f>SUM(C4:E10)</f>
        <v>3389</v>
      </c>
      <c r="D11" s="190"/>
      <c r="E11" s="191"/>
      <c r="F11" s="168">
        <f>SUM(F4:F10)</f>
        <v>3751</v>
      </c>
      <c r="G11" s="178"/>
    </row>
    <row r="12" spans="1:15" ht="10.5" customHeight="1" x14ac:dyDescent="0.2">
      <c r="A12" s="176"/>
      <c r="B12" s="176"/>
      <c r="C12" s="176"/>
      <c r="D12" s="176"/>
      <c r="E12" s="176"/>
      <c r="F12" s="176"/>
      <c r="G12" s="176"/>
    </row>
    <row r="13" spans="1:15" ht="24" customHeight="1" x14ac:dyDescent="0.2">
      <c r="A13" s="175" t="s">
        <v>84</v>
      </c>
      <c r="B13" s="167" t="s">
        <v>380</v>
      </c>
      <c r="C13" s="179" t="s">
        <v>452</v>
      </c>
      <c r="D13" s="167" t="s">
        <v>387</v>
      </c>
      <c r="E13" s="167" t="s">
        <v>381</v>
      </c>
      <c r="F13" s="179" t="s">
        <v>449</v>
      </c>
      <c r="G13" s="167" t="s">
        <v>382</v>
      </c>
      <c r="H13" s="179" t="s">
        <v>309</v>
      </c>
      <c r="I13" s="167" t="s">
        <v>223</v>
      </c>
      <c r="J13" s="179" t="s">
        <v>383</v>
      </c>
      <c r="K13" s="179" t="s">
        <v>384</v>
      </c>
      <c r="L13" s="167" t="s">
        <v>385</v>
      </c>
      <c r="M13" s="179" t="s">
        <v>386</v>
      </c>
      <c r="N13" s="179" t="s">
        <v>450</v>
      </c>
      <c r="O13" s="179" t="s">
        <v>377</v>
      </c>
    </row>
    <row r="14" spans="1:15" ht="15.75" customHeight="1" x14ac:dyDescent="0.2">
      <c r="A14" s="167" t="s">
        <v>271</v>
      </c>
      <c r="B14" s="175">
        <v>0</v>
      </c>
      <c r="C14" s="175">
        <v>0</v>
      </c>
      <c r="D14" s="175">
        <v>0</v>
      </c>
      <c r="E14" s="175">
        <v>0</v>
      </c>
      <c r="F14" s="175">
        <v>0</v>
      </c>
      <c r="G14" s="180">
        <v>0</v>
      </c>
      <c r="H14" s="180">
        <v>0</v>
      </c>
      <c r="I14" s="175">
        <v>8</v>
      </c>
      <c r="J14" s="175">
        <v>136</v>
      </c>
      <c r="K14" s="175">
        <v>50</v>
      </c>
      <c r="L14" s="175">
        <v>52</v>
      </c>
      <c r="M14" s="175">
        <v>0</v>
      </c>
      <c r="N14" s="175"/>
      <c r="O14" s="175">
        <f>SUM(B14:N14)</f>
        <v>246</v>
      </c>
    </row>
    <row r="15" spans="1:15" ht="15.75" customHeight="1" x14ac:dyDescent="0.2">
      <c r="A15" s="175" t="s">
        <v>165</v>
      </c>
      <c r="B15" s="175">
        <v>0</v>
      </c>
      <c r="C15" s="175">
        <v>0</v>
      </c>
      <c r="D15" s="175">
        <v>0</v>
      </c>
      <c r="E15" s="175">
        <v>0</v>
      </c>
      <c r="F15" s="175">
        <v>0</v>
      </c>
      <c r="G15" s="175">
        <v>0</v>
      </c>
      <c r="H15" s="175">
        <v>0</v>
      </c>
      <c r="I15" s="175">
        <v>0</v>
      </c>
      <c r="J15" s="175">
        <v>948</v>
      </c>
      <c r="K15" s="175">
        <v>0</v>
      </c>
      <c r="L15" s="175">
        <v>268</v>
      </c>
      <c r="M15" s="175">
        <v>44</v>
      </c>
      <c r="N15" s="175"/>
      <c r="O15" s="175">
        <f t="shared" ref="O15:O28" si="0">SUM(B15:N15)</f>
        <v>1260</v>
      </c>
    </row>
    <row r="16" spans="1:15" ht="15.75" customHeight="1" x14ac:dyDescent="0.2">
      <c r="A16" s="167" t="s">
        <v>310</v>
      </c>
      <c r="B16" s="175">
        <v>0</v>
      </c>
      <c r="C16" s="175">
        <v>0</v>
      </c>
      <c r="D16" s="175">
        <v>0</v>
      </c>
      <c r="E16" s="175">
        <v>0</v>
      </c>
      <c r="F16" s="175">
        <v>0</v>
      </c>
      <c r="G16" s="175">
        <v>0</v>
      </c>
      <c r="H16" s="175">
        <v>0</v>
      </c>
      <c r="I16" s="175">
        <v>0</v>
      </c>
      <c r="J16" s="175">
        <v>0</v>
      </c>
      <c r="K16" s="175">
        <v>0</v>
      </c>
      <c r="L16" s="175">
        <v>221</v>
      </c>
      <c r="M16" s="175">
        <v>820</v>
      </c>
      <c r="N16" s="175"/>
      <c r="O16" s="175">
        <f t="shared" si="0"/>
        <v>1041</v>
      </c>
    </row>
    <row r="17" spans="1:15" ht="16.5" customHeight="1" x14ac:dyDescent="0.2">
      <c r="A17" s="175" t="s">
        <v>166</v>
      </c>
      <c r="B17" s="175">
        <v>138</v>
      </c>
      <c r="C17" s="175">
        <v>50</v>
      </c>
      <c r="D17" s="175">
        <v>354</v>
      </c>
      <c r="E17" s="175">
        <v>0</v>
      </c>
      <c r="F17" s="175">
        <v>124</v>
      </c>
      <c r="G17" s="175">
        <v>80</v>
      </c>
      <c r="H17" s="175">
        <v>16</v>
      </c>
      <c r="I17" s="175">
        <v>17</v>
      </c>
      <c r="J17" s="175">
        <v>123</v>
      </c>
      <c r="K17" s="175">
        <v>36</v>
      </c>
      <c r="L17" s="175">
        <v>259</v>
      </c>
      <c r="M17" s="175">
        <v>533</v>
      </c>
      <c r="N17" s="175"/>
      <c r="O17" s="175">
        <f t="shared" si="0"/>
        <v>1730</v>
      </c>
    </row>
    <row r="18" spans="1:15" ht="15.75" customHeight="1" x14ac:dyDescent="0.2">
      <c r="A18" s="175" t="s">
        <v>167</v>
      </c>
      <c r="B18" s="175">
        <v>0</v>
      </c>
      <c r="C18" s="175">
        <v>0</v>
      </c>
      <c r="D18" s="175">
        <v>0</v>
      </c>
      <c r="E18" s="175">
        <v>0</v>
      </c>
      <c r="F18" s="175">
        <v>0</v>
      </c>
      <c r="G18" s="175">
        <v>409</v>
      </c>
      <c r="H18" s="175">
        <v>0</v>
      </c>
      <c r="I18" s="175">
        <v>0</v>
      </c>
      <c r="J18" s="175">
        <v>228</v>
      </c>
      <c r="K18" s="175">
        <v>0</v>
      </c>
      <c r="L18" s="175">
        <v>166</v>
      </c>
      <c r="M18" s="175">
        <v>0</v>
      </c>
      <c r="N18" s="175"/>
      <c r="O18" s="175">
        <f t="shared" si="0"/>
        <v>803</v>
      </c>
    </row>
    <row r="19" spans="1:15" ht="15.75" customHeight="1" x14ac:dyDescent="0.2">
      <c r="A19" s="175" t="s">
        <v>168</v>
      </c>
      <c r="B19" s="175">
        <v>0</v>
      </c>
      <c r="C19" s="175">
        <v>834</v>
      </c>
      <c r="D19" s="175">
        <v>569</v>
      </c>
      <c r="E19" s="175">
        <v>0</v>
      </c>
      <c r="F19" s="175">
        <v>0</v>
      </c>
      <c r="G19" s="175">
        <v>16</v>
      </c>
      <c r="H19" s="175">
        <v>164</v>
      </c>
      <c r="I19" s="175">
        <v>8</v>
      </c>
      <c r="J19" s="175">
        <v>67</v>
      </c>
      <c r="K19" s="175">
        <v>0</v>
      </c>
      <c r="L19" s="175">
        <v>462</v>
      </c>
      <c r="M19" s="175">
        <v>565</v>
      </c>
      <c r="N19" s="175"/>
      <c r="O19" s="175">
        <f t="shared" si="0"/>
        <v>2685</v>
      </c>
    </row>
    <row r="20" spans="1:15" ht="16.5" customHeight="1" x14ac:dyDescent="0.2">
      <c r="A20" s="175" t="s">
        <v>162</v>
      </c>
      <c r="B20" s="175">
        <v>1</v>
      </c>
      <c r="C20" s="175">
        <v>0</v>
      </c>
      <c r="D20" s="175">
        <v>660</v>
      </c>
      <c r="E20" s="175">
        <v>0</v>
      </c>
      <c r="F20" s="175">
        <v>32</v>
      </c>
      <c r="G20" s="175">
        <v>0</v>
      </c>
      <c r="H20" s="175">
        <v>0</v>
      </c>
      <c r="I20" s="175">
        <v>0</v>
      </c>
      <c r="J20" s="175">
        <v>17</v>
      </c>
      <c r="K20" s="175">
        <v>0</v>
      </c>
      <c r="L20" s="175">
        <v>193</v>
      </c>
      <c r="M20" s="175">
        <v>119</v>
      </c>
      <c r="N20" s="175"/>
      <c r="O20" s="175">
        <f t="shared" si="0"/>
        <v>1022</v>
      </c>
    </row>
    <row r="21" spans="1:15" ht="17.25" customHeight="1" x14ac:dyDescent="0.2">
      <c r="A21" s="167" t="s">
        <v>445</v>
      </c>
      <c r="B21" s="175">
        <v>0</v>
      </c>
      <c r="C21" s="175">
        <v>0</v>
      </c>
      <c r="D21" s="175">
        <v>1509</v>
      </c>
      <c r="E21" s="175">
        <v>0</v>
      </c>
      <c r="F21" s="175">
        <v>0</v>
      </c>
      <c r="G21" s="175">
        <v>0</v>
      </c>
      <c r="H21" s="175">
        <v>0</v>
      </c>
      <c r="I21" s="175">
        <v>0</v>
      </c>
      <c r="J21" s="175">
        <v>0</v>
      </c>
      <c r="K21" s="175">
        <v>0</v>
      </c>
      <c r="L21" s="175">
        <v>309</v>
      </c>
      <c r="M21" s="175">
        <v>0</v>
      </c>
      <c r="N21" s="175"/>
      <c r="O21" s="175">
        <f t="shared" si="0"/>
        <v>1818</v>
      </c>
    </row>
    <row r="22" spans="1:15" ht="17.25" customHeight="1" x14ac:dyDescent="0.2">
      <c r="A22" s="167" t="s">
        <v>311</v>
      </c>
      <c r="B22" s="175">
        <v>0</v>
      </c>
      <c r="C22" s="175">
        <v>0</v>
      </c>
      <c r="D22" s="175">
        <v>0</v>
      </c>
      <c r="E22" s="175">
        <v>0</v>
      </c>
      <c r="F22" s="175">
        <v>27</v>
      </c>
      <c r="G22" s="175">
        <v>15</v>
      </c>
      <c r="H22" s="175">
        <v>40</v>
      </c>
      <c r="I22" s="175">
        <v>7</v>
      </c>
      <c r="J22" s="175">
        <v>21</v>
      </c>
      <c r="K22" s="175">
        <v>0</v>
      </c>
      <c r="L22" s="175">
        <v>24</v>
      </c>
      <c r="M22" s="175">
        <v>0</v>
      </c>
      <c r="N22" s="175"/>
      <c r="O22" s="175">
        <f t="shared" si="0"/>
        <v>134</v>
      </c>
    </row>
    <row r="23" spans="1:15" ht="16.5" customHeight="1" x14ac:dyDescent="0.2">
      <c r="A23" s="175" t="s">
        <v>163</v>
      </c>
      <c r="B23" s="175">
        <v>10</v>
      </c>
      <c r="C23" s="175">
        <v>0</v>
      </c>
      <c r="D23" s="175">
        <v>0</v>
      </c>
      <c r="E23" s="175">
        <v>0</v>
      </c>
      <c r="F23" s="175">
        <v>92</v>
      </c>
      <c r="G23" s="175">
        <v>0</v>
      </c>
      <c r="H23" s="175">
        <v>0</v>
      </c>
      <c r="I23" s="175">
        <v>0</v>
      </c>
      <c r="J23" s="175">
        <v>0</v>
      </c>
      <c r="K23" s="175">
        <v>0</v>
      </c>
      <c r="L23" s="175">
        <v>27</v>
      </c>
      <c r="M23" s="175">
        <v>0</v>
      </c>
      <c r="N23" s="175"/>
      <c r="O23" s="175">
        <f t="shared" si="0"/>
        <v>129</v>
      </c>
    </row>
    <row r="24" spans="1:15" ht="17.25" customHeight="1" x14ac:dyDescent="0.2">
      <c r="A24" s="175" t="s">
        <v>169</v>
      </c>
      <c r="B24" s="175">
        <v>0</v>
      </c>
      <c r="C24" s="175">
        <v>0</v>
      </c>
      <c r="D24" s="175">
        <v>0</v>
      </c>
      <c r="E24" s="175">
        <v>0</v>
      </c>
      <c r="F24" s="175">
        <v>0</v>
      </c>
      <c r="G24" s="175">
        <v>1</v>
      </c>
      <c r="H24" s="175">
        <v>0</v>
      </c>
      <c r="I24" s="175">
        <v>4</v>
      </c>
      <c r="J24" s="175">
        <v>0</v>
      </c>
      <c r="K24" s="175">
        <v>0</v>
      </c>
      <c r="L24" s="175">
        <v>1</v>
      </c>
      <c r="M24" s="175">
        <v>0</v>
      </c>
      <c r="N24" s="175"/>
      <c r="O24" s="175">
        <f t="shared" si="0"/>
        <v>6</v>
      </c>
    </row>
    <row r="25" spans="1:15" ht="17.25" customHeight="1" x14ac:dyDescent="0.2">
      <c r="A25" s="167" t="s">
        <v>447</v>
      </c>
      <c r="B25" s="175">
        <v>0</v>
      </c>
      <c r="C25" s="175">
        <v>68</v>
      </c>
      <c r="D25" s="175">
        <v>67</v>
      </c>
      <c r="E25" s="175">
        <v>0</v>
      </c>
      <c r="F25" s="175">
        <v>0</v>
      </c>
      <c r="G25" s="175">
        <v>0</v>
      </c>
      <c r="H25" s="175">
        <v>0</v>
      </c>
      <c r="I25" s="175">
        <v>0</v>
      </c>
      <c r="J25" s="175">
        <v>75</v>
      </c>
      <c r="K25" s="175">
        <v>0</v>
      </c>
      <c r="L25" s="175">
        <v>199</v>
      </c>
      <c r="M25" s="175">
        <v>1411</v>
      </c>
      <c r="N25" s="175">
        <v>84</v>
      </c>
      <c r="O25" s="175">
        <f t="shared" si="0"/>
        <v>1904</v>
      </c>
    </row>
    <row r="26" spans="1:15" ht="17.25" customHeight="1" x14ac:dyDescent="0.2">
      <c r="A26" s="167" t="s">
        <v>448</v>
      </c>
      <c r="B26" s="175">
        <v>0</v>
      </c>
      <c r="C26" s="175">
        <v>0</v>
      </c>
      <c r="D26" s="175">
        <v>64</v>
      </c>
      <c r="E26" s="175">
        <v>0</v>
      </c>
      <c r="F26" s="175">
        <v>0</v>
      </c>
      <c r="G26" s="175">
        <v>0</v>
      </c>
      <c r="H26" s="175">
        <v>0</v>
      </c>
      <c r="I26" s="175">
        <v>0</v>
      </c>
      <c r="J26" s="175">
        <v>0</v>
      </c>
      <c r="K26" s="175">
        <v>0</v>
      </c>
      <c r="L26" s="175">
        <v>17</v>
      </c>
      <c r="M26" s="175">
        <v>0</v>
      </c>
      <c r="N26" s="175"/>
      <c r="O26" s="175">
        <f t="shared" si="0"/>
        <v>81</v>
      </c>
    </row>
    <row r="27" spans="1:15" ht="17.25" customHeight="1" x14ac:dyDescent="0.2">
      <c r="A27" s="167" t="s">
        <v>451</v>
      </c>
      <c r="B27" s="175">
        <v>0</v>
      </c>
      <c r="C27" s="175">
        <v>0</v>
      </c>
      <c r="D27" s="175">
        <v>0</v>
      </c>
      <c r="E27" s="175">
        <v>0</v>
      </c>
      <c r="F27" s="175">
        <v>0</v>
      </c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>
        <v>11</v>
      </c>
      <c r="M27" s="175">
        <v>41</v>
      </c>
      <c r="N27" s="175"/>
      <c r="O27" s="175">
        <f t="shared" si="0"/>
        <v>52</v>
      </c>
    </row>
    <row r="28" spans="1:15" ht="17.25" customHeight="1" x14ac:dyDescent="0.2">
      <c r="A28" s="167" t="s">
        <v>453</v>
      </c>
      <c r="B28" s="175">
        <v>0</v>
      </c>
      <c r="C28" s="175">
        <v>22</v>
      </c>
      <c r="D28" s="175">
        <v>0</v>
      </c>
      <c r="E28" s="175">
        <v>0</v>
      </c>
      <c r="F28" s="175">
        <v>0</v>
      </c>
      <c r="G28" s="175">
        <v>0</v>
      </c>
      <c r="H28" s="175">
        <v>0</v>
      </c>
      <c r="I28" s="175">
        <v>0</v>
      </c>
      <c r="J28" s="175">
        <v>0</v>
      </c>
      <c r="K28" s="175">
        <v>0</v>
      </c>
      <c r="L28" s="175">
        <v>0</v>
      </c>
      <c r="M28" s="175">
        <v>0</v>
      </c>
      <c r="N28" s="175"/>
      <c r="O28" s="175">
        <f t="shared" si="0"/>
        <v>22</v>
      </c>
    </row>
    <row r="29" spans="1:15" ht="19.5" customHeight="1" x14ac:dyDescent="0.2">
      <c r="A29" s="168" t="s">
        <v>164</v>
      </c>
      <c r="B29" s="168">
        <f>SUM(B14:B28)</f>
        <v>149</v>
      </c>
      <c r="C29" s="168">
        <f t="shared" ref="C29:M29" si="1">SUM(C14:C28)</f>
        <v>974</v>
      </c>
      <c r="D29" s="168">
        <f t="shared" si="1"/>
        <v>3223</v>
      </c>
      <c r="E29" s="168">
        <f t="shared" si="1"/>
        <v>0</v>
      </c>
      <c r="F29" s="168">
        <f t="shared" si="1"/>
        <v>275</v>
      </c>
      <c r="G29" s="168">
        <f t="shared" si="1"/>
        <v>521</v>
      </c>
      <c r="H29" s="168">
        <f t="shared" si="1"/>
        <v>220</v>
      </c>
      <c r="I29" s="168">
        <f t="shared" si="1"/>
        <v>44</v>
      </c>
      <c r="J29" s="168">
        <f t="shared" si="1"/>
        <v>1615</v>
      </c>
      <c r="K29" s="168">
        <f t="shared" si="1"/>
        <v>86</v>
      </c>
      <c r="L29" s="168">
        <f t="shared" si="1"/>
        <v>2209</v>
      </c>
      <c r="M29" s="168">
        <f t="shared" si="1"/>
        <v>3533</v>
      </c>
      <c r="N29" s="168"/>
      <c r="O29" s="168">
        <f>SUM(O14:O28)</f>
        <v>12933</v>
      </c>
    </row>
    <row r="30" spans="1:15" x14ac:dyDescent="0.2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</row>
    <row r="32" spans="1:15" x14ac:dyDescent="0.2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</row>
  </sheetData>
  <mergeCells count="1">
    <mergeCell ref="C11:E11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E7" sqref="E7"/>
    </sheetView>
  </sheetViews>
  <sheetFormatPr defaultRowHeight="12.75" x14ac:dyDescent="0.2"/>
  <cols>
    <col min="1" max="1" width="9.140625" style="33"/>
    <col min="2" max="2" width="40.28515625" style="33" bestFit="1" customWidth="1"/>
    <col min="3" max="3" width="9.140625" style="33"/>
    <col min="4" max="4" width="13.85546875" style="33" bestFit="1" customWidth="1"/>
    <col min="5" max="5" width="14.85546875" style="33" bestFit="1" customWidth="1"/>
    <col min="6" max="16384" width="9.140625" style="33"/>
  </cols>
  <sheetData>
    <row r="1" spans="1:5" ht="15" x14ac:dyDescent="0.2">
      <c r="A1" s="4" t="s">
        <v>150</v>
      </c>
      <c r="C1" s="35"/>
    </row>
    <row r="2" spans="1:5" ht="15" customHeight="1" x14ac:dyDescent="0.2">
      <c r="A2" s="192" t="s">
        <v>72</v>
      </c>
      <c r="B2" s="192"/>
      <c r="C2" s="192"/>
    </row>
    <row r="3" spans="1:5" ht="15" x14ac:dyDescent="0.2">
      <c r="A3" s="35"/>
      <c r="C3" s="33" t="s">
        <v>49</v>
      </c>
    </row>
    <row r="4" spans="1:5" ht="15" x14ac:dyDescent="0.2">
      <c r="A4" s="35"/>
      <c r="C4" s="35"/>
    </row>
    <row r="5" spans="1:5" ht="15" x14ac:dyDescent="0.2">
      <c r="A5" s="35"/>
      <c r="C5" s="35"/>
    </row>
    <row r="6" spans="1:5" x14ac:dyDescent="0.2">
      <c r="A6" s="19" t="s">
        <v>16</v>
      </c>
      <c r="B6" s="19" t="s">
        <v>1</v>
      </c>
      <c r="C6" s="19" t="s">
        <v>73</v>
      </c>
      <c r="D6" s="23" t="s">
        <v>412</v>
      </c>
      <c r="E6" s="23" t="s">
        <v>455</v>
      </c>
    </row>
    <row r="7" spans="1:5" x14ac:dyDescent="0.2">
      <c r="A7" s="22"/>
      <c r="B7" s="22"/>
      <c r="C7" s="22"/>
      <c r="D7" s="22"/>
      <c r="E7" s="22"/>
    </row>
    <row r="8" spans="1:5" x14ac:dyDescent="0.2">
      <c r="A8" s="22" t="s">
        <v>74</v>
      </c>
      <c r="B8" s="19" t="s">
        <v>70</v>
      </c>
      <c r="C8" s="22"/>
      <c r="D8" s="22"/>
      <c r="E8" s="22"/>
    </row>
    <row r="9" spans="1:5" x14ac:dyDescent="0.2">
      <c r="A9" s="22" t="s">
        <v>3</v>
      </c>
      <c r="B9" s="22" t="s">
        <v>2</v>
      </c>
      <c r="C9" s="22">
        <v>7284</v>
      </c>
      <c r="D9" s="167">
        <v>8984</v>
      </c>
      <c r="E9" s="22">
        <v>7461</v>
      </c>
    </row>
    <row r="10" spans="1:5" x14ac:dyDescent="0.2">
      <c r="A10" s="22" t="s">
        <v>4</v>
      </c>
      <c r="B10" s="119" t="s">
        <v>342</v>
      </c>
      <c r="C10" s="22">
        <v>23240</v>
      </c>
      <c r="D10" s="167">
        <v>26674</v>
      </c>
      <c r="E10" s="22">
        <v>26619</v>
      </c>
    </row>
    <row r="11" spans="1:5" x14ac:dyDescent="0.2">
      <c r="A11" s="22" t="s">
        <v>9</v>
      </c>
      <c r="B11" s="22" t="s">
        <v>388</v>
      </c>
      <c r="C11" s="22">
        <v>20809</v>
      </c>
      <c r="D11" s="167">
        <v>25113</v>
      </c>
      <c r="E11" s="22">
        <v>25113</v>
      </c>
    </row>
    <row r="12" spans="1:5" x14ac:dyDescent="0.2">
      <c r="A12" s="22" t="s">
        <v>10</v>
      </c>
      <c r="B12" s="22" t="s">
        <v>133</v>
      </c>
      <c r="C12" s="22">
        <v>3170</v>
      </c>
      <c r="D12" s="167">
        <v>3775</v>
      </c>
      <c r="E12" s="22">
        <v>3775</v>
      </c>
    </row>
    <row r="13" spans="1:5" x14ac:dyDescent="0.2">
      <c r="A13" s="22" t="s">
        <v>75</v>
      </c>
      <c r="B13" s="22" t="s">
        <v>343</v>
      </c>
      <c r="C13" s="22">
        <v>2752</v>
      </c>
      <c r="D13" s="167">
        <v>6073</v>
      </c>
      <c r="E13" s="22">
        <v>7088</v>
      </c>
    </row>
    <row r="14" spans="1:5" x14ac:dyDescent="0.2">
      <c r="A14" s="22" t="s">
        <v>76</v>
      </c>
      <c r="B14" s="22" t="s">
        <v>389</v>
      </c>
      <c r="C14" s="22">
        <v>0</v>
      </c>
      <c r="D14" s="167">
        <v>6750</v>
      </c>
      <c r="E14" s="22">
        <v>15856</v>
      </c>
    </row>
    <row r="15" spans="1:5" x14ac:dyDescent="0.2">
      <c r="A15" s="22" t="s">
        <v>12</v>
      </c>
      <c r="B15" s="22" t="s">
        <v>390</v>
      </c>
      <c r="C15" s="22">
        <v>565</v>
      </c>
      <c r="D15" s="167">
        <v>569</v>
      </c>
      <c r="E15" s="22">
        <v>379</v>
      </c>
    </row>
    <row r="16" spans="1:5" x14ac:dyDescent="0.2">
      <c r="A16" s="22" t="s">
        <v>107</v>
      </c>
      <c r="B16" s="22" t="s">
        <v>391</v>
      </c>
      <c r="C16" s="22">
        <v>1877</v>
      </c>
      <c r="D16" s="167">
        <v>1877</v>
      </c>
      <c r="E16" s="22">
        <v>1877</v>
      </c>
    </row>
    <row r="17" spans="1:5" x14ac:dyDescent="0.2">
      <c r="A17" s="22"/>
      <c r="B17" s="22" t="s">
        <v>454</v>
      </c>
      <c r="C17" s="22"/>
      <c r="D17" s="167">
        <v>685</v>
      </c>
      <c r="E17" s="22">
        <v>124</v>
      </c>
    </row>
    <row r="18" spans="1:5" x14ac:dyDescent="0.2">
      <c r="A18" s="22"/>
      <c r="B18" s="19" t="s">
        <v>45</v>
      </c>
      <c r="C18" s="19">
        <f>SUM(C9:C16)</f>
        <v>59697</v>
      </c>
      <c r="D18" s="168">
        <f>SUM(D9:D17)</f>
        <v>80500</v>
      </c>
      <c r="E18" s="19">
        <f>SUM(E9:E17)</f>
        <v>88292</v>
      </c>
    </row>
    <row r="19" spans="1:5" x14ac:dyDescent="0.2">
      <c r="A19" s="22"/>
      <c r="B19" s="22"/>
      <c r="C19" s="22"/>
      <c r="D19" s="22"/>
      <c r="E19" s="22"/>
    </row>
    <row r="20" spans="1:5" x14ac:dyDescent="0.2">
      <c r="A20" s="22" t="s">
        <v>42</v>
      </c>
      <c r="B20" s="19" t="s">
        <v>77</v>
      </c>
      <c r="C20" s="22"/>
      <c r="D20" s="22"/>
      <c r="E20" s="22"/>
    </row>
    <row r="21" spans="1:5" x14ac:dyDescent="0.2">
      <c r="A21" s="22" t="s">
        <v>3</v>
      </c>
      <c r="B21" s="22" t="s">
        <v>13</v>
      </c>
      <c r="C21" s="22">
        <v>19983</v>
      </c>
      <c r="D21" s="22">
        <v>26590</v>
      </c>
      <c r="E21" s="22">
        <v>22919</v>
      </c>
    </row>
    <row r="22" spans="1:5" x14ac:dyDescent="0.2">
      <c r="A22" s="22" t="s">
        <v>4</v>
      </c>
      <c r="B22" s="22" t="s">
        <v>78</v>
      </c>
      <c r="C22" s="22">
        <v>3407</v>
      </c>
      <c r="D22" s="22">
        <v>4738</v>
      </c>
      <c r="E22" s="22">
        <v>3751</v>
      </c>
    </row>
    <row r="23" spans="1:5" x14ac:dyDescent="0.2">
      <c r="A23" s="22" t="s">
        <v>9</v>
      </c>
      <c r="B23" s="22" t="s">
        <v>14</v>
      </c>
      <c r="C23" s="22">
        <v>21766</v>
      </c>
      <c r="D23" s="22">
        <v>20211</v>
      </c>
      <c r="E23" s="22">
        <v>12933</v>
      </c>
    </row>
    <row r="24" spans="1:5" x14ac:dyDescent="0.2">
      <c r="A24" s="22" t="s">
        <v>10</v>
      </c>
      <c r="B24" s="22" t="s">
        <v>41</v>
      </c>
      <c r="C24" s="22">
        <v>4565</v>
      </c>
      <c r="D24" s="22">
        <v>4764</v>
      </c>
      <c r="E24" s="22">
        <v>3524</v>
      </c>
    </row>
    <row r="25" spans="1:5" x14ac:dyDescent="0.2">
      <c r="A25" s="22" t="s">
        <v>75</v>
      </c>
      <c r="B25" s="22" t="s">
        <v>137</v>
      </c>
      <c r="C25" s="22">
        <v>1917</v>
      </c>
      <c r="D25" s="22">
        <v>3566</v>
      </c>
      <c r="E25" s="22">
        <v>3140</v>
      </c>
    </row>
    <row r="26" spans="1:5" x14ac:dyDescent="0.2">
      <c r="A26" s="22" t="s">
        <v>76</v>
      </c>
      <c r="B26" s="22" t="s">
        <v>140</v>
      </c>
      <c r="C26" s="22">
        <v>350</v>
      </c>
      <c r="D26" s="22">
        <v>350</v>
      </c>
      <c r="E26" s="22">
        <v>105</v>
      </c>
    </row>
    <row r="27" spans="1:5" x14ac:dyDescent="0.2">
      <c r="A27" s="22" t="s">
        <v>12</v>
      </c>
      <c r="B27" s="22" t="s">
        <v>132</v>
      </c>
      <c r="C27" s="22">
        <v>100</v>
      </c>
      <c r="D27" s="22">
        <v>100</v>
      </c>
      <c r="E27" s="22">
        <v>0</v>
      </c>
    </row>
    <row r="28" spans="1:5" x14ac:dyDescent="0.2">
      <c r="A28" s="22" t="s">
        <v>107</v>
      </c>
      <c r="B28" s="22" t="s">
        <v>20</v>
      </c>
      <c r="C28" s="22">
        <v>0</v>
      </c>
      <c r="D28" s="22">
        <v>0</v>
      </c>
      <c r="E28" s="22">
        <v>0</v>
      </c>
    </row>
    <row r="29" spans="1:5" x14ac:dyDescent="0.2">
      <c r="A29" s="22" t="s">
        <v>109</v>
      </c>
      <c r="B29" s="22" t="s">
        <v>21</v>
      </c>
      <c r="C29" s="22">
        <v>6746</v>
      </c>
      <c r="D29" s="22">
        <v>14357</v>
      </c>
      <c r="E29" s="22">
        <v>14152</v>
      </c>
    </row>
    <row r="30" spans="1:5" x14ac:dyDescent="0.2">
      <c r="A30" s="22" t="s">
        <v>110</v>
      </c>
      <c r="B30" s="22" t="s">
        <v>199</v>
      </c>
      <c r="C30" s="22">
        <v>603</v>
      </c>
      <c r="D30" s="22">
        <v>4373</v>
      </c>
      <c r="E30" s="22">
        <v>3562</v>
      </c>
    </row>
    <row r="31" spans="1:5" x14ac:dyDescent="0.2">
      <c r="A31" s="22" t="s">
        <v>111</v>
      </c>
      <c r="B31" s="22" t="s">
        <v>392</v>
      </c>
      <c r="C31" s="22">
        <v>260</v>
      </c>
      <c r="D31" s="22">
        <v>520</v>
      </c>
      <c r="E31" s="22">
        <v>0</v>
      </c>
    </row>
    <row r="32" spans="1:5" x14ac:dyDescent="0.2">
      <c r="A32" s="22">
        <v>12</v>
      </c>
      <c r="B32" s="22" t="s">
        <v>418</v>
      </c>
      <c r="C32" s="22">
        <v>0</v>
      </c>
      <c r="D32" s="22">
        <v>931</v>
      </c>
      <c r="E32" s="49">
        <v>931</v>
      </c>
    </row>
    <row r="33" spans="1:5" x14ac:dyDescent="0.2">
      <c r="A33" s="22"/>
      <c r="B33" s="19" t="s">
        <v>79</v>
      </c>
      <c r="C33" s="19">
        <f>SUM(C21:C32)</f>
        <v>59697</v>
      </c>
      <c r="D33" s="22">
        <f>SUM(D21:D32)</f>
        <v>80500</v>
      </c>
      <c r="E33" s="22">
        <f>SUM(E21:E32)</f>
        <v>65017</v>
      </c>
    </row>
    <row r="34" spans="1:5" x14ac:dyDescent="0.2">
      <c r="A34" s="22"/>
      <c r="B34" s="22"/>
      <c r="C34" s="22"/>
      <c r="D34" s="22"/>
      <c r="E34" s="22"/>
    </row>
  </sheetData>
  <mergeCells count="1">
    <mergeCell ref="A2:C2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2" sqref="E12"/>
    </sheetView>
  </sheetViews>
  <sheetFormatPr defaultRowHeight="12.75" x14ac:dyDescent="0.2"/>
  <cols>
    <col min="2" max="2" width="35.42578125" customWidth="1"/>
    <col min="3" max="3" width="11.85546875" customWidth="1"/>
    <col min="4" max="4" width="13.42578125" bestFit="1" customWidth="1"/>
    <col min="5" max="5" width="14.28515625" bestFit="1" customWidth="1"/>
  </cols>
  <sheetData>
    <row r="1" spans="1:5" x14ac:dyDescent="0.2">
      <c r="B1" s="4" t="s">
        <v>225</v>
      </c>
      <c r="C1" t="s">
        <v>22</v>
      </c>
    </row>
    <row r="2" spans="1:5" x14ac:dyDescent="0.2">
      <c r="B2" s="4" t="s">
        <v>85</v>
      </c>
    </row>
    <row r="3" spans="1:5" x14ac:dyDescent="0.2">
      <c r="B3" s="33"/>
    </row>
    <row r="4" spans="1:5" x14ac:dyDescent="0.2">
      <c r="B4" s="33" t="s">
        <v>308</v>
      </c>
    </row>
    <row r="5" spans="1:5" x14ac:dyDescent="0.2">
      <c r="C5" s="4"/>
      <c r="D5" s="4"/>
    </row>
    <row r="6" spans="1:5" x14ac:dyDescent="0.2">
      <c r="C6" s="65" t="s">
        <v>49</v>
      </c>
    </row>
    <row r="7" spans="1:5" x14ac:dyDescent="0.2">
      <c r="A7" s="19" t="s">
        <v>16</v>
      </c>
      <c r="B7" s="31" t="s">
        <v>143</v>
      </c>
      <c r="C7" s="19" t="s">
        <v>144</v>
      </c>
      <c r="D7" s="19" t="s">
        <v>419</v>
      </c>
      <c r="E7" s="23" t="s">
        <v>455</v>
      </c>
    </row>
    <row r="8" spans="1:5" x14ac:dyDescent="0.2">
      <c r="A8" s="22" t="s">
        <v>3</v>
      </c>
      <c r="B8" s="22" t="s">
        <v>423</v>
      </c>
      <c r="C8" s="36">
        <v>3000</v>
      </c>
      <c r="D8" s="2">
        <v>3000</v>
      </c>
      <c r="E8" s="2">
        <v>9494</v>
      </c>
    </row>
    <row r="9" spans="1:5" x14ac:dyDescent="0.2">
      <c r="A9" s="22" t="s">
        <v>4</v>
      </c>
      <c r="B9" s="22" t="s">
        <v>393</v>
      </c>
      <c r="C9" s="22">
        <v>1593</v>
      </c>
      <c r="D9" s="2">
        <v>1593</v>
      </c>
      <c r="E9" s="2">
        <v>1656</v>
      </c>
    </row>
    <row r="10" spans="1:5" x14ac:dyDescent="0.2">
      <c r="A10" s="22" t="s">
        <v>9</v>
      </c>
      <c r="B10" s="22" t="s">
        <v>394</v>
      </c>
      <c r="C10" s="22">
        <v>719</v>
      </c>
      <c r="D10" s="2">
        <v>719</v>
      </c>
      <c r="E10" s="2"/>
    </row>
    <row r="11" spans="1:5" x14ac:dyDescent="0.2">
      <c r="A11" s="22" t="s">
        <v>10</v>
      </c>
      <c r="B11" s="22" t="s">
        <v>345</v>
      </c>
      <c r="C11" s="22">
        <v>1434</v>
      </c>
      <c r="D11" s="2">
        <v>1675</v>
      </c>
      <c r="E11" s="2">
        <v>3002</v>
      </c>
    </row>
    <row r="12" spans="1:5" x14ac:dyDescent="0.2">
      <c r="A12" s="22" t="s">
        <v>75</v>
      </c>
      <c r="B12" s="22" t="s">
        <v>421</v>
      </c>
      <c r="C12" s="22"/>
      <c r="D12" s="2">
        <v>923</v>
      </c>
      <c r="E12" s="2"/>
    </row>
    <row r="13" spans="1:5" x14ac:dyDescent="0.2">
      <c r="A13" s="22" t="s">
        <v>22</v>
      </c>
      <c r="B13" s="19" t="s">
        <v>32</v>
      </c>
      <c r="C13" s="20">
        <f>SUM(C8:C12)</f>
        <v>6746</v>
      </c>
      <c r="D13" s="2">
        <f>SUM(D8:D12)</f>
        <v>7910</v>
      </c>
      <c r="E13" s="2">
        <f>SUM(E8:E12)</f>
        <v>14152</v>
      </c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Előlap</vt:lpstr>
      <vt:lpstr>1.címrend</vt:lpstr>
      <vt:lpstr>2.sz.hiány finansz.</vt:lpstr>
      <vt:lpstr>3.bev-kiadások</vt:lpstr>
      <vt:lpstr>4. bevételek forr. </vt:lpstr>
      <vt:lpstr>5.A. sz. mell-műk kiadások</vt:lpstr>
      <vt:lpstr>5.B.sz. személy-dologi bontás</vt:lpstr>
      <vt:lpstr>6.sz. össz.mérleg</vt:lpstr>
      <vt:lpstr>7.sz. felújítások</vt:lpstr>
      <vt:lpstr>8.felhalm. kiadások</vt:lpstr>
      <vt:lpstr>9.létszám</vt:lpstr>
      <vt:lpstr>10. mell Uniós pr.</vt:lpstr>
      <vt:lpstr>11. többéves</vt:lpstr>
      <vt:lpstr>12.sz.Előir.felh.ütemterv</vt:lpstr>
      <vt:lpstr>13.Közvetett tám.</vt:lpstr>
      <vt:lpstr>14.lakossági és köz. szolg.tám</vt:lpstr>
      <vt:lpstr>16. Köv 2 év</vt:lpstr>
      <vt:lpstr>11. Ált és Céltart</vt:lpstr>
      <vt:lpstr>12. Speciális célú támogatások</vt:lpstr>
      <vt:lpstr>18.sz Stabilitás</vt:lpstr>
      <vt:lpstr>Munka1</vt:lpstr>
      <vt:lpstr>13. Mérleg</vt:lpstr>
    </vt:vector>
  </TitlesOfParts>
  <Company>Körjegyzőségm, 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2015-08-24T11:02:25Z</cp:lastPrinted>
  <dcterms:created xsi:type="dcterms:W3CDTF">2004-05-26T08:30:06Z</dcterms:created>
  <dcterms:modified xsi:type="dcterms:W3CDTF">2016-06-02T08:30:01Z</dcterms:modified>
</cp:coreProperties>
</file>