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firstSheet="14" activeTab="17"/>
  </bookViews>
  <sheets>
    <sheet name=" 1. címrend" sheetId="1" r:id="rId1"/>
    <sheet name="2. pénz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címrend'!$A$1:$C$34</definedName>
    <definedName name="_xlnm.Print_Area" localSheetId="4">'5.bev. forrásonként'!$A$1:$H$123</definedName>
  </definedNames>
  <calcPr fullCalcOnLoad="1"/>
</workbook>
</file>

<file path=xl/sharedStrings.xml><?xml version="1.0" encoding="utf-8"?>
<sst xmlns="http://schemas.openxmlformats.org/spreadsheetml/2006/main" count="776" uniqueCount="599">
  <si>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</si>
  <si>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</si>
  <si>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</si>
  <si>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</si>
  <si>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</si>
  <si>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</si>
  <si>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</si>
  <si>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</si>
  <si>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</si>
  <si>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</si>
  <si>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</si>
  <si>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</si>
  <si>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</si>
  <si>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</si>
  <si>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</si>
  <si>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</si>
  <si>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</si>
  <si>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</si>
  <si>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</si>
  <si>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</si>
  <si>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</si>
  <si>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</si>
  <si>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</si>
  <si>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</si>
  <si>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</si>
  <si>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</si>
  <si>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</si>
  <si>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</si>
  <si>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</si>
  <si>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</si>
  <si>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</si>
  <si>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</si>
  <si>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</si>
  <si>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</si>
  <si>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</si>
  <si>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</si>
  <si>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</si>
  <si>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</si>
  <si>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</si>
  <si>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</si>
  <si>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</si>
  <si>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</si>
  <si>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</si>
  <si>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</si>
  <si>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</si>
  <si>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</si>
  <si>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</si>
  <si>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</si>
  <si>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</si>
  <si>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</si>
  <si>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</si>
  <si>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</si>
  <si>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</si>
  <si>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</si>
  <si>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</si>
  <si>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</si>
  <si>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</si>
  <si>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</si>
  <si>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</si>
  <si>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</si>
  <si>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</si>
  <si>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</si>
  <si>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</si>
  <si>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</si>
  <si>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</si>
  <si>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</si>
  <si>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</si>
  <si>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</si>
  <si>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</si>
  <si>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</si>
  <si>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</si>
  <si>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</si>
  <si>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</si>
  <si>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</si>
  <si>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</si>
  <si>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</si>
  <si>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A költségvetési hiány belső finanszírozására szolgáló előző évek pénzmaradványa</t>
  </si>
  <si>
    <t>előirányzat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</si>
  <si>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</si>
  <si>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</si>
  <si>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</si>
  <si>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</si>
  <si>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</si>
  <si>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</si>
  <si>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</si>
  <si>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</si>
  <si>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</si>
  <si>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</si>
  <si>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</si>
  <si>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</si>
  <si>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</si>
  <si>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</si>
  <si>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</si>
  <si>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</si>
  <si>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</si>
  <si>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</si>
  <si>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</si>
  <si>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</si>
  <si>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</si>
  <si>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</si>
  <si>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</si>
  <si>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</si>
  <si>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</si>
  <si>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</si>
  <si>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</si>
  <si>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</si>
  <si>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</si>
  <si>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</si>
  <si>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</si>
  <si>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</si>
  <si>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</si>
  <si>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</si>
  <si>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</si>
  <si>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</si>
  <si>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</si>
  <si>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</si>
  <si>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</si>
  <si>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</si>
  <si>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</si>
  <si>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</si>
  <si>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</si>
  <si>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</si>
  <si>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</si>
  <si>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</si>
  <si>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</si>
  <si>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</si>
  <si>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</si>
  <si>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</si>
  <si>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</si>
  <si>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</si>
  <si>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</si>
  <si>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</si>
  <si>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</si>
  <si>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</si>
  <si>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</si>
  <si>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</si>
  <si>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</si>
  <si>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</si>
  <si>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</si>
  <si>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</si>
  <si>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</si>
  <si>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</si>
  <si>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</si>
  <si>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</si>
  <si>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</si>
  <si>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</si>
  <si>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</si>
  <si>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</si>
  <si>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</si>
  <si>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</si>
  <si>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</si>
  <si>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</si>
  <si>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</si>
  <si>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</si>
  <si>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</si>
  <si>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</si>
  <si>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</si>
  <si>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</si>
  <si>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</si>
  <si>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</si>
  <si>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</si>
  <si>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</si>
  <si>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</si>
  <si>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</si>
  <si>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</si>
  <si>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</si>
  <si>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</si>
  <si>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</si>
  <si>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</si>
  <si>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</si>
  <si>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</si>
  <si>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</si>
  <si>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</si>
  <si>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</si>
  <si>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</si>
  <si>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</si>
  <si>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</si>
  <si>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</si>
  <si>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</si>
  <si>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</si>
  <si>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</si>
  <si>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</si>
  <si>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</si>
  <si>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</si>
  <si>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</si>
  <si>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</si>
  <si>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</si>
  <si>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</si>
  <si>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</si>
  <si>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</si>
  <si>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</si>
  <si>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</si>
  <si>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</si>
  <si>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</si>
  <si>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</si>
  <si>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</si>
  <si>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</si>
  <si>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</si>
  <si>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</si>
  <si>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</si>
  <si>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</si>
  <si>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</si>
  <si>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</si>
  <si>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</si>
  <si>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</si>
  <si>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</si>
  <si>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</si>
  <si>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</si>
  <si>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</si>
  <si>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</si>
  <si>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</si>
  <si>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</si>
  <si>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</si>
  <si>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</si>
  <si>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</si>
  <si>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</si>
  <si>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</si>
  <si>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</si>
  <si>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</si>
  <si>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</si>
  <si>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</si>
  <si>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</si>
  <si>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</si>
  <si>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</si>
  <si>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</si>
  <si>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1. Működési célú pénzmaradvány igénybevétele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</si>
  <si>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</si>
  <si>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</si>
  <si>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</si>
  <si>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</si>
  <si>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</si>
  <si>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</si>
  <si>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</si>
  <si>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</si>
  <si>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</si>
  <si>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</si>
  <si>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</si>
  <si>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</si>
  <si>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</si>
  <si>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</si>
  <si>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</si>
  <si>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</si>
  <si>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</si>
  <si>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</si>
  <si>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</si>
  <si>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</si>
  <si>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</si>
  <si>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</si>
  <si>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</si>
  <si>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</si>
  <si>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</si>
  <si>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</si>
  <si>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</si>
  <si>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</si>
  <si>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</si>
  <si>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</si>
  <si>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</si>
  <si>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</si>
  <si>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</si>
  <si>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</si>
  <si>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</si>
  <si>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</si>
  <si>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</si>
  <si>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</si>
  <si>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</si>
  <si>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</si>
  <si>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</si>
  <si>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</si>
  <si>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</si>
  <si>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</si>
  <si>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</si>
  <si>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</si>
  <si>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</si>
  <si>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</si>
  <si>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</si>
  <si>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</si>
  <si>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</si>
  <si>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</si>
  <si>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</si>
  <si>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</si>
  <si>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</si>
  <si>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</si>
  <si>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</si>
  <si>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</si>
  <si>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</si>
  <si>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</si>
  <si>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</si>
  <si>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</si>
  <si>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</si>
  <si>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</si>
  <si>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</si>
  <si>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</si>
  <si>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</si>
  <si>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</si>
  <si>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</si>
  <si>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</si>
  <si>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</si>
  <si>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</si>
  <si>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</si>
  <si>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</si>
  <si>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</si>
  <si>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</si>
  <si>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</si>
  <si>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</si>
  <si>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</si>
  <si>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</si>
  <si>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</si>
  <si>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</si>
  <si>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</si>
  <si>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</si>
  <si>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</si>
  <si>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</si>
  <si>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</si>
  <si>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</si>
  <si>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</si>
  <si>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</si>
  <si>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</si>
  <si>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</si>
  <si>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</si>
  <si>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</si>
  <si>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</si>
  <si>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</si>
  <si>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</si>
  <si>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</si>
  <si>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</si>
  <si>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</si>
  <si>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</si>
  <si>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</si>
  <si>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</si>
  <si>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</si>
  <si>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</si>
  <si>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</si>
  <si>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</si>
  <si>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</si>
  <si>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</si>
  <si>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</si>
  <si>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</si>
  <si>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</si>
  <si>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</si>
  <si>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</si>
  <si>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</si>
  <si>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</si>
  <si>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</si>
  <si>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</si>
  <si>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</si>
  <si>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</si>
  <si>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</si>
  <si>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</si>
  <si>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</si>
  <si>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</si>
  <si>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</si>
  <si>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</si>
  <si>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</si>
  <si>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</si>
  <si>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</si>
  <si>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</si>
  <si>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</si>
  <si>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</si>
  <si>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</si>
  <si>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</si>
  <si>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</si>
  <si>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</si>
  <si>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</si>
  <si>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</si>
  <si>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</si>
  <si>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</si>
  <si>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</si>
  <si>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</si>
  <si>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</si>
  <si>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</si>
  <si>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</si>
  <si>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</si>
  <si>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</si>
  <si>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</si>
  <si>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</si>
  <si>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</si>
  <si>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</si>
  <si>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</si>
  <si>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</si>
  <si>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</si>
  <si>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</si>
  <si>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</si>
  <si>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</si>
  <si>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</si>
  <si>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</si>
  <si>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</si>
  <si>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</si>
  <si>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</si>
  <si>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</si>
  <si>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</si>
  <si>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</si>
  <si>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</si>
  <si>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</si>
  <si>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</si>
  <si>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</si>
  <si>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</si>
  <si>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</si>
  <si>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</si>
  <si>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</si>
  <si>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</si>
  <si>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</si>
  <si>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</si>
  <si>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</si>
  <si>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</si>
  <si>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</si>
  <si>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</si>
  <si>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</si>
  <si>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</si>
  <si>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</si>
  <si>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</si>
  <si>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</si>
  <si>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</si>
  <si>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</si>
  <si>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</si>
  <si>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</si>
  <si>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</si>
  <si>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</si>
  <si>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</si>
  <si>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</si>
  <si>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</si>
  <si>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</si>
  <si>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</si>
  <si>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</si>
  <si>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</si>
  <si>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</si>
  <si>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</si>
  <si>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</si>
  <si>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</si>
  <si>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</si>
  <si>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</si>
  <si>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</si>
  <si>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041237 - Közfoglalkoztatási mintaprogram</t>
  </si>
  <si>
    <t xml:space="preserve"> - ebből előző évi pénzmaradványból önkormányzati</t>
  </si>
  <si>
    <t xml:space="preserve">   - ebből előző évi pénzmaradványból</t>
  </si>
  <si>
    <t>3-ból települési önk.szoc.feladatai</t>
  </si>
  <si>
    <t>3-ból falugondnoki szolgálatra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</si>
  <si>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</si>
  <si>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</si>
  <si>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</si>
  <si>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</si>
  <si>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</si>
  <si>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</si>
  <si>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</si>
  <si>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</si>
  <si>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</si>
  <si>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</si>
  <si>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</si>
  <si>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</si>
  <si>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</si>
  <si>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</si>
  <si>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</si>
  <si>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</si>
  <si>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</si>
  <si>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</si>
  <si>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</si>
  <si>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</si>
  <si>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</si>
  <si>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</si>
  <si>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</si>
  <si>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</si>
  <si>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</si>
  <si>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</si>
  <si>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</si>
  <si>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</si>
  <si>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</si>
  <si>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</si>
  <si>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</si>
  <si>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</si>
  <si>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</si>
  <si>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</si>
  <si>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</si>
  <si>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</si>
  <si>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</si>
  <si>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</si>
  <si>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</si>
  <si>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</si>
  <si>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</si>
  <si>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</si>
  <si>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</si>
  <si>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</si>
  <si>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</si>
  <si>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</si>
  <si>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</si>
  <si>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</si>
  <si>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</si>
  <si>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</si>
  <si>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</si>
  <si>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</si>
  <si>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</si>
  <si>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</si>
  <si>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</si>
  <si>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</si>
  <si>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</si>
  <si>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</si>
  <si>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</si>
  <si>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</si>
  <si>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</si>
  <si>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</si>
  <si>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</si>
  <si>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</si>
  <si>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</si>
  <si>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</si>
  <si>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</si>
  <si>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</si>
  <si>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</si>
  <si>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</si>
  <si>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</si>
  <si>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</si>
  <si>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</si>
  <si>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</si>
  <si>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</si>
  <si>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</si>
  <si>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</si>
  <si>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</si>
  <si>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</si>
  <si>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</si>
  <si>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</si>
  <si>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</si>
  <si>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</si>
  <si>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</si>
  <si>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</si>
  <si>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</si>
  <si>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</si>
  <si>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</si>
  <si>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</si>
  <si>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</si>
  <si>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</si>
  <si>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</si>
  <si>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</si>
  <si>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</si>
  <si>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104042 - Gyermekjóléti szolg.</t>
  </si>
  <si>
    <t>107060 - Egyéb szociális pénzbeni és természetbeni ellátások, támogatások</t>
  </si>
  <si>
    <t>072111 - Háziorvosi alapellátás</t>
  </si>
  <si>
    <t>091220 - Általános iskola tám.</t>
  </si>
  <si>
    <t>091140 - Óvodai nevelés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</si>
  <si>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</si>
  <si>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</si>
  <si>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</si>
  <si>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</si>
  <si>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</si>
  <si>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</si>
  <si>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</si>
  <si>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</si>
  <si>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</si>
  <si>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074031 - Család és nővédelmi egészségügyi gondozás</t>
  </si>
  <si>
    <t>082092 - 910502 Közművelődés - hagyományos közösségi kulturális értékek gondozása</t>
  </si>
  <si>
    <t>107052 - Házi segítségnyújtás</t>
  </si>
  <si>
    <t>107054 - Családsegítés</t>
  </si>
  <si>
    <t>107053 - Jelzőrendszeres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</si>
  <si>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</si>
  <si>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</si>
  <si>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</si>
  <si>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</si>
  <si>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107053 - Jelzőrendszeres házi s.ny.</t>
  </si>
  <si>
    <t>104037 Szünidei gyermekétk.</t>
  </si>
  <si>
    <t>III. Lekötött betét</t>
  </si>
  <si>
    <t>Visszafiz.köt.</t>
  </si>
  <si>
    <t>Államháztartáson belüli megelőleg.visszafiz.</t>
  </si>
  <si>
    <t>Egyéb bevételek</t>
  </si>
  <si>
    <t>Visszafiz.</t>
  </si>
  <si>
    <t>Kaposgyarmat</t>
  </si>
  <si>
    <t xml:space="preserve">Kaposgyarmat 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</si>
  <si>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</si>
  <si>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</si>
  <si>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</si>
  <si>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</si>
  <si>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0740311 - Védőnői szolg.</t>
  </si>
  <si>
    <t>Polgármesteri hivatal (TOP)</t>
  </si>
  <si>
    <t>Árok tisztítás,burkolás</t>
  </si>
  <si>
    <t xml:space="preserve">Ravatalozó </t>
  </si>
  <si>
    <t>összesen:</t>
  </si>
  <si>
    <t xml:space="preserve"> -  Védőnői szolg.</t>
  </si>
  <si>
    <t xml:space="preserve"> - Igal és Környéke ASZK</t>
  </si>
  <si>
    <t xml:space="preserve"> - Tagdíj (belső ell.)</t>
  </si>
  <si>
    <t xml:space="preserve"> - Tagdíj (Zselici Lámp.)</t>
  </si>
  <si>
    <t xml:space="preserve"> - TÖOSZ tagdíj</t>
  </si>
  <si>
    <t xml:space="preserve"> - NEFELA tagdíj</t>
  </si>
  <si>
    <t xml:space="preserve"> - Kaposmenti Hull.gaz.Önk.Társulási tagdíj</t>
  </si>
  <si>
    <t xml:space="preserve"> -  Gyerekjóléti szolg.</t>
  </si>
  <si>
    <t xml:space="preserve"> - Faluturizmus</t>
  </si>
  <si>
    <t xml:space="preserve"> - S.M.Katasztrófavéd.</t>
  </si>
  <si>
    <t>1. melléklet a(z) 1/2017.(II.22.) önkormányzati rendelethez</t>
  </si>
  <si>
    <t>2. melléklet a(z)   1/2017.(II.22.)önkormányzati rendelethez</t>
  </si>
  <si>
    <t>3. melléklet a(z)    1/2017.(II.22.) önkormányzati rendelethez</t>
  </si>
  <si>
    <t>4. melléklet a(z)  1/2017.(II.22.) önkormányzati rendelethez</t>
  </si>
  <si>
    <t xml:space="preserve">5. melléklet a  1/2017.(II.22.) önkormányzati rendeletethez: Az önkormányzat és a Hivatal bevételei összesítve  </t>
  </si>
  <si>
    <t>6.  melléklet a(z)  1/2017.(II.22.) önkormányzati rendelethez</t>
  </si>
  <si>
    <t>7.  melléklet a(z)   1/2017.(II.22.)önkormányzati rendelethez</t>
  </si>
  <si>
    <t>8. melléklet a(z)   1/2017.(II.22.) önkormányzati rendelethez</t>
  </si>
  <si>
    <t>9. melléklet a(z)    1/2017.(II.22.) önkormányzati rendelethez</t>
  </si>
  <si>
    <t>10. melléklet a(z)    1/2017.(II.22.)önkormányzati rendelethez</t>
  </si>
  <si>
    <t>11. melléklet a(z)     1/2017.(II.22.) önkormányzati rendelethez</t>
  </si>
  <si>
    <t>12. melléklet a(z)    1/2017.(II.22.) önkormányzati rendelethez</t>
  </si>
  <si>
    <t>13. melléklet a(z)   1/2017.(II.22.)önkormányzati rendelethez</t>
  </si>
  <si>
    <t>14. melléklet a(z)      1/2017.(II.22.) önkormányzati rendelethez</t>
  </si>
  <si>
    <t>15. melléklet a(z)   1/2017.(II.22.) önkormányzati rendelethez</t>
  </si>
  <si>
    <t>16. melléklet a(z)    1/2017.(II.22.) önkormányzati rendelethez</t>
  </si>
  <si>
    <t>17. melléklet a(z)     1/2017.(II.22.) önkormányzati rendelethez</t>
  </si>
  <si>
    <t>18. melléklet a    1/2017.(II.22.)önkormnyzati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</si>
</sst>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Fill="1" applyBorder="1" applyAlignment="1">
      <alignment wrapText="1"/>
      <protection/>
    </xf>
    <xf numFmtId="0" fontId="4" fillId="0" borderId="14" xfId="54" applyFont="1" applyFill="1" applyBorder="1">
      <alignment/>
      <protection/>
    </xf>
    <xf numFmtId="0" fontId="0" fillId="0" borderId="16" xfId="0" applyFont="1" applyBorder="1" applyAlignment="1">
      <alignment horizontal="justify" wrapText="1"/>
    </xf>
    <xf numFmtId="0" fontId="0" fillId="0" borderId="17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24" xfId="5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justify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581</v>
      </c>
    </row>
    <row r="2" ht="12.75">
      <c r="B2" t="s">
        <v>560</v>
      </c>
    </row>
    <row r="3" ht="12.75">
      <c r="B3" s="6" t="s">
        <v>75</v>
      </c>
    </row>
    <row r="4" spans="1:2" ht="12.75">
      <c r="A4" s="11" t="s">
        <v>117</v>
      </c>
      <c r="B4" s="11" t="s">
        <v>118</v>
      </c>
    </row>
    <row r="5" spans="1:2" ht="12.75">
      <c r="A5" s="11" t="s">
        <v>120</v>
      </c>
      <c r="B5" s="11" t="s">
        <v>119</v>
      </c>
    </row>
    <row r="6" spans="1:4" ht="12.75">
      <c r="A6">
        <v>1</v>
      </c>
      <c r="B6" s="193" t="s">
        <v>0</v>
      </c>
      <c r="C6" s="193"/>
      <c r="D6" s="193"/>
    </row>
    <row r="7" ht="12.75">
      <c r="B7" s="10" t="s">
        <v>113</v>
      </c>
    </row>
    <row r="8" spans="1:2" ht="12.75">
      <c r="A8" s="111"/>
      <c r="B8" s="6"/>
    </row>
    <row r="9" spans="1:2" ht="12.75">
      <c r="A9" s="106">
        <v>2</v>
      </c>
      <c r="B9" s="12" t="s">
        <v>244</v>
      </c>
    </row>
    <row r="10" spans="1:2" ht="12.75">
      <c r="A10" s="11">
        <v>3</v>
      </c>
      <c r="B10" s="14" t="s">
        <v>536</v>
      </c>
    </row>
    <row r="11" spans="1:2" ht="12.75">
      <c r="A11" s="11">
        <v>4</v>
      </c>
      <c r="B11" s="14" t="s">
        <v>469</v>
      </c>
    </row>
    <row r="12" spans="1:2" ht="12.75">
      <c r="A12" s="106">
        <v>5</v>
      </c>
      <c r="B12" s="14" t="s">
        <v>543</v>
      </c>
    </row>
    <row r="13" spans="1:2" ht="12.75">
      <c r="A13" s="11">
        <v>6</v>
      </c>
      <c r="B13" s="14" t="s">
        <v>539</v>
      </c>
    </row>
    <row r="14" spans="1:2" ht="12.75">
      <c r="A14" s="11">
        <v>7</v>
      </c>
      <c r="B14" s="14" t="s">
        <v>467</v>
      </c>
    </row>
    <row r="15" spans="1:2" ht="12.75">
      <c r="A15" s="106">
        <v>8</v>
      </c>
      <c r="B15" s="14" t="s">
        <v>538</v>
      </c>
    </row>
    <row r="16" spans="1:2" ht="12.75">
      <c r="A16" s="11">
        <v>9</v>
      </c>
      <c r="B16" s="14" t="s">
        <v>431</v>
      </c>
    </row>
    <row r="17" spans="1:2" ht="12.75">
      <c r="A17" s="11">
        <v>10</v>
      </c>
      <c r="B17" s="14" t="s">
        <v>537</v>
      </c>
    </row>
    <row r="18" spans="1:2" ht="12.75">
      <c r="A18" s="106">
        <v>11</v>
      </c>
      <c r="B18" s="14" t="s">
        <v>540</v>
      </c>
    </row>
    <row r="19" spans="1:2" ht="12.75">
      <c r="A19" s="11">
        <v>12</v>
      </c>
      <c r="B19" s="14" t="s">
        <v>472</v>
      </c>
    </row>
    <row r="20" spans="1:2" ht="12.75">
      <c r="A20" s="11">
        <v>13</v>
      </c>
      <c r="B20" s="14" t="s">
        <v>535</v>
      </c>
    </row>
    <row r="21" spans="1:2" ht="12.75">
      <c r="A21" s="106">
        <v>14</v>
      </c>
      <c r="B21" s="14" t="s">
        <v>544</v>
      </c>
    </row>
    <row r="22" spans="1:2" ht="12.75">
      <c r="A22" s="11">
        <v>15</v>
      </c>
      <c r="B22" s="14" t="s">
        <v>532</v>
      </c>
    </row>
    <row r="23" spans="1:2" ht="12.75">
      <c r="A23" s="11">
        <v>16</v>
      </c>
      <c r="B23" s="188" t="s">
        <v>541</v>
      </c>
    </row>
    <row r="24" spans="1:2" ht="12.75">
      <c r="A24" s="106">
        <v>17</v>
      </c>
      <c r="B24" s="14" t="s">
        <v>473</v>
      </c>
    </row>
    <row r="25" spans="1:2" ht="12.75">
      <c r="A25" s="11">
        <v>18</v>
      </c>
      <c r="B25" s="14" t="s">
        <v>545</v>
      </c>
    </row>
    <row r="26" spans="1:2" ht="12.75">
      <c r="A26" s="11">
        <v>19</v>
      </c>
      <c r="B26" s="14" t="s">
        <v>529</v>
      </c>
    </row>
    <row r="27" spans="1:2" ht="12.75">
      <c r="A27" s="106">
        <v>20</v>
      </c>
      <c r="B27" s="14" t="s">
        <v>534</v>
      </c>
    </row>
    <row r="28" spans="1:2" ht="12.75">
      <c r="A28" s="11">
        <v>21</v>
      </c>
      <c r="B28" s="178" t="s">
        <v>533</v>
      </c>
    </row>
    <row r="29" spans="1:2" ht="12.75">
      <c r="A29" s="11">
        <v>22</v>
      </c>
      <c r="B29" s="178" t="s">
        <v>530</v>
      </c>
    </row>
    <row r="30" spans="1:2" ht="12.75">
      <c r="A30" s="106">
        <v>23</v>
      </c>
      <c r="B30" s="178" t="s">
        <v>546</v>
      </c>
    </row>
    <row r="31" spans="1:2" ht="12.75">
      <c r="A31" s="11">
        <v>24</v>
      </c>
      <c r="B31" s="178" t="s">
        <v>548</v>
      </c>
    </row>
    <row r="32" spans="1:2" ht="12.75">
      <c r="A32" s="11">
        <v>25</v>
      </c>
      <c r="B32" s="178" t="s">
        <v>547</v>
      </c>
    </row>
    <row r="33" spans="1:2" ht="12.75">
      <c r="A33" s="106">
        <v>26</v>
      </c>
      <c r="B33" s="178" t="s">
        <v>466</v>
      </c>
    </row>
    <row r="34" spans="1:2" ht="12.75">
      <c r="A34" s="11">
        <v>27</v>
      </c>
      <c r="B34" s="14" t="s">
        <v>531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590</v>
      </c>
    </row>
    <row r="3" spans="2:8" ht="12.75">
      <c r="B3" s="6" t="s">
        <v>89</v>
      </c>
      <c r="G3" s="1" t="s">
        <v>560</v>
      </c>
      <c r="H3" s="117" t="s">
        <v>443</v>
      </c>
    </row>
    <row r="5" spans="2:8" ht="12.75">
      <c r="B5" t="s">
        <v>82</v>
      </c>
      <c r="C5" t="s">
        <v>171</v>
      </c>
      <c r="D5" t="s">
        <v>126</v>
      </c>
      <c r="E5" t="s">
        <v>127</v>
      </c>
      <c r="F5" t="s">
        <v>180</v>
      </c>
      <c r="G5" t="s">
        <v>181</v>
      </c>
      <c r="H5" t="s">
        <v>182</v>
      </c>
    </row>
    <row r="6" spans="1:8" ht="12.75">
      <c r="A6" s="202" t="s">
        <v>422</v>
      </c>
      <c r="B6" s="202" t="s">
        <v>3</v>
      </c>
      <c r="C6" s="204" t="s">
        <v>218</v>
      </c>
      <c r="D6" s="202" t="s">
        <v>450</v>
      </c>
      <c r="E6" s="199" t="s">
        <v>219</v>
      </c>
      <c r="F6" s="200"/>
      <c r="G6" s="201"/>
      <c r="H6" s="202" t="s">
        <v>451</v>
      </c>
    </row>
    <row r="7" spans="1:8" ht="12.75">
      <c r="A7" s="203"/>
      <c r="B7" s="203"/>
      <c r="C7" s="205"/>
      <c r="D7" s="203"/>
      <c r="E7" s="121" t="s">
        <v>147</v>
      </c>
      <c r="F7" s="121" t="s">
        <v>148</v>
      </c>
      <c r="G7" s="121" t="s">
        <v>149</v>
      </c>
      <c r="H7" s="205"/>
    </row>
    <row r="8" spans="1:8" ht="12.75">
      <c r="A8" s="11">
        <v>1</v>
      </c>
      <c r="B8" s="12" t="s">
        <v>4</v>
      </c>
      <c r="C8" s="11"/>
      <c r="D8" s="11"/>
      <c r="E8" s="11"/>
      <c r="F8" s="11"/>
      <c r="G8" s="11"/>
      <c r="H8" s="11"/>
    </row>
    <row r="9" spans="1:8" ht="12.75">
      <c r="A9" s="11">
        <v>2</v>
      </c>
      <c r="B9" s="11"/>
      <c r="C9" s="11"/>
      <c r="D9" s="11"/>
      <c r="E9" s="11"/>
      <c r="F9" s="11"/>
      <c r="G9" s="11"/>
      <c r="H9" s="11"/>
    </row>
    <row r="10" spans="1:8" ht="12.75">
      <c r="A10" s="11">
        <v>3</v>
      </c>
      <c r="B10" s="11" t="s">
        <v>93</v>
      </c>
      <c r="C10" s="11">
        <f aca="true" t="shared" si="0" ref="C10:H10">SUM(C8:C9)</f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>
        <v>4</v>
      </c>
      <c r="B12" s="12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2.75">
      <c r="A13" s="11">
        <v>5</v>
      </c>
      <c r="B13" s="11"/>
      <c r="C13" s="11"/>
      <c r="D13" s="11"/>
      <c r="E13" s="11"/>
      <c r="F13" s="11"/>
      <c r="G13" s="11"/>
      <c r="H13" s="11"/>
    </row>
    <row r="14" spans="1:8" ht="12.75">
      <c r="A14" s="11">
        <v>6</v>
      </c>
      <c r="B14" s="11" t="s">
        <v>93</v>
      </c>
      <c r="C14" s="11">
        <f aca="true" t="shared" si="1" ref="C14:H14">SUM(C12:C13)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591</v>
      </c>
    </row>
    <row r="2" ht="12.75">
      <c r="B2" t="s">
        <v>560</v>
      </c>
    </row>
    <row r="3" ht="12.75">
      <c r="B3" s="6" t="s">
        <v>86</v>
      </c>
    </row>
    <row r="4" spans="1:3" ht="12.75">
      <c r="A4" t="s">
        <v>240</v>
      </c>
      <c r="B4" s="6" t="s">
        <v>82</v>
      </c>
      <c r="C4" t="s">
        <v>171</v>
      </c>
    </row>
    <row r="5" spans="1:4" ht="12.75">
      <c r="A5" s="11">
        <v>1</v>
      </c>
      <c r="B5" s="12" t="s">
        <v>3</v>
      </c>
      <c r="C5" s="12" t="s">
        <v>87</v>
      </c>
      <c r="D5" s="6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106</v>
      </c>
      <c r="C8" s="11"/>
    </row>
    <row r="9" spans="1:3" ht="12.75">
      <c r="A9" s="11">
        <v>3</v>
      </c>
      <c r="B9" s="11" t="s">
        <v>107</v>
      </c>
      <c r="C9" s="11">
        <v>1</v>
      </c>
    </row>
    <row r="10" spans="1:3" ht="12.75">
      <c r="A10" s="11">
        <v>4</v>
      </c>
      <c r="B10" s="11" t="s">
        <v>235</v>
      </c>
      <c r="C10" s="11"/>
    </row>
    <row r="11" spans="1:3" ht="12.75">
      <c r="A11" s="11">
        <v>5</v>
      </c>
      <c r="B11" s="11" t="s">
        <v>232</v>
      </c>
      <c r="C11" s="11">
        <v>1</v>
      </c>
    </row>
    <row r="12" spans="1:3" ht="12.75">
      <c r="A12" s="11">
        <v>6</v>
      </c>
      <c r="B12" s="11" t="s">
        <v>109</v>
      </c>
      <c r="C12" s="11"/>
    </row>
    <row r="13" spans="1:3" ht="12.75">
      <c r="A13" s="11">
        <v>7</v>
      </c>
      <c r="B13" s="12" t="s">
        <v>74</v>
      </c>
      <c r="C13" s="12">
        <f>SUM(C9:C12)</f>
        <v>2</v>
      </c>
    </row>
    <row r="14" spans="1:3" ht="12.75">
      <c r="A14" s="11"/>
      <c r="B14" s="11"/>
      <c r="C14" s="11"/>
    </row>
    <row r="15" spans="1:3" ht="12.75">
      <c r="A15" s="11">
        <v>8</v>
      </c>
      <c r="B15" s="12" t="s">
        <v>108</v>
      </c>
      <c r="C15" s="12">
        <f>C13</f>
        <v>2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592</v>
      </c>
    </row>
    <row r="2" ht="12.75">
      <c r="C2" t="s">
        <v>560</v>
      </c>
    </row>
    <row r="3" ht="12.75">
      <c r="B3" s="6" t="s">
        <v>88</v>
      </c>
    </row>
    <row r="4" spans="1:5" ht="12.75">
      <c r="A4" t="s">
        <v>241</v>
      </c>
      <c r="B4" t="s">
        <v>82</v>
      </c>
      <c r="C4" t="s">
        <v>171</v>
      </c>
      <c r="D4" t="s">
        <v>126</v>
      </c>
      <c r="E4" t="s">
        <v>127</v>
      </c>
    </row>
    <row r="5" spans="1:5" ht="12.75">
      <c r="A5" s="11">
        <v>1</v>
      </c>
      <c r="B5" s="12" t="s">
        <v>224</v>
      </c>
      <c r="C5" s="12" t="s">
        <v>87</v>
      </c>
      <c r="D5" s="12" t="s">
        <v>153</v>
      </c>
      <c r="E5" s="12" t="s">
        <v>226</v>
      </c>
    </row>
    <row r="6" spans="1:5" ht="12.75">
      <c r="A6" s="11">
        <v>2</v>
      </c>
      <c r="B6" s="12" t="s">
        <v>217</v>
      </c>
      <c r="C6" s="12"/>
      <c r="D6" s="12"/>
      <c r="E6" s="12" t="s">
        <v>452</v>
      </c>
    </row>
    <row r="7" spans="1:5" ht="12.75">
      <c r="A7" s="11">
        <v>3</v>
      </c>
      <c r="B7" s="190" t="s">
        <v>430</v>
      </c>
      <c r="C7" s="11">
        <v>2</v>
      </c>
      <c r="D7" s="11">
        <v>1</v>
      </c>
      <c r="E7" s="110">
        <f>C7*D7/12</f>
        <v>0.16666666666666666</v>
      </c>
    </row>
    <row r="8" spans="1:5" ht="12.75">
      <c r="A8" s="11">
        <v>4</v>
      </c>
      <c r="B8" s="190" t="s">
        <v>430</v>
      </c>
      <c r="C8" s="12">
        <v>1</v>
      </c>
      <c r="D8" s="12">
        <f>SUM(D7:D7)</f>
        <v>1</v>
      </c>
      <c r="E8" s="110">
        <f>C8*D8/12</f>
        <v>0.08333333333333333</v>
      </c>
    </row>
    <row r="9" spans="1:5" ht="12.75">
      <c r="A9" s="11">
        <v>5</v>
      </c>
      <c r="B9" s="14" t="s">
        <v>570</v>
      </c>
      <c r="C9" s="11">
        <f>C7+C8</f>
        <v>3</v>
      </c>
      <c r="D9" s="11">
        <f>D7+D8</f>
        <v>2</v>
      </c>
      <c r="E9" s="11">
        <f>E7+E8</f>
        <v>0.25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593</v>
      </c>
    </row>
    <row r="3" spans="2:3" ht="12.75">
      <c r="B3" t="s">
        <v>560</v>
      </c>
      <c r="C3" s="1" t="s">
        <v>443</v>
      </c>
    </row>
    <row r="4" spans="2:12" ht="27.75" customHeight="1">
      <c r="B4" s="209" t="s">
        <v>453</v>
      </c>
      <c r="C4" s="209"/>
      <c r="D4" s="209"/>
      <c r="E4" s="209"/>
      <c r="F4" s="209"/>
      <c r="L4" s="2"/>
    </row>
    <row r="5" spans="2:3" ht="13.5" thickBot="1">
      <c r="B5" t="s">
        <v>82</v>
      </c>
      <c r="C5" t="s">
        <v>171</v>
      </c>
    </row>
    <row r="6" spans="1:3" ht="13.5" thickBot="1">
      <c r="A6" s="125">
        <v>1</v>
      </c>
      <c r="B6" s="50" t="s">
        <v>193</v>
      </c>
      <c r="C6" s="50">
        <v>2017</v>
      </c>
    </row>
    <row r="7" spans="1:3" ht="12.75">
      <c r="A7" s="126">
        <v>2</v>
      </c>
      <c r="B7" s="83" t="s">
        <v>162</v>
      </c>
      <c r="C7" s="51">
        <v>2144000</v>
      </c>
    </row>
    <row r="8" spans="1:3" ht="12.75">
      <c r="A8" s="126">
        <v>3</v>
      </c>
      <c r="B8" s="84" t="s">
        <v>161</v>
      </c>
      <c r="C8" s="52"/>
    </row>
    <row r="9" spans="1:3" ht="12.75">
      <c r="A9" s="126">
        <v>4</v>
      </c>
      <c r="B9" s="84" t="s">
        <v>159</v>
      </c>
      <c r="C9" s="52">
        <f>'5.bev. forrásonként'!H54</f>
        <v>10000</v>
      </c>
    </row>
    <row r="10" spans="1:3" ht="38.25">
      <c r="A10" s="126">
        <v>5</v>
      </c>
      <c r="B10" s="84" t="s">
        <v>160</v>
      </c>
      <c r="C10" s="52">
        <f>'5.bev. forrásonként'!H70+'5.bev. forrásonként'!H71+'5.bev. forrásonként'!H72</f>
        <v>0</v>
      </c>
    </row>
    <row r="11" spans="1:3" ht="12.75">
      <c r="A11" s="126">
        <v>6</v>
      </c>
      <c r="B11" s="84" t="s">
        <v>455</v>
      </c>
      <c r="C11" s="52">
        <f>'5.bev. forrásonként'!H73</f>
        <v>0</v>
      </c>
    </row>
    <row r="12" spans="1:3" ht="12.75" customHeight="1">
      <c r="A12" s="126">
        <v>7</v>
      </c>
      <c r="B12" s="85" t="s">
        <v>163</v>
      </c>
      <c r="C12" s="52">
        <v>0</v>
      </c>
    </row>
    <row r="13" spans="1:3" ht="13.5" thickBot="1">
      <c r="A13" s="127">
        <v>8</v>
      </c>
      <c r="B13" s="86" t="s">
        <v>454</v>
      </c>
      <c r="C13" s="53">
        <v>0</v>
      </c>
    </row>
    <row r="14" spans="1:3" ht="13.5" thickBot="1">
      <c r="A14" s="128">
        <v>9</v>
      </c>
      <c r="B14" s="16" t="s">
        <v>164</v>
      </c>
      <c r="C14" s="131">
        <f>SUM(C7:C13)</f>
        <v>2154000</v>
      </c>
    </row>
    <row r="15" spans="1:3" ht="13.5" thickBot="1">
      <c r="A15" s="129">
        <v>10</v>
      </c>
      <c r="B15" s="130" t="s">
        <v>165</v>
      </c>
      <c r="C15" s="132">
        <f>C14/2</f>
        <v>1077000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9" t="s">
        <v>82</v>
      </c>
      <c r="C19" s="15" t="s">
        <v>171</v>
      </c>
      <c r="D19" s="15" t="s">
        <v>126</v>
      </c>
      <c r="E19" s="15" t="s">
        <v>127</v>
      </c>
      <c r="F19" s="15" t="s">
        <v>180</v>
      </c>
      <c r="G19" s="15" t="s">
        <v>181</v>
      </c>
    </row>
    <row r="20" spans="1:7" ht="13.5" thickBot="1">
      <c r="A20" s="137">
        <v>11</v>
      </c>
      <c r="B20" s="87" t="s">
        <v>456</v>
      </c>
      <c r="C20" s="135">
        <v>2017</v>
      </c>
      <c r="D20" s="54">
        <v>2018</v>
      </c>
      <c r="E20" s="54">
        <v>2019</v>
      </c>
      <c r="F20" s="55">
        <v>2020</v>
      </c>
      <c r="G20" s="55">
        <v>2021</v>
      </c>
    </row>
    <row r="21" spans="1:7" ht="12.75">
      <c r="A21" s="125">
        <v>12</v>
      </c>
      <c r="B21" s="88" t="s">
        <v>167</v>
      </c>
      <c r="C21" s="56"/>
      <c r="D21" s="23"/>
      <c r="E21" s="23"/>
      <c r="F21" s="23"/>
      <c r="G21" s="57"/>
    </row>
    <row r="22" spans="1:7" ht="12.75">
      <c r="A22" s="126">
        <v>13</v>
      </c>
      <c r="B22" s="88" t="s">
        <v>154</v>
      </c>
      <c r="C22" s="56"/>
      <c r="D22" s="23"/>
      <c r="E22" s="23"/>
      <c r="F22" s="23"/>
      <c r="G22" s="57"/>
    </row>
    <row r="23" spans="1:7" ht="12.75">
      <c r="A23" s="126">
        <v>14</v>
      </c>
      <c r="B23" s="88" t="s">
        <v>155</v>
      </c>
      <c r="C23" s="56"/>
      <c r="D23" s="23"/>
      <c r="E23" s="23"/>
      <c r="F23" s="23"/>
      <c r="G23" s="57"/>
    </row>
    <row r="24" spans="1:7" ht="12.75">
      <c r="A24" s="126">
        <v>15</v>
      </c>
      <c r="B24" s="88" t="s">
        <v>457</v>
      </c>
      <c r="C24" s="56"/>
      <c r="D24" s="23"/>
      <c r="E24" s="23"/>
      <c r="F24" s="23"/>
      <c r="G24" s="57"/>
    </row>
    <row r="25" spans="1:7" ht="25.5" customHeight="1">
      <c r="A25" s="126">
        <v>16</v>
      </c>
      <c r="B25" s="88" t="s">
        <v>156</v>
      </c>
      <c r="C25" s="56"/>
      <c r="D25" s="23"/>
      <c r="E25" s="23"/>
      <c r="F25" s="23"/>
      <c r="G25" s="57"/>
    </row>
    <row r="26" spans="1:7" ht="40.5" customHeight="1">
      <c r="A26" s="126">
        <v>17</v>
      </c>
      <c r="B26" s="88" t="s">
        <v>157</v>
      </c>
      <c r="C26" s="56"/>
      <c r="D26" s="23"/>
      <c r="E26" s="23"/>
      <c r="F26" s="23"/>
      <c r="G26" s="57"/>
    </row>
    <row r="27" spans="1:7" ht="43.5" customHeight="1" thickBot="1">
      <c r="A27" s="144">
        <v>18</v>
      </c>
      <c r="B27" s="145" t="s">
        <v>158</v>
      </c>
      <c r="C27" s="146"/>
      <c r="D27" s="122"/>
      <c r="E27" s="122"/>
      <c r="F27" s="122"/>
      <c r="G27" s="147"/>
    </row>
    <row r="28" spans="1:7" ht="12.75">
      <c r="A28" s="141">
        <v>19</v>
      </c>
      <c r="B28" s="155" t="s">
        <v>93</v>
      </c>
      <c r="C28" s="154"/>
      <c r="D28" s="152"/>
      <c r="E28" s="152"/>
      <c r="F28" s="152"/>
      <c r="G28" s="153"/>
    </row>
    <row r="29" spans="1:7" ht="13.5" thickBot="1">
      <c r="A29" s="143">
        <v>20</v>
      </c>
      <c r="B29" s="156" t="s">
        <v>166</v>
      </c>
      <c r="C29" s="136">
        <v>0</v>
      </c>
      <c r="D29" s="133">
        <v>0</v>
      </c>
      <c r="E29" s="133">
        <v>0</v>
      </c>
      <c r="F29" s="133">
        <v>0</v>
      </c>
      <c r="G29" s="134">
        <v>0</v>
      </c>
    </row>
    <row r="30" spans="1:7" ht="26.25" thickBot="1">
      <c r="A30" s="148">
        <v>21</v>
      </c>
      <c r="B30" s="149" t="s">
        <v>458</v>
      </c>
      <c r="C30" s="183">
        <f>C15-C29</f>
        <v>1077000</v>
      </c>
      <c r="D30" s="150"/>
      <c r="E30" s="150"/>
      <c r="F30" s="150"/>
      <c r="G30" s="151"/>
    </row>
    <row r="31" ht="12.75">
      <c r="A31" s="15"/>
    </row>
    <row r="32" ht="12.75">
      <c r="A32" s="15"/>
    </row>
    <row r="33" spans="1:6" ht="13.5" thickBot="1">
      <c r="A33" s="15"/>
      <c r="B33" t="s">
        <v>82</v>
      </c>
      <c r="C33" t="s">
        <v>171</v>
      </c>
      <c r="D33" t="s">
        <v>126</v>
      </c>
      <c r="E33" t="s">
        <v>127</v>
      </c>
      <c r="F33" t="s">
        <v>180</v>
      </c>
    </row>
    <row r="34" spans="1:6" ht="27" customHeight="1">
      <c r="A34" s="141">
        <v>22</v>
      </c>
      <c r="B34" s="206" t="s">
        <v>459</v>
      </c>
      <c r="C34" s="207"/>
      <c r="D34" s="207"/>
      <c r="E34" s="207"/>
      <c r="F34" s="208"/>
    </row>
    <row r="35" spans="1:6" ht="12.75">
      <c r="A35" s="142">
        <v>23</v>
      </c>
      <c r="B35" s="123" t="s">
        <v>168</v>
      </c>
      <c r="C35" s="11" t="s">
        <v>169</v>
      </c>
      <c r="D35" s="11"/>
      <c r="E35" s="11"/>
      <c r="F35" s="138"/>
    </row>
    <row r="36" spans="1:6" ht="12.75">
      <c r="A36" s="142">
        <v>24</v>
      </c>
      <c r="B36" s="123" t="s">
        <v>227</v>
      </c>
      <c r="C36" s="11"/>
      <c r="D36" s="11"/>
      <c r="E36" s="11"/>
      <c r="F36" s="138"/>
    </row>
    <row r="37" spans="1:6" ht="12.75">
      <c r="A37" s="142">
        <v>25</v>
      </c>
      <c r="B37" s="123" t="s">
        <v>192</v>
      </c>
      <c r="C37" s="11"/>
      <c r="D37" s="11"/>
      <c r="E37" s="11"/>
      <c r="F37" s="138"/>
    </row>
    <row r="38" spans="1:6" ht="13.5" thickBot="1">
      <c r="A38" s="143">
        <v>26</v>
      </c>
      <c r="B38" s="124" t="s">
        <v>93</v>
      </c>
      <c r="C38" s="139"/>
      <c r="D38" s="139"/>
      <c r="E38" s="139"/>
      <c r="F38" s="140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594</v>
      </c>
    </row>
    <row r="2" ht="12.75">
      <c r="B2" t="s">
        <v>560</v>
      </c>
    </row>
    <row r="5" spans="1:4" ht="12.75">
      <c r="A5" s="11"/>
      <c r="B5" s="12" t="s">
        <v>90</v>
      </c>
      <c r="C5" s="14" t="s">
        <v>443</v>
      </c>
      <c r="D5" s="15"/>
    </row>
    <row r="6" spans="1:4" ht="12.75">
      <c r="A6" s="11"/>
      <c r="B6" s="11" t="s">
        <v>82</v>
      </c>
      <c r="C6" s="11" t="s">
        <v>171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112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t="s">
        <v>595</v>
      </c>
    </row>
    <row r="2" ht="12.75">
      <c r="B2" t="s">
        <v>560</v>
      </c>
    </row>
    <row r="4" spans="2:5" ht="12.75">
      <c r="B4" s="6" t="s">
        <v>91</v>
      </c>
      <c r="E4" t="s">
        <v>443</v>
      </c>
    </row>
    <row r="5" spans="1:7" ht="12.75">
      <c r="A5" t="s">
        <v>240</v>
      </c>
      <c r="B5" t="s">
        <v>82</v>
      </c>
      <c r="C5" t="s">
        <v>171</v>
      </c>
      <c r="D5" t="s">
        <v>126</v>
      </c>
      <c r="E5" t="s">
        <v>127</v>
      </c>
      <c r="F5" t="s">
        <v>185</v>
      </c>
      <c r="G5" t="s">
        <v>186</v>
      </c>
    </row>
    <row r="6" spans="1:7" ht="12.75">
      <c r="A6" s="11">
        <v>1</v>
      </c>
      <c r="B6" s="12" t="s">
        <v>110</v>
      </c>
      <c r="C6" s="210" t="s">
        <v>92</v>
      </c>
      <c r="D6" s="211"/>
      <c r="E6" s="211"/>
      <c r="F6" s="211"/>
      <c r="G6" s="212"/>
    </row>
    <row r="7" spans="1:7" ht="12.75">
      <c r="A7" s="11">
        <v>2</v>
      </c>
      <c r="B7" s="11"/>
      <c r="C7" s="11">
        <v>2017</v>
      </c>
      <c r="D7" s="11">
        <v>2018</v>
      </c>
      <c r="E7" s="11">
        <v>2019</v>
      </c>
      <c r="F7" s="11">
        <v>2020</v>
      </c>
      <c r="G7" s="11">
        <v>2021</v>
      </c>
    </row>
    <row r="8" spans="1:7" ht="12.75">
      <c r="A8" s="11">
        <v>3</v>
      </c>
      <c r="B8" s="11" t="s">
        <v>6</v>
      </c>
      <c r="C8" s="11"/>
      <c r="D8" s="11"/>
      <c r="E8" s="11"/>
      <c r="F8" s="11"/>
      <c r="G8" s="11"/>
    </row>
    <row r="9" spans="1:7" ht="25.5">
      <c r="A9" s="11">
        <v>4</v>
      </c>
      <c r="B9" s="25" t="s">
        <v>10</v>
      </c>
      <c r="C9" s="11"/>
      <c r="D9" s="11"/>
      <c r="E9" s="11"/>
      <c r="F9" s="11"/>
      <c r="G9" s="11"/>
    </row>
    <row r="10" spans="1:7" ht="25.5">
      <c r="A10" s="11">
        <v>5</v>
      </c>
      <c r="B10" s="25" t="s">
        <v>11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7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8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9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93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0.00390625" style="0" customWidth="1"/>
  </cols>
  <sheetData>
    <row r="1" ht="12.75">
      <c r="B1" s="1" t="s">
        <v>596</v>
      </c>
    </row>
    <row r="2" ht="12.75">
      <c r="B2" s="1"/>
    </row>
    <row r="3" ht="12.75">
      <c r="D3" t="s">
        <v>560</v>
      </c>
    </row>
    <row r="4" spans="2:15" ht="12.75">
      <c r="B4" s="6" t="s">
        <v>94</v>
      </c>
      <c r="C4" s="1"/>
      <c r="D4" s="1"/>
      <c r="E4" s="1"/>
      <c r="F4" s="1"/>
      <c r="G4" s="1"/>
      <c r="H4" s="1"/>
      <c r="I4" s="1"/>
      <c r="J4" s="1"/>
      <c r="K4" s="1"/>
      <c r="O4" s="115" t="s">
        <v>443</v>
      </c>
    </row>
    <row r="5" spans="1:15" ht="12.75">
      <c r="A5" s="11"/>
      <c r="B5" s="11" t="s">
        <v>82</v>
      </c>
      <c r="C5" s="11" t="s">
        <v>171</v>
      </c>
      <c r="D5" s="11" t="s">
        <v>126</v>
      </c>
      <c r="E5" s="11" t="s">
        <v>127</v>
      </c>
      <c r="F5" s="11" t="s">
        <v>180</v>
      </c>
      <c r="G5" s="11" t="s">
        <v>181</v>
      </c>
      <c r="H5" s="11" t="s">
        <v>182</v>
      </c>
      <c r="I5" s="11" t="s">
        <v>184</v>
      </c>
      <c r="J5" s="11" t="s">
        <v>84</v>
      </c>
      <c r="K5" s="11" t="s">
        <v>187</v>
      </c>
      <c r="L5" s="11" t="s">
        <v>188</v>
      </c>
      <c r="M5" s="11" t="s">
        <v>189</v>
      </c>
      <c r="N5" s="11" t="s">
        <v>190</v>
      </c>
      <c r="O5" s="11" t="s">
        <v>191</v>
      </c>
    </row>
    <row r="6" spans="1:15" ht="12.75">
      <c r="A6" s="11">
        <v>1</v>
      </c>
      <c r="B6" s="12" t="s">
        <v>106</v>
      </c>
      <c r="C6" s="12" t="s">
        <v>61</v>
      </c>
      <c r="D6" s="12" t="s">
        <v>62</v>
      </c>
      <c r="E6" s="12" t="s">
        <v>63</v>
      </c>
      <c r="F6" s="12" t="s">
        <v>64</v>
      </c>
      <c r="G6" s="12" t="s">
        <v>65</v>
      </c>
      <c r="H6" s="12" t="s">
        <v>66</v>
      </c>
      <c r="I6" s="12" t="s">
        <v>67</v>
      </c>
      <c r="J6" s="12" t="s">
        <v>68</v>
      </c>
      <c r="K6" s="12" t="s">
        <v>69</v>
      </c>
      <c r="L6" s="12" t="s">
        <v>70</v>
      </c>
      <c r="M6" s="12" t="s">
        <v>71</v>
      </c>
      <c r="N6" s="12" t="s">
        <v>72</v>
      </c>
      <c r="O6" s="12" t="s">
        <v>137</v>
      </c>
    </row>
    <row r="7" spans="1:15" ht="12.75">
      <c r="A7" s="65">
        <v>2</v>
      </c>
      <c r="B7" s="194" t="s">
        <v>28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</row>
    <row r="8" spans="1:15" ht="12.75">
      <c r="A8" s="11">
        <v>3</v>
      </c>
      <c r="B8" s="89" t="s">
        <v>230</v>
      </c>
      <c r="C8" s="14">
        <v>1059895</v>
      </c>
      <c r="D8" s="14">
        <v>1059895</v>
      </c>
      <c r="E8" s="14">
        <v>1059895</v>
      </c>
      <c r="F8" s="14">
        <v>1059895</v>
      </c>
      <c r="G8" s="14">
        <v>1059895</v>
      </c>
      <c r="H8" s="14">
        <v>1059895</v>
      </c>
      <c r="I8" s="14">
        <v>1059895</v>
      </c>
      <c r="J8" s="14">
        <v>1059895</v>
      </c>
      <c r="K8" s="14">
        <v>1059895</v>
      </c>
      <c r="L8" s="14">
        <v>1059895</v>
      </c>
      <c r="M8" s="14">
        <v>1059895</v>
      </c>
      <c r="N8" s="14">
        <v>1059899</v>
      </c>
      <c r="O8" s="14">
        <f aca="true" t="shared" si="0" ref="O8:O13">SUM(C8:N8)</f>
        <v>12718744</v>
      </c>
    </row>
    <row r="9" spans="1:15" ht="12.75">
      <c r="A9" s="11">
        <v>4</v>
      </c>
      <c r="B9" s="90" t="s">
        <v>150</v>
      </c>
      <c r="C9" s="14">
        <v>30111</v>
      </c>
      <c r="D9" s="14">
        <v>30111</v>
      </c>
      <c r="E9" s="14">
        <v>30111</v>
      </c>
      <c r="F9" s="14">
        <v>30111</v>
      </c>
      <c r="G9" s="14">
        <v>30111</v>
      </c>
      <c r="H9" s="14">
        <v>30111</v>
      </c>
      <c r="I9" s="14">
        <v>30111</v>
      </c>
      <c r="J9" s="14">
        <v>30111</v>
      </c>
      <c r="K9" s="14">
        <v>30111</v>
      </c>
      <c r="L9" s="14">
        <v>30111</v>
      </c>
      <c r="M9" s="14">
        <v>30111</v>
      </c>
      <c r="N9" s="14">
        <v>30114</v>
      </c>
      <c r="O9" s="14">
        <f t="shared" si="0"/>
        <v>361335</v>
      </c>
    </row>
    <row r="10" spans="1:15" ht="12.75">
      <c r="A10" s="11">
        <v>5</v>
      </c>
      <c r="B10" s="89" t="s">
        <v>83</v>
      </c>
      <c r="C10" s="14">
        <v>179500</v>
      </c>
      <c r="D10" s="14">
        <v>179500</v>
      </c>
      <c r="E10" s="14">
        <v>179500</v>
      </c>
      <c r="F10" s="14">
        <v>179500</v>
      </c>
      <c r="G10" s="14">
        <v>179500</v>
      </c>
      <c r="H10" s="14">
        <v>179500</v>
      </c>
      <c r="I10" s="14">
        <v>179500</v>
      </c>
      <c r="J10" s="14">
        <v>179500</v>
      </c>
      <c r="K10" s="14">
        <v>179500</v>
      </c>
      <c r="L10" s="14">
        <v>179500</v>
      </c>
      <c r="M10" s="14">
        <v>179500</v>
      </c>
      <c r="N10" s="14">
        <v>179500</v>
      </c>
      <c r="O10" s="14">
        <f>SUM(C10:N10)</f>
        <v>2154000</v>
      </c>
    </row>
    <row r="11" spans="1:15" ht="12.75">
      <c r="A11" s="11">
        <v>6</v>
      </c>
      <c r="B11" s="89" t="s">
        <v>558</v>
      </c>
      <c r="C11" s="14">
        <v>107000</v>
      </c>
      <c r="D11" s="14">
        <v>107000</v>
      </c>
      <c r="E11" s="14">
        <v>107000</v>
      </c>
      <c r="F11" s="14">
        <v>107000</v>
      </c>
      <c r="G11" s="14">
        <v>107000</v>
      </c>
      <c r="H11" s="14">
        <v>107000</v>
      </c>
      <c r="I11" s="14">
        <v>107000</v>
      </c>
      <c r="J11" s="14">
        <v>107000</v>
      </c>
      <c r="K11" s="14">
        <v>107000</v>
      </c>
      <c r="L11" s="14">
        <v>107000</v>
      </c>
      <c r="M11" s="14">
        <v>107000</v>
      </c>
      <c r="N11" s="14">
        <v>107000</v>
      </c>
      <c r="O11" s="14">
        <f>SUM(C11:N11)</f>
        <v>1284000</v>
      </c>
    </row>
    <row r="12" spans="1:15" ht="12.75">
      <c r="A12" s="11">
        <v>7</v>
      </c>
      <c r="B12" s="89" t="s">
        <v>220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1">
        <v>8</v>
      </c>
      <c r="B13" s="89" t="s">
        <v>85</v>
      </c>
      <c r="C13" s="14">
        <v>4483333</v>
      </c>
      <c r="D13" s="14">
        <v>4483333</v>
      </c>
      <c r="E13" s="14">
        <v>4483333</v>
      </c>
      <c r="F13" s="14">
        <v>4483333</v>
      </c>
      <c r="G13" s="14">
        <v>4483333</v>
      </c>
      <c r="H13" s="14">
        <v>4483333</v>
      </c>
      <c r="I13" s="14">
        <v>4483333</v>
      </c>
      <c r="J13" s="14">
        <v>4483333</v>
      </c>
      <c r="K13" s="14">
        <v>4483333</v>
      </c>
      <c r="L13" s="14">
        <v>4483333</v>
      </c>
      <c r="M13" s="14">
        <v>4483333</v>
      </c>
      <c r="N13" s="14">
        <v>4483337</v>
      </c>
      <c r="O13" s="14">
        <f t="shared" si="0"/>
        <v>53800000</v>
      </c>
    </row>
    <row r="14" spans="1:15" ht="12.75">
      <c r="A14" s="11">
        <v>9</v>
      </c>
      <c r="B14" s="157" t="s">
        <v>221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>SUM(F14:M14)</f>
        <v>0</v>
      </c>
    </row>
    <row r="15" spans="1:15" ht="12.75">
      <c r="A15" s="11">
        <v>10</v>
      </c>
      <c r="B15" s="91" t="s">
        <v>222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>SUM(E15:N15)</f>
        <v>0</v>
      </c>
    </row>
    <row r="16" spans="1:15" ht="27.75" customHeight="1">
      <c r="A16" s="11">
        <v>11</v>
      </c>
      <c r="B16" s="89" t="s">
        <v>136</v>
      </c>
      <c r="C16" s="14">
        <v>191000</v>
      </c>
      <c r="D16" s="14">
        <v>191000</v>
      </c>
      <c r="E16" s="14">
        <v>191000</v>
      </c>
      <c r="F16" s="14">
        <v>191000</v>
      </c>
      <c r="G16" s="14">
        <v>191000</v>
      </c>
      <c r="H16" s="14">
        <v>191000</v>
      </c>
      <c r="I16" s="14">
        <v>191000</v>
      </c>
      <c r="J16" s="14">
        <v>191000</v>
      </c>
      <c r="K16" s="14">
        <v>191000</v>
      </c>
      <c r="L16" s="14">
        <v>191000</v>
      </c>
      <c r="M16" s="14">
        <v>191000</v>
      </c>
      <c r="N16" s="14">
        <v>191028</v>
      </c>
      <c r="O16" s="14">
        <f>SUM(C16:N16)</f>
        <v>2292028</v>
      </c>
    </row>
    <row r="17" spans="1:15" ht="12.75">
      <c r="A17" s="11">
        <v>12</v>
      </c>
      <c r="B17" s="89" t="s">
        <v>151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>C17+D17+E17+F17+G17+H17+I17+J17+K17+L17+M17+N17</f>
        <v>0</v>
      </c>
    </row>
    <row r="18" spans="1:15" ht="12.75">
      <c r="A18" s="11">
        <v>13</v>
      </c>
      <c r="B18" s="89" t="s">
        <v>234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>SUM(K18:N18)</f>
        <v>0</v>
      </c>
    </row>
    <row r="19" spans="1:15" ht="12.75">
      <c r="A19" s="11">
        <v>14</v>
      </c>
      <c r="B19" s="92" t="s">
        <v>73</v>
      </c>
      <c r="C19" s="12">
        <f>SUM(C8:C17)</f>
        <v>6050839</v>
      </c>
      <c r="D19" s="12">
        <f>SUM(D8:D17)</f>
        <v>6050839</v>
      </c>
      <c r="E19" s="12">
        <f aca="true" t="shared" si="1" ref="E19:O19">SUM(E8:E17)</f>
        <v>6050839</v>
      </c>
      <c r="F19" s="12">
        <f t="shared" si="1"/>
        <v>6050839</v>
      </c>
      <c r="G19" s="12">
        <f t="shared" si="1"/>
        <v>6050839</v>
      </c>
      <c r="H19" s="12">
        <f t="shared" si="1"/>
        <v>6050839</v>
      </c>
      <c r="I19" s="12">
        <f t="shared" si="1"/>
        <v>6050839</v>
      </c>
      <c r="J19" s="12">
        <f t="shared" si="1"/>
        <v>6050839</v>
      </c>
      <c r="K19" s="12">
        <f t="shared" si="1"/>
        <v>6050839</v>
      </c>
      <c r="L19" s="12">
        <f t="shared" si="1"/>
        <v>6050839</v>
      </c>
      <c r="M19" s="12">
        <f t="shared" si="1"/>
        <v>6050839</v>
      </c>
      <c r="N19" s="12">
        <f t="shared" si="1"/>
        <v>6050878</v>
      </c>
      <c r="O19" s="12">
        <f t="shared" si="1"/>
        <v>72610107</v>
      </c>
    </row>
    <row r="20" spans="1:15" ht="12.75">
      <c r="A20" s="15"/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194" t="s">
        <v>29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ht="12.75">
      <c r="A22" s="11">
        <v>16</v>
      </c>
      <c r="B22" s="93" t="s">
        <v>423</v>
      </c>
      <c r="C22" s="14">
        <v>903262</v>
      </c>
      <c r="D22" s="14">
        <v>903262</v>
      </c>
      <c r="E22" s="14">
        <v>903262</v>
      </c>
      <c r="F22" s="14">
        <v>903262</v>
      </c>
      <c r="G22" s="14">
        <v>903262</v>
      </c>
      <c r="H22" s="14">
        <v>903262</v>
      </c>
      <c r="I22" s="14">
        <v>903262</v>
      </c>
      <c r="J22" s="14">
        <v>903262</v>
      </c>
      <c r="K22" s="14">
        <v>903262</v>
      </c>
      <c r="L22" s="14">
        <v>903262</v>
      </c>
      <c r="M22" s="14">
        <v>903262</v>
      </c>
      <c r="N22" s="14">
        <v>903265</v>
      </c>
      <c r="O22" s="170">
        <f>SUM(C22:N22)</f>
        <v>10839147</v>
      </c>
    </row>
    <row r="23" spans="1:15" ht="12.75">
      <c r="A23" s="11">
        <v>18</v>
      </c>
      <c r="B23" s="93" t="s">
        <v>95</v>
      </c>
      <c r="C23" s="14">
        <v>500703</v>
      </c>
      <c r="D23" s="14">
        <v>500703</v>
      </c>
      <c r="E23" s="14">
        <v>500703</v>
      </c>
      <c r="F23" s="14">
        <v>500703</v>
      </c>
      <c r="G23" s="14">
        <v>500703</v>
      </c>
      <c r="H23" s="14">
        <v>500703</v>
      </c>
      <c r="I23" s="14">
        <v>500703</v>
      </c>
      <c r="J23" s="14">
        <v>500703</v>
      </c>
      <c r="K23" s="14">
        <v>500703</v>
      </c>
      <c r="L23" s="14">
        <v>500703</v>
      </c>
      <c r="M23" s="14">
        <v>500703</v>
      </c>
      <c r="N23" s="14">
        <v>500714</v>
      </c>
      <c r="O23" s="170">
        <f aca="true" t="shared" si="2" ref="O23:O29">SUM(C23:N23)</f>
        <v>6008447</v>
      </c>
    </row>
    <row r="24" spans="1:15" ht="12.75">
      <c r="A24" s="11">
        <v>19</v>
      </c>
      <c r="B24" s="93" t="s">
        <v>233</v>
      </c>
      <c r="C24" s="14">
        <v>13158</v>
      </c>
      <c r="D24" s="14">
        <v>13158</v>
      </c>
      <c r="E24" s="14">
        <v>13158</v>
      </c>
      <c r="F24" s="14">
        <v>13158</v>
      </c>
      <c r="G24" s="14">
        <v>13158</v>
      </c>
      <c r="H24" s="14">
        <v>13158</v>
      </c>
      <c r="I24" s="14">
        <v>13158</v>
      </c>
      <c r="J24" s="14">
        <v>13158</v>
      </c>
      <c r="K24" s="14">
        <v>13158</v>
      </c>
      <c r="L24" s="14">
        <v>13158</v>
      </c>
      <c r="M24" s="14">
        <v>13158</v>
      </c>
      <c r="N24" s="14">
        <v>13166</v>
      </c>
      <c r="O24" s="170">
        <f t="shared" si="2"/>
        <v>157904</v>
      </c>
    </row>
    <row r="25" spans="1:15" ht="12.75">
      <c r="A25" s="11">
        <v>20</v>
      </c>
      <c r="B25" s="93" t="s">
        <v>470</v>
      </c>
      <c r="C25" s="14">
        <v>83833</v>
      </c>
      <c r="D25" s="14">
        <v>83833</v>
      </c>
      <c r="E25" s="14">
        <v>83833</v>
      </c>
      <c r="F25" s="14">
        <v>83833</v>
      </c>
      <c r="G25" s="14">
        <v>83833</v>
      </c>
      <c r="H25" s="14">
        <v>83833</v>
      </c>
      <c r="I25" s="14">
        <v>83833</v>
      </c>
      <c r="J25" s="14">
        <v>83833</v>
      </c>
      <c r="K25" s="14">
        <v>83833</v>
      </c>
      <c r="L25" s="14">
        <v>83833</v>
      </c>
      <c r="M25" s="14">
        <v>83833</v>
      </c>
      <c r="N25" s="14">
        <v>83837</v>
      </c>
      <c r="O25" s="170">
        <f t="shared" si="2"/>
        <v>1006000</v>
      </c>
    </row>
    <row r="26" spans="1:15" ht="12.75">
      <c r="A26" s="11">
        <v>21</v>
      </c>
      <c r="B26" s="93" t="s">
        <v>96</v>
      </c>
      <c r="C26" s="14">
        <v>25000</v>
      </c>
      <c r="D26" s="14">
        <v>25000</v>
      </c>
      <c r="E26" s="14">
        <v>25000</v>
      </c>
      <c r="F26" s="14">
        <v>25000</v>
      </c>
      <c r="G26" s="14">
        <v>25000</v>
      </c>
      <c r="H26" s="14">
        <v>25000</v>
      </c>
      <c r="I26" s="14">
        <v>25000</v>
      </c>
      <c r="J26" s="14">
        <v>25000</v>
      </c>
      <c r="K26" s="14">
        <v>25000</v>
      </c>
      <c r="L26" s="14">
        <v>25000</v>
      </c>
      <c r="M26" s="14">
        <v>25000</v>
      </c>
      <c r="N26" s="14">
        <v>25000</v>
      </c>
      <c r="O26" s="170">
        <f t="shared" si="2"/>
        <v>300000</v>
      </c>
    </row>
    <row r="27" spans="1:15" ht="12.75">
      <c r="A27" s="11">
        <v>22</v>
      </c>
      <c r="B27" s="93" t="s">
        <v>34</v>
      </c>
      <c r="C27" s="14">
        <v>4483333</v>
      </c>
      <c r="D27" s="14">
        <v>4483333</v>
      </c>
      <c r="E27" s="14">
        <v>4483333</v>
      </c>
      <c r="F27" s="14">
        <v>4483333</v>
      </c>
      <c r="G27" s="14">
        <v>4483333</v>
      </c>
      <c r="H27" s="14">
        <v>4483333</v>
      </c>
      <c r="I27" s="14">
        <v>4483333</v>
      </c>
      <c r="J27" s="14">
        <v>4483333</v>
      </c>
      <c r="K27" s="14">
        <v>4483333</v>
      </c>
      <c r="L27" s="14">
        <v>4483333</v>
      </c>
      <c r="M27" s="14">
        <v>4483333</v>
      </c>
      <c r="N27" s="14">
        <v>4483337</v>
      </c>
      <c r="O27" s="170">
        <f>SUM(C27:N27)</f>
        <v>53800000</v>
      </c>
    </row>
    <row r="28" spans="1:15" ht="12.75">
      <c r="A28" s="11">
        <v>23</v>
      </c>
      <c r="B28" s="93" t="s">
        <v>22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>
        <f t="shared" si="2"/>
        <v>0</v>
      </c>
    </row>
    <row r="29" spans="1:15" ht="12.75">
      <c r="A29" s="11">
        <v>24</v>
      </c>
      <c r="B29" s="93" t="s">
        <v>559</v>
      </c>
      <c r="C29" s="14">
        <v>41550</v>
      </c>
      <c r="D29" s="14">
        <v>41550</v>
      </c>
      <c r="E29" s="14">
        <v>41550</v>
      </c>
      <c r="F29" s="14">
        <v>41550</v>
      </c>
      <c r="G29" s="14">
        <v>41550</v>
      </c>
      <c r="H29" s="14">
        <v>41550</v>
      </c>
      <c r="I29" s="14">
        <v>41550</v>
      </c>
      <c r="J29" s="14">
        <v>41550</v>
      </c>
      <c r="K29" s="14">
        <v>41550</v>
      </c>
      <c r="L29" s="14">
        <v>41550</v>
      </c>
      <c r="M29" s="14">
        <v>41550</v>
      </c>
      <c r="N29" s="14">
        <v>41559</v>
      </c>
      <c r="O29" s="170">
        <f t="shared" si="2"/>
        <v>498609</v>
      </c>
    </row>
    <row r="30" spans="1:15" ht="12.75">
      <c r="A30" s="11">
        <v>25</v>
      </c>
      <c r="B30" s="94" t="s">
        <v>460</v>
      </c>
      <c r="C30" s="169">
        <f>SUM(C22:C29)</f>
        <v>6050839</v>
      </c>
      <c r="D30" s="169">
        <f aca="true" t="shared" si="3" ref="D30:O30">SUM(D22:D29)</f>
        <v>6050839</v>
      </c>
      <c r="E30" s="169">
        <f t="shared" si="3"/>
        <v>6050839</v>
      </c>
      <c r="F30" s="169">
        <f t="shared" si="3"/>
        <v>6050839</v>
      </c>
      <c r="G30" s="169">
        <f t="shared" si="3"/>
        <v>6050839</v>
      </c>
      <c r="H30" s="169">
        <f t="shared" si="3"/>
        <v>6050839</v>
      </c>
      <c r="I30" s="169">
        <f t="shared" si="3"/>
        <v>6050839</v>
      </c>
      <c r="J30" s="169">
        <f t="shared" si="3"/>
        <v>6050839</v>
      </c>
      <c r="K30" s="169">
        <f t="shared" si="3"/>
        <v>6050839</v>
      </c>
      <c r="L30" s="169">
        <f t="shared" si="3"/>
        <v>6050839</v>
      </c>
      <c r="M30" s="169">
        <f t="shared" si="3"/>
        <v>6050839</v>
      </c>
      <c r="N30" s="169">
        <f t="shared" si="3"/>
        <v>6050878</v>
      </c>
      <c r="O30" s="169">
        <f t="shared" si="3"/>
        <v>72610107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158" t="s">
        <v>597</v>
      </c>
    </row>
    <row r="2" ht="12.75">
      <c r="B2" t="s">
        <v>560</v>
      </c>
    </row>
    <row r="3" ht="12.75">
      <c r="B3" s="10" t="s">
        <v>462</v>
      </c>
    </row>
    <row r="4" spans="2:4" ht="12.75">
      <c r="B4" s="10" t="s">
        <v>82</v>
      </c>
      <c r="C4" t="s">
        <v>171</v>
      </c>
      <c r="D4" t="s">
        <v>126</v>
      </c>
    </row>
    <row r="6" spans="1:4" ht="12.75">
      <c r="A6" s="11" t="s">
        <v>461</v>
      </c>
      <c r="B6" s="11" t="s">
        <v>3</v>
      </c>
      <c r="C6" s="11" t="s">
        <v>228</v>
      </c>
      <c r="D6" s="11" t="s">
        <v>87</v>
      </c>
    </row>
    <row r="7" spans="1:4" ht="12.75">
      <c r="A7" s="11">
        <v>1</v>
      </c>
      <c r="B7" s="20" t="s">
        <v>16</v>
      </c>
      <c r="C7" s="11"/>
      <c r="D7" s="11"/>
    </row>
    <row r="8" spans="1:4" ht="12.75">
      <c r="A8" s="11">
        <v>2</v>
      </c>
      <c r="B8" s="20" t="s">
        <v>13</v>
      </c>
      <c r="C8" s="11"/>
      <c r="D8" s="11"/>
    </row>
    <row r="9" spans="1:4" ht="12.75">
      <c r="A9" s="11">
        <v>3</v>
      </c>
      <c r="B9" s="20" t="s">
        <v>14</v>
      </c>
      <c r="C9" s="11"/>
      <c r="D9" s="11"/>
    </row>
    <row r="10" spans="1:4" ht="12.75">
      <c r="A10" s="11">
        <v>4</v>
      </c>
      <c r="B10" s="20" t="s">
        <v>114</v>
      </c>
      <c r="C10" s="190">
        <v>8000</v>
      </c>
      <c r="D10" s="190">
        <v>33</v>
      </c>
    </row>
    <row r="11" spans="1:4" ht="12.75">
      <c r="A11" s="11">
        <v>5</v>
      </c>
      <c r="B11" s="20" t="s">
        <v>15</v>
      </c>
      <c r="C11" s="11"/>
      <c r="D11" s="11"/>
    </row>
    <row r="12" spans="1:4" ht="12.75">
      <c r="A12" s="11">
        <v>6</v>
      </c>
      <c r="B12" s="20" t="s">
        <v>229</v>
      </c>
      <c r="C12" s="11"/>
      <c r="D12" s="11"/>
    </row>
    <row r="13" spans="1:4" ht="12.75">
      <c r="A13" s="11">
        <v>7</v>
      </c>
      <c r="B13" s="11" t="s">
        <v>12</v>
      </c>
      <c r="C13" s="11"/>
      <c r="D13" s="11"/>
    </row>
    <row r="14" spans="1:4" ht="12.75">
      <c r="A14" s="11">
        <v>8</v>
      </c>
      <c r="B14" s="12" t="s">
        <v>74</v>
      </c>
      <c r="C14" s="12">
        <f>SUM(C7:C12)</f>
        <v>8000</v>
      </c>
      <c r="D14" s="12">
        <f>SUM(D7:D12)</f>
        <v>33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t="s">
        <v>598</v>
      </c>
    </row>
    <row r="2" ht="12.75">
      <c r="B2" t="s">
        <v>560</v>
      </c>
    </row>
    <row r="4" spans="2:3" ht="12.75">
      <c r="B4" s="6" t="s">
        <v>152</v>
      </c>
      <c r="C4" s="189" t="s">
        <v>463</v>
      </c>
    </row>
    <row r="5" spans="1:3" ht="12.75">
      <c r="A5" s="11" t="s">
        <v>240</v>
      </c>
      <c r="B5" s="11" t="s">
        <v>82</v>
      </c>
      <c r="C5" s="11" t="s">
        <v>171</v>
      </c>
    </row>
    <row r="6" spans="1:3" ht="12.75">
      <c r="A6" s="11">
        <v>1</v>
      </c>
      <c r="B6" s="12" t="s">
        <v>3</v>
      </c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528</v>
      </c>
      <c r="C8" s="12" t="s">
        <v>170</v>
      </c>
    </row>
    <row r="9" spans="1:3" ht="12.75">
      <c r="A9" s="11">
        <v>3</v>
      </c>
      <c r="B9" s="12" t="s">
        <v>464</v>
      </c>
      <c r="C9" s="118"/>
    </row>
    <row r="10" spans="1:3" ht="12.75">
      <c r="A10" s="11">
        <v>4</v>
      </c>
      <c r="B10" s="14" t="s">
        <v>571</v>
      </c>
      <c r="C10" s="11">
        <v>70738</v>
      </c>
    </row>
    <row r="11" spans="1:3" ht="12.75">
      <c r="A11" s="11">
        <v>5</v>
      </c>
      <c r="B11" s="14" t="s">
        <v>572</v>
      </c>
      <c r="C11" s="11">
        <v>21476</v>
      </c>
    </row>
    <row r="12" spans="1:3" ht="12.75">
      <c r="A12" s="11">
        <v>6</v>
      </c>
      <c r="B12" s="14" t="s">
        <v>573</v>
      </c>
      <c r="C12" s="14">
        <v>20298</v>
      </c>
    </row>
    <row r="13" spans="1:3" ht="12.75">
      <c r="A13" s="11">
        <v>7</v>
      </c>
      <c r="B13" s="14" t="s">
        <v>574</v>
      </c>
      <c r="C13" s="11">
        <v>6230</v>
      </c>
    </row>
    <row r="14" spans="1:3" ht="12.75">
      <c r="A14" s="11">
        <v>8</v>
      </c>
      <c r="B14" s="14" t="s">
        <v>575</v>
      </c>
      <c r="C14" s="11">
        <v>1980</v>
      </c>
    </row>
    <row r="15" spans="1:3" ht="12.75">
      <c r="A15" s="11">
        <v>9</v>
      </c>
      <c r="B15" s="14" t="s">
        <v>576</v>
      </c>
      <c r="C15" s="11">
        <v>1000</v>
      </c>
    </row>
    <row r="16" spans="1:3" ht="12.75">
      <c r="A16" s="11">
        <v>10</v>
      </c>
      <c r="B16" s="14" t="s">
        <v>577</v>
      </c>
      <c r="C16" s="11">
        <v>5390</v>
      </c>
    </row>
    <row r="17" spans="1:3" ht="12.75">
      <c r="A17" s="11">
        <v>11</v>
      </c>
      <c r="B17" s="14" t="s">
        <v>578</v>
      </c>
      <c r="C17" s="11">
        <v>22872</v>
      </c>
    </row>
    <row r="18" spans="1:3" ht="12.75">
      <c r="A18" s="11">
        <v>12</v>
      </c>
      <c r="B18" s="14" t="s">
        <v>579</v>
      </c>
      <c r="C18" s="11">
        <v>1980</v>
      </c>
    </row>
    <row r="19" spans="1:3" ht="12.75">
      <c r="A19" s="11">
        <v>13</v>
      </c>
      <c r="B19" s="14" t="s">
        <v>580</v>
      </c>
      <c r="C19" s="11">
        <v>5940</v>
      </c>
    </row>
    <row r="20" spans="1:3" ht="12.75">
      <c r="A20" s="11">
        <v>14</v>
      </c>
      <c r="B20" s="23"/>
      <c r="C20" s="118"/>
    </row>
    <row r="21" spans="1:3" ht="12.75">
      <c r="A21" s="11">
        <v>15</v>
      </c>
      <c r="B21" s="12" t="s">
        <v>93</v>
      </c>
      <c r="C21" s="119">
        <f>SUM(C10:C20)</f>
        <v>157904</v>
      </c>
    </row>
    <row r="22" spans="1:3" ht="12.75">
      <c r="A22" s="11"/>
      <c r="B22" s="11"/>
      <c r="C22" s="118"/>
    </row>
    <row r="23" spans="1:3" ht="12.75">
      <c r="A23" s="11">
        <v>16</v>
      </c>
      <c r="B23" s="12" t="s">
        <v>465</v>
      </c>
      <c r="C23" s="118"/>
    </row>
    <row r="24" spans="1:3" ht="12.75">
      <c r="A24" s="11"/>
      <c r="B24" s="12"/>
      <c r="C24" s="118"/>
    </row>
    <row r="25" spans="1:3" ht="12.75">
      <c r="A25" s="11">
        <v>17</v>
      </c>
      <c r="B25" s="192"/>
      <c r="C25" s="118"/>
    </row>
    <row r="26" spans="1:3" ht="12.75">
      <c r="A26" s="11">
        <v>18</v>
      </c>
      <c r="B26" s="190"/>
      <c r="C26" s="118"/>
    </row>
    <row r="27" spans="1:3" ht="12.75">
      <c r="A27" s="11">
        <v>19</v>
      </c>
      <c r="B27" s="190"/>
      <c r="C27" s="118"/>
    </row>
    <row r="28" spans="1:3" ht="12.75">
      <c r="A28" s="11">
        <v>20</v>
      </c>
      <c r="B28" s="190"/>
      <c r="C28" s="118"/>
    </row>
    <row r="29" spans="1:3" ht="12.75">
      <c r="A29" s="11">
        <v>21</v>
      </c>
      <c r="B29" s="190"/>
      <c r="C29" s="118"/>
    </row>
    <row r="30" spans="1:3" ht="12.75">
      <c r="A30" s="11">
        <v>22</v>
      </c>
      <c r="B30" s="190"/>
      <c r="C30" s="118"/>
    </row>
    <row r="31" spans="1:3" ht="12.75">
      <c r="A31" s="11">
        <v>23</v>
      </c>
      <c r="B31" s="190"/>
      <c r="C31" s="118"/>
    </row>
    <row r="32" spans="1:3" ht="12.75">
      <c r="A32" s="11">
        <v>24</v>
      </c>
      <c r="B32" s="191"/>
      <c r="C32" s="118"/>
    </row>
    <row r="33" spans="1:3" ht="12.75">
      <c r="A33" s="11">
        <v>25</v>
      </c>
      <c r="B33" s="12" t="s">
        <v>93</v>
      </c>
      <c r="C33" s="119">
        <f>SUM(C25:C32)</f>
        <v>0</v>
      </c>
    </row>
    <row r="34" spans="1:3" ht="12.75">
      <c r="A34" s="11">
        <v>26</v>
      </c>
      <c r="B34" s="12" t="s">
        <v>116</v>
      </c>
      <c r="C34" s="119">
        <f>C21+C33</f>
        <v>157904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t="s">
        <v>582</v>
      </c>
    </row>
    <row r="2" ht="12.75">
      <c r="B2" t="s">
        <v>561</v>
      </c>
    </row>
    <row r="4" spans="1:3" ht="12.75">
      <c r="A4" s="10"/>
      <c r="B4" s="194" t="s">
        <v>76</v>
      </c>
      <c r="C4" s="194"/>
    </row>
    <row r="5" spans="2:3" ht="12.75">
      <c r="B5" s="6" t="s">
        <v>117</v>
      </c>
      <c r="C5" t="s">
        <v>118</v>
      </c>
    </row>
    <row r="6" spans="2:3" ht="12.75">
      <c r="B6" s="11" t="s">
        <v>3</v>
      </c>
      <c r="C6" s="11" t="s">
        <v>441</v>
      </c>
    </row>
    <row r="7" spans="1:3" ht="12.75">
      <c r="A7" s="11">
        <v>1</v>
      </c>
      <c r="B7" s="11" t="s">
        <v>225</v>
      </c>
      <c r="C7" s="112">
        <f>C8+C9</f>
        <v>2292028</v>
      </c>
    </row>
    <row r="8" spans="1:3" ht="12.75">
      <c r="A8" s="11">
        <v>2</v>
      </c>
      <c r="B8" s="11" t="s">
        <v>432</v>
      </c>
      <c r="C8" s="112">
        <v>2292028</v>
      </c>
    </row>
    <row r="9" spans="1:3" ht="12.75">
      <c r="A9" s="11">
        <v>4</v>
      </c>
      <c r="B9" s="11" t="s">
        <v>78</v>
      </c>
      <c r="C9" s="112"/>
    </row>
    <row r="10" spans="1:3" ht="12.75">
      <c r="A10" s="11">
        <v>5</v>
      </c>
      <c r="B10" s="11" t="s">
        <v>74</v>
      </c>
      <c r="C10" s="113">
        <f>C7</f>
        <v>2292028</v>
      </c>
    </row>
    <row r="11" spans="1:3" ht="12.75">
      <c r="A11" s="11"/>
      <c r="B11" s="11"/>
      <c r="C11" s="112"/>
    </row>
    <row r="12" spans="1:3" ht="12.75">
      <c r="A12" s="11">
        <v>6</v>
      </c>
      <c r="B12" s="11" t="s">
        <v>79</v>
      </c>
      <c r="C12" s="112">
        <v>0</v>
      </c>
    </row>
    <row r="13" spans="1:3" ht="12.75">
      <c r="A13" s="11">
        <v>7</v>
      </c>
      <c r="B13" s="11" t="s">
        <v>433</v>
      </c>
      <c r="C13" s="112">
        <v>0</v>
      </c>
    </row>
    <row r="14" spans="1:3" ht="12.75">
      <c r="A14" s="11">
        <v>8</v>
      </c>
      <c r="B14" s="11" t="s">
        <v>80</v>
      </c>
      <c r="C14" s="112">
        <v>0</v>
      </c>
    </row>
    <row r="15" spans="1:3" ht="12.75">
      <c r="A15" s="11">
        <v>9</v>
      </c>
      <c r="B15" s="11" t="s">
        <v>74</v>
      </c>
      <c r="C15" s="113">
        <f>C12</f>
        <v>0</v>
      </c>
    </row>
    <row r="16" spans="1:3" ht="12.75">
      <c r="A16" s="11"/>
      <c r="B16" s="12"/>
      <c r="C16" s="113"/>
    </row>
    <row r="17" spans="1:3" ht="12.75">
      <c r="A17" s="11">
        <v>10</v>
      </c>
      <c r="B17" s="12" t="s">
        <v>116</v>
      </c>
      <c r="C17" s="113">
        <f>C10+C15</f>
        <v>2292028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583</v>
      </c>
    </row>
    <row r="2" ht="12.75">
      <c r="B2" t="s">
        <v>560</v>
      </c>
    </row>
    <row r="4" spans="2:5" ht="30" customHeight="1">
      <c r="B4" s="195" t="s">
        <v>60</v>
      </c>
      <c r="C4" s="195"/>
      <c r="D4" s="195"/>
      <c r="E4" s="195"/>
    </row>
    <row r="5" ht="12.75">
      <c r="B5" s="7"/>
    </row>
    <row r="6" spans="2:5" ht="12.75">
      <c r="B6" t="s">
        <v>122</v>
      </c>
      <c r="C6" t="s">
        <v>123</v>
      </c>
      <c r="D6" t="s">
        <v>124</v>
      </c>
      <c r="E6" t="s">
        <v>125</v>
      </c>
    </row>
    <row r="7" spans="1:5" ht="12.75">
      <c r="A7" s="11"/>
      <c r="B7" s="11"/>
      <c r="C7" s="104" t="s">
        <v>26</v>
      </c>
      <c r="D7" s="104" t="s">
        <v>27</v>
      </c>
      <c r="E7" s="104" t="s">
        <v>137</v>
      </c>
    </row>
    <row r="8" spans="1:5" ht="12.75">
      <c r="A8" s="11">
        <v>1</v>
      </c>
      <c r="B8" s="12" t="s">
        <v>4</v>
      </c>
      <c r="C8" s="104" t="s">
        <v>442</v>
      </c>
      <c r="D8" s="104" t="s">
        <v>442</v>
      </c>
      <c r="E8" s="104" t="s">
        <v>442</v>
      </c>
    </row>
    <row r="9" spans="1:5" ht="12.75">
      <c r="A9" s="11">
        <v>2</v>
      </c>
      <c r="B9" s="11" t="s">
        <v>194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121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81</v>
      </c>
      <c r="C13" s="11"/>
      <c r="D13" s="11"/>
      <c r="E13" s="11"/>
    </row>
    <row r="14" spans="1:5" ht="12.75">
      <c r="A14" s="11">
        <v>6</v>
      </c>
      <c r="B14" s="11" t="s">
        <v>231</v>
      </c>
      <c r="C14" s="11"/>
      <c r="D14" s="11"/>
      <c r="E14" s="11"/>
    </row>
    <row r="15" spans="1:5" ht="12.75">
      <c r="A15" s="11">
        <v>7</v>
      </c>
      <c r="B15" s="11" t="s">
        <v>93</v>
      </c>
      <c r="C15" s="11">
        <f>C13+C14</f>
        <v>0</v>
      </c>
      <c r="D15" s="11">
        <f>D13+D14</f>
        <v>0</v>
      </c>
      <c r="E15" s="11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6">
      <selection activeCell="C17" sqref="C17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5.421875" style="0" bestFit="1" customWidth="1"/>
    <col min="4" max="4" width="57.421875" style="0" customWidth="1"/>
    <col min="5" max="5" width="15.28125" style="0" customWidth="1"/>
  </cols>
  <sheetData>
    <row r="1" ht="12.75">
      <c r="B1" t="s">
        <v>584</v>
      </c>
    </row>
    <row r="3" ht="12.75">
      <c r="B3" t="s">
        <v>560</v>
      </c>
    </row>
    <row r="4" ht="15.75">
      <c r="B4" s="8" t="s">
        <v>238</v>
      </c>
    </row>
    <row r="5" spans="3:9" ht="12.75">
      <c r="C5" s="115" t="s">
        <v>443</v>
      </c>
      <c r="E5" s="115" t="s">
        <v>443</v>
      </c>
      <c r="H5" s="1"/>
      <c r="I5" s="1"/>
    </row>
    <row r="6" spans="1:9" ht="12.75">
      <c r="A6" s="11"/>
      <c r="B6" s="41" t="s">
        <v>117</v>
      </c>
      <c r="C6" s="11" t="s">
        <v>118</v>
      </c>
      <c r="D6" s="11" t="s">
        <v>126</v>
      </c>
      <c r="E6" s="11" t="s">
        <v>127</v>
      </c>
      <c r="H6" s="1"/>
      <c r="I6" s="1"/>
    </row>
    <row r="7" spans="1:5" ht="18">
      <c r="A7" s="11"/>
      <c r="B7" s="196" t="s">
        <v>28</v>
      </c>
      <c r="C7" s="197"/>
      <c r="D7" s="198" t="s">
        <v>29</v>
      </c>
      <c r="E7" s="197"/>
    </row>
    <row r="8" spans="1:5" ht="12.75">
      <c r="A8" s="11"/>
      <c r="B8" s="73" t="s">
        <v>3</v>
      </c>
      <c r="C8" s="27" t="s">
        <v>77</v>
      </c>
      <c r="D8" s="26" t="s">
        <v>3</v>
      </c>
      <c r="E8" s="27" t="s">
        <v>77</v>
      </c>
    </row>
    <row r="9" spans="1:5" ht="18">
      <c r="A9" s="11">
        <v>1</v>
      </c>
      <c r="B9" s="74" t="s">
        <v>54</v>
      </c>
      <c r="C9" s="29"/>
      <c r="D9" s="28" t="s">
        <v>30</v>
      </c>
      <c r="E9" s="29"/>
    </row>
    <row r="10" spans="1:5" ht="16.5">
      <c r="A10" s="11">
        <v>2</v>
      </c>
      <c r="B10" s="75" t="s">
        <v>31</v>
      </c>
      <c r="C10" s="31"/>
      <c r="D10" s="30" t="s">
        <v>32</v>
      </c>
      <c r="E10" s="31"/>
    </row>
    <row r="11" spans="1:5" ht="15.75">
      <c r="A11" s="11">
        <v>3</v>
      </c>
      <c r="B11" s="76" t="s">
        <v>18</v>
      </c>
      <c r="C11" s="33"/>
      <c r="D11" s="32" t="s">
        <v>18</v>
      </c>
      <c r="E11" s="33"/>
    </row>
    <row r="12" spans="1:5" ht="12.75">
      <c r="A12" s="11">
        <v>4</v>
      </c>
      <c r="B12" s="77" t="s">
        <v>223</v>
      </c>
      <c r="C12" s="35">
        <f>'5.bev. forrásonként'!H23</f>
        <v>12718744</v>
      </c>
      <c r="D12" s="34" t="s">
        <v>21</v>
      </c>
      <c r="E12" s="35">
        <f>'6. Kiadások'!F11</f>
        <v>8868173</v>
      </c>
    </row>
    <row r="13" spans="1:5" ht="12.75">
      <c r="A13" s="11">
        <v>5</v>
      </c>
      <c r="B13" s="78" t="s">
        <v>128</v>
      </c>
      <c r="C13" s="35">
        <f>'5.bev. forrásonként'!H33</f>
        <v>361335</v>
      </c>
      <c r="D13" s="34" t="s">
        <v>129</v>
      </c>
      <c r="E13" s="35">
        <f>'6. Kiadások'!F12</f>
        <v>1970974</v>
      </c>
    </row>
    <row r="14" spans="1:5" ht="12.75">
      <c r="A14" s="11">
        <v>6</v>
      </c>
      <c r="B14" s="78" t="s">
        <v>424</v>
      </c>
      <c r="C14" s="35">
        <f>'5.bev. forrásonként'!H57</f>
        <v>2154000</v>
      </c>
      <c r="D14" s="34" t="s">
        <v>95</v>
      </c>
      <c r="E14" s="35">
        <f>'6. Kiadások'!F13</f>
        <v>6008447</v>
      </c>
    </row>
    <row r="15" spans="1:5" ht="12.75">
      <c r="A15" s="11">
        <v>7</v>
      </c>
      <c r="B15" s="78" t="s">
        <v>491</v>
      </c>
      <c r="C15" s="35">
        <f>'5.bev. forrásonként'!H69</f>
        <v>1284000</v>
      </c>
      <c r="D15" s="34" t="s">
        <v>33</v>
      </c>
      <c r="E15" s="35">
        <f>'6. Kiadások'!F14</f>
        <v>1006000</v>
      </c>
    </row>
    <row r="16" spans="1:5" ht="12.75">
      <c r="A16" s="11">
        <v>8</v>
      </c>
      <c r="B16" s="78" t="s">
        <v>503</v>
      </c>
      <c r="C16" s="35">
        <f>'5.bev. forrásonként'!H81</f>
        <v>0</v>
      </c>
      <c r="D16" s="34" t="s">
        <v>130</v>
      </c>
      <c r="E16" s="35">
        <f>'6. Kiadások'!F15</f>
        <v>157904</v>
      </c>
    </row>
    <row r="17" spans="1:5" ht="14.25">
      <c r="A17" s="11">
        <v>9</v>
      </c>
      <c r="B17" s="116" t="s">
        <v>74</v>
      </c>
      <c r="C17" s="35">
        <f>SUM(C12:C16)</f>
        <v>16518079</v>
      </c>
      <c r="D17" s="114" t="s">
        <v>74</v>
      </c>
      <c r="E17" s="35">
        <f>SUM(E12:E16)</f>
        <v>18011498</v>
      </c>
    </row>
    <row r="18" spans="1:5" ht="12.75">
      <c r="A18" s="11"/>
      <c r="B18" s="77"/>
      <c r="C18" s="35"/>
      <c r="D18" s="34"/>
      <c r="E18" s="35"/>
    </row>
    <row r="19" spans="1:5" ht="15.75">
      <c r="A19" s="11">
        <v>11</v>
      </c>
      <c r="B19" s="76" t="s">
        <v>19</v>
      </c>
      <c r="C19" s="33"/>
      <c r="D19" s="32" t="s">
        <v>55</v>
      </c>
      <c r="E19" s="33"/>
    </row>
    <row r="20" spans="1:5" ht="12.75">
      <c r="A20" s="11">
        <v>12</v>
      </c>
      <c r="B20" s="77" t="s">
        <v>85</v>
      </c>
      <c r="C20" s="35">
        <f>'5.bev. forrásonként'!H75</f>
        <v>0</v>
      </c>
      <c r="D20" s="34" t="s">
        <v>133</v>
      </c>
      <c r="E20" s="35">
        <f>'6. Kiadások'!F20</f>
        <v>0</v>
      </c>
    </row>
    <row r="21" spans="1:5" ht="12.75">
      <c r="A21" s="11">
        <v>13</v>
      </c>
      <c r="B21" s="77" t="s">
        <v>131</v>
      </c>
      <c r="C21" s="35">
        <f>'5.bev. forrásonként'!H40</f>
        <v>53800000</v>
      </c>
      <c r="D21" s="34" t="s">
        <v>34</v>
      </c>
      <c r="E21" s="35">
        <f>'6. Kiadások'!F21</f>
        <v>53800000</v>
      </c>
    </row>
    <row r="22" spans="1:5" ht="12.75">
      <c r="A22" s="11">
        <v>14</v>
      </c>
      <c r="B22" s="77" t="s">
        <v>132</v>
      </c>
      <c r="C22" s="35">
        <f>'5.bev. forrásonként'!H87</f>
        <v>0</v>
      </c>
      <c r="D22" s="34" t="s">
        <v>134</v>
      </c>
      <c r="E22" s="35">
        <v>0</v>
      </c>
    </row>
    <row r="23" spans="1:5" ht="12.75">
      <c r="A23" s="11">
        <v>15</v>
      </c>
      <c r="B23" s="41"/>
      <c r="C23" s="11"/>
      <c r="D23" s="34" t="s">
        <v>24</v>
      </c>
      <c r="E23" s="35">
        <f>'6. Kiadások'!F22</f>
        <v>0</v>
      </c>
    </row>
    <row r="24" spans="1:5" ht="12.75">
      <c r="A24" s="11">
        <v>16</v>
      </c>
      <c r="B24" s="41"/>
      <c r="C24" s="11"/>
      <c r="D24" s="34" t="s">
        <v>25</v>
      </c>
      <c r="E24" s="35">
        <f>'6. Kiadások'!F23</f>
        <v>0</v>
      </c>
    </row>
    <row r="25" spans="1:5" ht="14.25">
      <c r="A25" s="11">
        <v>17</v>
      </c>
      <c r="B25" s="79"/>
      <c r="C25" s="35"/>
      <c r="D25" s="34" t="s">
        <v>135</v>
      </c>
      <c r="E25" s="35">
        <f>'6. Kiadások'!F24</f>
        <v>0</v>
      </c>
    </row>
    <row r="26" spans="1:5" ht="14.25">
      <c r="A26" s="11">
        <v>18</v>
      </c>
      <c r="B26" s="116" t="s">
        <v>74</v>
      </c>
      <c r="C26" s="35">
        <f>SUM(C20:C25)</f>
        <v>53800000</v>
      </c>
      <c r="D26" s="114" t="s">
        <v>74</v>
      </c>
      <c r="E26" s="35">
        <f>SUM(E20:E25)</f>
        <v>53800000</v>
      </c>
    </row>
    <row r="27" spans="1:5" ht="16.5">
      <c r="A27" s="11">
        <v>19</v>
      </c>
      <c r="B27" s="80"/>
      <c r="C27" s="35"/>
      <c r="D27" s="30" t="s">
        <v>111</v>
      </c>
      <c r="E27" s="31"/>
    </row>
    <row r="28" spans="1:5" ht="15.75">
      <c r="A28" s="11">
        <v>20</v>
      </c>
      <c r="B28" s="76"/>
      <c r="C28" s="35"/>
      <c r="D28" s="32" t="s">
        <v>35</v>
      </c>
      <c r="E28" s="33"/>
    </row>
    <row r="29" spans="1:5" ht="15.75">
      <c r="A29" s="11">
        <v>21</v>
      </c>
      <c r="B29" s="76"/>
      <c r="C29" s="35"/>
      <c r="D29" s="44" t="s">
        <v>17</v>
      </c>
      <c r="E29" s="35">
        <f>'6. Kiadások'!F28</f>
        <v>300000</v>
      </c>
    </row>
    <row r="30" spans="1:5" ht="14.25">
      <c r="A30" s="11">
        <v>22</v>
      </c>
      <c r="B30" s="79"/>
      <c r="C30" s="35"/>
      <c r="D30" s="34" t="s">
        <v>36</v>
      </c>
      <c r="E30" s="35">
        <f>'6. Kiadások'!F29</f>
        <v>0</v>
      </c>
    </row>
    <row r="31" spans="1:5" ht="14.25">
      <c r="A31" s="11">
        <v>23</v>
      </c>
      <c r="B31" s="79"/>
      <c r="C31" s="35"/>
      <c r="D31" s="114" t="s">
        <v>74</v>
      </c>
      <c r="E31" s="35">
        <f>SUM(E29:E30)</f>
        <v>300000</v>
      </c>
    </row>
    <row r="32" spans="1:5" ht="15.75">
      <c r="A32" s="11">
        <v>24</v>
      </c>
      <c r="B32" s="76"/>
      <c r="C32" s="35"/>
      <c r="D32" s="32" t="s">
        <v>37</v>
      </c>
      <c r="E32" s="33"/>
    </row>
    <row r="33" spans="1:5" ht="14.25">
      <c r="A33" s="11">
        <v>25</v>
      </c>
      <c r="B33" s="79"/>
      <c r="C33" s="35"/>
      <c r="D33" s="34" t="s">
        <v>38</v>
      </c>
      <c r="E33" s="35">
        <v>0</v>
      </c>
    </row>
    <row r="34" spans="1:5" ht="18">
      <c r="A34" s="11">
        <v>26</v>
      </c>
      <c r="B34" s="74"/>
      <c r="C34" s="35"/>
      <c r="D34" s="28" t="s">
        <v>39</v>
      </c>
      <c r="E34" s="29"/>
    </row>
    <row r="35" spans="1:5" ht="14.25">
      <c r="A35" s="11">
        <v>27</v>
      </c>
      <c r="B35" s="79"/>
      <c r="C35" s="35"/>
      <c r="D35" s="34" t="s">
        <v>40</v>
      </c>
      <c r="E35" s="35">
        <v>0</v>
      </c>
    </row>
    <row r="36" spans="1:5" ht="14.25">
      <c r="A36" s="11">
        <v>28</v>
      </c>
      <c r="B36" s="79"/>
      <c r="C36" s="35"/>
      <c r="D36" s="34" t="s">
        <v>41</v>
      </c>
      <c r="E36" s="35">
        <v>0</v>
      </c>
    </row>
    <row r="37" spans="1:5" ht="14.25">
      <c r="A37" s="11">
        <v>29</v>
      </c>
      <c r="B37" s="79"/>
      <c r="C37" s="35"/>
      <c r="D37" s="114" t="s">
        <v>74</v>
      </c>
      <c r="E37" s="35">
        <f>SUM(E35:E36)</f>
        <v>0</v>
      </c>
    </row>
    <row r="38" spans="1:5" ht="14.25">
      <c r="A38" s="11">
        <v>30</v>
      </c>
      <c r="B38" s="79"/>
      <c r="C38" s="35"/>
      <c r="D38" s="34"/>
      <c r="E38" s="35"/>
    </row>
    <row r="39" spans="1:5" ht="18">
      <c r="A39" s="11">
        <v>31</v>
      </c>
      <c r="B39" s="74"/>
      <c r="C39" s="35"/>
      <c r="D39" s="28" t="s">
        <v>42</v>
      </c>
      <c r="E39" s="29"/>
    </row>
    <row r="40" spans="1:5" ht="14.25">
      <c r="A40" s="11">
        <v>32</v>
      </c>
      <c r="B40" s="79"/>
      <c r="C40" s="35"/>
      <c r="D40" s="34" t="s">
        <v>557</v>
      </c>
      <c r="E40" s="35">
        <v>498609</v>
      </c>
    </row>
    <row r="41" spans="1:5" ht="14.25">
      <c r="A41" s="11">
        <v>33</v>
      </c>
      <c r="B41" s="79"/>
      <c r="C41" s="35"/>
      <c r="D41" s="34" t="s">
        <v>43</v>
      </c>
      <c r="E41" s="35">
        <v>0</v>
      </c>
    </row>
    <row r="42" spans="1:5" ht="48">
      <c r="A42" s="11">
        <v>34</v>
      </c>
      <c r="B42" s="81" t="s">
        <v>56</v>
      </c>
      <c r="C42" s="33">
        <f>C17+C26</f>
        <v>70318079</v>
      </c>
      <c r="D42" s="28" t="s">
        <v>44</v>
      </c>
      <c r="E42" s="33">
        <f>E17+E26+E31+E40</f>
        <v>72610107</v>
      </c>
    </row>
    <row r="43" spans="1:5" ht="18">
      <c r="A43" s="11">
        <v>35</v>
      </c>
      <c r="B43" s="82"/>
      <c r="C43" s="35"/>
      <c r="D43" s="28" t="s">
        <v>45</v>
      </c>
      <c r="E43" s="29"/>
    </row>
    <row r="44" spans="1:5" ht="14.25">
      <c r="A44" s="11">
        <v>36</v>
      </c>
      <c r="B44" s="79"/>
      <c r="C44" s="35"/>
      <c r="D44" s="34" t="s">
        <v>40</v>
      </c>
      <c r="E44" s="35">
        <v>0</v>
      </c>
    </row>
    <row r="45" spans="1:5" ht="14.25">
      <c r="A45" s="11">
        <v>37</v>
      </c>
      <c r="B45" s="79"/>
      <c r="C45" s="35"/>
      <c r="D45" s="34" t="s">
        <v>41</v>
      </c>
      <c r="E45" s="35">
        <v>0</v>
      </c>
    </row>
    <row r="46" spans="1:5" ht="18">
      <c r="A46" s="11">
        <v>38</v>
      </c>
      <c r="B46" s="74" t="s">
        <v>46</v>
      </c>
      <c r="C46" s="29"/>
      <c r="D46" s="28"/>
      <c r="E46" s="36"/>
    </row>
    <row r="47" spans="1:5" ht="18">
      <c r="A47" s="11">
        <v>39</v>
      </c>
      <c r="B47" s="76" t="s">
        <v>47</v>
      </c>
      <c r="C47" s="33"/>
      <c r="D47" s="37"/>
      <c r="E47" s="36"/>
    </row>
    <row r="48" spans="1:5" ht="18">
      <c r="A48" s="11">
        <v>40</v>
      </c>
      <c r="B48" s="79" t="s">
        <v>57</v>
      </c>
      <c r="C48" s="35">
        <f>'5.bev. forrásonként'!H99</f>
        <v>2292028</v>
      </c>
      <c r="D48" s="34"/>
      <c r="E48" s="36"/>
    </row>
    <row r="49" spans="1:5" ht="18">
      <c r="A49" s="11">
        <v>41</v>
      </c>
      <c r="B49" s="79" t="s">
        <v>58</v>
      </c>
      <c r="C49" s="35">
        <f>'5.bev. forrásonként'!H100</f>
        <v>0</v>
      </c>
      <c r="D49" s="34"/>
      <c r="E49" s="36"/>
    </row>
    <row r="50" spans="1:5" ht="18">
      <c r="A50" s="11"/>
      <c r="B50" s="79" t="s">
        <v>555</v>
      </c>
      <c r="C50" s="35">
        <v>0</v>
      </c>
      <c r="D50" s="34"/>
      <c r="E50" s="36"/>
    </row>
    <row r="51" spans="1:5" ht="18">
      <c r="A51" s="11">
        <v>42</v>
      </c>
      <c r="B51" s="76" t="s">
        <v>48</v>
      </c>
      <c r="C51" s="33"/>
      <c r="D51" s="37"/>
      <c r="E51" s="36"/>
    </row>
    <row r="52" spans="1:5" ht="18">
      <c r="A52" s="11">
        <v>43</v>
      </c>
      <c r="B52" s="79" t="s">
        <v>425</v>
      </c>
      <c r="C52" s="35">
        <v>0</v>
      </c>
      <c r="D52" s="34"/>
      <c r="E52" s="36"/>
    </row>
    <row r="53" spans="1:5" ht="18">
      <c r="A53" s="11">
        <v>44</v>
      </c>
      <c r="B53" s="79" t="s">
        <v>49</v>
      </c>
      <c r="C53" s="35">
        <v>0</v>
      </c>
      <c r="D53" s="34"/>
      <c r="E53" s="36"/>
    </row>
    <row r="54" spans="1:5" ht="18">
      <c r="A54" s="11">
        <v>45</v>
      </c>
      <c r="B54" s="74" t="s">
        <v>20</v>
      </c>
      <c r="C54" s="29">
        <f>C42+C49+C52+C48+C53+C50</f>
        <v>72610107</v>
      </c>
      <c r="D54" s="28" t="s">
        <v>50</v>
      </c>
      <c r="E54" s="29">
        <f>E17+E26+E31+E40</f>
        <v>72610107</v>
      </c>
    </row>
    <row r="55" spans="1:5" ht="14.25">
      <c r="A55" s="11">
        <v>46</v>
      </c>
      <c r="B55" s="79" t="s">
        <v>51</v>
      </c>
      <c r="C55" s="35">
        <f>C17+C52+C48</f>
        <v>18810107</v>
      </c>
      <c r="D55" s="34" t="s">
        <v>52</v>
      </c>
      <c r="E55" s="35">
        <f>E17+E31+E40</f>
        <v>18810107</v>
      </c>
    </row>
    <row r="56" spans="1:5" ht="14.25">
      <c r="A56" s="11">
        <v>47</v>
      </c>
      <c r="B56" s="79" t="s">
        <v>53</v>
      </c>
      <c r="C56" s="35">
        <f>C26+C49+C50</f>
        <v>53800000</v>
      </c>
      <c r="D56" s="34" t="s">
        <v>59</v>
      </c>
      <c r="E56" s="35">
        <f>E26</f>
        <v>53800000</v>
      </c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94">
      <selection activeCell="C11" sqref="C11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2.421875" style="0" customWidth="1"/>
    <col min="7" max="7" width="11.28125" style="0" customWidth="1"/>
    <col min="8" max="8" width="13.7109375" style="0" customWidth="1"/>
  </cols>
  <sheetData>
    <row r="1" ht="12.75">
      <c r="A1" t="s">
        <v>585</v>
      </c>
    </row>
    <row r="2" spans="1:8" ht="15">
      <c r="A2" s="1" t="s">
        <v>444</v>
      </c>
      <c r="C2" s="9"/>
      <c r="E2" s="9" t="s">
        <v>560</v>
      </c>
      <c r="F2" s="9"/>
      <c r="G2" s="9"/>
      <c r="H2" s="9"/>
    </row>
    <row r="3" spans="1:8" ht="12.75">
      <c r="A3" s="11" t="s">
        <v>245</v>
      </c>
      <c r="B3" s="21" t="s">
        <v>246</v>
      </c>
      <c r="C3" s="11" t="s">
        <v>247</v>
      </c>
      <c r="D3" s="11" t="s">
        <v>248</v>
      </c>
      <c r="E3" s="11" t="s">
        <v>249</v>
      </c>
      <c r="F3" s="12" t="s">
        <v>181</v>
      </c>
      <c r="G3" s="11" t="s">
        <v>182</v>
      </c>
      <c r="H3" s="11" t="s">
        <v>184</v>
      </c>
    </row>
    <row r="4" spans="1:8" ht="25.5">
      <c r="A4" s="25" t="s">
        <v>250</v>
      </c>
      <c r="B4" s="43" t="s">
        <v>251</v>
      </c>
      <c r="C4" s="24" t="s">
        <v>252</v>
      </c>
      <c r="D4" s="95" t="s">
        <v>253</v>
      </c>
      <c r="E4" s="12" t="s">
        <v>254</v>
      </c>
      <c r="F4" s="22" t="s">
        <v>255</v>
      </c>
      <c r="G4" s="95" t="s">
        <v>256</v>
      </c>
      <c r="H4" s="25" t="s">
        <v>257</v>
      </c>
    </row>
    <row r="5" spans="1:8" ht="15.75">
      <c r="A5" s="11">
        <v>1</v>
      </c>
      <c r="B5" s="43">
        <v>1</v>
      </c>
      <c r="C5" s="63" t="s">
        <v>258</v>
      </c>
      <c r="D5" s="11" t="s">
        <v>259</v>
      </c>
      <c r="E5" s="159"/>
      <c r="F5" s="118"/>
      <c r="G5" s="119"/>
      <c r="H5" s="159"/>
    </row>
    <row r="6" spans="1:8" ht="12.75">
      <c r="A6" s="11">
        <v>2</v>
      </c>
      <c r="B6" s="96" t="s">
        <v>260</v>
      </c>
      <c r="C6" s="62" t="s">
        <v>261</v>
      </c>
      <c r="D6" s="11"/>
      <c r="E6" s="14">
        <v>459380</v>
      </c>
      <c r="F6" s="118"/>
      <c r="G6" s="160"/>
      <c r="H6" s="159">
        <f>E6+F6+G6</f>
        <v>459380</v>
      </c>
    </row>
    <row r="7" spans="1:8" ht="12.75">
      <c r="A7" s="11">
        <v>3</v>
      </c>
      <c r="B7" s="43" t="s">
        <v>262</v>
      </c>
      <c r="C7" s="39" t="s">
        <v>263</v>
      </c>
      <c r="D7" s="11"/>
      <c r="E7" s="11">
        <v>256000</v>
      </c>
      <c r="F7" s="118"/>
      <c r="G7" s="161"/>
      <c r="H7" s="159">
        <f aca="true" t="shared" si="0" ref="H7:H22">E7+F7+G7</f>
        <v>256000</v>
      </c>
    </row>
    <row r="8" spans="1:8" ht="12.75">
      <c r="A8" s="11">
        <v>4</v>
      </c>
      <c r="B8" s="43" t="s">
        <v>264</v>
      </c>
      <c r="C8" s="39" t="s">
        <v>265</v>
      </c>
      <c r="D8" s="11"/>
      <c r="E8" s="11">
        <v>364458</v>
      </c>
      <c r="F8" s="118"/>
      <c r="G8" s="161"/>
      <c r="H8" s="159">
        <f t="shared" si="0"/>
        <v>364458</v>
      </c>
    </row>
    <row r="9" spans="1:8" ht="12.75">
      <c r="A9" s="11">
        <v>5</v>
      </c>
      <c r="B9" s="43" t="s">
        <v>266</v>
      </c>
      <c r="C9" s="39" t="s">
        <v>267</v>
      </c>
      <c r="D9" s="11"/>
      <c r="E9" s="11">
        <v>279210</v>
      </c>
      <c r="F9" s="118"/>
      <c r="G9" s="161"/>
      <c r="H9" s="159">
        <f t="shared" si="0"/>
        <v>279210</v>
      </c>
    </row>
    <row r="10" spans="1:8" ht="12.75">
      <c r="A10" s="11">
        <v>6</v>
      </c>
      <c r="B10" s="97" t="s">
        <v>268</v>
      </c>
      <c r="C10" s="11" t="s">
        <v>269</v>
      </c>
      <c r="D10" s="11"/>
      <c r="E10" s="11">
        <v>5000000</v>
      </c>
      <c r="F10" s="118"/>
      <c r="G10" s="161"/>
      <c r="H10" s="159">
        <f t="shared" si="0"/>
        <v>5000000</v>
      </c>
    </row>
    <row r="11" spans="1:8" ht="12.75">
      <c r="A11" s="11">
        <v>7</v>
      </c>
      <c r="B11" s="97" t="s">
        <v>474</v>
      </c>
      <c r="C11" s="14" t="s">
        <v>445</v>
      </c>
      <c r="D11" s="11"/>
      <c r="E11" s="112">
        <v>12750</v>
      </c>
      <c r="F11" s="118"/>
      <c r="G11" s="161"/>
      <c r="H11" s="159">
        <f t="shared" si="0"/>
        <v>12750</v>
      </c>
    </row>
    <row r="12" spans="1:8" ht="12.75">
      <c r="A12" s="11"/>
      <c r="B12" s="97"/>
      <c r="C12" s="14" t="s">
        <v>562</v>
      </c>
      <c r="D12" s="11"/>
      <c r="E12" s="112">
        <v>156000</v>
      </c>
      <c r="F12" s="118"/>
      <c r="G12" s="161"/>
      <c r="H12" s="159">
        <f t="shared" si="0"/>
        <v>156000</v>
      </c>
    </row>
    <row r="13" spans="1:8" ht="12.75">
      <c r="A13" s="11">
        <v>8</v>
      </c>
      <c r="B13" s="97" t="s">
        <v>475</v>
      </c>
      <c r="C13" s="11" t="s">
        <v>426</v>
      </c>
      <c r="D13" s="11"/>
      <c r="E13" s="112">
        <v>1175004</v>
      </c>
      <c r="F13" s="118"/>
      <c r="G13" s="161"/>
      <c r="H13" s="159">
        <f t="shared" si="0"/>
        <v>1175004</v>
      </c>
    </row>
    <row r="14" spans="1:8" ht="12.75">
      <c r="A14" s="11">
        <v>9</v>
      </c>
      <c r="B14" s="43">
        <v>2</v>
      </c>
      <c r="C14" s="23" t="s">
        <v>270</v>
      </c>
      <c r="D14" s="11" t="s">
        <v>271</v>
      </c>
      <c r="E14" s="118"/>
      <c r="F14" s="118"/>
      <c r="G14" s="161"/>
      <c r="H14" s="159">
        <f t="shared" si="0"/>
        <v>0</v>
      </c>
    </row>
    <row r="15" spans="1:8" ht="12.75">
      <c r="A15" s="11">
        <v>10</v>
      </c>
      <c r="B15" s="43">
        <v>3</v>
      </c>
      <c r="C15" s="70" t="s">
        <v>476</v>
      </c>
      <c r="D15" s="11" t="s">
        <v>272</v>
      </c>
      <c r="E15" s="118"/>
      <c r="F15" s="118"/>
      <c r="G15" s="161"/>
      <c r="H15" s="159">
        <f t="shared" si="0"/>
        <v>0</v>
      </c>
    </row>
    <row r="16" spans="1:8" ht="12.75">
      <c r="A16" s="11">
        <v>11</v>
      </c>
      <c r="B16" s="43" t="s">
        <v>260</v>
      </c>
      <c r="C16" s="70" t="s">
        <v>434</v>
      </c>
      <c r="D16" s="11"/>
      <c r="E16" s="118">
        <v>1006000</v>
      </c>
      <c r="F16" s="118"/>
      <c r="G16" s="161"/>
      <c r="H16" s="159">
        <f t="shared" si="0"/>
        <v>1006000</v>
      </c>
    </row>
    <row r="17" spans="1:8" ht="12.75">
      <c r="A17" s="11">
        <v>12</v>
      </c>
      <c r="B17" s="43" t="s">
        <v>262</v>
      </c>
      <c r="C17" s="70" t="s">
        <v>435</v>
      </c>
      <c r="D17" s="11"/>
      <c r="E17" s="118">
        <v>2500000</v>
      </c>
      <c r="F17" s="118"/>
      <c r="G17" s="161"/>
      <c r="H17" s="159">
        <f t="shared" si="0"/>
        <v>2500000</v>
      </c>
    </row>
    <row r="18" spans="1:8" ht="12.75">
      <c r="A18" s="11">
        <v>13</v>
      </c>
      <c r="B18" s="43" t="s">
        <v>264</v>
      </c>
      <c r="C18" s="70" t="s">
        <v>563</v>
      </c>
      <c r="D18" s="11"/>
      <c r="E18" s="118">
        <v>56430</v>
      </c>
      <c r="F18" s="118"/>
      <c r="G18" s="161"/>
      <c r="H18" s="159">
        <f t="shared" si="0"/>
        <v>56430</v>
      </c>
    </row>
    <row r="19" spans="1:8" ht="12.75">
      <c r="A19" s="11"/>
      <c r="B19" s="43"/>
      <c r="C19" s="70" t="s">
        <v>564</v>
      </c>
      <c r="D19" s="11"/>
      <c r="E19" s="118">
        <v>253512</v>
      </c>
      <c r="F19" s="118"/>
      <c r="G19" s="161"/>
      <c r="H19" s="159">
        <f t="shared" si="0"/>
        <v>253512</v>
      </c>
    </row>
    <row r="20" spans="1:8" ht="12.75">
      <c r="A20" s="11">
        <v>14</v>
      </c>
      <c r="B20" s="43">
        <v>4</v>
      </c>
      <c r="C20" s="23" t="s">
        <v>273</v>
      </c>
      <c r="D20" s="11" t="s">
        <v>274</v>
      </c>
      <c r="E20" s="118">
        <v>1200000</v>
      </c>
      <c r="F20" s="118"/>
      <c r="G20" s="161"/>
      <c r="H20" s="159">
        <f t="shared" si="0"/>
        <v>1200000</v>
      </c>
    </row>
    <row r="21" spans="1:8" ht="12.75">
      <c r="A21" s="11">
        <v>15</v>
      </c>
      <c r="B21" s="43">
        <v>5</v>
      </c>
      <c r="C21" s="23" t="s">
        <v>477</v>
      </c>
      <c r="D21" s="11" t="s">
        <v>275</v>
      </c>
      <c r="E21" s="118">
        <v>0</v>
      </c>
      <c r="F21" s="118"/>
      <c r="G21" s="161"/>
      <c r="H21" s="159">
        <f t="shared" si="0"/>
        <v>0</v>
      </c>
    </row>
    <row r="22" spans="1:8" ht="12.75">
      <c r="A22" s="11">
        <v>16</v>
      </c>
      <c r="B22" s="43">
        <v>6</v>
      </c>
      <c r="C22" s="23" t="s">
        <v>478</v>
      </c>
      <c r="D22" s="11" t="s">
        <v>276</v>
      </c>
      <c r="E22" s="118">
        <v>0</v>
      </c>
      <c r="F22" s="118"/>
      <c r="G22" s="161"/>
      <c r="H22" s="159">
        <f t="shared" si="0"/>
        <v>0</v>
      </c>
    </row>
    <row r="23" spans="1:8" ht="12.75">
      <c r="A23" s="11">
        <v>17</v>
      </c>
      <c r="B23" s="43" t="s">
        <v>84</v>
      </c>
      <c r="C23" s="22" t="s">
        <v>277</v>
      </c>
      <c r="D23" s="11" t="s">
        <v>278</v>
      </c>
      <c r="E23" s="119">
        <f>SUM(E6:E22)</f>
        <v>12718744</v>
      </c>
      <c r="F23" s="119">
        <f>SUM(F6:F22)</f>
        <v>0</v>
      </c>
      <c r="G23" s="119">
        <f>SUM(G6:G22)</f>
        <v>0</v>
      </c>
      <c r="H23" s="119">
        <f>SUM(H6:H22)</f>
        <v>12718744</v>
      </c>
    </row>
    <row r="24" spans="1:8" ht="12.75">
      <c r="A24" s="11">
        <v>18</v>
      </c>
      <c r="B24" s="43">
        <v>1</v>
      </c>
      <c r="C24" s="70" t="s">
        <v>279</v>
      </c>
      <c r="D24" s="11" t="s">
        <v>280</v>
      </c>
      <c r="E24" s="118"/>
      <c r="F24" s="118"/>
      <c r="G24" s="161"/>
      <c r="H24" s="118">
        <v>0</v>
      </c>
    </row>
    <row r="25" spans="1:8" ht="12.75">
      <c r="A25" s="11">
        <v>19</v>
      </c>
      <c r="B25" s="43">
        <v>2</v>
      </c>
      <c r="C25" s="70" t="s">
        <v>281</v>
      </c>
      <c r="D25" s="11" t="s">
        <v>282</v>
      </c>
      <c r="E25" s="118"/>
      <c r="F25" s="118"/>
      <c r="G25" s="161"/>
      <c r="H25" s="118">
        <v>0</v>
      </c>
    </row>
    <row r="26" spans="1:8" ht="12.75">
      <c r="A26" s="11">
        <v>20</v>
      </c>
      <c r="B26" s="43">
        <v>3</v>
      </c>
      <c r="C26" s="70" t="s">
        <v>283</v>
      </c>
      <c r="D26" s="11" t="s">
        <v>284</v>
      </c>
      <c r="E26" s="118"/>
      <c r="F26" s="118"/>
      <c r="G26" s="161"/>
      <c r="H26" s="118">
        <v>0</v>
      </c>
    </row>
    <row r="27" spans="1:8" ht="12.75">
      <c r="A27" s="11">
        <v>21</v>
      </c>
      <c r="B27" s="43">
        <v>4</v>
      </c>
      <c r="C27" s="70" t="s">
        <v>285</v>
      </c>
      <c r="D27" s="14" t="s">
        <v>286</v>
      </c>
      <c r="E27" s="119"/>
      <c r="F27" s="119"/>
      <c r="G27" s="162"/>
      <c r="H27" s="118">
        <v>0</v>
      </c>
    </row>
    <row r="28" spans="1:8" ht="12.75">
      <c r="A28" s="11">
        <v>22</v>
      </c>
      <c r="B28" s="43">
        <v>5</v>
      </c>
      <c r="C28" s="23" t="s">
        <v>287</v>
      </c>
      <c r="D28" s="11" t="s">
        <v>288</v>
      </c>
      <c r="E28" s="118"/>
      <c r="F28" s="118"/>
      <c r="G28" s="161"/>
      <c r="H28" s="118"/>
    </row>
    <row r="29" spans="1:8" ht="12.75">
      <c r="A29" s="11">
        <v>23</v>
      </c>
      <c r="B29" s="43" t="s">
        <v>260</v>
      </c>
      <c r="C29" s="39" t="s">
        <v>436</v>
      </c>
      <c r="D29" s="11"/>
      <c r="E29" s="118">
        <v>361335</v>
      </c>
      <c r="F29" s="118"/>
      <c r="G29" s="161"/>
      <c r="H29" s="118">
        <f>E29+F29+G29</f>
        <v>361335</v>
      </c>
    </row>
    <row r="30" spans="1:8" ht="12.75">
      <c r="A30" s="11">
        <v>24</v>
      </c>
      <c r="B30" s="43" t="s">
        <v>262</v>
      </c>
      <c r="C30" s="39" t="s">
        <v>437</v>
      </c>
      <c r="D30" s="11"/>
      <c r="E30" s="118">
        <v>0</v>
      </c>
      <c r="F30" s="118"/>
      <c r="G30" s="161"/>
      <c r="H30" s="118">
        <f>E30+F30+G30</f>
        <v>0</v>
      </c>
    </row>
    <row r="31" spans="1:8" ht="12.75">
      <c r="A31" s="11">
        <v>25</v>
      </c>
      <c r="B31" s="43" t="s">
        <v>264</v>
      </c>
      <c r="C31" s="39" t="s">
        <v>438</v>
      </c>
      <c r="D31" s="11"/>
      <c r="E31" s="118">
        <v>0</v>
      </c>
      <c r="F31" s="118"/>
      <c r="G31" s="161"/>
      <c r="H31" s="118">
        <f>E31+F31+G31</f>
        <v>0</v>
      </c>
    </row>
    <row r="32" spans="1:8" ht="12.75">
      <c r="A32" s="11">
        <v>26</v>
      </c>
      <c r="B32" s="43" t="s">
        <v>266</v>
      </c>
      <c r="C32" s="39" t="s">
        <v>439</v>
      </c>
      <c r="D32" s="11"/>
      <c r="E32" s="118">
        <v>0</v>
      </c>
      <c r="F32" s="118"/>
      <c r="G32" s="161"/>
      <c r="H32" s="118">
        <f>E32+F32+G32</f>
        <v>0</v>
      </c>
    </row>
    <row r="33" spans="1:8" ht="12.75">
      <c r="A33" s="11">
        <v>27</v>
      </c>
      <c r="B33" s="43" t="s">
        <v>289</v>
      </c>
      <c r="C33" s="46" t="s">
        <v>479</v>
      </c>
      <c r="D33" s="11" t="s">
        <v>290</v>
      </c>
      <c r="E33" s="119">
        <f>SUM(E24:E32)</f>
        <v>361335</v>
      </c>
      <c r="F33" s="119">
        <f>SUM(F24:F32)</f>
        <v>0</v>
      </c>
      <c r="G33" s="119">
        <f>SUM(G24:G32)</f>
        <v>0</v>
      </c>
      <c r="H33" s="119">
        <f>SUM(H24:H32)</f>
        <v>361335</v>
      </c>
    </row>
    <row r="34" spans="1:8" ht="12.75">
      <c r="A34" s="11">
        <v>28</v>
      </c>
      <c r="B34" s="43">
        <v>1</v>
      </c>
      <c r="C34" s="39" t="s">
        <v>291</v>
      </c>
      <c r="D34" s="11" t="s">
        <v>292</v>
      </c>
      <c r="E34" s="118">
        <v>53800000</v>
      </c>
      <c r="F34" s="118"/>
      <c r="G34" s="161"/>
      <c r="H34" s="118">
        <f>SUM(E34:G34)</f>
        <v>53800000</v>
      </c>
    </row>
    <row r="35" spans="1:8" ht="12.75">
      <c r="A35" s="11">
        <v>29</v>
      </c>
      <c r="B35" s="43">
        <v>2</v>
      </c>
      <c r="C35" s="58" t="s">
        <v>293</v>
      </c>
      <c r="D35" s="14" t="s">
        <v>294</v>
      </c>
      <c r="E35" s="119"/>
      <c r="F35" s="119"/>
      <c r="G35" s="162"/>
      <c r="H35" s="118">
        <f>SUM(E35:G35)</f>
        <v>0</v>
      </c>
    </row>
    <row r="36" spans="1:8" ht="12.75">
      <c r="A36" s="11">
        <v>30</v>
      </c>
      <c r="B36" s="43">
        <v>3</v>
      </c>
      <c r="C36" s="39" t="s">
        <v>295</v>
      </c>
      <c r="D36" s="11" t="s">
        <v>296</v>
      </c>
      <c r="E36" s="118"/>
      <c r="F36" s="118"/>
      <c r="G36" s="161"/>
      <c r="H36" s="118">
        <f>SUM(E36:G36)</f>
        <v>0</v>
      </c>
    </row>
    <row r="37" spans="1:8" ht="12.75">
      <c r="A37" s="11">
        <v>31</v>
      </c>
      <c r="B37" s="43">
        <v>4</v>
      </c>
      <c r="C37" s="39" t="s">
        <v>297</v>
      </c>
      <c r="D37" s="11" t="s">
        <v>298</v>
      </c>
      <c r="E37" s="118"/>
      <c r="F37" s="118"/>
      <c r="G37" s="161"/>
      <c r="H37" s="118">
        <f>SUM(E37:G37)</f>
        <v>0</v>
      </c>
    </row>
    <row r="38" spans="1:8" ht="12.75">
      <c r="A38" s="11">
        <v>32</v>
      </c>
      <c r="B38" s="98">
        <v>5</v>
      </c>
      <c r="C38" s="58" t="s">
        <v>299</v>
      </c>
      <c r="D38" s="11" t="s">
        <v>300</v>
      </c>
      <c r="E38" s="118">
        <v>0</v>
      </c>
      <c r="F38" s="118">
        <f>F39</f>
        <v>0</v>
      </c>
      <c r="G38" s="118">
        <f>G39</f>
        <v>0</v>
      </c>
      <c r="H38" s="118">
        <f>H39</f>
        <v>0</v>
      </c>
    </row>
    <row r="39" spans="1:8" ht="12.75">
      <c r="A39" s="11">
        <v>33</v>
      </c>
      <c r="B39" s="43" t="s">
        <v>260</v>
      </c>
      <c r="C39" s="58" t="s">
        <v>481</v>
      </c>
      <c r="D39" s="11"/>
      <c r="E39" s="118">
        <v>0</v>
      </c>
      <c r="F39" s="118"/>
      <c r="G39" s="161"/>
      <c r="H39" s="118">
        <f>SUM(E39:G39)</f>
        <v>0</v>
      </c>
    </row>
    <row r="40" spans="1:8" ht="12.75">
      <c r="A40" s="11">
        <v>34</v>
      </c>
      <c r="B40" s="43" t="s">
        <v>480</v>
      </c>
      <c r="C40" s="46" t="s">
        <v>301</v>
      </c>
      <c r="D40" s="11" t="s">
        <v>302</v>
      </c>
      <c r="E40" s="119">
        <f>SUM(E34:E38)</f>
        <v>53800000</v>
      </c>
      <c r="F40" s="119">
        <f>SUM(F34:F38)</f>
        <v>0</v>
      </c>
      <c r="G40" s="119">
        <f>SUM(G34:G38)</f>
        <v>0</v>
      </c>
      <c r="H40" s="119">
        <f>SUM(H34:H38)</f>
        <v>53800000</v>
      </c>
    </row>
    <row r="41" spans="1:8" ht="12.75">
      <c r="A41" s="11">
        <v>35</v>
      </c>
      <c r="B41" s="43">
        <v>1</v>
      </c>
      <c r="C41" s="39" t="s">
        <v>303</v>
      </c>
      <c r="D41" s="11" t="s">
        <v>304</v>
      </c>
      <c r="E41" s="118"/>
      <c r="F41" s="118"/>
      <c r="G41" s="161"/>
      <c r="H41" s="118">
        <f>E41+F41+G41</f>
        <v>0</v>
      </c>
    </row>
    <row r="42" spans="1:8" ht="12.75">
      <c r="A42" s="11">
        <v>36</v>
      </c>
      <c r="B42" s="184">
        <v>2</v>
      </c>
      <c r="C42" s="11" t="s">
        <v>305</v>
      </c>
      <c r="D42" s="11" t="s">
        <v>306</v>
      </c>
      <c r="E42" s="118"/>
      <c r="F42" s="118"/>
      <c r="G42" s="161"/>
      <c r="H42" s="118">
        <f>E42+F42+G42</f>
        <v>0</v>
      </c>
    </row>
    <row r="43" spans="1:8" ht="12.75">
      <c r="A43" s="11">
        <v>37</v>
      </c>
      <c r="B43" s="71" t="s">
        <v>307</v>
      </c>
      <c r="C43" s="12" t="s">
        <v>482</v>
      </c>
      <c r="D43" s="11" t="s">
        <v>308</v>
      </c>
      <c r="E43" s="159">
        <f>SUM(E41:E42)</f>
        <v>0</v>
      </c>
      <c r="F43" s="159">
        <f>SUM(F41:F42)</f>
        <v>0</v>
      </c>
      <c r="G43" s="159">
        <f>SUM(G41:G42)</f>
        <v>0</v>
      </c>
      <c r="H43" s="159">
        <f>SUM(H41:H42)</f>
        <v>0</v>
      </c>
    </row>
    <row r="44" spans="1:8" ht="12.75">
      <c r="A44" s="11">
        <v>38</v>
      </c>
      <c r="B44" s="43">
        <v>1</v>
      </c>
      <c r="C44" s="60" t="s">
        <v>309</v>
      </c>
      <c r="D44" s="11" t="s">
        <v>310</v>
      </c>
      <c r="E44" s="112"/>
      <c r="F44" s="118"/>
      <c r="G44" s="163"/>
      <c r="H44" s="159">
        <f>SUM(E44:G44)</f>
        <v>0</v>
      </c>
    </row>
    <row r="45" spans="1:8" ht="12.75">
      <c r="A45" s="11">
        <v>39</v>
      </c>
      <c r="B45" s="43">
        <v>2</v>
      </c>
      <c r="C45" s="61" t="s">
        <v>311</v>
      </c>
      <c r="D45" s="11" t="s">
        <v>312</v>
      </c>
      <c r="E45" s="118"/>
      <c r="F45" s="118"/>
      <c r="G45" s="161"/>
      <c r="H45" s="159">
        <f aca="true" t="shared" si="1" ref="H45:H52">SUM(E45:G45)</f>
        <v>0</v>
      </c>
    </row>
    <row r="46" spans="1:8" ht="12.75">
      <c r="A46" s="11">
        <v>40</v>
      </c>
      <c r="B46" s="97">
        <v>3</v>
      </c>
      <c r="C46" s="11" t="s">
        <v>313</v>
      </c>
      <c r="D46" s="11" t="s">
        <v>314</v>
      </c>
      <c r="E46" s="118"/>
      <c r="F46" s="118">
        <v>264000</v>
      </c>
      <c r="G46" s="161"/>
      <c r="H46" s="159">
        <f t="shared" si="1"/>
        <v>264000</v>
      </c>
    </row>
    <row r="47" spans="1:8" ht="12.75">
      <c r="A47" s="11">
        <v>41</v>
      </c>
      <c r="B47" s="43">
        <v>4</v>
      </c>
      <c r="C47" s="11" t="s">
        <v>428</v>
      </c>
      <c r="D47" s="11" t="s">
        <v>314</v>
      </c>
      <c r="E47" s="118"/>
      <c r="F47" s="118">
        <v>0</v>
      </c>
      <c r="G47" s="161"/>
      <c r="H47" s="159">
        <f t="shared" si="1"/>
        <v>0</v>
      </c>
    </row>
    <row r="48" spans="1:8" ht="12.75">
      <c r="A48" s="11">
        <v>42</v>
      </c>
      <c r="B48" s="43">
        <v>5</v>
      </c>
      <c r="C48" s="11" t="s">
        <v>315</v>
      </c>
      <c r="D48" s="11" t="s">
        <v>316</v>
      </c>
      <c r="E48" s="118"/>
      <c r="F48" s="118">
        <v>1500000</v>
      </c>
      <c r="G48" s="161"/>
      <c r="H48" s="159">
        <f t="shared" si="1"/>
        <v>1500000</v>
      </c>
    </row>
    <row r="49" spans="1:8" ht="12.75">
      <c r="A49" s="11">
        <v>43</v>
      </c>
      <c r="B49" s="97">
        <v>6</v>
      </c>
      <c r="C49" s="14" t="s">
        <v>565</v>
      </c>
      <c r="D49" s="11" t="s">
        <v>317</v>
      </c>
      <c r="E49" s="118"/>
      <c r="F49" s="118">
        <v>180000</v>
      </c>
      <c r="G49" s="161"/>
      <c r="H49" s="159">
        <f t="shared" si="1"/>
        <v>180000</v>
      </c>
    </row>
    <row r="50" spans="1:8" ht="12.75">
      <c r="A50" s="11">
        <v>44</v>
      </c>
      <c r="B50" s="43">
        <v>7</v>
      </c>
      <c r="C50" s="39" t="s">
        <v>318</v>
      </c>
      <c r="D50" s="11" t="s">
        <v>319</v>
      </c>
      <c r="E50" s="118"/>
      <c r="F50" s="118"/>
      <c r="G50" s="161"/>
      <c r="H50" s="159">
        <f t="shared" si="1"/>
        <v>0</v>
      </c>
    </row>
    <row r="51" spans="1:8" ht="12.75">
      <c r="A51" s="11">
        <v>45</v>
      </c>
      <c r="B51" s="43">
        <v>8</v>
      </c>
      <c r="C51" s="58" t="s">
        <v>320</v>
      </c>
      <c r="D51" s="11" t="s">
        <v>321</v>
      </c>
      <c r="E51" s="159">
        <v>200000</v>
      </c>
      <c r="F51" s="118"/>
      <c r="G51" s="160"/>
      <c r="H51" s="159">
        <f t="shared" si="1"/>
        <v>200000</v>
      </c>
    </row>
    <row r="52" spans="1:8" ht="12.75">
      <c r="A52" s="11">
        <v>46</v>
      </c>
      <c r="B52" s="97">
        <v>9</v>
      </c>
      <c r="C52" s="58" t="s">
        <v>322</v>
      </c>
      <c r="D52" s="14" t="s">
        <v>323</v>
      </c>
      <c r="E52" s="119"/>
      <c r="F52" s="119"/>
      <c r="G52" s="162"/>
      <c r="H52" s="159">
        <f t="shared" si="1"/>
        <v>0</v>
      </c>
    </row>
    <row r="53" spans="1:8" ht="12.75">
      <c r="A53" s="11">
        <v>47</v>
      </c>
      <c r="B53" s="67" t="s">
        <v>483</v>
      </c>
      <c r="C53" s="46" t="s">
        <v>484</v>
      </c>
      <c r="D53" s="11" t="s">
        <v>324</v>
      </c>
      <c r="E53" s="119">
        <f>SUM(E44:E52)</f>
        <v>200000</v>
      </c>
      <c r="F53" s="119">
        <f>SUM(F44:F52)</f>
        <v>1944000</v>
      </c>
      <c r="G53" s="119">
        <f>SUM(G44:G52)</f>
        <v>0</v>
      </c>
      <c r="H53" s="119">
        <f>SUM(H44:H52)</f>
        <v>2144000</v>
      </c>
    </row>
    <row r="54" spans="1:8" ht="12.75">
      <c r="A54" s="11">
        <v>48</v>
      </c>
      <c r="B54" s="49">
        <v>1</v>
      </c>
      <c r="C54" s="46" t="s">
        <v>485</v>
      </c>
      <c r="D54" s="11" t="s">
        <v>325</v>
      </c>
      <c r="E54" s="119">
        <f>SUM(E55:E56)</f>
        <v>0</v>
      </c>
      <c r="F54" s="119">
        <v>10000</v>
      </c>
      <c r="G54" s="119">
        <f>SUM(G55:G56)</f>
        <v>0</v>
      </c>
      <c r="H54" s="119">
        <f>SUM(H55:H56)</f>
        <v>10000</v>
      </c>
    </row>
    <row r="55" spans="1:8" ht="12.75">
      <c r="A55" s="11">
        <v>49</v>
      </c>
      <c r="B55" s="43" t="s">
        <v>260</v>
      </c>
      <c r="C55" s="58" t="s">
        <v>419</v>
      </c>
      <c r="D55" s="11"/>
      <c r="E55" s="118"/>
      <c r="F55" s="159">
        <v>10000</v>
      </c>
      <c r="G55" s="162"/>
      <c r="H55" s="159">
        <f>SUM(E55:G55)</f>
        <v>10000</v>
      </c>
    </row>
    <row r="56" spans="1:8" ht="12.75">
      <c r="A56" s="11">
        <v>50</v>
      </c>
      <c r="B56" s="43" t="s">
        <v>262</v>
      </c>
      <c r="C56" s="39" t="s">
        <v>420</v>
      </c>
      <c r="D56" s="11"/>
      <c r="E56" s="118"/>
      <c r="F56" s="118"/>
      <c r="G56" s="161"/>
      <c r="H56" s="159">
        <f>SUM(E56:G56)</f>
        <v>0</v>
      </c>
    </row>
    <row r="57" spans="1:8" ht="12.75">
      <c r="A57" s="11">
        <v>51</v>
      </c>
      <c r="B57" s="43" t="s">
        <v>326</v>
      </c>
      <c r="C57" s="64" t="s">
        <v>327</v>
      </c>
      <c r="D57" s="12" t="s">
        <v>328</v>
      </c>
      <c r="E57" s="119">
        <f>E43+E53+E54</f>
        <v>200000</v>
      </c>
      <c r="F57" s="119">
        <f>F43+F53+F54</f>
        <v>1954000</v>
      </c>
      <c r="G57" s="119">
        <f>G43+G53+G54</f>
        <v>0</v>
      </c>
      <c r="H57" s="119">
        <f>H43+H53+H54</f>
        <v>2154000</v>
      </c>
    </row>
    <row r="58" spans="1:8" ht="12.75">
      <c r="A58" s="11">
        <v>52</v>
      </c>
      <c r="B58" s="43">
        <v>1</v>
      </c>
      <c r="C58" s="61" t="s">
        <v>329</v>
      </c>
      <c r="D58" s="11" t="s">
        <v>330</v>
      </c>
      <c r="E58" s="159"/>
      <c r="F58" s="118">
        <v>0</v>
      </c>
      <c r="G58" s="160"/>
      <c r="H58" s="164">
        <f>SUM(E58:G58)</f>
        <v>0</v>
      </c>
    </row>
    <row r="59" spans="1:8" ht="12.75">
      <c r="A59" s="11">
        <v>53</v>
      </c>
      <c r="B59" s="43">
        <v>2</v>
      </c>
      <c r="C59" s="61" t="s">
        <v>331</v>
      </c>
      <c r="D59" s="11" t="s">
        <v>332</v>
      </c>
      <c r="E59" s="159"/>
      <c r="F59" s="118">
        <v>900000</v>
      </c>
      <c r="G59" s="160"/>
      <c r="H59" s="164">
        <f aca="true" t="shared" si="2" ref="H59:H68">SUM(E59:G59)</f>
        <v>900000</v>
      </c>
    </row>
    <row r="60" spans="1:8" ht="12.75">
      <c r="A60" s="11">
        <v>54</v>
      </c>
      <c r="B60" s="43">
        <v>3</v>
      </c>
      <c r="C60" s="61" t="s">
        <v>333</v>
      </c>
      <c r="D60" s="11" t="s">
        <v>334</v>
      </c>
      <c r="E60" s="159"/>
      <c r="F60" s="118"/>
      <c r="G60" s="159"/>
      <c r="H60" s="164">
        <f t="shared" si="2"/>
        <v>0</v>
      </c>
    </row>
    <row r="61" spans="1:8" ht="12.75">
      <c r="A61" s="11">
        <v>55</v>
      </c>
      <c r="B61" s="43">
        <v>4</v>
      </c>
      <c r="C61" s="58" t="s">
        <v>335</v>
      </c>
      <c r="D61" s="14" t="s">
        <v>336</v>
      </c>
      <c r="E61" s="119"/>
      <c r="F61" s="159">
        <v>384000</v>
      </c>
      <c r="G61" s="159">
        <v>0</v>
      </c>
      <c r="H61" s="164">
        <f t="shared" si="2"/>
        <v>384000</v>
      </c>
    </row>
    <row r="62" spans="1:8" ht="12.75">
      <c r="A62" s="11">
        <v>56</v>
      </c>
      <c r="B62" s="43">
        <v>5</v>
      </c>
      <c r="C62" s="61" t="s">
        <v>337</v>
      </c>
      <c r="D62" s="11" t="s">
        <v>338</v>
      </c>
      <c r="E62" s="159"/>
      <c r="F62" s="118"/>
      <c r="G62" s="159"/>
      <c r="H62" s="164">
        <f t="shared" si="2"/>
        <v>0</v>
      </c>
    </row>
    <row r="63" spans="1:8" ht="12.75">
      <c r="A63" s="11">
        <v>57</v>
      </c>
      <c r="B63" s="98">
        <v>6</v>
      </c>
      <c r="C63" s="58" t="s">
        <v>339</v>
      </c>
      <c r="D63" s="11" t="s">
        <v>340</v>
      </c>
      <c r="E63" s="159"/>
      <c r="F63" s="119"/>
      <c r="G63" s="160"/>
      <c r="H63" s="164">
        <f t="shared" si="2"/>
        <v>0</v>
      </c>
    </row>
    <row r="64" spans="1:8" ht="12.75">
      <c r="A64" s="11">
        <v>58</v>
      </c>
      <c r="B64" s="99">
        <v>7</v>
      </c>
      <c r="C64" s="62" t="s">
        <v>341</v>
      </c>
      <c r="D64" s="11" t="s">
        <v>342</v>
      </c>
      <c r="E64" s="159"/>
      <c r="F64" s="118"/>
      <c r="G64" s="160"/>
      <c r="H64" s="164">
        <f t="shared" si="2"/>
        <v>0</v>
      </c>
    </row>
    <row r="65" spans="1:8" ht="12.75">
      <c r="A65" s="11">
        <v>59</v>
      </c>
      <c r="B65" s="43">
        <v>8</v>
      </c>
      <c r="C65" s="1" t="s">
        <v>486</v>
      </c>
      <c r="D65" s="11" t="s">
        <v>343</v>
      </c>
      <c r="E65" s="165"/>
      <c r="F65" s="118"/>
      <c r="G65" s="166"/>
      <c r="H65" s="164">
        <f t="shared" si="2"/>
        <v>0</v>
      </c>
    </row>
    <row r="66" spans="1:8" ht="12.75">
      <c r="A66" s="11">
        <v>60</v>
      </c>
      <c r="B66" s="43">
        <v>9</v>
      </c>
      <c r="C66" s="61" t="s">
        <v>344</v>
      </c>
      <c r="D66" s="11" t="s">
        <v>345</v>
      </c>
      <c r="E66" s="165"/>
      <c r="F66" s="118"/>
      <c r="G66" s="166"/>
      <c r="H66" s="164">
        <f t="shared" si="2"/>
        <v>0</v>
      </c>
    </row>
    <row r="67" spans="1:8" ht="12.75">
      <c r="A67" s="11">
        <v>61</v>
      </c>
      <c r="B67" s="43">
        <v>10</v>
      </c>
      <c r="C67" s="1" t="s">
        <v>487</v>
      </c>
      <c r="D67" s="11" t="s">
        <v>347</v>
      </c>
      <c r="E67" s="165"/>
      <c r="F67" s="118"/>
      <c r="G67" s="166"/>
      <c r="H67" s="164">
        <f t="shared" si="2"/>
        <v>0</v>
      </c>
    </row>
    <row r="68" spans="1:8" ht="12.75">
      <c r="A68" s="11">
        <v>62</v>
      </c>
      <c r="B68" s="43">
        <v>11</v>
      </c>
      <c r="C68" s="61" t="s">
        <v>346</v>
      </c>
      <c r="D68" s="14" t="s">
        <v>488</v>
      </c>
      <c r="E68" s="165"/>
      <c r="F68" s="159">
        <v>0</v>
      </c>
      <c r="G68" s="166">
        <v>0</v>
      </c>
      <c r="H68" s="164">
        <f t="shared" si="2"/>
        <v>0</v>
      </c>
    </row>
    <row r="69" spans="1:8" ht="12.75">
      <c r="A69" s="11">
        <v>63</v>
      </c>
      <c r="B69" s="43" t="s">
        <v>489</v>
      </c>
      <c r="C69" s="64" t="s">
        <v>490</v>
      </c>
      <c r="D69" s="11" t="s">
        <v>348</v>
      </c>
      <c r="E69" s="119">
        <f>SUM(E58:E68)</f>
        <v>0</v>
      </c>
      <c r="F69" s="119">
        <f>SUM(F58:F68)</f>
        <v>1284000</v>
      </c>
      <c r="G69" s="119">
        <f>SUM(G58:G68)</f>
        <v>0</v>
      </c>
      <c r="H69" s="167">
        <f>SUM(H58:H68)</f>
        <v>1284000</v>
      </c>
    </row>
    <row r="70" spans="1:8" ht="12.75">
      <c r="A70" s="11">
        <v>64</v>
      </c>
      <c r="B70" s="43">
        <v>1</v>
      </c>
      <c r="C70" s="61" t="s">
        <v>349</v>
      </c>
      <c r="D70" s="14" t="s">
        <v>350</v>
      </c>
      <c r="E70" s="113"/>
      <c r="F70" s="119"/>
      <c r="G70" s="168"/>
      <c r="H70" s="164">
        <f>SUM(E70:G70)</f>
        <v>0</v>
      </c>
    </row>
    <row r="71" spans="1:8" ht="12.75">
      <c r="A71" s="11">
        <v>65</v>
      </c>
      <c r="B71" s="100">
        <v>2</v>
      </c>
      <c r="C71" s="58" t="s">
        <v>351</v>
      </c>
      <c r="D71" s="11" t="s">
        <v>352</v>
      </c>
      <c r="E71" s="159"/>
      <c r="F71" s="118"/>
      <c r="G71" s="160"/>
      <c r="H71" s="164">
        <f>SUM(E71:G71)</f>
        <v>0</v>
      </c>
    </row>
    <row r="72" spans="1:8" ht="12.75">
      <c r="A72" s="11">
        <v>66</v>
      </c>
      <c r="B72" s="43">
        <v>3</v>
      </c>
      <c r="C72" s="61" t="s">
        <v>353</v>
      </c>
      <c r="D72" s="11" t="s">
        <v>354</v>
      </c>
      <c r="E72" s="159"/>
      <c r="F72" s="118"/>
      <c r="G72" s="160"/>
      <c r="H72" s="164">
        <f>SUM(E72:G72)</f>
        <v>0</v>
      </c>
    </row>
    <row r="73" spans="1:8" ht="12.75">
      <c r="A73" s="11">
        <v>67</v>
      </c>
      <c r="B73" s="43">
        <v>4</v>
      </c>
      <c r="C73" s="61" t="s">
        <v>355</v>
      </c>
      <c r="D73" s="11" t="s">
        <v>356</v>
      </c>
      <c r="E73" s="159"/>
      <c r="F73" s="118"/>
      <c r="G73" s="160"/>
      <c r="H73" s="164">
        <f>SUM(E73:G73)</f>
        <v>0</v>
      </c>
    </row>
    <row r="74" spans="1:8" ht="12.75">
      <c r="A74" s="11">
        <v>68</v>
      </c>
      <c r="B74" s="100">
        <v>5</v>
      </c>
      <c r="C74" s="58" t="s">
        <v>357</v>
      </c>
      <c r="D74" s="11" t="s">
        <v>358</v>
      </c>
      <c r="E74" s="159"/>
      <c r="F74" s="118"/>
      <c r="G74" s="160"/>
      <c r="H74" s="164">
        <f>SUM(E74:G74)</f>
        <v>0</v>
      </c>
    </row>
    <row r="75" spans="1:8" ht="12.75">
      <c r="A75" s="11">
        <v>69</v>
      </c>
      <c r="B75" s="99" t="s">
        <v>359</v>
      </c>
      <c r="C75" s="46" t="s">
        <v>500</v>
      </c>
      <c r="D75" s="11" t="s">
        <v>360</v>
      </c>
      <c r="E75" s="119">
        <f>SUM(E70:E74)</f>
        <v>0</v>
      </c>
      <c r="F75" s="119">
        <f>SUM(F70:F74)</f>
        <v>0</v>
      </c>
      <c r="G75" s="119">
        <f>SUM(G70:G74)</f>
        <v>0</v>
      </c>
      <c r="H75" s="119">
        <f>SUM(H70:H74)</f>
        <v>0</v>
      </c>
    </row>
    <row r="76" spans="1:8" ht="12.75">
      <c r="A76" s="11">
        <v>70</v>
      </c>
      <c r="B76" s="99">
        <v>1</v>
      </c>
      <c r="C76" s="58" t="s">
        <v>361</v>
      </c>
      <c r="D76" s="11" t="s">
        <v>362</v>
      </c>
      <c r="E76" s="159"/>
      <c r="F76" s="118"/>
      <c r="G76" s="160"/>
      <c r="H76" s="159">
        <f>SUM(E76:G76)</f>
        <v>0</v>
      </c>
    </row>
    <row r="77" spans="1:8" ht="12.75">
      <c r="A77" s="11">
        <v>71</v>
      </c>
      <c r="B77" s="99">
        <v>2</v>
      </c>
      <c r="C77" s="58" t="s">
        <v>492</v>
      </c>
      <c r="D77" s="11" t="s">
        <v>364</v>
      </c>
      <c r="E77" s="159"/>
      <c r="F77" s="118"/>
      <c r="G77" s="160"/>
      <c r="H77" s="159">
        <f>SUM(E77:G77)</f>
        <v>0</v>
      </c>
    </row>
    <row r="78" spans="1:8" ht="12.75">
      <c r="A78" s="11">
        <v>72</v>
      </c>
      <c r="B78" s="99">
        <v>3</v>
      </c>
      <c r="C78" s="14" t="s">
        <v>493</v>
      </c>
      <c r="D78" s="14" t="s">
        <v>365</v>
      </c>
      <c r="E78" s="159"/>
      <c r="F78" s="118"/>
      <c r="G78" s="160"/>
      <c r="H78" s="159">
        <f>SUM(E78:G78)</f>
        <v>0</v>
      </c>
    </row>
    <row r="79" spans="1:8" ht="12.75">
      <c r="A79" s="11">
        <v>73</v>
      </c>
      <c r="B79" s="99">
        <v>4</v>
      </c>
      <c r="C79" s="14" t="s">
        <v>363</v>
      </c>
      <c r="D79" s="14" t="s">
        <v>494</v>
      </c>
      <c r="E79" s="159"/>
      <c r="F79" s="118"/>
      <c r="G79" s="160"/>
      <c r="H79" s="159">
        <f>SUM(E79:G79)</f>
        <v>0</v>
      </c>
    </row>
    <row r="80" spans="1:8" ht="12.75">
      <c r="A80" s="11">
        <v>74</v>
      </c>
      <c r="B80" s="99">
        <v>5</v>
      </c>
      <c r="C80" s="58" t="s">
        <v>427</v>
      </c>
      <c r="D80" s="14" t="s">
        <v>496</v>
      </c>
      <c r="E80" s="159"/>
      <c r="F80" s="118"/>
      <c r="G80" s="160"/>
      <c r="H80" s="159">
        <f>SUM(E80:G80)</f>
        <v>0</v>
      </c>
    </row>
    <row r="81" spans="1:8" ht="12.75">
      <c r="A81" s="11">
        <v>75</v>
      </c>
      <c r="B81" s="99" t="s">
        <v>366</v>
      </c>
      <c r="C81" s="6" t="s">
        <v>495</v>
      </c>
      <c r="D81" s="11" t="s">
        <v>367</v>
      </c>
      <c r="E81" s="119">
        <f>SUM(E76:E80)</f>
        <v>0</v>
      </c>
      <c r="F81" s="119">
        <f>SUM(F76:F80)</f>
        <v>0</v>
      </c>
      <c r="G81" s="119">
        <f>SUM(G76:G80)</f>
        <v>0</v>
      </c>
      <c r="H81" s="119">
        <f>SUM(H76:H80)</f>
        <v>0</v>
      </c>
    </row>
    <row r="82" spans="1:8" ht="12.75">
      <c r="A82" s="11">
        <v>76</v>
      </c>
      <c r="B82" s="99">
        <v>1</v>
      </c>
      <c r="C82" s="58" t="s">
        <v>368</v>
      </c>
      <c r="D82" s="11" t="s">
        <v>369</v>
      </c>
      <c r="E82" s="159"/>
      <c r="F82" s="118"/>
      <c r="G82" s="160"/>
      <c r="H82" s="159">
        <f>SUM(E82:G82)</f>
        <v>0</v>
      </c>
    </row>
    <row r="83" spans="1:8" ht="12.75">
      <c r="A83" s="11">
        <v>77</v>
      </c>
      <c r="B83" s="99">
        <v>2</v>
      </c>
      <c r="C83" s="14" t="s">
        <v>497</v>
      </c>
      <c r="D83" s="14" t="s">
        <v>371</v>
      </c>
      <c r="E83" s="159"/>
      <c r="F83" s="118"/>
      <c r="G83" s="162"/>
      <c r="H83" s="159">
        <f>SUM(E83:G83)</f>
        <v>0</v>
      </c>
    </row>
    <row r="84" spans="1:8" ht="12.75">
      <c r="A84" s="11">
        <v>78</v>
      </c>
      <c r="B84" s="99">
        <v>3</v>
      </c>
      <c r="C84" s="14" t="s">
        <v>501</v>
      </c>
      <c r="D84" s="14" t="s">
        <v>373</v>
      </c>
      <c r="E84" s="159"/>
      <c r="F84" s="118"/>
      <c r="G84" s="162"/>
      <c r="H84" s="159">
        <f>SUM(E84:G84)</f>
        <v>0</v>
      </c>
    </row>
    <row r="85" spans="1:8" ht="12.75">
      <c r="A85" s="11">
        <v>79</v>
      </c>
      <c r="B85" s="99">
        <v>4</v>
      </c>
      <c r="C85" s="14" t="s">
        <v>370</v>
      </c>
      <c r="D85" s="14" t="s">
        <v>498</v>
      </c>
      <c r="E85" s="159"/>
      <c r="F85" s="118"/>
      <c r="G85" s="162"/>
      <c r="H85" s="159">
        <f>SUM(E85:G85)</f>
        <v>0</v>
      </c>
    </row>
    <row r="86" spans="1:8" ht="12.75">
      <c r="A86" s="11">
        <v>80</v>
      </c>
      <c r="B86" s="99">
        <v>5</v>
      </c>
      <c r="C86" s="14" t="s">
        <v>372</v>
      </c>
      <c r="D86" s="14" t="s">
        <v>499</v>
      </c>
      <c r="E86" s="159"/>
      <c r="F86" s="118"/>
      <c r="G86" s="160"/>
      <c r="H86" s="159">
        <f>SUM(E86:G86)</f>
        <v>0</v>
      </c>
    </row>
    <row r="87" spans="1:8" ht="12.75">
      <c r="A87" s="11">
        <v>81</v>
      </c>
      <c r="B87" s="101" t="s">
        <v>374</v>
      </c>
      <c r="C87" s="64" t="s">
        <v>502</v>
      </c>
      <c r="D87" s="11" t="s">
        <v>375</v>
      </c>
      <c r="E87" s="119">
        <f>SUM(E82:E86)</f>
        <v>0</v>
      </c>
      <c r="F87" s="119">
        <f>SUM(F82:F86)</f>
        <v>0</v>
      </c>
      <c r="G87" s="119">
        <f>SUM(G82:G86)</f>
        <v>0</v>
      </c>
      <c r="H87" s="119">
        <f>SUM(H82:H86)</f>
        <v>0</v>
      </c>
    </row>
    <row r="88" spans="1:8" ht="12.75">
      <c r="A88" s="11">
        <v>82</v>
      </c>
      <c r="B88" s="99" t="s">
        <v>376</v>
      </c>
      <c r="C88" s="46" t="s">
        <v>377</v>
      </c>
      <c r="D88" s="11" t="s">
        <v>378</v>
      </c>
      <c r="E88" s="119">
        <f>E23+E33+E40+E57+E69+E75+E81+E87</f>
        <v>67080079</v>
      </c>
      <c r="F88" s="119">
        <f>F23+F33+F40+F57+F69+F75+F81+F87</f>
        <v>3238000</v>
      </c>
      <c r="G88" s="119">
        <f>G23+G33+G40+G57+G69+G75+G81+G87</f>
        <v>0</v>
      </c>
      <c r="H88" s="119">
        <f>H23+H33+H40+H57+H69+H75+H81+H87</f>
        <v>70318079</v>
      </c>
    </row>
    <row r="89" spans="1:8" ht="12.75">
      <c r="A89" s="11">
        <v>83</v>
      </c>
      <c r="B89" s="99">
        <v>1</v>
      </c>
      <c r="C89" s="1" t="s">
        <v>504</v>
      </c>
      <c r="D89" s="11" t="s">
        <v>379</v>
      </c>
      <c r="E89" s="159"/>
      <c r="F89" s="118"/>
      <c r="G89" s="160"/>
      <c r="H89" s="159">
        <f>SUM(E89:G89)</f>
        <v>0</v>
      </c>
    </row>
    <row r="90" spans="1:8" ht="12.75">
      <c r="A90" s="11">
        <v>84</v>
      </c>
      <c r="B90" s="99">
        <v>2</v>
      </c>
      <c r="C90" s="58" t="s">
        <v>380</v>
      </c>
      <c r="D90" s="11" t="s">
        <v>381</v>
      </c>
      <c r="E90" s="159"/>
      <c r="F90" s="118"/>
      <c r="G90" s="160"/>
      <c r="H90" s="159">
        <f>SUM(E90:G90)</f>
        <v>0</v>
      </c>
    </row>
    <row r="91" spans="1:8" ht="12.75">
      <c r="A91" s="11">
        <v>85</v>
      </c>
      <c r="B91" s="99">
        <v>3</v>
      </c>
      <c r="C91" s="1" t="s">
        <v>505</v>
      </c>
      <c r="D91" s="11" t="s">
        <v>382</v>
      </c>
      <c r="E91" s="159"/>
      <c r="F91" s="118"/>
      <c r="G91" s="160"/>
      <c r="H91" s="159">
        <f>SUM(E91:G91)</f>
        <v>0</v>
      </c>
    </row>
    <row r="92" spans="1:8" ht="12.75">
      <c r="A92" s="11">
        <v>86</v>
      </c>
      <c r="B92" s="99" t="s">
        <v>511</v>
      </c>
      <c r="C92" s="12" t="s">
        <v>506</v>
      </c>
      <c r="D92" s="11" t="s">
        <v>383</v>
      </c>
      <c r="E92" s="119">
        <f>SUM(E89:E91)</f>
        <v>0</v>
      </c>
      <c r="F92" s="119">
        <f>SUM(F89:F91)</f>
        <v>0</v>
      </c>
      <c r="G92" s="119">
        <f>SUM(G89:G91)</f>
        <v>0</v>
      </c>
      <c r="H92" s="119">
        <f>SUM(H89:H91)</f>
        <v>0</v>
      </c>
    </row>
    <row r="93" spans="1:8" ht="12.75">
      <c r="A93" s="11">
        <v>87</v>
      </c>
      <c r="B93" s="99">
        <v>1</v>
      </c>
      <c r="C93" s="14" t="s">
        <v>384</v>
      </c>
      <c r="D93" s="14" t="s">
        <v>385</v>
      </c>
      <c r="E93" s="119"/>
      <c r="F93" s="119"/>
      <c r="G93" s="162"/>
      <c r="H93" s="159">
        <f>SUM(E93:G93)</f>
        <v>0</v>
      </c>
    </row>
    <row r="94" spans="1:8" ht="12.75">
      <c r="A94" s="11">
        <v>88</v>
      </c>
      <c r="B94" s="99">
        <v>2</v>
      </c>
      <c r="C94" s="14" t="s">
        <v>507</v>
      </c>
      <c r="D94" s="11" t="s">
        <v>386</v>
      </c>
      <c r="E94" s="159"/>
      <c r="F94" s="118"/>
      <c r="G94" s="160"/>
      <c r="H94" s="159">
        <f>SUM(E94:G94)</f>
        <v>0</v>
      </c>
    </row>
    <row r="95" spans="1:8" ht="12.75">
      <c r="A95" s="11">
        <v>89</v>
      </c>
      <c r="B95" s="101">
        <v>3</v>
      </c>
      <c r="C95" s="14" t="s">
        <v>508</v>
      </c>
      <c r="D95" s="11" t="s">
        <v>387</v>
      </c>
      <c r="E95" s="159"/>
      <c r="F95" s="118"/>
      <c r="G95" s="160"/>
      <c r="H95" s="159">
        <f>SUM(E95:G95)</f>
        <v>0</v>
      </c>
    </row>
    <row r="96" spans="1:8" ht="12.75">
      <c r="A96" s="11">
        <v>90</v>
      </c>
      <c r="B96" s="99">
        <v>4</v>
      </c>
      <c r="C96" s="14" t="s">
        <v>509</v>
      </c>
      <c r="D96" s="11" t="s">
        <v>388</v>
      </c>
      <c r="E96" s="159"/>
      <c r="F96" s="118"/>
      <c r="G96" s="160"/>
      <c r="H96" s="159">
        <f>SUM(E96:G96)</f>
        <v>0</v>
      </c>
    </row>
    <row r="97" spans="1:8" ht="12.75">
      <c r="A97" s="11">
        <v>91</v>
      </c>
      <c r="B97" s="99" t="s">
        <v>512</v>
      </c>
      <c r="C97" s="6" t="s">
        <v>510</v>
      </c>
      <c r="D97" s="11" t="s">
        <v>389</v>
      </c>
      <c r="E97" s="119">
        <f>SUM(E93:E96)</f>
        <v>0</v>
      </c>
      <c r="F97" s="119">
        <f>SUM(F93:F96)</f>
        <v>0</v>
      </c>
      <c r="G97" s="119">
        <f>SUM(G93:G96)</f>
        <v>0</v>
      </c>
      <c r="H97" s="119">
        <f>SUM(H93:H96)</f>
        <v>0</v>
      </c>
    </row>
    <row r="98" spans="1:8" ht="12.75">
      <c r="A98" s="11">
        <v>92</v>
      </c>
      <c r="B98" s="99">
        <v>1</v>
      </c>
      <c r="C98" s="58" t="s">
        <v>390</v>
      </c>
      <c r="D98" s="11" t="s">
        <v>391</v>
      </c>
      <c r="E98" s="159"/>
      <c r="F98" s="118"/>
      <c r="G98" s="160"/>
      <c r="H98" s="159"/>
    </row>
    <row r="99" spans="1:8" ht="12.75">
      <c r="A99" s="11">
        <v>93</v>
      </c>
      <c r="B99" s="99" t="s">
        <v>260</v>
      </c>
      <c r="C99" s="58" t="s">
        <v>421</v>
      </c>
      <c r="D99" s="11"/>
      <c r="E99" s="159">
        <v>2292028</v>
      </c>
      <c r="F99" s="159">
        <v>0</v>
      </c>
      <c r="G99" s="160"/>
      <c r="H99" s="159">
        <f>SUM(E99:G99)</f>
        <v>2292028</v>
      </c>
    </row>
    <row r="100" spans="1:8" ht="12.75">
      <c r="A100" s="11">
        <v>94</v>
      </c>
      <c r="B100" s="99" t="s">
        <v>262</v>
      </c>
      <c r="C100" s="102" t="s">
        <v>429</v>
      </c>
      <c r="D100" s="11"/>
      <c r="E100" s="159">
        <v>0</v>
      </c>
      <c r="F100" s="159"/>
      <c r="G100" s="162"/>
      <c r="H100" s="159">
        <f>SUM(E100:G100)</f>
        <v>0</v>
      </c>
    </row>
    <row r="101" spans="1:8" ht="12.75">
      <c r="A101" s="11">
        <v>95</v>
      </c>
      <c r="B101" s="43">
        <v>2</v>
      </c>
      <c r="C101" s="67" t="s">
        <v>392</v>
      </c>
      <c r="D101" s="11" t="s">
        <v>393</v>
      </c>
      <c r="E101" s="118"/>
      <c r="F101" s="118"/>
      <c r="G101" s="160"/>
      <c r="H101" s="159">
        <f>SUM(E101:G101)</f>
        <v>0</v>
      </c>
    </row>
    <row r="102" spans="1:8" ht="12.75">
      <c r="A102" s="11">
        <v>96</v>
      </c>
      <c r="B102" s="43" t="s">
        <v>394</v>
      </c>
      <c r="C102" s="68" t="s">
        <v>513</v>
      </c>
      <c r="D102" s="11" t="s">
        <v>395</v>
      </c>
      <c r="E102" s="119">
        <f>SUM(E99:E101)</f>
        <v>2292028</v>
      </c>
      <c r="F102" s="119">
        <f>SUM(F99:F101)</f>
        <v>0</v>
      </c>
      <c r="G102" s="119">
        <f>SUM(G99:G101)</f>
        <v>0</v>
      </c>
      <c r="H102" s="119">
        <f>SUM(H99:H101)</f>
        <v>2292028</v>
      </c>
    </row>
    <row r="103" spans="1:8" ht="12.75">
      <c r="A103" s="11">
        <v>97</v>
      </c>
      <c r="B103" s="99">
        <v>1</v>
      </c>
      <c r="C103" s="3" t="s">
        <v>396</v>
      </c>
      <c r="D103" s="11" t="s">
        <v>397</v>
      </c>
      <c r="E103" s="118"/>
      <c r="F103" s="118"/>
      <c r="G103" s="160"/>
      <c r="H103" s="159">
        <f aca="true" t="shared" si="3" ref="H103:H108">SUM(E103:G103)</f>
        <v>0</v>
      </c>
    </row>
    <row r="104" spans="1:8" ht="12.75">
      <c r="A104" s="11">
        <v>98</v>
      </c>
      <c r="B104" s="43">
        <v>2</v>
      </c>
      <c r="C104" s="67" t="s">
        <v>398</v>
      </c>
      <c r="D104" s="11" t="s">
        <v>399</v>
      </c>
      <c r="E104" s="118"/>
      <c r="F104" s="118"/>
      <c r="G104" s="160"/>
      <c r="H104" s="159">
        <f t="shared" si="3"/>
        <v>0</v>
      </c>
    </row>
    <row r="105" spans="1:8" ht="12.75">
      <c r="A105" s="11">
        <v>99</v>
      </c>
      <c r="B105" s="43">
        <v>3</v>
      </c>
      <c r="C105" s="67" t="s">
        <v>400</v>
      </c>
      <c r="D105" s="14" t="s">
        <v>401</v>
      </c>
      <c r="E105" s="119"/>
      <c r="F105" s="119"/>
      <c r="G105" s="162"/>
      <c r="H105" s="159">
        <f t="shared" si="3"/>
        <v>0</v>
      </c>
    </row>
    <row r="106" spans="1:11" ht="12.75">
      <c r="A106" s="11">
        <v>100</v>
      </c>
      <c r="B106" s="43">
        <v>4</v>
      </c>
      <c r="C106" s="1" t="s">
        <v>514</v>
      </c>
      <c r="D106" s="11" t="s">
        <v>402</v>
      </c>
      <c r="E106" s="118">
        <v>0</v>
      </c>
      <c r="F106" s="118"/>
      <c r="G106" s="160"/>
      <c r="H106" s="159">
        <f t="shared" si="3"/>
        <v>0</v>
      </c>
      <c r="K106">
        <v>34800</v>
      </c>
    </row>
    <row r="107" spans="1:8" ht="12.75">
      <c r="A107" s="11">
        <v>101</v>
      </c>
      <c r="B107" s="97">
        <v>5</v>
      </c>
      <c r="C107" s="69" t="s">
        <v>403</v>
      </c>
      <c r="D107" s="11" t="s">
        <v>404</v>
      </c>
      <c r="E107" s="118"/>
      <c r="F107" s="118"/>
      <c r="G107" s="161"/>
      <c r="H107" s="159">
        <f t="shared" si="3"/>
        <v>0</v>
      </c>
    </row>
    <row r="108" spans="1:8" ht="12.75">
      <c r="A108" s="11">
        <v>102</v>
      </c>
      <c r="B108" s="97">
        <v>6</v>
      </c>
      <c r="C108" s="1" t="s">
        <v>515</v>
      </c>
      <c r="D108" s="14" t="s">
        <v>516</v>
      </c>
      <c r="E108" s="118"/>
      <c r="F108" s="118"/>
      <c r="G108" s="161"/>
      <c r="H108" s="159">
        <f t="shared" si="3"/>
        <v>0</v>
      </c>
    </row>
    <row r="109" spans="1:8" ht="12.75">
      <c r="A109" s="11">
        <v>103</v>
      </c>
      <c r="B109" s="43" t="s">
        <v>440</v>
      </c>
      <c r="C109" s="68" t="s">
        <v>517</v>
      </c>
      <c r="D109" s="11" t="s">
        <v>405</v>
      </c>
      <c r="E109" s="119">
        <f>SUM(E103:E108)+E102+E97+E92</f>
        <v>2292028</v>
      </c>
      <c r="F109" s="119">
        <f>SUM(F103:F108)+F102+F97+F92</f>
        <v>0</v>
      </c>
      <c r="G109" s="119">
        <f>SUM(G103:G108)+G102+G97+G92</f>
        <v>0</v>
      </c>
      <c r="H109" s="119">
        <f>SUM(H103:H108)+H102+H97+H92</f>
        <v>2292028</v>
      </c>
    </row>
    <row r="110" spans="1:8" ht="12.75">
      <c r="A110" s="11">
        <v>104</v>
      </c>
      <c r="B110" s="97">
        <v>1</v>
      </c>
      <c r="C110" s="14" t="s">
        <v>518</v>
      </c>
      <c r="D110" s="11" t="s">
        <v>406</v>
      </c>
      <c r="E110" s="118"/>
      <c r="F110" s="118"/>
      <c r="G110" s="161"/>
      <c r="H110" s="118">
        <f>SUM(E110:G110)</f>
        <v>0</v>
      </c>
    </row>
    <row r="111" spans="1:8" ht="12.75">
      <c r="A111" s="11">
        <v>105</v>
      </c>
      <c r="B111" s="43">
        <v>2</v>
      </c>
      <c r="C111" s="11" t="s">
        <v>407</v>
      </c>
      <c r="D111" s="11" t="s">
        <v>408</v>
      </c>
      <c r="E111" s="118"/>
      <c r="F111" s="119"/>
      <c r="G111" s="161"/>
      <c r="H111" s="118">
        <f>SUM(E111:G111)</f>
        <v>0</v>
      </c>
    </row>
    <row r="112" spans="1:8" ht="12.75">
      <c r="A112" s="11">
        <v>106</v>
      </c>
      <c r="B112" s="99">
        <v>3</v>
      </c>
      <c r="C112" s="14" t="s">
        <v>409</v>
      </c>
      <c r="D112" s="11" t="s">
        <v>410</v>
      </c>
      <c r="E112" s="159"/>
      <c r="F112" s="118"/>
      <c r="G112" s="160"/>
      <c r="H112" s="118">
        <f>SUM(E112:G112)</f>
        <v>0</v>
      </c>
    </row>
    <row r="113" spans="1:8" ht="12.75">
      <c r="A113" s="11">
        <v>107</v>
      </c>
      <c r="B113" s="99">
        <v>4</v>
      </c>
      <c r="C113" s="14" t="s">
        <v>519</v>
      </c>
      <c r="D113" s="11" t="s">
        <v>411</v>
      </c>
      <c r="E113" s="159"/>
      <c r="F113" s="118"/>
      <c r="G113" s="160"/>
      <c r="H113" s="118">
        <f>SUM(E113:G113)</f>
        <v>0</v>
      </c>
    </row>
    <row r="114" spans="1:8" ht="12.75">
      <c r="A114" s="11">
        <v>108</v>
      </c>
      <c r="B114" s="99">
        <v>5</v>
      </c>
      <c r="C114" s="14" t="s">
        <v>520</v>
      </c>
      <c r="D114" s="14" t="s">
        <v>523</v>
      </c>
      <c r="E114" s="159"/>
      <c r="F114" s="118"/>
      <c r="G114" s="160"/>
      <c r="H114" s="118">
        <f>SUM(E114:G114)</f>
        <v>0</v>
      </c>
    </row>
    <row r="115" spans="1:8" ht="12.75">
      <c r="A115" s="11">
        <v>109</v>
      </c>
      <c r="B115" s="99" t="s">
        <v>521</v>
      </c>
      <c r="C115" s="68" t="s">
        <v>522</v>
      </c>
      <c r="D115" s="11" t="s">
        <v>412</v>
      </c>
      <c r="E115" s="119">
        <f>SUM(E110:E114)</f>
        <v>0</v>
      </c>
      <c r="F115" s="119">
        <f>SUM(F110:F114)</f>
        <v>0</v>
      </c>
      <c r="G115" s="119">
        <f>SUM(G110:G114)</f>
        <v>0</v>
      </c>
      <c r="H115" s="119">
        <f>SUM(H110:H114)</f>
        <v>0</v>
      </c>
    </row>
    <row r="116" spans="1:8" ht="12.75">
      <c r="A116" s="11">
        <v>110</v>
      </c>
      <c r="B116" s="99">
        <v>1</v>
      </c>
      <c r="C116" s="69" t="s">
        <v>413</v>
      </c>
      <c r="D116" s="11" t="s">
        <v>414</v>
      </c>
      <c r="E116" s="159"/>
      <c r="F116" s="118"/>
      <c r="G116" s="160"/>
      <c r="H116" s="159">
        <f>SUM(E116:G116)</f>
        <v>0</v>
      </c>
    </row>
    <row r="117" spans="1:8" ht="12.75">
      <c r="A117" s="11">
        <v>111</v>
      </c>
      <c r="B117" s="99">
        <v>2</v>
      </c>
      <c r="C117" s="1" t="s">
        <v>524</v>
      </c>
      <c r="D117" s="14" t="s">
        <v>525</v>
      </c>
      <c r="E117" s="159"/>
      <c r="F117" s="118"/>
      <c r="G117" s="160"/>
      <c r="H117" s="159">
        <f>SUM(E117:G117)</f>
        <v>0</v>
      </c>
    </row>
    <row r="118" spans="1:8" ht="12.75">
      <c r="A118" s="11">
        <v>112</v>
      </c>
      <c r="B118" s="99" t="s">
        <v>526</v>
      </c>
      <c r="C118" s="185" t="s">
        <v>415</v>
      </c>
      <c r="D118" s="11" t="s">
        <v>416</v>
      </c>
      <c r="E118" s="119">
        <f>E92+E97+E109+E115+E116+E117</f>
        <v>2292028</v>
      </c>
      <c r="F118" s="119">
        <f>F92+F97+F109+F115+F116+F117</f>
        <v>0</v>
      </c>
      <c r="G118" s="119">
        <f>G92+G97+G109+G115+G116+G117</f>
        <v>0</v>
      </c>
      <c r="H118" s="119">
        <f>H92+H97+H109+H115+H116+H117</f>
        <v>2292028</v>
      </c>
    </row>
    <row r="119" spans="1:8" ht="12.75">
      <c r="A119" s="11">
        <v>113</v>
      </c>
      <c r="B119" s="71" t="s">
        <v>417</v>
      </c>
      <c r="C119" s="12" t="s">
        <v>418</v>
      </c>
      <c r="D119" s="12"/>
      <c r="E119" s="119">
        <f>E88+E118</f>
        <v>69372107</v>
      </c>
      <c r="F119" s="119">
        <f>F88+F118</f>
        <v>3238000</v>
      </c>
      <c r="G119" s="119">
        <f>G88+G118</f>
        <v>0</v>
      </c>
      <c r="H119" s="119">
        <f>H88+H118</f>
        <v>72610107</v>
      </c>
    </row>
    <row r="120" spans="2:8" ht="12.75">
      <c r="B120" s="49"/>
      <c r="C120" s="3"/>
      <c r="D120" s="15"/>
      <c r="E120" s="1"/>
      <c r="F120" s="48"/>
      <c r="G120" s="3"/>
      <c r="H120" s="3"/>
    </row>
    <row r="121" spans="2:8" ht="12.75">
      <c r="B121" s="49"/>
      <c r="C121" s="3"/>
      <c r="E121" s="3"/>
      <c r="F121" s="3"/>
      <c r="G121" s="3"/>
      <c r="H121" s="15"/>
    </row>
    <row r="122" spans="2:8" ht="12.75">
      <c r="B122" s="72"/>
      <c r="C122" s="3"/>
      <c r="E122" s="3"/>
      <c r="F122" s="3"/>
      <c r="G122" s="16"/>
      <c r="H122" s="15"/>
    </row>
    <row r="123" spans="2:8" ht="12.75">
      <c r="B123" s="49"/>
      <c r="C123" s="3"/>
      <c r="E123" s="3"/>
      <c r="F123" s="3"/>
      <c r="G123" s="3"/>
      <c r="H123" s="15"/>
    </row>
    <row r="124" spans="2:7" ht="12.75">
      <c r="B124" s="49"/>
      <c r="C124" s="3"/>
      <c r="E124" s="3"/>
      <c r="G124" s="3"/>
    </row>
    <row r="125" spans="2:7" ht="12.75">
      <c r="B125" s="49"/>
      <c r="C125" s="3"/>
      <c r="E125" s="3"/>
      <c r="G125" s="3"/>
    </row>
    <row r="126" spans="2:7" ht="15.75">
      <c r="B126" s="49"/>
      <c r="C126" s="19"/>
      <c r="E126" s="3"/>
      <c r="G126" s="16"/>
    </row>
    <row r="127" spans="2:7" ht="12.75">
      <c r="B127" s="49"/>
      <c r="C127" s="3"/>
      <c r="E127" s="3"/>
      <c r="G127" s="3"/>
    </row>
    <row r="128" spans="2:7" ht="12.75">
      <c r="B128" s="49"/>
      <c r="C128" s="3"/>
      <c r="E128" s="3"/>
      <c r="G128" s="3"/>
    </row>
    <row r="129" spans="2:7" ht="12.75">
      <c r="B129" s="49"/>
      <c r="C129" s="3"/>
      <c r="E129" s="3"/>
      <c r="G129" s="3"/>
    </row>
    <row r="130" spans="2:7" ht="12.75">
      <c r="B130" s="49"/>
      <c r="C130" s="3"/>
      <c r="E130" s="3"/>
      <c r="G130" s="3"/>
    </row>
    <row r="131" spans="2:7" ht="12.75">
      <c r="B131" s="49"/>
      <c r="C131" s="3"/>
      <c r="E131" s="3"/>
      <c r="G131" s="3"/>
    </row>
    <row r="132" spans="2:7" ht="12.75">
      <c r="B132" s="49"/>
      <c r="C132" s="3"/>
      <c r="E132" s="3"/>
      <c r="G132" s="3"/>
    </row>
    <row r="133" spans="2:7" ht="12.75">
      <c r="B133" s="49"/>
      <c r="C133" s="3"/>
      <c r="E133" s="3"/>
      <c r="G133" s="3"/>
    </row>
    <row r="134" spans="2:7" ht="12.75">
      <c r="B134" s="49"/>
      <c r="C134" s="3"/>
      <c r="E134" s="3"/>
      <c r="G134" s="3"/>
    </row>
    <row r="135" spans="2:7" ht="12.75">
      <c r="B135" s="72"/>
      <c r="C135" s="3"/>
      <c r="E135" s="3"/>
      <c r="G135" s="3"/>
    </row>
    <row r="136" spans="2:7" ht="12.75">
      <c r="B136" s="49"/>
      <c r="C136" s="3"/>
      <c r="E136" s="3"/>
      <c r="G136" s="16"/>
    </row>
    <row r="137" spans="2:7" ht="12.75">
      <c r="B137" s="49"/>
      <c r="C137" s="3"/>
      <c r="E137" s="3"/>
      <c r="G137" s="3"/>
    </row>
    <row r="138" spans="2:7" ht="12.75">
      <c r="B138" s="49"/>
      <c r="C138" s="3"/>
      <c r="E138" s="3"/>
      <c r="G138" s="16"/>
    </row>
    <row r="139" spans="2:7" ht="12.75">
      <c r="B139" s="4"/>
      <c r="C139" s="15"/>
      <c r="E139" s="15"/>
      <c r="G139" s="15"/>
    </row>
    <row r="140" spans="2:7" ht="12.75">
      <c r="B140" s="4"/>
      <c r="C140" s="15"/>
      <c r="E140" s="15"/>
      <c r="G140" s="15"/>
    </row>
    <row r="141" spans="2:7" ht="12.75">
      <c r="B141" s="4"/>
      <c r="C141" s="15"/>
      <c r="E141" s="15"/>
      <c r="G141" s="15"/>
    </row>
    <row r="142" spans="2:7" ht="12.75">
      <c r="B142" s="4"/>
      <c r="C142" s="15"/>
      <c r="E142" s="15"/>
      <c r="G142" s="15"/>
    </row>
    <row r="143" spans="2:7" ht="12.75">
      <c r="B143" s="4"/>
      <c r="C143" s="15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4"/>
      <c r="C145" s="15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4"/>
      <c r="C147" s="15"/>
      <c r="E147" s="15"/>
      <c r="G147" s="15"/>
    </row>
    <row r="148" spans="2:7" ht="12.75">
      <c r="B148" s="4"/>
      <c r="C148" s="15"/>
      <c r="E148" s="15"/>
      <c r="G148" s="15"/>
    </row>
    <row r="149" spans="2:7" ht="12.75">
      <c r="B149" s="4"/>
      <c r="C149" s="15"/>
      <c r="E149" s="15"/>
      <c r="G149" s="15"/>
    </row>
    <row r="150" spans="2:7" ht="12.75">
      <c r="B150" s="4"/>
      <c r="C150" s="15"/>
      <c r="E150" s="15"/>
      <c r="G150" s="15"/>
    </row>
    <row r="151" spans="2:7" ht="12.75">
      <c r="B151" s="4"/>
      <c r="C151" s="15"/>
      <c r="E151" s="15"/>
      <c r="G151" s="15"/>
    </row>
    <row r="152" spans="2:7" ht="12.75">
      <c r="B152" s="4"/>
      <c r="C152" s="15"/>
      <c r="E152" s="15"/>
      <c r="G152" s="15"/>
    </row>
    <row r="153" spans="2:7" ht="12.75">
      <c r="B153" s="4"/>
      <c r="C153" s="15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4"/>
      <c r="C156" s="15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  <row r="161" spans="2:7" ht="12.75">
      <c r="B161" s="4"/>
      <c r="C161" s="15"/>
      <c r="E161" s="15"/>
      <c r="G161" s="15"/>
    </row>
    <row r="162" spans="2:7" ht="12.75">
      <c r="B162" s="4"/>
      <c r="C162" s="15"/>
      <c r="E162" s="15"/>
      <c r="G162" s="15"/>
    </row>
    <row r="163" spans="2:7" ht="12.75">
      <c r="B163" s="4"/>
      <c r="C163" s="15"/>
      <c r="E163" s="15"/>
      <c r="G163" s="15"/>
    </row>
    <row r="164" spans="2:7" ht="12.75">
      <c r="B164" s="4"/>
      <c r="C164" s="15"/>
      <c r="E164" s="15"/>
      <c r="G164" s="15"/>
    </row>
    <row r="165" spans="2:7" ht="12.75">
      <c r="B165" s="4"/>
      <c r="C165" s="15"/>
      <c r="E165" s="15"/>
      <c r="G165" s="15"/>
    </row>
    <row r="166" spans="2:7" ht="12.75">
      <c r="B166" s="4"/>
      <c r="C166" s="15"/>
      <c r="E166" s="15"/>
      <c r="G166" s="15"/>
    </row>
    <row r="167" spans="2:7" ht="12.75">
      <c r="B167" s="4"/>
      <c r="C167" s="15"/>
      <c r="E167" s="15"/>
      <c r="G167" s="15"/>
    </row>
    <row r="168" spans="2:7" ht="12.75">
      <c r="B168" s="4"/>
      <c r="C168" s="15"/>
      <c r="E168" s="15"/>
      <c r="G168" s="15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49">
      <selection activeCell="H15" sqref="H15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8" width="9.281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586</v>
      </c>
    </row>
    <row r="4" spans="2:11" ht="12.75">
      <c r="B4" s="6" t="s">
        <v>216</v>
      </c>
      <c r="E4" s="15"/>
      <c r="F4" s="15"/>
      <c r="G4" s="15"/>
      <c r="H4" s="15"/>
      <c r="I4" s="15"/>
      <c r="J4" s="15"/>
      <c r="K4" s="15"/>
    </row>
    <row r="5" spans="2:11" ht="12.75">
      <c r="B5" s="6" t="s">
        <v>560</v>
      </c>
      <c r="C5" s="117" t="s">
        <v>443</v>
      </c>
      <c r="E5" s="15"/>
      <c r="F5" s="15"/>
      <c r="G5" s="15"/>
      <c r="H5" s="15"/>
      <c r="I5" s="15"/>
      <c r="J5" s="15"/>
      <c r="K5" s="15"/>
    </row>
    <row r="6" spans="2:11" ht="12.75">
      <c r="B6" s="6" t="s">
        <v>117</v>
      </c>
      <c r="C6" t="s">
        <v>118</v>
      </c>
      <c r="D6" t="s">
        <v>124</v>
      </c>
      <c r="E6" s="15" t="s">
        <v>125</v>
      </c>
      <c r="F6" s="109" t="s">
        <v>200</v>
      </c>
      <c r="G6" s="17"/>
      <c r="H6" s="15"/>
      <c r="I6" s="15"/>
      <c r="J6" s="15"/>
      <c r="K6" s="15"/>
    </row>
    <row r="7" spans="1:11" ht="12.75">
      <c r="A7" s="14"/>
      <c r="B7" s="12" t="s">
        <v>3</v>
      </c>
      <c r="C7" s="39" t="s">
        <v>202</v>
      </c>
      <c r="D7" s="40"/>
      <c r="E7" s="41"/>
      <c r="F7" s="46" t="s">
        <v>201</v>
      </c>
      <c r="G7" s="105"/>
      <c r="H7" s="15"/>
      <c r="I7" s="16"/>
      <c r="J7" s="15"/>
      <c r="K7" s="15"/>
    </row>
    <row r="8" spans="1:11" ht="12.75">
      <c r="A8" s="14"/>
      <c r="B8" s="12"/>
      <c r="C8" s="65" t="s">
        <v>195</v>
      </c>
      <c r="D8" s="65" t="s">
        <v>197</v>
      </c>
      <c r="E8" s="65" t="s">
        <v>196</v>
      </c>
      <c r="F8" s="46"/>
      <c r="G8" s="106"/>
      <c r="H8" s="15"/>
      <c r="I8" s="16"/>
      <c r="J8" s="15"/>
      <c r="K8" s="15"/>
    </row>
    <row r="9" spans="1:11" ht="12.75">
      <c r="A9" s="14">
        <v>1</v>
      </c>
      <c r="B9" s="24" t="s">
        <v>199</v>
      </c>
      <c r="C9" s="169"/>
      <c r="D9" s="170"/>
      <c r="E9" s="171"/>
      <c r="F9" s="172"/>
      <c r="G9" s="107"/>
      <c r="H9" s="15"/>
      <c r="I9" s="16"/>
      <c r="J9" s="15"/>
      <c r="K9" s="15"/>
    </row>
    <row r="10" spans="1:11" ht="12.75">
      <c r="A10" s="14">
        <v>2</v>
      </c>
      <c r="B10" s="24" t="s">
        <v>203</v>
      </c>
      <c r="C10" s="169"/>
      <c r="D10" s="170"/>
      <c r="E10" s="171"/>
      <c r="F10" s="172"/>
      <c r="G10" s="107"/>
      <c r="H10" s="15"/>
      <c r="I10" s="16"/>
      <c r="J10" s="15"/>
      <c r="K10" s="15"/>
    </row>
    <row r="11" spans="1:11" ht="12.75">
      <c r="A11" s="14">
        <v>3</v>
      </c>
      <c r="B11" s="11" t="s">
        <v>204</v>
      </c>
      <c r="C11" s="173">
        <v>8868173</v>
      </c>
      <c r="D11" s="170"/>
      <c r="E11" s="173"/>
      <c r="F11" s="174">
        <f aca="true" t="shared" si="0" ref="F11:F16">SUM(C11:E11)</f>
        <v>8868173</v>
      </c>
      <c r="G11" s="105"/>
      <c r="H11" s="15"/>
      <c r="I11" s="15"/>
      <c r="J11" s="15"/>
      <c r="K11" s="15"/>
    </row>
    <row r="12" spans="1:11" ht="12.75">
      <c r="A12" s="14">
        <v>4</v>
      </c>
      <c r="B12" s="14" t="s">
        <v>205</v>
      </c>
      <c r="C12" s="170">
        <v>1970974</v>
      </c>
      <c r="D12" s="170"/>
      <c r="E12" s="173"/>
      <c r="F12" s="174">
        <f t="shared" si="0"/>
        <v>1970974</v>
      </c>
      <c r="G12" s="103"/>
      <c r="H12" s="15"/>
      <c r="I12" s="3"/>
      <c r="J12" s="15"/>
      <c r="K12" s="15"/>
    </row>
    <row r="13" spans="1:11" ht="12.75">
      <c r="A13" s="14">
        <v>5</v>
      </c>
      <c r="B13" s="14" t="s">
        <v>206</v>
      </c>
      <c r="C13" s="170">
        <v>6008447</v>
      </c>
      <c r="D13" s="170"/>
      <c r="E13" s="173"/>
      <c r="F13" s="174">
        <f t="shared" si="0"/>
        <v>6008447</v>
      </c>
      <c r="G13" s="103"/>
      <c r="H13" s="15"/>
      <c r="I13" s="66"/>
      <c r="J13" s="66"/>
      <c r="K13" s="66"/>
    </row>
    <row r="14" spans="1:11" ht="12.75">
      <c r="A14" s="14">
        <v>6</v>
      </c>
      <c r="B14" s="14" t="s">
        <v>207</v>
      </c>
      <c r="C14" s="170">
        <v>1006000</v>
      </c>
      <c r="D14" s="170"/>
      <c r="E14" s="173"/>
      <c r="F14" s="174">
        <f t="shared" si="0"/>
        <v>1006000</v>
      </c>
      <c r="G14" s="103"/>
      <c r="H14" s="13"/>
      <c r="I14" s="3"/>
      <c r="J14" s="15"/>
      <c r="K14" s="15"/>
    </row>
    <row r="15" spans="1:11" ht="12.75">
      <c r="A15" s="14">
        <v>7</v>
      </c>
      <c r="B15" s="14" t="s">
        <v>208</v>
      </c>
      <c r="C15" s="170">
        <v>157904</v>
      </c>
      <c r="D15" s="170">
        <v>0</v>
      </c>
      <c r="E15" s="173"/>
      <c r="F15" s="174">
        <f t="shared" si="0"/>
        <v>157904</v>
      </c>
      <c r="G15" s="103"/>
      <c r="H15" s="13"/>
      <c r="I15" s="13"/>
      <c r="J15" s="15"/>
      <c r="K15" s="15"/>
    </row>
    <row r="16" spans="1:11" ht="12.75">
      <c r="A16" s="14">
        <v>8</v>
      </c>
      <c r="B16" s="14" t="s">
        <v>198</v>
      </c>
      <c r="C16" s="170">
        <f>SUM(C11:C15)</f>
        <v>18011498</v>
      </c>
      <c r="D16" s="170">
        <f>SUM(D12:D15)</f>
        <v>0</v>
      </c>
      <c r="E16" s="173">
        <f>SUM(E14:E15)</f>
        <v>0</v>
      </c>
      <c r="F16" s="172">
        <f t="shared" si="0"/>
        <v>18011498</v>
      </c>
      <c r="G16" s="108"/>
      <c r="H16" s="15"/>
      <c r="I16" s="3"/>
      <c r="J16" s="15"/>
      <c r="K16" s="15"/>
    </row>
    <row r="17" spans="1:11" ht="12.75">
      <c r="A17" s="14"/>
      <c r="B17" s="14"/>
      <c r="C17" s="170"/>
      <c r="D17" s="170"/>
      <c r="E17" s="173"/>
      <c r="F17" s="172"/>
      <c r="G17" s="108"/>
      <c r="H17" s="15"/>
      <c r="I17" s="3"/>
      <c r="J17" s="15"/>
      <c r="K17" s="15"/>
    </row>
    <row r="18" spans="1:11" ht="12.75">
      <c r="A18" s="70">
        <v>9</v>
      </c>
      <c r="B18" s="12" t="s">
        <v>209</v>
      </c>
      <c r="C18" s="170"/>
      <c r="D18" s="170"/>
      <c r="E18" s="169"/>
      <c r="F18" s="172"/>
      <c r="G18" s="108"/>
      <c r="H18" s="15"/>
      <c r="I18" s="16"/>
      <c r="J18" s="15"/>
      <c r="K18" s="15"/>
    </row>
    <row r="19" spans="1:11" ht="12.75">
      <c r="A19" s="70">
        <v>10</v>
      </c>
      <c r="B19" s="12" t="s">
        <v>203</v>
      </c>
      <c r="C19" s="170"/>
      <c r="D19" s="170"/>
      <c r="E19" s="169"/>
      <c r="F19" s="172"/>
      <c r="G19" s="108"/>
      <c r="H19" s="15"/>
      <c r="I19" s="16"/>
      <c r="J19" s="15"/>
      <c r="K19" s="15"/>
    </row>
    <row r="20" spans="1:11" ht="12.75">
      <c r="A20" s="14">
        <v>11</v>
      </c>
      <c r="B20" s="14" t="s">
        <v>210</v>
      </c>
      <c r="C20" s="170">
        <v>0</v>
      </c>
      <c r="D20" s="170">
        <v>0</v>
      </c>
      <c r="E20" s="173"/>
      <c r="F20" s="172">
        <f aca="true" t="shared" si="1" ref="F20:F25">SUM(C20:E20)</f>
        <v>0</v>
      </c>
      <c r="G20" s="108"/>
      <c r="H20" s="15"/>
      <c r="I20" s="3"/>
      <c r="J20" s="15"/>
      <c r="K20" s="15"/>
    </row>
    <row r="21" spans="1:11" ht="12.75">
      <c r="A21" s="14">
        <v>12</v>
      </c>
      <c r="B21" s="14" t="s">
        <v>211</v>
      </c>
      <c r="C21" s="170">
        <v>53800000</v>
      </c>
      <c r="D21" s="170"/>
      <c r="E21" s="173"/>
      <c r="F21" s="172">
        <f t="shared" si="1"/>
        <v>53800000</v>
      </c>
      <c r="G21" s="108"/>
      <c r="H21" s="15"/>
      <c r="I21" s="3"/>
      <c r="J21" s="15"/>
      <c r="K21" s="15"/>
    </row>
    <row r="22" spans="1:11" ht="12.75">
      <c r="A22" s="14">
        <v>13</v>
      </c>
      <c r="B22" s="14" t="s">
        <v>212</v>
      </c>
      <c r="C22" s="173"/>
      <c r="D22" s="173"/>
      <c r="E22" s="173"/>
      <c r="F22" s="172">
        <f>SUM(C22:E22)</f>
        <v>0</v>
      </c>
      <c r="G22" s="106"/>
      <c r="H22" s="15"/>
      <c r="I22" s="3"/>
      <c r="J22" s="15"/>
      <c r="K22" s="15"/>
    </row>
    <row r="23" spans="1:11" ht="12.75">
      <c r="A23" s="14">
        <v>14</v>
      </c>
      <c r="B23" s="14" t="s">
        <v>213</v>
      </c>
      <c r="C23" s="173"/>
      <c r="D23" s="173"/>
      <c r="E23" s="173"/>
      <c r="F23" s="172">
        <f>SUM(C23:E23)</f>
        <v>0</v>
      </c>
      <c r="G23" s="106"/>
      <c r="H23" s="15"/>
      <c r="I23" s="3"/>
      <c r="J23" s="15"/>
      <c r="K23" s="15"/>
    </row>
    <row r="24" spans="1:11" ht="12.75">
      <c r="A24" s="14">
        <v>15</v>
      </c>
      <c r="B24" s="14" t="s">
        <v>214</v>
      </c>
      <c r="C24" s="173"/>
      <c r="D24" s="173"/>
      <c r="E24" s="173"/>
      <c r="F24" s="172">
        <f>SUM(C24:E24)</f>
        <v>0</v>
      </c>
      <c r="G24" s="106"/>
      <c r="H24" s="15"/>
      <c r="I24" s="3"/>
      <c r="J24" s="15"/>
      <c r="K24" s="15"/>
    </row>
    <row r="25" spans="1:11" ht="12.75">
      <c r="A25" s="14">
        <v>16</v>
      </c>
      <c r="B25" s="14" t="s">
        <v>137</v>
      </c>
      <c r="C25" s="173">
        <f>SUM(C20:C24)</f>
        <v>53800000</v>
      </c>
      <c r="D25" s="173">
        <f>SUM(D20:D24)</f>
        <v>0</v>
      </c>
      <c r="E25" s="173">
        <f>SUM(E20:E24)</f>
        <v>0</v>
      </c>
      <c r="F25" s="172">
        <f t="shared" si="1"/>
        <v>53800000</v>
      </c>
      <c r="G25" s="106"/>
      <c r="H25" s="15"/>
      <c r="I25" s="3"/>
      <c r="J25" s="15"/>
      <c r="K25" s="15"/>
    </row>
    <row r="26" spans="1:11" ht="12.75">
      <c r="A26" s="14"/>
      <c r="B26" s="11"/>
      <c r="C26" s="173"/>
      <c r="D26" s="173"/>
      <c r="E26" s="169"/>
      <c r="F26" s="174"/>
      <c r="G26" s="106"/>
      <c r="H26" s="15"/>
      <c r="I26" s="15"/>
      <c r="J26" s="15"/>
      <c r="K26" s="15"/>
    </row>
    <row r="27" spans="1:11" ht="12.75">
      <c r="A27" s="186">
        <v>17</v>
      </c>
      <c r="B27" s="12" t="s">
        <v>215</v>
      </c>
      <c r="C27" s="173"/>
      <c r="D27" s="173"/>
      <c r="E27" s="169"/>
      <c r="F27" s="174"/>
      <c r="G27" s="106"/>
      <c r="H27" s="15"/>
      <c r="I27" s="16"/>
      <c r="J27" s="15"/>
      <c r="K27" s="15"/>
    </row>
    <row r="28" spans="1:11" ht="12.75">
      <c r="A28" s="47">
        <v>18</v>
      </c>
      <c r="B28" s="47" t="s">
        <v>138</v>
      </c>
      <c r="C28" s="175">
        <v>300000</v>
      </c>
      <c r="D28" s="173">
        <v>0</v>
      </c>
      <c r="E28" s="169"/>
      <c r="F28" s="172">
        <f>SUM(C28:E28)</f>
        <v>300000</v>
      </c>
      <c r="G28" s="107"/>
      <c r="H28" s="15"/>
      <c r="I28" s="3"/>
      <c r="J28" s="15"/>
      <c r="K28" s="15"/>
    </row>
    <row r="29" spans="1:11" ht="12.75">
      <c r="A29" s="14">
        <v>19</v>
      </c>
      <c r="B29" s="23" t="s">
        <v>139</v>
      </c>
      <c r="C29" s="173"/>
      <c r="D29" s="173"/>
      <c r="E29" s="169"/>
      <c r="F29" s="172">
        <f>SUM(F30:F31)</f>
        <v>0</v>
      </c>
      <c r="G29" s="106"/>
      <c r="H29" s="15"/>
      <c r="I29" s="17"/>
      <c r="J29" s="15"/>
      <c r="K29" s="15"/>
    </row>
    <row r="30" spans="1:11" ht="12.75">
      <c r="A30" s="14">
        <v>20</v>
      </c>
      <c r="B30" s="23" t="s">
        <v>140</v>
      </c>
      <c r="C30" s="173"/>
      <c r="D30" s="173"/>
      <c r="E30" s="169"/>
      <c r="F30" s="172">
        <f>SUM(C30:E30)</f>
        <v>0</v>
      </c>
      <c r="G30" s="106"/>
      <c r="H30" s="15"/>
      <c r="I30" s="17"/>
      <c r="J30" s="15"/>
      <c r="K30" s="15"/>
    </row>
    <row r="31" spans="1:11" ht="12.75">
      <c r="A31" s="14">
        <v>21</v>
      </c>
      <c r="B31" s="23" t="s">
        <v>141</v>
      </c>
      <c r="C31" s="173"/>
      <c r="D31" s="173"/>
      <c r="E31" s="169"/>
      <c r="F31" s="172">
        <f>SUM(C31:E31)</f>
        <v>0</v>
      </c>
      <c r="G31" s="106"/>
      <c r="H31" s="15"/>
      <c r="I31" s="17"/>
      <c r="J31" s="15"/>
      <c r="K31" s="15"/>
    </row>
    <row r="32" spans="1:11" ht="12.75">
      <c r="A32" s="14">
        <v>22</v>
      </c>
      <c r="B32" s="23" t="s">
        <v>137</v>
      </c>
      <c r="C32" s="173">
        <f>SUM(C28:C30)</f>
        <v>300000</v>
      </c>
      <c r="D32" s="173">
        <f>SUM(D28:D30)</f>
        <v>0</v>
      </c>
      <c r="E32" s="169"/>
      <c r="F32" s="172">
        <f>SUM(C32:E32)</f>
        <v>300000</v>
      </c>
      <c r="G32" s="106"/>
      <c r="H32" s="15"/>
      <c r="I32" s="17"/>
      <c r="J32" s="15"/>
      <c r="K32" s="15"/>
    </row>
    <row r="33" spans="1:11" ht="12.75">
      <c r="A33" s="14"/>
      <c r="B33" s="22"/>
      <c r="C33" s="169"/>
      <c r="D33" s="169"/>
      <c r="E33" s="169"/>
      <c r="F33" s="176"/>
      <c r="G33" s="107"/>
      <c r="H33" s="16"/>
      <c r="I33" s="18"/>
      <c r="J33" s="16"/>
      <c r="K33" s="15"/>
    </row>
    <row r="34" spans="1:11" ht="12.75">
      <c r="A34" s="70">
        <v>23</v>
      </c>
      <c r="B34" s="16" t="s">
        <v>142</v>
      </c>
      <c r="C34" s="173">
        <f>C35</f>
        <v>498609</v>
      </c>
      <c r="D34" s="173">
        <f>D35</f>
        <v>0</v>
      </c>
      <c r="E34" s="173">
        <f>E35</f>
        <v>0</v>
      </c>
      <c r="F34" s="173">
        <f>F35</f>
        <v>498609</v>
      </c>
      <c r="G34" s="106"/>
      <c r="H34" s="15"/>
      <c r="I34" s="18"/>
      <c r="J34" s="15"/>
      <c r="K34" s="15"/>
    </row>
    <row r="35" spans="1:11" ht="12.75">
      <c r="A35" s="14">
        <v>24</v>
      </c>
      <c r="B35" s="70" t="s">
        <v>549</v>
      </c>
      <c r="C35" s="173">
        <v>498609</v>
      </c>
      <c r="D35" s="173">
        <v>0</v>
      </c>
      <c r="E35" s="169">
        <v>0</v>
      </c>
      <c r="F35" s="177">
        <f>C35+D35+E35</f>
        <v>498609</v>
      </c>
      <c r="G35" s="106"/>
      <c r="H35" s="15"/>
      <c r="I35" s="17"/>
      <c r="J35" s="15"/>
      <c r="K35" s="15"/>
    </row>
    <row r="36" spans="1:11" ht="12.75">
      <c r="A36" s="14">
        <v>25</v>
      </c>
      <c r="B36" s="12" t="s">
        <v>105</v>
      </c>
      <c r="C36" s="169">
        <f>C16+C25+C32+C34</f>
        <v>72610107</v>
      </c>
      <c r="D36" s="169">
        <f>D16+D25+D32+D34</f>
        <v>0</v>
      </c>
      <c r="E36" s="169">
        <f>E16+E25+E32+E34</f>
        <v>0</v>
      </c>
      <c r="F36" s="169">
        <f>F16+F25+F32+F34</f>
        <v>72610107</v>
      </c>
      <c r="G36" s="106"/>
      <c r="H36" s="15"/>
      <c r="I36" s="15"/>
      <c r="J36" s="15"/>
      <c r="K36" s="15"/>
    </row>
    <row r="43" spans="1:12" ht="12.75">
      <c r="A43" s="3"/>
      <c r="B43" t="s">
        <v>117</v>
      </c>
      <c r="C43" t="s">
        <v>118</v>
      </c>
      <c r="D43" t="s">
        <v>172</v>
      </c>
      <c r="E43" t="s">
        <v>127</v>
      </c>
      <c r="F43" t="s">
        <v>173</v>
      </c>
      <c r="G43" t="s">
        <v>174</v>
      </c>
      <c r="H43" t="s">
        <v>175</v>
      </c>
      <c r="I43" t="s">
        <v>176</v>
      </c>
      <c r="J43" t="s">
        <v>177</v>
      </c>
      <c r="K43" t="s">
        <v>178</v>
      </c>
      <c r="L43" t="s">
        <v>179</v>
      </c>
    </row>
    <row r="44" spans="1:12" ht="12.75">
      <c r="A44" s="14">
        <v>26</v>
      </c>
      <c r="B44" s="42" t="s">
        <v>145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4">
        <v>27</v>
      </c>
      <c r="B45" s="41" t="s">
        <v>97</v>
      </c>
      <c r="C45" s="11" t="s">
        <v>98</v>
      </c>
      <c r="D45" s="11" t="s">
        <v>99</v>
      </c>
      <c r="E45" s="11" t="s">
        <v>100</v>
      </c>
      <c r="F45" s="11" t="s">
        <v>101</v>
      </c>
      <c r="G45" s="11" t="s">
        <v>102</v>
      </c>
      <c r="H45" s="11" t="s">
        <v>143</v>
      </c>
      <c r="I45" s="11" t="s">
        <v>23</v>
      </c>
      <c r="J45" s="14" t="s">
        <v>551</v>
      </c>
      <c r="K45" s="11" t="s">
        <v>96</v>
      </c>
      <c r="L45" s="11" t="s">
        <v>103</v>
      </c>
    </row>
    <row r="46" spans="1:12" ht="12.75">
      <c r="A46" s="14">
        <v>28</v>
      </c>
      <c r="B46" s="42" t="s">
        <v>144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3"/>
    </row>
    <row r="47" spans="1:12" ht="12.75">
      <c r="A47" s="14">
        <v>29</v>
      </c>
      <c r="B47" s="178" t="s">
        <v>537</v>
      </c>
      <c r="C47" s="179"/>
      <c r="D47" s="179"/>
      <c r="E47" s="179"/>
      <c r="F47" s="179"/>
      <c r="G47" s="179"/>
      <c r="H47" s="179"/>
      <c r="I47" s="170"/>
      <c r="J47" s="179"/>
      <c r="K47" s="179"/>
      <c r="L47" s="180">
        <f>SUM(C47:K47)</f>
        <v>0</v>
      </c>
    </row>
    <row r="48" spans="1:12" ht="12.75">
      <c r="A48" s="14">
        <v>30</v>
      </c>
      <c r="B48" s="178" t="s">
        <v>536</v>
      </c>
      <c r="C48" s="170">
        <v>6131016</v>
      </c>
      <c r="D48" s="170">
        <v>1383047</v>
      </c>
      <c r="E48" s="170">
        <v>1572052</v>
      </c>
      <c r="F48" s="179"/>
      <c r="G48" s="170">
        <v>64294</v>
      </c>
      <c r="H48" s="170">
        <v>0</v>
      </c>
      <c r="I48" s="170">
        <v>29000000</v>
      </c>
      <c r="J48" s="170">
        <v>0</v>
      </c>
      <c r="K48" s="170">
        <v>300000</v>
      </c>
      <c r="L48" s="180">
        <f>SUM(C48:K48)</f>
        <v>38450409</v>
      </c>
    </row>
    <row r="49" spans="1:12" ht="12.75">
      <c r="A49" s="14">
        <v>31</v>
      </c>
      <c r="B49" s="178" t="s">
        <v>472</v>
      </c>
      <c r="C49" s="179"/>
      <c r="D49" s="179"/>
      <c r="E49" s="170">
        <v>457200</v>
      </c>
      <c r="F49" s="179"/>
      <c r="G49" s="170">
        <v>0</v>
      </c>
      <c r="H49" s="179"/>
      <c r="I49" s="179"/>
      <c r="J49" s="179"/>
      <c r="K49" s="179"/>
      <c r="L49" s="180">
        <f aca="true" t="shared" si="2" ref="L49:L66">SUM(C49:K49)</f>
        <v>457200</v>
      </c>
    </row>
    <row r="50" spans="1:12" ht="12.75">
      <c r="A50" s="14">
        <v>32</v>
      </c>
      <c r="B50" s="178" t="s">
        <v>535</v>
      </c>
      <c r="C50" s="179"/>
      <c r="D50" s="179"/>
      <c r="E50" s="170">
        <v>1440659</v>
      </c>
      <c r="F50" s="179"/>
      <c r="G50" s="179"/>
      <c r="H50" s="170">
        <v>0</v>
      </c>
      <c r="I50" s="170">
        <v>19000000</v>
      </c>
      <c r="J50" s="179"/>
      <c r="K50" s="170">
        <v>0</v>
      </c>
      <c r="L50" s="180">
        <f t="shared" si="2"/>
        <v>20440659</v>
      </c>
    </row>
    <row r="51" spans="1:12" ht="12.75">
      <c r="A51" s="14">
        <v>33</v>
      </c>
      <c r="B51" s="178" t="s">
        <v>546</v>
      </c>
      <c r="C51" s="179"/>
      <c r="D51" s="179"/>
      <c r="E51" s="179"/>
      <c r="F51" s="179"/>
      <c r="G51" s="170">
        <v>0</v>
      </c>
      <c r="H51" s="179"/>
      <c r="I51" s="179"/>
      <c r="J51" s="179"/>
      <c r="K51" s="179"/>
      <c r="L51" s="180">
        <f t="shared" si="2"/>
        <v>0</v>
      </c>
    </row>
    <row r="52" spans="1:12" ht="12.75">
      <c r="A52" s="14">
        <v>34</v>
      </c>
      <c r="B52" s="178" t="s">
        <v>552</v>
      </c>
      <c r="C52" s="179"/>
      <c r="D52" s="179"/>
      <c r="E52" s="179"/>
      <c r="F52" s="170">
        <v>0</v>
      </c>
      <c r="G52" s="179"/>
      <c r="H52" s="179"/>
      <c r="I52" s="179"/>
      <c r="J52" s="179"/>
      <c r="K52" s="179"/>
      <c r="L52" s="180">
        <f t="shared" si="2"/>
        <v>0</v>
      </c>
    </row>
    <row r="53" spans="1:12" ht="12.75">
      <c r="A53" s="14">
        <v>35</v>
      </c>
      <c r="B53" s="178" t="s">
        <v>566</v>
      </c>
      <c r="C53" s="179"/>
      <c r="D53" s="179"/>
      <c r="E53" s="179"/>
      <c r="F53" s="179"/>
      <c r="G53" s="170">
        <v>70738</v>
      </c>
      <c r="H53" s="170"/>
      <c r="I53" s="179"/>
      <c r="J53" s="179"/>
      <c r="K53" s="179"/>
      <c r="L53" s="180">
        <f t="shared" si="2"/>
        <v>70738</v>
      </c>
    </row>
    <row r="54" spans="1:12" ht="12.75">
      <c r="A54" s="14">
        <v>36</v>
      </c>
      <c r="B54" s="178" t="s">
        <v>550</v>
      </c>
      <c r="C54" s="179"/>
      <c r="D54" s="179"/>
      <c r="E54" s="179"/>
      <c r="F54" s="170">
        <v>1006000</v>
      </c>
      <c r="G54" s="179"/>
      <c r="H54" s="179"/>
      <c r="I54" s="179"/>
      <c r="J54" s="179"/>
      <c r="K54" s="179"/>
      <c r="L54" s="180">
        <f t="shared" si="2"/>
        <v>1006000</v>
      </c>
    </row>
    <row r="55" spans="1:12" ht="12.75">
      <c r="A55" s="14">
        <v>37</v>
      </c>
      <c r="B55" s="178" t="s">
        <v>530</v>
      </c>
      <c r="C55" s="179"/>
      <c r="D55" s="179"/>
      <c r="E55" s="179"/>
      <c r="F55" s="179"/>
      <c r="G55" s="170">
        <v>22872</v>
      </c>
      <c r="H55" s="179"/>
      <c r="I55" s="179"/>
      <c r="J55" s="179"/>
      <c r="K55" s="179"/>
      <c r="L55" s="180">
        <f t="shared" si="2"/>
        <v>22872</v>
      </c>
    </row>
    <row r="56" spans="1:12" ht="12.75">
      <c r="A56" s="14">
        <v>38</v>
      </c>
      <c r="B56" s="178" t="s">
        <v>466</v>
      </c>
      <c r="C56" s="170">
        <v>2413412</v>
      </c>
      <c r="D56" s="170">
        <v>550337</v>
      </c>
      <c r="E56" s="170">
        <v>995000</v>
      </c>
      <c r="F56" s="179"/>
      <c r="G56" s="179"/>
      <c r="H56" s="179"/>
      <c r="I56" s="179"/>
      <c r="J56" s="179"/>
      <c r="K56" s="179"/>
      <c r="L56" s="180">
        <f t="shared" si="2"/>
        <v>3958749</v>
      </c>
    </row>
    <row r="57" spans="1:12" ht="12.75">
      <c r="A57" s="14">
        <v>39</v>
      </c>
      <c r="B57" s="178" t="s">
        <v>529</v>
      </c>
      <c r="C57" s="179"/>
      <c r="D57" s="179"/>
      <c r="E57" s="179"/>
      <c r="F57" s="179"/>
      <c r="G57" s="170"/>
      <c r="H57" s="179"/>
      <c r="I57" s="179"/>
      <c r="J57" s="179"/>
      <c r="K57" s="179"/>
      <c r="L57" s="180">
        <f t="shared" si="2"/>
        <v>0</v>
      </c>
    </row>
    <row r="58" spans="1:12" ht="12.75">
      <c r="A58" s="14">
        <v>40</v>
      </c>
      <c r="B58" s="178" t="s">
        <v>553</v>
      </c>
      <c r="C58" s="179"/>
      <c r="D58" s="179"/>
      <c r="E58" s="179"/>
      <c r="F58" s="179"/>
      <c r="G58" s="170"/>
      <c r="H58" s="179"/>
      <c r="I58" s="179"/>
      <c r="J58" s="179"/>
      <c r="K58" s="179"/>
      <c r="L58" s="180">
        <f t="shared" si="2"/>
        <v>0</v>
      </c>
    </row>
    <row r="59" spans="1:12" ht="12.75">
      <c r="A59" s="14">
        <v>41</v>
      </c>
      <c r="B59" s="178" t="s">
        <v>539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80">
        <f t="shared" si="2"/>
        <v>0</v>
      </c>
    </row>
    <row r="60" spans="1:12" ht="12.75">
      <c r="A60" s="14">
        <v>42</v>
      </c>
      <c r="B60" s="178" t="s">
        <v>538</v>
      </c>
      <c r="C60" s="170">
        <v>323745</v>
      </c>
      <c r="D60" s="170">
        <v>37590</v>
      </c>
      <c r="E60" s="170">
        <v>70536</v>
      </c>
      <c r="F60" s="179"/>
      <c r="G60" s="179"/>
      <c r="H60" s="170">
        <v>0</v>
      </c>
      <c r="I60" s="179"/>
      <c r="J60" s="179"/>
      <c r="K60" s="179"/>
      <c r="L60" s="180">
        <f t="shared" si="2"/>
        <v>431871</v>
      </c>
    </row>
    <row r="61" spans="1:12" ht="12.75">
      <c r="A61" s="14">
        <v>43</v>
      </c>
      <c r="B61" s="178" t="s">
        <v>431</v>
      </c>
      <c r="C61" s="181">
        <v>0</v>
      </c>
      <c r="D61" s="170">
        <v>0</v>
      </c>
      <c r="E61" s="170">
        <v>0</v>
      </c>
      <c r="F61" s="179"/>
      <c r="G61" s="179"/>
      <c r="H61" s="170">
        <v>0</v>
      </c>
      <c r="I61" s="179"/>
      <c r="J61" s="179"/>
      <c r="K61" s="179"/>
      <c r="L61" s="180">
        <f t="shared" si="2"/>
        <v>0</v>
      </c>
    </row>
    <row r="62" spans="1:12" ht="12.75">
      <c r="A62" s="14">
        <v>44</v>
      </c>
      <c r="B62" s="178" t="s">
        <v>540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80">
        <f t="shared" si="2"/>
        <v>0</v>
      </c>
    </row>
    <row r="63" spans="1:12" ht="12.75">
      <c r="A63" s="14">
        <v>45</v>
      </c>
      <c r="B63" s="178" t="s">
        <v>473</v>
      </c>
      <c r="C63" s="179"/>
      <c r="D63" s="179"/>
      <c r="E63" s="170">
        <v>1260000</v>
      </c>
      <c r="F63" s="179"/>
      <c r="G63" s="179"/>
      <c r="H63" s="179"/>
      <c r="I63" s="179"/>
      <c r="J63" s="179"/>
      <c r="K63" s="179"/>
      <c r="L63" s="180">
        <f t="shared" si="2"/>
        <v>1260000</v>
      </c>
    </row>
    <row r="64" spans="1:12" ht="12.75">
      <c r="A64" s="14">
        <v>46</v>
      </c>
      <c r="B64" s="178" t="s">
        <v>468</v>
      </c>
      <c r="C64" s="179"/>
      <c r="D64" s="179"/>
      <c r="E64" s="170">
        <v>0</v>
      </c>
      <c r="F64" s="179"/>
      <c r="G64" s="179"/>
      <c r="H64" s="179"/>
      <c r="I64" s="179"/>
      <c r="J64" s="179"/>
      <c r="K64" s="179"/>
      <c r="L64" s="180">
        <f t="shared" si="2"/>
        <v>0</v>
      </c>
    </row>
    <row r="65" spans="1:12" ht="12.75">
      <c r="A65" s="14">
        <v>47</v>
      </c>
      <c r="B65" s="178" t="s">
        <v>469</v>
      </c>
      <c r="C65" s="179"/>
      <c r="D65" s="179"/>
      <c r="E65" s="170">
        <v>213000</v>
      </c>
      <c r="F65" s="179"/>
      <c r="G65" s="179"/>
      <c r="H65" s="179"/>
      <c r="I65" s="170">
        <v>5800000</v>
      </c>
      <c r="J65" s="179"/>
      <c r="K65" s="179"/>
      <c r="L65" s="180">
        <f t="shared" si="2"/>
        <v>6013000</v>
      </c>
    </row>
    <row r="66" spans="1:12" ht="12.75">
      <c r="A66" s="14">
        <v>48</v>
      </c>
      <c r="B66" s="178" t="s">
        <v>556</v>
      </c>
      <c r="C66" s="179"/>
      <c r="D66" s="179"/>
      <c r="E66" s="179"/>
      <c r="F66" s="179"/>
      <c r="G66" s="179"/>
      <c r="H66" s="179"/>
      <c r="I66" s="179"/>
      <c r="J66" s="170">
        <v>498609</v>
      </c>
      <c r="K66" s="179"/>
      <c r="L66" s="180">
        <f t="shared" si="2"/>
        <v>498609</v>
      </c>
    </row>
    <row r="67" spans="1:12" ht="12.75">
      <c r="A67" s="14">
        <v>49</v>
      </c>
      <c r="B67" s="187" t="s">
        <v>542</v>
      </c>
      <c r="C67" s="182">
        <f>SUM(C47:C66)</f>
        <v>8868173</v>
      </c>
      <c r="D67" s="182">
        <f aca="true" t="shared" si="3" ref="D67:L67">SUM(D47:D66)</f>
        <v>1970974</v>
      </c>
      <c r="E67" s="182">
        <f t="shared" si="3"/>
        <v>6008447</v>
      </c>
      <c r="F67" s="182">
        <f t="shared" si="3"/>
        <v>1006000</v>
      </c>
      <c r="G67" s="182">
        <f t="shared" si="3"/>
        <v>157904</v>
      </c>
      <c r="H67" s="182">
        <f t="shared" si="3"/>
        <v>0</v>
      </c>
      <c r="I67" s="182">
        <f t="shared" si="3"/>
        <v>53800000</v>
      </c>
      <c r="J67" s="182">
        <f t="shared" si="3"/>
        <v>498609</v>
      </c>
      <c r="K67" s="182">
        <f t="shared" si="3"/>
        <v>300000</v>
      </c>
      <c r="L67" s="182">
        <f t="shared" si="3"/>
        <v>72610107</v>
      </c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587</v>
      </c>
    </row>
    <row r="3" ht="12.75">
      <c r="B3" s="1" t="s">
        <v>560</v>
      </c>
    </row>
    <row r="4" ht="12.75">
      <c r="C4" s="117" t="s">
        <v>443</v>
      </c>
    </row>
    <row r="5" spans="1:3" ht="12.75">
      <c r="A5" s="11"/>
      <c r="B5" s="12" t="s">
        <v>239</v>
      </c>
      <c r="C5" s="11"/>
    </row>
    <row r="6" spans="1:3" ht="12.75">
      <c r="A6" s="11" t="s">
        <v>117</v>
      </c>
      <c r="B6" s="14" t="s">
        <v>118</v>
      </c>
      <c r="C6" s="14" t="s">
        <v>126</v>
      </c>
    </row>
    <row r="7" spans="1:3" ht="12.75">
      <c r="A7" s="11" t="s">
        <v>422</v>
      </c>
      <c r="B7" s="11" t="s">
        <v>3</v>
      </c>
      <c r="C7" s="14" t="s">
        <v>446</v>
      </c>
    </row>
    <row r="8" spans="1:3" ht="12.75">
      <c r="A8" s="11"/>
      <c r="B8" s="11"/>
      <c r="C8" s="11"/>
    </row>
    <row r="9" spans="1:3" ht="12.75">
      <c r="A9" s="11">
        <v>1</v>
      </c>
      <c r="B9" s="14" t="s">
        <v>527</v>
      </c>
      <c r="C9" s="118">
        <v>1006000</v>
      </c>
    </row>
    <row r="10" spans="1:3" ht="12.75">
      <c r="A10" s="11">
        <v>2</v>
      </c>
      <c r="B10" s="14" t="s">
        <v>554</v>
      </c>
      <c r="C10" s="118">
        <v>0</v>
      </c>
    </row>
    <row r="11" spans="1:3" ht="12.75">
      <c r="A11" s="11">
        <v>3</v>
      </c>
      <c r="B11" s="14" t="s">
        <v>74</v>
      </c>
      <c r="C11" s="119">
        <f>SUM(C9:C10)</f>
        <v>1006000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9.00390625" style="0" customWidth="1"/>
    <col min="5" max="5" width="9.28125" style="0" bestFit="1" customWidth="1"/>
    <col min="6" max="6" width="19.28125" style="0" customWidth="1"/>
  </cols>
  <sheetData>
    <row r="1" ht="12.75">
      <c r="B1" s="1" t="s">
        <v>588</v>
      </c>
    </row>
    <row r="2" spans="2:4" ht="12.75">
      <c r="B2" t="s">
        <v>560</v>
      </c>
      <c r="D2" t="s">
        <v>471</v>
      </c>
    </row>
    <row r="3" ht="12.75">
      <c r="A3" s="6" t="s">
        <v>242</v>
      </c>
    </row>
    <row r="4" spans="2:6" ht="12.75">
      <c r="B4" t="s">
        <v>122</v>
      </c>
      <c r="C4" t="s">
        <v>123</v>
      </c>
      <c r="D4" t="s">
        <v>124</v>
      </c>
      <c r="E4" t="s">
        <v>125</v>
      </c>
      <c r="F4" t="s">
        <v>200</v>
      </c>
    </row>
    <row r="5" spans="1:6" ht="12.75">
      <c r="A5" s="12" t="s">
        <v>447</v>
      </c>
      <c r="B5" s="12" t="s">
        <v>448</v>
      </c>
      <c r="C5" s="12" t="s">
        <v>236</v>
      </c>
      <c r="D5" s="22" t="s">
        <v>254</v>
      </c>
      <c r="E5" s="22" t="s">
        <v>449</v>
      </c>
      <c r="F5" s="22" t="s">
        <v>103</v>
      </c>
    </row>
    <row r="6" spans="1:6" ht="12.75">
      <c r="A6" s="11">
        <v>1</v>
      </c>
      <c r="B6" s="14" t="s">
        <v>567</v>
      </c>
      <c r="C6" s="118"/>
      <c r="D6" s="118">
        <v>22834646</v>
      </c>
      <c r="E6" s="118"/>
      <c r="F6" s="118">
        <f aca="true" t="shared" si="0" ref="F6:F11">SUM(C6:E6)</f>
        <v>22834646</v>
      </c>
    </row>
    <row r="7" spans="1:6" ht="12.75">
      <c r="A7" s="11">
        <v>2</v>
      </c>
      <c r="B7" s="11" t="s">
        <v>243</v>
      </c>
      <c r="C7" s="118"/>
      <c r="D7" s="118">
        <v>6165354</v>
      </c>
      <c r="E7" s="118"/>
      <c r="F7" s="118">
        <f t="shared" si="0"/>
        <v>6165354</v>
      </c>
    </row>
    <row r="8" spans="1:6" ht="12.75">
      <c r="A8" s="11">
        <v>3</v>
      </c>
      <c r="B8" s="14" t="s">
        <v>568</v>
      </c>
      <c r="C8" s="118"/>
      <c r="D8" s="118">
        <v>14960630</v>
      </c>
      <c r="E8" s="118"/>
      <c r="F8" s="118">
        <f t="shared" si="0"/>
        <v>14960630</v>
      </c>
    </row>
    <row r="9" spans="1:6" ht="12.75">
      <c r="A9" s="11">
        <v>4</v>
      </c>
      <c r="B9" s="11" t="s">
        <v>243</v>
      </c>
      <c r="C9" s="118"/>
      <c r="D9" s="118">
        <v>4039370</v>
      </c>
      <c r="E9" s="118"/>
      <c r="F9" s="118">
        <f t="shared" si="0"/>
        <v>4039370</v>
      </c>
    </row>
    <row r="10" spans="1:6" ht="12.75">
      <c r="A10" s="11">
        <v>5</v>
      </c>
      <c r="B10" s="14" t="s">
        <v>569</v>
      </c>
      <c r="C10" s="118"/>
      <c r="D10" s="118">
        <v>4566929</v>
      </c>
      <c r="E10" s="118"/>
      <c r="F10" s="118">
        <f t="shared" si="0"/>
        <v>4566929</v>
      </c>
    </row>
    <row r="11" spans="1:6" ht="12.75">
      <c r="A11" s="11">
        <v>6</v>
      </c>
      <c r="B11" s="14" t="s">
        <v>243</v>
      </c>
      <c r="C11" s="118"/>
      <c r="D11" s="118">
        <v>1233071</v>
      </c>
      <c r="E11" s="118"/>
      <c r="F11" s="118">
        <f t="shared" si="0"/>
        <v>1233071</v>
      </c>
    </row>
    <row r="12" spans="1:6" ht="12.75">
      <c r="A12" s="11">
        <v>7</v>
      </c>
      <c r="B12" s="12" t="s">
        <v>104</v>
      </c>
      <c r="C12" s="119">
        <f>SUM(C6:C11)</f>
        <v>0</v>
      </c>
      <c r="D12" s="119">
        <f>SUM(D6:D11)</f>
        <v>53800000</v>
      </c>
      <c r="E12" s="119">
        <f>SUM(E6:E11)</f>
        <v>0</v>
      </c>
      <c r="F12" s="119">
        <f>SUM(F6:F11)</f>
        <v>53800000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589</v>
      </c>
    </row>
    <row r="2" ht="12.75">
      <c r="C2" s="1" t="s">
        <v>560</v>
      </c>
    </row>
    <row r="3" spans="1:2" ht="12.75">
      <c r="A3" s="6" t="s">
        <v>146</v>
      </c>
      <c r="B3" s="2"/>
    </row>
    <row r="4" spans="2:6" ht="12.75">
      <c r="B4" t="s">
        <v>82</v>
      </c>
      <c r="C4" t="s">
        <v>118</v>
      </c>
      <c r="D4" t="s">
        <v>126</v>
      </c>
      <c r="E4" t="s">
        <v>125</v>
      </c>
      <c r="F4" t="s">
        <v>200</v>
      </c>
    </row>
    <row r="5" spans="1:6" ht="12.75">
      <c r="A5" s="12" t="s">
        <v>183</v>
      </c>
      <c r="B5" s="12" t="s">
        <v>22</v>
      </c>
      <c r="C5" s="12" t="s">
        <v>236</v>
      </c>
      <c r="D5" s="12" t="s">
        <v>237</v>
      </c>
      <c r="E5" s="22" t="s">
        <v>449</v>
      </c>
      <c r="F5" s="22" t="s">
        <v>103</v>
      </c>
    </row>
    <row r="6" spans="1:6" ht="12.75">
      <c r="A6" s="11">
        <v>1</v>
      </c>
      <c r="B6" s="11"/>
      <c r="C6" s="118"/>
      <c r="D6" s="118"/>
      <c r="E6" s="118"/>
      <c r="F6" s="118"/>
    </row>
    <row r="7" spans="1:6" ht="12.75">
      <c r="A7" s="38">
        <v>2</v>
      </c>
      <c r="B7" s="11"/>
      <c r="C7" s="118"/>
      <c r="D7" s="118"/>
      <c r="E7" s="118"/>
      <c r="F7" s="118"/>
    </row>
    <row r="8" spans="1:6" ht="12.75">
      <c r="A8" s="38">
        <v>3</v>
      </c>
      <c r="B8" s="11"/>
      <c r="C8" s="118"/>
      <c r="D8" s="118"/>
      <c r="E8" s="118"/>
      <c r="F8" s="118"/>
    </row>
    <row r="9" spans="1:6" ht="12.75">
      <c r="A9" s="11">
        <v>4</v>
      </c>
      <c r="B9" s="12" t="s">
        <v>115</v>
      </c>
      <c r="C9" s="120">
        <f>SUM(C6:C8)</f>
        <v>0</v>
      </c>
      <c r="D9" s="120">
        <f>SUM(D6:D8)</f>
        <v>0</v>
      </c>
      <c r="E9" s="120">
        <f>SUM(E6:E8)</f>
        <v>0</v>
      </c>
      <c r="F9" s="120">
        <f>SUM(F6:F8)</f>
        <v>0</v>
      </c>
    </row>
    <row r="10" spans="1:4" ht="12.75">
      <c r="A10" s="15"/>
      <c r="B10" s="15"/>
      <c r="C10" s="15"/>
      <c r="D10" s="15"/>
    </row>
    <row r="11" spans="1:4" ht="12.75">
      <c r="A11" s="15"/>
      <c r="B11" s="16"/>
      <c r="C11" s="16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6"/>
      <c r="C13" s="15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6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6"/>
      <c r="C18" s="16"/>
      <c r="D18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2017-02-21T13:26:59Z</cp:lastPrinted>
  <dcterms:created xsi:type="dcterms:W3CDTF">2006-01-17T11:47:21Z</dcterms:created>
  <dcterms:modified xsi:type="dcterms:W3CDTF">2017-02-21T20:49:06Z</dcterms:modified>
  <cp:category/>
  <cp:version/>
  <cp:contentType/>
  <cp:contentStatus/>
</cp:coreProperties>
</file>